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1+12\11 (bezNP)\02_ZD\Prilohy\"/>
    </mc:Choice>
  </mc:AlternateContent>
  <xr:revisionPtr revIDLastSave="0" documentId="13_ncr:1_{FB4DFB2F-0B8D-46CC-8267-3A4F80706EF7}" xr6:coauthVersionLast="47" xr6:coauthVersionMax="47" xr10:uidLastSave="{00000000-0000-0000-0000-000000000000}"/>
  <workbookProtection workbookAlgorithmName="SHA-512" workbookHashValue="y50Bb3+80gmhcmrPkhEtJR6YO36hEqmDczH/hgAZbFdJAHlOsGd1kiuW4vy9rbpl6njwH0yaQNibZSSz9d/KVA==" workbookSaltValue="kFL9e5JUmJGcQUi9VGsFPA==" workbookSpinCount="100000" lockStructure="1"/>
  <bookViews>
    <workbookView xWindow="-108" yWindow="-108" windowWidth="23256" windowHeight="12576" firstSheet="1" activeTab="1" xr2:uid="{00000000-000D-0000-FFFF-FFFF00000000}"/>
  </bookViews>
  <sheets>
    <sheet name="01Seznam Zadavatelů" sheetId="8" state="hidden" r:id="rId1"/>
    <sheet name="03Specifikace" sheetId="7" r:id="rId2"/>
    <sheet name="04Cena plnění" sheetId="9" state="hidden" r:id="rId3"/>
    <sheet name="11 bez NP" sheetId="17" state="hidden" r:id="rId4"/>
    <sheet name="Seznam_PO_1_1_2025" sheetId="18" state="hidden" r:id="rId5"/>
  </sheets>
  <definedNames>
    <definedName name="_xlnm._FilterDatabase" localSheetId="0" hidden="1">'01Seznam Zadavatelů'!$B$4:$F$88</definedName>
    <definedName name="_xlnm._FilterDatabase" localSheetId="1" hidden="1">'03Specifikace'!$B$7:$O$19</definedName>
    <definedName name="_xlnm._FilterDatabase" localSheetId="3" hidden="1">'11 bez NP'!$A$1:$T$79</definedName>
    <definedName name="_xlnm._FilterDatabase" localSheetId="4" hidden="1">Seznam_PO_1_1_2025!$A$1:$AN$236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Zadavatelů'!$A$1:$R$100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17" l="1"/>
  <c r="H84" i="17"/>
  <c r="P19" i="7"/>
  <c r="P18" i="7"/>
  <c r="P17" i="7"/>
  <c r="P16" i="7"/>
  <c r="P15" i="7"/>
  <c r="P14" i="7"/>
  <c r="P13" i="7"/>
  <c r="P12" i="7"/>
  <c r="P11" i="7"/>
  <c r="P10" i="7"/>
  <c r="P9" i="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6" i="17"/>
  <c r="U5" i="17"/>
  <c r="U4" i="17"/>
  <c r="U3" i="17"/>
  <c r="U2" i="17"/>
  <c r="R6" i="8" l="1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G7" i="8"/>
  <c r="S7" i="8" s="1"/>
  <c r="G8" i="8"/>
  <c r="S8" i="8" s="1"/>
  <c r="G9" i="8"/>
  <c r="S9" i="8" s="1"/>
  <c r="G10" i="8"/>
  <c r="S10" i="8" s="1"/>
  <c r="G11" i="8"/>
  <c r="S11" i="8" s="1"/>
  <c r="G12" i="8"/>
  <c r="S12" i="8" s="1"/>
  <c r="G13" i="8"/>
  <c r="S13" i="8" s="1"/>
  <c r="G14" i="8"/>
  <c r="S14" i="8" s="1"/>
  <c r="G15" i="8"/>
  <c r="S15" i="8" s="1"/>
  <c r="G16" i="8"/>
  <c r="S16" i="8" s="1"/>
  <c r="G17" i="8"/>
  <c r="S17" i="8" s="1"/>
  <c r="G18" i="8"/>
  <c r="S18" i="8" s="1"/>
  <c r="G19" i="8"/>
  <c r="S19" i="8" s="1"/>
  <c r="G20" i="8"/>
  <c r="S20" i="8" s="1"/>
  <c r="G21" i="8"/>
  <c r="S21" i="8" s="1"/>
  <c r="G22" i="8"/>
  <c r="S22" i="8" s="1"/>
  <c r="G23" i="8"/>
  <c r="S23" i="8" s="1"/>
  <c r="G24" i="8"/>
  <c r="S24" i="8" s="1"/>
  <c r="G25" i="8"/>
  <c r="S25" i="8" s="1"/>
  <c r="G26" i="8"/>
  <c r="S26" i="8" s="1"/>
  <c r="G27" i="8"/>
  <c r="S27" i="8" s="1"/>
  <c r="G28" i="8"/>
  <c r="S28" i="8" s="1"/>
  <c r="G29" i="8"/>
  <c r="S29" i="8" s="1"/>
  <c r="G30" i="8"/>
  <c r="S30" i="8" s="1"/>
  <c r="G31" i="8"/>
  <c r="S31" i="8" s="1"/>
  <c r="G32" i="8"/>
  <c r="S32" i="8" s="1"/>
  <c r="G33" i="8"/>
  <c r="S33" i="8" s="1"/>
  <c r="G34" i="8"/>
  <c r="S34" i="8" s="1"/>
  <c r="G35" i="8"/>
  <c r="S35" i="8" s="1"/>
  <c r="G36" i="8"/>
  <c r="S36" i="8" s="1"/>
  <c r="G37" i="8"/>
  <c r="S37" i="8" s="1"/>
  <c r="G38" i="8"/>
  <c r="S38" i="8" s="1"/>
  <c r="G39" i="8"/>
  <c r="S39" i="8" s="1"/>
  <c r="G40" i="8"/>
  <c r="S40" i="8" s="1"/>
  <c r="G41" i="8"/>
  <c r="S41" i="8" s="1"/>
  <c r="G42" i="8"/>
  <c r="S42" i="8" s="1"/>
  <c r="G43" i="8"/>
  <c r="S43" i="8" s="1"/>
  <c r="G44" i="8"/>
  <c r="S44" i="8" s="1"/>
  <c r="G45" i="8"/>
  <c r="S45" i="8" s="1"/>
  <c r="G46" i="8"/>
  <c r="S46" i="8" s="1"/>
  <c r="G47" i="8"/>
  <c r="S47" i="8" s="1"/>
  <c r="G48" i="8"/>
  <c r="S48" i="8" s="1"/>
  <c r="G49" i="8"/>
  <c r="S49" i="8" s="1"/>
  <c r="G50" i="8"/>
  <c r="S50" i="8" s="1"/>
  <c r="G51" i="8"/>
  <c r="S51" i="8" s="1"/>
  <c r="G52" i="8"/>
  <c r="S52" i="8" s="1"/>
  <c r="G53" i="8"/>
  <c r="S53" i="8" s="1"/>
  <c r="G54" i="8"/>
  <c r="S54" i="8" s="1"/>
  <c r="G55" i="8"/>
  <c r="S55" i="8" s="1"/>
  <c r="G56" i="8"/>
  <c r="S56" i="8" s="1"/>
  <c r="G57" i="8"/>
  <c r="S57" i="8" s="1"/>
  <c r="G58" i="8"/>
  <c r="S58" i="8" s="1"/>
  <c r="G59" i="8"/>
  <c r="S59" i="8" s="1"/>
  <c r="G60" i="8"/>
  <c r="S60" i="8" s="1"/>
  <c r="G61" i="8"/>
  <c r="S61" i="8" s="1"/>
  <c r="G62" i="8"/>
  <c r="S62" i="8" s="1"/>
  <c r="G63" i="8"/>
  <c r="S63" i="8" s="1"/>
  <c r="G64" i="8"/>
  <c r="S64" i="8" s="1"/>
  <c r="G65" i="8"/>
  <c r="S65" i="8" s="1"/>
  <c r="G66" i="8"/>
  <c r="S66" i="8" s="1"/>
  <c r="G67" i="8"/>
  <c r="S67" i="8" s="1"/>
  <c r="G68" i="8"/>
  <c r="S68" i="8" s="1"/>
  <c r="G69" i="8"/>
  <c r="S69" i="8" s="1"/>
  <c r="G70" i="8"/>
  <c r="S70" i="8" s="1"/>
  <c r="G71" i="8"/>
  <c r="S71" i="8" s="1"/>
  <c r="G72" i="8"/>
  <c r="S72" i="8" s="1"/>
  <c r="G73" i="8"/>
  <c r="S73" i="8" s="1"/>
  <c r="G74" i="8"/>
  <c r="S74" i="8" s="1"/>
  <c r="G75" i="8"/>
  <c r="S75" i="8" s="1"/>
  <c r="G76" i="8"/>
  <c r="S76" i="8" s="1"/>
  <c r="G77" i="8"/>
  <c r="S77" i="8" s="1"/>
  <c r="G78" i="8"/>
  <c r="S78" i="8" s="1"/>
  <c r="G79" i="8"/>
  <c r="S79" i="8" s="1"/>
  <c r="G80" i="8"/>
  <c r="S80" i="8" s="1"/>
  <c r="G81" i="8"/>
  <c r="S81" i="8" s="1"/>
  <c r="G82" i="8"/>
  <c r="S82" i="8" s="1"/>
  <c r="G83" i="8"/>
  <c r="S83" i="8" s="1"/>
  <c r="G84" i="8"/>
  <c r="S84" i="8" s="1"/>
  <c r="G85" i="8"/>
  <c r="S85" i="8" s="1"/>
  <c r="G86" i="8"/>
  <c r="S86" i="8" s="1"/>
  <c r="G87" i="8"/>
  <c r="S87" i="8" s="1"/>
  <c r="G88" i="8"/>
  <c r="S88" i="8" s="1"/>
  <c r="G89" i="8"/>
  <c r="S89" i="8" s="1"/>
  <c r="G90" i="8"/>
  <c r="S90" i="8" s="1"/>
  <c r="G91" i="8"/>
  <c r="S91" i="8" s="1"/>
  <c r="G92" i="8"/>
  <c r="S92" i="8" s="1"/>
  <c r="G93" i="8"/>
  <c r="S93" i="8" s="1"/>
  <c r="G94" i="8"/>
  <c r="S94" i="8" s="1"/>
  <c r="G95" i="8"/>
  <c r="S95" i="8" s="1"/>
  <c r="G96" i="8"/>
  <c r="S96" i="8" s="1"/>
  <c r="G97" i="8"/>
  <c r="S97" i="8" s="1"/>
  <c r="G98" i="8"/>
  <c r="S98" i="8" s="1"/>
  <c r="G99" i="8"/>
  <c r="S99" i="8" s="1"/>
  <c r="G100" i="8"/>
  <c r="S100" i="8" s="1"/>
  <c r="G6" i="8"/>
  <c r="S6" i="8" s="1"/>
  <c r="R5" i="8"/>
  <c r="R101" i="8" s="1"/>
  <c r="Q5" i="8"/>
  <c r="Q101" i="8" s="1"/>
  <c r="P5" i="8"/>
  <c r="P101" i="8" s="1"/>
  <c r="O5" i="8"/>
  <c r="O101" i="8" s="1"/>
  <c r="N5" i="8"/>
  <c r="N101" i="8" s="1"/>
  <c r="M5" i="8"/>
  <c r="M101" i="8" s="1"/>
  <c r="L5" i="8"/>
  <c r="L101" i="8" s="1"/>
  <c r="K5" i="8"/>
  <c r="K101" i="8" s="1"/>
  <c r="J5" i="8"/>
  <c r="J101" i="8" s="1"/>
  <c r="I5" i="8"/>
  <c r="I101" i="8" s="1"/>
  <c r="H5" i="8"/>
  <c r="H101" i="8" s="1"/>
  <c r="G5" i="8"/>
  <c r="G101" i="8" s="1"/>
  <c r="S101" i="8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7" i="8"/>
  <c r="B6" i="8"/>
  <c r="B5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6" i="8"/>
  <c r="D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5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8" i="8"/>
  <c r="E7" i="8"/>
  <c r="E6" i="8"/>
  <c r="E5" i="8"/>
  <c r="S5" i="8" l="1"/>
  <c r="B6" i="9" l="1"/>
  <c r="B17" i="9" l="1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9" i="9"/>
  <c r="D9" i="9" s="1"/>
  <c r="B8" i="9"/>
  <c r="D8" i="9" s="1"/>
  <c r="B7" i="9"/>
  <c r="D7" i="9" s="1"/>
  <c r="D6" i="9"/>
  <c r="P20" i="7" l="1"/>
  <c r="B23" i="9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tc={A098D784-4A26-401D-B395-9A572BD55E1E}</author>
    <author>Cejiza, s.r.o.</author>
    <author>tc={030CD06F-567A-40CB-83AD-59C8DFCD4F67}</author>
    <author>Nikola Kobzinková</author>
    <author>tc={A7A750B0-C558-4794-9E8A-D6520668F454}</author>
    <author>tc={46FF3FE5-5787-4B26-9B30-481C55739E6A}</author>
    <author>tc={A9A80CC4-5AA7-4424-AE6E-0BA5C26BB6AB}</author>
    <author>Petra Burianová</author>
    <author>tc={8EE8A27C-5F23-497A-B030-AC4126CE41A5}</author>
    <author>tc={99E0A05B-5F37-450D-9587-E870CF736E54}</author>
    <author>tc={45970344-35A1-4D92-85C2-7DE4C78EF9CD}</author>
    <author>tc={9AA47A07-2967-4081-BD41-BC75A965E228}</author>
    <author>Veronika Vališová</author>
    <author>tc={8B9DAA04-6290-4994-9485-F9A006801F54}</author>
    <author>tc={354BF990-34E0-4F69-9ECA-66B780C1C7E9}</author>
    <author>tc={E05CB87D-5426-4EB2-B825-8FC7BB25B7F7}</author>
    <author>tc={DD2C05B3-B47A-4275-B142-649A6DFF6DC1}</author>
    <author>tc={A30F67BF-2145-4796-A788-CD82D6C115D2}</author>
    <author>Kateřina Kováčová</author>
    <author>tc={6ACF44DE-B593-4265-9457-1C1A43A89FB6}</author>
    <author>tc={5B913966-0180-4F2E-AAE4-5C9D5BD9E47F}</author>
    <author>tc={99A52DF4-62D5-47EE-83C5-42BE3F26A89A}</author>
    <author>tc={F1999EE1-4113-46B6-800C-36F262F444DC}</author>
    <author>tc={7AA73431-EFA2-4FE3-9545-76A7B4EA8429}</author>
    <author>tc={FA1E535A-5BC0-4ADE-9D8D-598CC09FE816}</author>
    <author>Jindřich Cinka</author>
  </authors>
  <commentList>
    <comment ref="V10" authorId="0" shapeId="0" xr:uid="{A098D784-4A26-401D-B395-9A572BD55E1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P14" authorId="1" shapeId="0" xr:uid="{E3231F62-5534-4D3F-9623-88BDADC0B1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D20" authorId="2" shapeId="0" xr:uid="{030CD06F-567A-40CB-83AD-59C8DFCD4F6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D22" authorId="3" shapeId="0" xr:uid="{A3D0DAAB-BDCE-45F0-90E9-787D5E23639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23" authorId="4" shapeId="0" xr:uid="{A7A750B0-C558-4794-9E8A-D6520668F4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24" authorId="5" shapeId="0" xr:uid="{46FF3FE5-5787-4B26-9B30-481C55739E6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47" authorId="6" shapeId="0" xr:uid="{A9A80CC4-5AA7-4424-AE6E-0BA5C26BB6A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V49" authorId="3" shapeId="0" xr:uid="{9BE6EB4A-E691-45B3-A5CD-B74D59D7912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H49" authorId="1" shapeId="0" xr:uid="{C49C8BC6-0323-4763-AAEF-1D92A985528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M55" authorId="3" shapeId="0" xr:uid="{F2E7E882-9E67-4753-AE96-8B7E904D8FE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O55" authorId="3" shapeId="0" xr:uid="{69422F31-31D3-4763-BBFD-C28B5584A63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D62" authorId="7" shapeId="0" xr:uid="{B641D785-68D9-4E46-BA91-14A5CBA1444A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P66" authorId="1" shapeId="0" xr:uid="{58BD9E7A-5C5C-487D-A721-9F279CC16FA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P79" authorId="1" shapeId="0" xr:uid="{C3DE9ABD-CD2A-4BB2-A68F-A61DBAD95EE7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V79" authorId="3" shapeId="0" xr:uid="{4266D52B-FFD6-45BE-816B-38EF050CA2A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9" authorId="1" shapeId="0" xr:uid="{18D3B03B-3BB9-45E3-82EF-EC4BE569FA7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D80" authorId="8" shapeId="0" xr:uid="{8EE8A27C-5F23-497A-B030-AC4126CE41A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E88" authorId="9" shapeId="0" xr:uid="{99E0A05B-5F37-450D-9587-E870CF736E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D89" authorId="10" shapeId="0" xr:uid="{45970344-35A1-4D92-85C2-7DE4C78EF9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D93" authorId="11" shapeId="0" xr:uid="{9AA47A07-2967-4081-BD41-BC75A965E22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D108" authorId="12" shapeId="0" xr:uid="{FF374507-4414-4811-9277-A674A3393F11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Y110" authorId="13" shapeId="0" xr:uid="{8B9DAA04-6290-4994-9485-F9A006801F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E110" authorId="14" shapeId="0" xr:uid="{354BF990-34E0-4F69-9ECA-66B780C1C7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D115" authorId="1" shapeId="0" xr:uid="{B238C16B-9ADF-4219-BD6A-E0339EAA4E0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D120" authorId="15" shapeId="0" xr:uid="{E05CB87D-5426-4EB2-B825-8FC7BB25B7F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C121" authorId="1" shapeId="0" xr:uid="{B3A853A9-1E60-48AE-A5D7-69FA42BBEB5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D122" authorId="1" shapeId="0" xr:uid="{FE08784D-11A8-423E-887C-E38548CC028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D126" authorId="16" shapeId="0" xr:uid="{DD2C05B3-B47A-4275-B142-649A6DFF6DC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O130" authorId="1" shapeId="0" xr:uid="{79F08800-4E86-491E-8B47-FFB5F8A73CD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D145" authorId="17" shapeId="0" xr:uid="{A30F67BF-2145-4796-A788-CD82D6C115D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M146" authorId="3" shapeId="0" xr:uid="{E0CC9332-FC98-4468-A197-74B22DABB5F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D152" authorId="3" shapeId="0" xr:uid="{4FF78101-08F0-461E-85F8-5608DAE4983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X152" authorId="1" shapeId="0" xr:uid="{4EAE482C-0706-41A2-AF27-1E551029D4A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D154" authorId="3" shapeId="0" xr:uid="{597B80B9-CA6A-4E47-A831-78E3C7E4086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X155" authorId="3" shapeId="0" xr:uid="{74797285-19A3-458D-8DE3-F090B1722FA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M159" authorId="18" shapeId="0" xr:uid="{DE76319D-694B-470A-A04B-92E1C1605A81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D164" authorId="19" shapeId="0" xr:uid="{6ACF44DE-B593-4265-9457-1C1A43A89FB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D166" authorId="1" shapeId="0" xr:uid="{C5D46E7E-FECC-4349-940E-31C557E7026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L168" authorId="20" shapeId="0" xr:uid="{5B913966-0180-4F2E-AAE4-5C9D5BD9E47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D170" authorId="1" shapeId="0" xr:uid="{BE52F949-37EF-4E09-AD9B-4F88CE924CEE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D174" authorId="3" shapeId="0" xr:uid="{09B5287D-163F-4C8D-9F1B-488DE9B15BD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178" authorId="3" shapeId="0" xr:uid="{7F07F437-073D-44FD-9676-5477D50F4DA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Y178" authorId="1" shapeId="0" xr:uid="{C4056E30-CBF3-4F49-BB72-C73A1AED7B8C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0" authorId="1" shapeId="0" xr:uid="{A48BBF48-D717-4ADA-8B21-223EE1DBC31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H191" authorId="21" shapeId="0" xr:uid="{99A52DF4-62D5-47EE-83C5-42BE3F26A8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D195" authorId="7" shapeId="0" xr:uid="{5D30AD63-296D-4D0B-B63C-563A93CC77E3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W201" authorId="1" shapeId="0" xr:uid="{8E1CC9EB-791D-4E6D-AEAF-F759DFCA161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O208" authorId="1" shapeId="0" xr:uid="{D99EABBB-5AC6-4328-B036-8670DA1B7E68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D215" authorId="7" shapeId="0" xr:uid="{4EA090AA-0CFB-4C78-9CF1-39592A8CB2C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D220" authorId="1" shapeId="0" xr:uid="{23BF5210-DC56-4372-B15C-AD7C2ECF20A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224" authorId="22" shapeId="0" xr:uid="{F1999EE1-4113-46B6-800C-36F262F444D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D225" authorId="23" shapeId="0" xr:uid="{7AA73431-EFA2-4FE3-9545-76A7B4EA842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D226" authorId="3" shapeId="0" xr:uid="{D4493DE9-CCA8-4ABC-AF3F-E6678E866EC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D228" authorId="24" shapeId="0" xr:uid="{FA1E535A-5BC0-4ADE-9D8D-598CC09FE81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X228" authorId="25" shapeId="0" xr:uid="{D4DF94EA-DDD1-4039-9C24-93453A4A441D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M233" authorId="3" shapeId="0" xr:uid="{45408097-5789-48BF-AF62-2107C3FE4E1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<sst xmlns="http://schemas.openxmlformats.org/spreadsheetml/2006/main" count="7914" uniqueCount="4362">
  <si>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</si>
  <si>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</si>
  <si>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</si>
  <si>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</si>
  <si>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</si>
  <si>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</si>
  <si>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</si>
  <si>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</si>
  <si>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</si>
  <si>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</si>
  <si>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</si>
  <si>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</si>
  <si>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</si>
  <si>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</si>
  <si>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</si>
  <si>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</si>
  <si>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</si>
  <si>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</si>
  <si>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</si>
  <si>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info@zusvranovska.cz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</si>
  <si>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</si>
  <si>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</si>
  <si>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</si>
  <si>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</si>
  <si>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</si>
  <si>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</si>
  <si>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</si>
  <si>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</si>
  <si>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</si>
  <si>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</si>
  <si>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</si>
  <si>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</si>
  <si>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</si>
  <si>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</si>
  <si>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</si>
  <si>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</si>
  <si>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</si>
  <si>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</si>
  <si>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</si>
  <si>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</si>
  <si>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</si>
  <si>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</si>
  <si>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</si>
  <si>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</si>
  <si>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Marcela Křiváková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</si>
  <si>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</si>
  <si>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</si>
  <si>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</si>
  <si>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</si>
  <si>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</si>
  <si>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</si>
  <si>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</si>
  <si>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</si>
  <si>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</si>
  <si>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</si>
  <si>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</si>
  <si>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</si>
  <si>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</si>
  <si>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</si>
  <si>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</si>
  <si>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</si>
  <si>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</si>
  <si>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</si>
  <si>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</si>
  <si>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</si>
  <si>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</si>
  <si>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</si>
  <si>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</si>
  <si>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</si>
  <si>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</si>
  <si>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</si>
  <si>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</si>
  <si>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</si>
  <si>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</si>
  <si>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</si>
  <si>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Martina Dobešová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</si>
  <si>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</si>
  <si>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</si>
  <si>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</si>
  <si>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</si>
  <si>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</si>
  <si>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</si>
  <si>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</si>
  <si>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</si>
  <si>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</si>
  <si>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</si>
  <si>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</si>
  <si>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</si>
  <si>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</si>
  <si>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tapticova@ppphodonin.cz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</si>
  <si>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</si>
  <si>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</si>
  <si>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</si>
  <si>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</si>
  <si>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</si>
  <si>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</si>
  <si>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</si>
  <si>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</si>
  <si>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</si>
  <si>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</si>
  <si>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Kateřina Vaculíková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</si>
  <si>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</si>
  <si>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</si>
  <si>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</si>
  <si>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</si>
  <si>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</si>
  <si>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</si>
  <si>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</si>
  <si>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</si>
  <si>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</si>
  <si>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</si>
  <si>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</si>
  <si>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</si>
  <si>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</si>
  <si>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</si>
  <si>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herzan@nemvy.cz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</si>
  <si>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</si>
  <si>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</si>
  <si>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</si>
  <si>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</si>
  <si>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</si>
  <si>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</si>
  <si>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</si>
  <si>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</si>
  <si>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</si>
  <si>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</si>
  <si>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davky@nemletovice.cz</t>
  </si>
  <si>
    <t>Eva Hönigová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</si>
  <si>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</si>
  <si>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</si>
  <si>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</si>
  <si>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</si>
  <si>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</si>
  <si>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</si>
  <si>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</si>
  <si>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</si>
  <si>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</si>
  <si>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</si>
  <si>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</si>
  <si>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</si>
  <si>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</si>
  <si>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</si>
  <si>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</si>
  <si>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</si>
  <si>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</si>
  <si>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</si>
  <si>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</si>
  <si>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</si>
  <si>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Andrea Šikulová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</si>
  <si>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</si>
  <si>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</si>
  <si>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</si>
  <si>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</si>
  <si>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</si>
  <si>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</si>
  <si>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</si>
  <si>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</si>
  <si>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</si>
  <si>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</si>
  <si>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</si>
  <si>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</si>
  <si>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</si>
  <si>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vedstravovani@dszastavka.cz</t>
  </si>
  <si>
    <t>00212733</t>
  </si>
  <si>
    <t>podatelna@svcznojmo.cz</t>
  </si>
  <si>
    <t>Eva Havlišová/Středisko volného času Znojmo, příspěvková organizace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</si>
  <si>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</si>
  <si>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</si>
  <si>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</si>
  <si>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</si>
  <si>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</si>
  <si>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</si>
  <si>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</si>
  <si>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</si>
  <si>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</si>
  <si>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</si>
  <si>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</si>
  <si>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</si>
  <si>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</si>
  <si>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</si>
  <si>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</si>
  <si>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</si>
  <si>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</si>
  <si>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</si>
  <si>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</si>
  <si>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</si>
  <si>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</si>
  <si>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</si>
  <si>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</si>
  <si>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</si>
  <si>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</si>
  <si>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</si>
  <si>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</si>
  <si>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</si>
  <si>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</si>
  <si>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</si>
  <si>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</si>
  <si>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</si>
  <si>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</si>
  <si>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</si>
  <si>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</si>
  <si>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</si>
  <si>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</si>
  <si>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</si>
  <si>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</si>
  <si>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</si>
  <si>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</si>
  <si>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</si>
  <si>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</si>
  <si>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</si>
  <si>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</si>
  <si>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</si>
  <si>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</si>
  <si>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</si>
  <si>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</si>
  <si>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</si>
  <si>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</si>
  <si>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</si>
  <si>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00638013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</si>
  <si>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</si>
  <si>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</si>
  <si>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</si>
  <si>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</si>
  <si>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</si>
  <si>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</si>
  <si>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</si>
  <si>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</si>
  <si>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</si>
  <si>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</si>
  <si>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</si>
  <si>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</si>
  <si>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</si>
  <si>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</si>
  <si>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</si>
  <si>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</si>
  <si>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</si>
  <si>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</si>
  <si>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</si>
  <si>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</si>
  <si>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</si>
  <si>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</si>
  <si>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</si>
  <si>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</si>
  <si>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</si>
  <si>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</si>
  <si>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</si>
  <si>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</si>
  <si>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</si>
  <si>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</si>
  <si>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</si>
  <si>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</si>
  <si>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</si>
  <si>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</si>
  <si>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</si>
  <si>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</si>
  <si>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</si>
  <si>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</si>
  <si>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</si>
  <si>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</si>
  <si>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</si>
  <si>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</si>
  <si>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</si>
  <si>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</si>
  <si>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</si>
  <si>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</si>
  <si>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</si>
  <si>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</si>
  <si>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</si>
  <si>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</si>
  <si>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</si>
  <si>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164/36g, 639 00 Brno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</si>
  <si>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</si>
  <si>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</si>
  <si>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</si>
  <si>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</si>
  <si>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</si>
  <si>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</si>
  <si>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</si>
  <si>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</si>
  <si>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</si>
  <si>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</si>
  <si>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</si>
  <si>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</si>
  <si>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</si>
  <si>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</si>
  <si>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</si>
  <si>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</si>
  <si>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</si>
  <si>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</si>
  <si>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</si>
  <si>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</si>
  <si>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</si>
  <si>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</si>
  <si>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</si>
  <si>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</si>
  <si>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</si>
  <si>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</si>
  <si>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</si>
  <si>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</si>
  <si>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</si>
  <si>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</si>
  <si>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</si>
  <si>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</si>
  <si>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</si>
  <si>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</si>
  <si>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</si>
  <si>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</si>
  <si>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</si>
  <si>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</si>
  <si>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</si>
  <si>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</si>
  <si>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</si>
  <si>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</si>
  <si>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</si>
  <si>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</si>
  <si>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</si>
  <si>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</si>
  <si>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</si>
  <si>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</si>
  <si>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</si>
  <si>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</si>
  <si>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</si>
  <si>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</si>
  <si>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</si>
  <si>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</si>
  <si>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</si>
  <si>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</si>
  <si>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</si>
  <si>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</si>
  <si>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</si>
  <si>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</si>
  <si>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</si>
  <si>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</si>
  <si>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</si>
  <si>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</si>
  <si>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</si>
  <si>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</si>
  <si>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</si>
  <si>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</si>
  <si>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</si>
  <si>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</si>
  <si>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</si>
  <si>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</si>
  <si>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</si>
  <si>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</si>
  <si>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</si>
  <si>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</si>
  <si>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</si>
  <si>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</si>
  <si>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</si>
  <si>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</si>
  <si>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</si>
  <si>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</si>
  <si>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</si>
  <si>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</si>
  <si>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</si>
  <si>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</si>
  <si>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</si>
  <si>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</si>
  <si>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</si>
  <si>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</si>
  <si>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</si>
  <si>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</si>
  <si>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</si>
  <si>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</si>
  <si>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</si>
  <si>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</si>
  <si>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</si>
  <si>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</si>
  <si>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</si>
  <si>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</si>
  <si>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</si>
  <si>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</si>
  <si>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</si>
  <si>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</si>
  <si>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</si>
  <si>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</si>
  <si>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</si>
  <si>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</si>
  <si>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</si>
  <si>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</si>
  <si>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</si>
  <si>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</si>
  <si>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</si>
  <si>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</si>
  <si>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</si>
  <si>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</si>
  <si>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</si>
  <si>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</si>
  <si>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</si>
  <si>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</si>
  <si>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</si>
  <si>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</si>
  <si>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</si>
  <si>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</si>
  <si>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Mgr. et Mgr. Jindřich Formánek</t>
  </si>
  <si>
    <t>Mgr. et Mgr. Jindřich Formánek, ředitel</t>
  </si>
  <si>
    <t>Mgr. et Mgr. Jindřichem Formánkem</t>
  </si>
  <si>
    <t>Mgr. et Mgr. Jindřichem Formánkem, ředitelem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</si>
  <si>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</si>
  <si>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</si>
  <si>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</si>
  <si>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</si>
  <si>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</si>
  <si>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</si>
  <si>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</si>
  <si>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</si>
  <si>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</si>
  <si>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</si>
  <si>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</si>
  <si>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</si>
  <si>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</si>
  <si>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</si>
  <si>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</si>
  <si>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</si>
  <si>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</si>
  <si>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</si>
  <si>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</si>
  <si>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</si>
  <si>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</si>
  <si>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</si>
  <si>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</si>
  <si>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</si>
  <si>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</si>
  <si>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</si>
  <si>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</si>
  <si>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</si>
  <si>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</si>
  <si>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</si>
  <si>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</si>
  <si>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</si>
  <si>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</si>
  <si>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</si>
  <si>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</si>
  <si>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</si>
  <si>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</si>
  <si>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</si>
  <si>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</si>
  <si>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</si>
  <si>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</si>
  <si>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</si>
  <si>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</si>
  <si>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</si>
  <si>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</si>
  <si>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</si>
  <si>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</si>
  <si>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</si>
  <si>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</si>
  <si>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</si>
  <si>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</si>
  <si>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</si>
  <si>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</si>
  <si>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</si>
  <si>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</si>
  <si>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</si>
  <si>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</si>
  <si>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</si>
  <si>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</si>
  <si>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</si>
  <si>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</si>
  <si>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</si>
  <si>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</si>
  <si>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</si>
  <si>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</si>
  <si>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</si>
  <si>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</si>
  <si>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</si>
  <si>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</si>
  <si>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</si>
  <si>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</si>
  <si>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</si>
  <si>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</si>
  <si>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</si>
  <si>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</si>
  <si>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</si>
  <si>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</si>
  <si>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</si>
  <si>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</si>
  <si>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</si>
  <si>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</si>
  <si>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</si>
  <si>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</si>
  <si>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</si>
  <si>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</si>
  <si>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</si>
  <si>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</si>
  <si>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</si>
  <si>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</si>
  <si>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</si>
  <si>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</si>
  <si>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</si>
  <si>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</si>
  <si>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</si>
  <si>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</si>
  <si>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</si>
  <si>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</si>
  <si>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</si>
  <si>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</si>
  <si>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</si>
  <si>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</si>
  <si>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</si>
  <si>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</si>
  <si>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</si>
  <si>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</si>
  <si>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</si>
  <si>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</si>
  <si>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</si>
  <si>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</si>
  <si>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</si>
  <si>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</si>
  <si>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</si>
  <si>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</si>
  <si>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</si>
  <si>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</si>
  <si>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</si>
  <si>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</si>
  <si>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</si>
  <si>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</si>
  <si>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</si>
  <si>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</si>
  <si>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</si>
  <si>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</si>
  <si>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</si>
  <si>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</si>
  <si>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</si>
  <si>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</si>
  <si>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</si>
  <si>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</si>
  <si>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</si>
  <si>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</si>
  <si>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</si>
  <si>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</si>
  <si>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</si>
  <si>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</si>
  <si>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</si>
  <si>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</si>
  <si>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</si>
  <si>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</si>
  <si>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</si>
  <si>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</si>
  <si>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</si>
  <si>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</si>
  <si>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</si>
  <si>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</si>
  <si>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</si>
  <si>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</si>
  <si>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</si>
  <si>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 254/23, 602 00 Brno</t>
  </si>
  <si>
    <t>Pionýrská 254/23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</si>
  <si>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</si>
  <si>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</si>
  <si>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</si>
  <si>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</si>
  <si>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</si>
  <si>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</si>
  <si>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</si>
  <si>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</si>
  <si>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</si>
  <si>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</si>
  <si>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</si>
  <si>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</si>
  <si>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</si>
  <si>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</si>
  <si>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</si>
  <si>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</si>
  <si>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</si>
  <si>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</si>
  <si>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</si>
  <si>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</si>
  <si>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</si>
  <si>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</si>
  <si>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</si>
  <si>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</si>
  <si>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</si>
  <si>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</si>
  <si>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</si>
  <si>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</si>
  <si>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</si>
  <si>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</si>
  <si>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</si>
  <si>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</si>
  <si>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</si>
  <si>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</si>
  <si>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</si>
  <si>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</si>
  <si>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</si>
  <si>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</si>
  <si>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</si>
  <si>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</si>
  <si>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</si>
  <si>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</si>
  <si>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</si>
  <si>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</si>
  <si>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</si>
  <si>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</si>
  <si>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</si>
  <si>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</si>
  <si>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</si>
  <si>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</si>
  <si>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</si>
  <si>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</si>
  <si>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</si>
  <si>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</si>
  <si>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</si>
  <si>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</si>
  <si>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</si>
  <si>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</si>
  <si>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</si>
  <si>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</si>
  <si>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</si>
  <si>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</si>
  <si>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</si>
  <si>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</si>
  <si>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</si>
  <si>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</si>
  <si>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</si>
  <si>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</si>
  <si>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</si>
  <si>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</si>
  <si>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</si>
  <si>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</si>
  <si>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</si>
  <si>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</si>
  <si>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</si>
  <si>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</si>
  <si>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</si>
  <si>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</si>
  <si>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</si>
  <si>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</si>
  <si>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</si>
  <si>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</si>
  <si>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</si>
  <si>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</si>
  <si>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</si>
  <si>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</si>
  <si>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</si>
  <si>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</si>
  <si>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</si>
  <si>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</si>
  <si>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</si>
  <si>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</si>
  <si>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</si>
  <si>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</si>
  <si>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</si>
  <si>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</si>
  <si>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</si>
  <si>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</si>
  <si>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</si>
  <si>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</si>
  <si>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</si>
  <si>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</si>
  <si>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</si>
  <si>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</si>
  <si>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</si>
  <si>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</si>
  <si>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</si>
  <si>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</si>
  <si>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</si>
  <si>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</si>
  <si>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</si>
  <si>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</si>
  <si>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</si>
  <si>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</si>
  <si>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</si>
  <si>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</si>
  <si>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</si>
  <si>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</si>
  <si>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</si>
  <si>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</si>
  <si>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</si>
  <si>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</si>
  <si>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</si>
  <si>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</si>
  <si>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</si>
  <si>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</si>
  <si>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</si>
  <si>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</si>
  <si>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</si>
  <si>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</si>
  <si>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</si>
  <si>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</si>
  <si>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</si>
  <si>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</si>
  <si>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</si>
  <si>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</si>
  <si>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</si>
  <si>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</si>
  <si>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</si>
  <si>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</si>
  <si>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</si>
  <si>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</si>
  <si>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</si>
  <si>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</si>
  <si>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</si>
  <si>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</si>
  <si>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</si>
  <si>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</si>
  <si>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</si>
  <si>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</si>
  <si>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</si>
  <si>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</si>
  <si>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</si>
  <si>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</si>
  <si>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</si>
  <si>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</si>
  <si>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</si>
  <si>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</si>
  <si>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</si>
  <si>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</si>
  <si>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</si>
  <si>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</si>
  <si>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</si>
  <si>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</si>
  <si>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</si>
  <si>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</si>
  <si>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</si>
  <si>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</si>
  <si>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</si>
  <si>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</si>
  <si>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</si>
  <si>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</si>
  <si>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</si>
  <si>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</si>
  <si>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</si>
  <si>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</si>
  <si>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</si>
  <si>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</si>
  <si>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</si>
  <si>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</si>
  <si>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</si>
  <si>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</si>
  <si>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</si>
  <si>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</si>
  <si>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</si>
  <si>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</si>
  <si>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</si>
  <si>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</si>
  <si>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</si>
  <si>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</si>
  <si>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</si>
  <si>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</si>
  <si>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</si>
  <si>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</si>
  <si>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</si>
  <si>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</si>
  <si>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</si>
  <si>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</si>
  <si>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</si>
  <si>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</si>
  <si>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</si>
  <si>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</si>
  <si>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</si>
  <si>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</si>
  <si>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</si>
  <si>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</si>
  <si>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</si>
  <si>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</si>
  <si>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</si>
  <si>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</si>
  <si>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</si>
  <si>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</si>
  <si>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</si>
  <si>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</si>
  <si>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</si>
  <si>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</si>
  <si>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</si>
  <si>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</si>
  <si>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</si>
  <si>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</si>
  <si>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</si>
  <si>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</si>
  <si>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</si>
  <si>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</si>
  <si>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</si>
  <si>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</si>
  <si>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</si>
  <si>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</si>
  <si>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</si>
  <si>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</si>
  <si>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</si>
  <si>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</si>
  <si>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</si>
  <si>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</si>
  <si>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</si>
  <si>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</si>
  <si>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</si>
  <si>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</si>
  <si>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</si>
  <si>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</si>
  <si>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</si>
  <si>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</si>
  <si>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</si>
  <si>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</si>
  <si>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</si>
  <si>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</si>
  <si>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</si>
  <si>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</si>
  <si>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</si>
  <si>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</si>
  <si>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</si>
  <si>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</si>
  <si>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</si>
  <si>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</si>
  <si>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</si>
  <si>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</si>
  <si>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</si>
  <si>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</si>
  <si>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</si>
  <si>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</si>
  <si>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</si>
  <si>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</si>
  <si>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</si>
  <si>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</si>
  <si>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</si>
  <si>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</si>
  <si>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</si>
  <si>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</si>
  <si>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</si>
  <si>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</si>
  <si>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</si>
  <si>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</si>
  <si>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</si>
  <si>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</si>
  <si>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</si>
  <si>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</si>
  <si>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</si>
  <si>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</si>
  <si>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</si>
  <si>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</si>
  <si>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</si>
  <si>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</si>
  <si>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</si>
  <si>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</si>
  <si>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</si>
  <si>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</si>
  <si>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</si>
  <si>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</si>
  <si>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</si>
  <si>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</si>
  <si>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</si>
  <si>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</si>
  <si>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</si>
  <si>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</si>
  <si>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</si>
  <si>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</si>
  <si>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</si>
  <si>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</si>
  <si>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</si>
  <si>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</si>
  <si>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</si>
  <si>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</si>
  <si>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</si>
  <si>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</si>
  <si>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</si>
  <si>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</si>
  <si>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</si>
  <si>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</si>
  <si>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</si>
  <si>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</si>
  <si>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</si>
  <si>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</si>
  <si>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</si>
  <si>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</si>
  <si>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</si>
  <si>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</si>
  <si>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</si>
  <si>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</si>
  <si>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</si>
  <si>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</si>
  <si>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</si>
  <si>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</si>
  <si>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</si>
  <si>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</si>
  <si>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</si>
  <si>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</si>
  <si>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</si>
  <si>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</si>
  <si>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</si>
  <si>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</si>
  <si>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</si>
  <si>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</si>
  <si>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</si>
  <si>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</si>
  <si>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</si>
  <si>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</si>
  <si>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</si>
  <si>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</si>
  <si>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</si>
  <si>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</si>
  <si>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</si>
  <si>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</si>
  <si>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</si>
  <si>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</si>
  <si>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</si>
  <si>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</si>
  <si>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</si>
  <si>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</si>
  <si>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</si>
  <si>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</si>
  <si>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</si>
  <si>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</si>
  <si>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</si>
  <si>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</si>
  <si>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</si>
  <si>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</si>
  <si>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</si>
  <si>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</si>
  <si>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</si>
  <si>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</si>
  <si>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</si>
  <si>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</si>
  <si>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</si>
  <si>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</si>
  <si>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</si>
  <si>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</si>
  <si>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</si>
  <si>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</si>
  <si>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</si>
  <si>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</si>
  <si>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</si>
  <si>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</si>
  <si>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</si>
  <si>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</si>
  <si>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</si>
  <si>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</si>
  <si>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</si>
  <si>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</si>
  <si>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</si>
  <si>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</si>
  <si>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</si>
  <si>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</si>
  <si>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</si>
  <si>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</si>
  <si>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</si>
  <si>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</si>
  <si>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</si>
  <si>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</si>
  <si>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</si>
  <si>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</si>
  <si>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</si>
  <si>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</si>
  <si>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</si>
  <si>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</si>
  <si>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</si>
  <si>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</si>
  <si>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</si>
  <si>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</si>
  <si>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</si>
  <si>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</si>
  <si>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</si>
  <si>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</si>
  <si>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</si>
  <si>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</si>
  <si>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</si>
  <si>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</si>
  <si>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</si>
  <si>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</si>
  <si>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</si>
  <si>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</si>
  <si>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</si>
  <si>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</si>
  <si>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</si>
  <si>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</si>
  <si>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</si>
  <si>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</si>
  <si>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</si>
  <si>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</si>
  <si>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</si>
  <si>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</si>
  <si>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</si>
  <si>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</si>
  <si>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</si>
  <si>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</si>
  <si>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</si>
  <si>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</si>
  <si>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</si>
  <si>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</si>
  <si>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</si>
  <si>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</si>
  <si>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</si>
  <si>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</si>
  <si>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</si>
  <si>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</si>
  <si>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</si>
  <si>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</si>
  <si>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</si>
  <si>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</si>
  <si>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</si>
  <si>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</si>
  <si>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</si>
  <si>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</si>
  <si>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</si>
  <si>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</si>
  <si>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</si>
  <si>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</si>
  <si>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</si>
  <si>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</si>
  <si>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</si>
  <si>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</si>
  <si>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</si>
  <si>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</si>
  <si>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</si>
  <si>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</si>
  <si>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</si>
  <si>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</si>
  <si>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</si>
  <si>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</si>
  <si>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</si>
  <si>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</si>
  <si>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</si>
  <si>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</si>
  <si>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</si>
  <si>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</si>
  <si>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</si>
  <si>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</si>
  <si>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</si>
  <si>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</si>
  <si>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</si>
  <si>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</si>
  <si>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</si>
  <si>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</si>
  <si>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</si>
  <si>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</si>
  <si>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</si>
  <si>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</si>
  <si>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</si>
  <si>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</si>
  <si>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</si>
  <si>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</si>
  <si>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</si>
  <si>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</si>
  <si>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</si>
  <si>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</si>
  <si>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</si>
  <si>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</si>
  <si>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</si>
  <si>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</si>
  <si>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</si>
  <si>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</si>
  <si>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</si>
  <si>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</si>
  <si>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</si>
  <si>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</si>
  <si>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</si>
  <si>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</si>
  <si>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</si>
  <si>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</si>
  <si>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</si>
  <si>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</si>
  <si>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</si>
  <si>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</si>
  <si>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</si>
  <si>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</si>
  <si>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</si>
  <si>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</si>
  <si>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</si>
  <si>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</si>
  <si>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</si>
  <si>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</si>
  <si>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</si>
  <si>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</si>
  <si>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</si>
  <si>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</si>
  <si>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</si>
  <si>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</si>
  <si>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</si>
  <si>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</si>
  <si>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</si>
  <si>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</si>
  <si>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</si>
  <si>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</si>
  <si>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</si>
  <si>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</si>
  <si>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</si>
  <si>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</si>
  <si>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</si>
  <si>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</si>
  <si>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</si>
  <si>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</si>
  <si>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</si>
  <si>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</si>
  <si>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</si>
  <si>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</si>
  <si>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</si>
  <si>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</si>
  <si>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</si>
  <si>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</si>
  <si>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</si>
  <si>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</si>
  <si>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</si>
  <si>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</si>
  <si>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</si>
  <si>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</si>
  <si>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</si>
  <si>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</si>
  <si>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</si>
  <si>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</si>
  <si>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</si>
  <si>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</si>
  <si>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</si>
  <si>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</si>
  <si>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</si>
  <si>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</si>
  <si>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</si>
  <si>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</si>
  <si>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</si>
  <si>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</si>
  <si>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</si>
  <si>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</si>
  <si>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</si>
  <si>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</si>
  <si>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</si>
  <si>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</si>
  <si>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</si>
  <si>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</si>
  <si>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</si>
  <si>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</si>
  <si>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</si>
  <si>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</si>
  <si>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</si>
  <si>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</si>
  <si>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</si>
  <si>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</si>
  <si>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</si>
  <si>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Ing. Evžen Martinec, Ph.D.</t>
  </si>
  <si>
    <t>Ing. Evžen Martinec, Ph.D., ředitel</t>
  </si>
  <si>
    <t>Ing. Evženem Martincem, Ph.D.</t>
  </si>
  <si>
    <t>Ing. Evženem Martincem, Ph.D., ředitelem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</si>
  <si>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</si>
  <si>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</si>
  <si>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</si>
  <si>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</si>
  <si>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</si>
  <si>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</si>
  <si>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</si>
  <si>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</si>
  <si>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</si>
  <si>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</si>
  <si>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</si>
  <si>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</si>
  <si>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</si>
  <si>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</si>
  <si>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</si>
  <si>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</si>
  <si>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</si>
  <si>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</si>
  <si>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</si>
  <si>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</si>
  <si>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</si>
  <si>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</si>
  <si>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</si>
  <si>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</si>
  <si>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</si>
  <si>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</si>
  <si>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</si>
  <si>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</si>
  <si>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</si>
  <si>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</si>
  <si>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</si>
  <si>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</si>
  <si>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</si>
  <si>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</si>
  <si>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</si>
  <si>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</si>
  <si>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</si>
  <si>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</si>
  <si>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</si>
  <si>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</si>
  <si>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</si>
  <si>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</si>
  <si>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</si>
  <si>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</si>
  <si>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</si>
  <si>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</si>
  <si>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</si>
  <si>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</si>
  <si>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</si>
  <si>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</si>
  <si>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</si>
  <si>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</si>
  <si>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</si>
  <si>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</si>
  <si>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</si>
  <si>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</si>
  <si>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</si>
  <si>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</si>
  <si>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</si>
  <si>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</si>
  <si>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</si>
  <si>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</si>
  <si>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</si>
  <si>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</si>
  <si>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</si>
  <si>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</si>
  <si>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</si>
  <si>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</si>
  <si>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</si>
  <si>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</si>
  <si>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</si>
  <si>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</si>
  <si>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</si>
  <si>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</si>
  <si>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</si>
  <si>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</si>
  <si>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</si>
  <si>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</si>
  <si>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</si>
  <si>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</si>
  <si>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</si>
  <si>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</si>
  <si>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</si>
  <si>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</si>
  <si>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</si>
  <si>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</si>
  <si>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</si>
  <si>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</si>
  <si>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</si>
  <si>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</si>
  <si>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</si>
  <si>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</si>
  <si>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</si>
  <si>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</si>
  <si>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</si>
  <si>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</si>
  <si>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</si>
  <si>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</si>
  <si>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</si>
  <si>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</si>
  <si>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</si>
  <si>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</si>
  <si>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</si>
  <si>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</si>
  <si>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</si>
  <si>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</si>
  <si>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</si>
  <si>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</si>
  <si>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</si>
  <si>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</si>
  <si>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</si>
  <si>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</si>
  <si>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</si>
  <si>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</si>
  <si>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</si>
  <si>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</si>
  <si>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</si>
  <si>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</si>
  <si>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</si>
  <si>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</si>
  <si>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</si>
  <si>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</si>
  <si>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</si>
  <si>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</si>
  <si>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</si>
  <si>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</si>
  <si>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</si>
  <si>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</si>
  <si>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</si>
  <si>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</si>
  <si>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</si>
  <si>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</si>
  <si>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</si>
  <si>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</si>
  <si>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</si>
  <si>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</si>
  <si>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</si>
  <si>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</si>
  <si>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</si>
  <si>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</si>
  <si>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</si>
  <si>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</si>
  <si>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</si>
  <si>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</si>
  <si>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</si>
  <si>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</si>
  <si>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</si>
  <si>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</si>
  <si>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</si>
  <si>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</si>
  <si>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</si>
  <si>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</si>
  <si>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</si>
  <si>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</si>
  <si>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</si>
  <si>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</si>
  <si>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</si>
  <si>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</si>
  <si>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</si>
  <si>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</si>
  <si>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</si>
  <si>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</si>
  <si>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</si>
  <si>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</si>
  <si>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</si>
  <si>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</si>
  <si>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</si>
  <si>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</si>
  <si>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</si>
  <si>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</si>
  <si>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</si>
  <si>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</si>
  <si>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</si>
  <si>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</si>
  <si>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</si>
  <si>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</si>
  <si>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</si>
  <si>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</si>
  <si>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</si>
  <si>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</si>
  <si>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</si>
  <si>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</si>
  <si>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</si>
  <si>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</si>
  <si>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</si>
  <si>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</si>
  <si>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</si>
  <si>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</si>
  <si>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</si>
  <si>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</si>
  <si>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</si>
  <si>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</si>
  <si>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</si>
  <si>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</si>
  <si>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</si>
  <si>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</si>
  <si>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</si>
  <si>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</si>
  <si>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</si>
  <si>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</si>
  <si>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</si>
  <si>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</si>
  <si>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</si>
  <si>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</si>
  <si>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</si>
  <si>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</si>
  <si>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</si>
  <si>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</si>
  <si>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</si>
  <si>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</si>
  <si>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</si>
  <si>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</si>
  <si>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</si>
  <si>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</si>
  <si>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</si>
  <si>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</si>
  <si>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</si>
  <si>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</si>
  <si>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</si>
  <si>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</si>
  <si>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</si>
  <si>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</si>
  <si>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</si>
  <si>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</si>
  <si>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</si>
  <si>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</si>
  <si>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</si>
  <si>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</si>
  <si>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</si>
  <si>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</si>
  <si>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</si>
  <si>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</si>
  <si>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</si>
  <si>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</si>
  <si>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</si>
  <si>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</si>
  <si>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</si>
  <si>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</si>
  <si>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</si>
  <si>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</si>
  <si>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</si>
  <si>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</si>
  <si>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</si>
  <si>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</si>
  <si>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</si>
  <si>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</si>
  <si>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</si>
  <si>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</si>
  <si>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</si>
  <si>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</si>
  <si>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</si>
  <si>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</si>
  <si>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</si>
  <si>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</si>
  <si>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</si>
  <si>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</si>
  <si>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</si>
  <si>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</si>
  <si>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</si>
  <si>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</si>
  <si>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</si>
  <si>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</si>
  <si>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</si>
  <si>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</si>
  <si>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</si>
  <si>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</si>
  <si>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</si>
  <si>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</si>
  <si>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</si>
  <si>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</si>
  <si>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</si>
  <si>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</si>
  <si>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</si>
  <si>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</si>
  <si>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</si>
  <si>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</si>
  <si>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</si>
  <si>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</si>
  <si>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</si>
  <si>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</si>
  <si>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</si>
  <si>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</si>
  <si>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</si>
  <si>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</si>
  <si>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</si>
  <si>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</si>
  <si>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</si>
  <si>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</si>
  <si>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</si>
  <si>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</si>
  <si>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</si>
  <si>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</si>
  <si>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</si>
  <si>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</si>
  <si>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</si>
  <si>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</si>
  <si>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</si>
  <si>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</si>
  <si>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</si>
  <si>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</si>
  <si>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</si>
  <si>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</si>
  <si>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</si>
  <si>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</si>
  <si>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</si>
  <si>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</si>
  <si>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</si>
  <si>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</si>
  <si>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</si>
  <si>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</si>
  <si>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</si>
  <si>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</si>
  <si>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</si>
  <si>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</si>
  <si>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</si>
  <si>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</si>
  <si>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</si>
  <si>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</si>
  <si>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</si>
  <si>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</si>
  <si>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</si>
  <si>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</si>
  <si>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</si>
  <si>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</si>
  <si>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</si>
  <si>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</si>
  <si>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</si>
  <si>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</si>
  <si>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</si>
  <si>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</si>
  <si>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</si>
  <si>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</si>
  <si>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</si>
  <si>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</si>
  <si>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</si>
  <si>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</si>
  <si>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</si>
  <si>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</si>
  <si>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</si>
  <si>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</si>
  <si>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</si>
  <si>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</si>
  <si>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</si>
  <si>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</si>
  <si>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</si>
  <si>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</si>
  <si>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</si>
  <si>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</si>
  <si>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</si>
  <si>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</si>
  <si>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</si>
  <si>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</si>
  <si>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</si>
  <si>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</si>
  <si>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</si>
  <si>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</si>
  <si>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</si>
  <si>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</si>
  <si>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</si>
  <si>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</si>
  <si>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</si>
  <si>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</si>
  <si>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</si>
  <si>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</si>
  <si>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</si>
  <si>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</si>
  <si>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</si>
  <si>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</si>
  <si>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</si>
  <si>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</si>
  <si>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</si>
  <si>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</si>
  <si>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</si>
  <si>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</si>
  <si>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</si>
  <si>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</si>
  <si>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</si>
  <si>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</si>
  <si>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</si>
  <si>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</si>
  <si>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</si>
  <si>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</si>
  <si>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</si>
  <si>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</si>
  <si>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</si>
  <si>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</si>
  <si>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</si>
  <si>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</si>
  <si>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</si>
  <si>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</si>
  <si>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</si>
  <si>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</si>
  <si>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</si>
  <si>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</si>
  <si>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</si>
  <si>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</si>
  <si>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</si>
  <si>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</si>
  <si>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</si>
  <si>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</si>
  <si>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</si>
  <si>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</si>
  <si>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</si>
  <si>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</si>
  <si>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</si>
  <si>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</si>
  <si>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</si>
  <si>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</si>
  <si>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</si>
  <si>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</si>
  <si>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</si>
  <si>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</si>
  <si>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</si>
  <si>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</si>
  <si>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</si>
  <si>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</si>
  <si>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</si>
  <si>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</si>
  <si>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</si>
  <si>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</si>
  <si>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</si>
  <si>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</si>
  <si>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</si>
  <si>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</si>
  <si>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</si>
  <si>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</si>
  <si>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</si>
  <si>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</si>
  <si>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</si>
  <si>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</si>
  <si>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</si>
  <si>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</si>
  <si>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</si>
  <si>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</si>
  <si>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</si>
  <si>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</si>
  <si>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</si>
  <si>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</si>
  <si>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</si>
  <si>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</si>
  <si>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</si>
  <si>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</si>
  <si>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</si>
  <si>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</si>
  <si>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</si>
  <si>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</si>
  <si>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</si>
  <si>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</si>
  <si>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</si>
  <si>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</si>
  <si>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</si>
  <si>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</si>
  <si>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</si>
  <si>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</si>
  <si>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</si>
  <si>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</si>
  <si>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</si>
  <si>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</si>
  <si>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</si>
  <si>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</si>
  <si>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</si>
  <si>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</si>
  <si>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</si>
  <si>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</si>
  <si>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</si>
  <si>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</si>
  <si>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</si>
  <si>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</si>
  <si>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</si>
  <si>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</si>
  <si>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</si>
  <si>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</si>
  <si>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</si>
  <si>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</si>
  <si>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</si>
  <si>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</si>
  <si>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</si>
  <si>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</si>
  <si>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</si>
  <si>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</si>
  <si>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</si>
  <si>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</si>
  <si>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</si>
  <si>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</si>
  <si>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</si>
  <si>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</si>
  <si>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</si>
  <si>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</si>
  <si>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</si>
  <si>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</si>
  <si>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</si>
  <si>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</si>
  <si>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</si>
  <si>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</si>
  <si>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</si>
  <si>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</si>
  <si>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</si>
  <si>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</si>
  <si>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</si>
  <si>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</si>
  <si>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</si>
  <si>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</si>
  <si>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</si>
  <si>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</si>
  <si>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</si>
  <si>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</si>
  <si>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</si>
  <si>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</si>
  <si>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</si>
  <si>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</si>
  <si>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</si>
  <si>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</si>
  <si>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</si>
  <si>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</si>
  <si>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</si>
  <si>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</si>
  <si>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</si>
  <si>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</si>
  <si>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</si>
  <si>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</si>
  <si>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</si>
  <si>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</si>
  <si>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</si>
  <si>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</si>
  <si>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</si>
  <si>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</si>
  <si>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</si>
  <si>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</si>
  <si>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</si>
  <si>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</si>
  <si>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</si>
  <si>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</si>
  <si>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</si>
  <si>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</si>
  <si>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</si>
  <si>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</si>
  <si>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</si>
  <si>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</si>
  <si>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</si>
  <si>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</si>
  <si>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</si>
  <si>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</si>
  <si>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</si>
  <si>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</si>
  <si>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</si>
  <si>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</si>
  <si>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</si>
  <si>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</si>
  <si>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</si>
  <si>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</si>
  <si>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</si>
  <si>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</si>
  <si>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</si>
  <si>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</si>
  <si>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</si>
  <si>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</si>
  <si>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</si>
  <si>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</si>
  <si>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</si>
  <si>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</si>
  <si>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</si>
  <si>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</si>
  <si>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</si>
  <si>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</si>
  <si>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</si>
  <si>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</si>
  <si>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</si>
  <si>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</si>
  <si>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</si>
  <si>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</si>
  <si>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</si>
  <si>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</si>
  <si>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</si>
  <si>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</si>
  <si>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</si>
  <si>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</si>
  <si>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</si>
  <si>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</si>
  <si>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</si>
  <si>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</si>
  <si>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</si>
  <si>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</si>
  <si>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</si>
  <si>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</si>
  <si>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</si>
  <si>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</si>
  <si>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</si>
  <si>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</si>
  <si>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</si>
  <si>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</si>
  <si>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</si>
  <si>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</si>
  <si>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</si>
  <si>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</si>
  <si>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</si>
  <si>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</si>
  <si>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</si>
  <si>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</si>
  <si>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</si>
  <si>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</si>
  <si>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</si>
  <si>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</si>
  <si>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</si>
  <si>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</si>
  <si>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</si>
  <si>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</si>
  <si>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</si>
  <si>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</si>
  <si>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</si>
  <si>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</si>
  <si>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</si>
  <si>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</si>
  <si>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</si>
  <si>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</si>
  <si>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</si>
  <si>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</si>
  <si>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</si>
  <si>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</si>
  <si>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</si>
  <si>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</si>
  <si>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</si>
  <si>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</si>
  <si>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</si>
  <si>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</si>
  <si>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</si>
  <si>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</si>
  <si>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</si>
  <si>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</si>
  <si>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</si>
  <si>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</si>
  <si>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</si>
  <si>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</si>
  <si>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</si>
  <si>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</si>
  <si>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</si>
  <si>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</si>
  <si>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</si>
  <si>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</si>
  <si>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</si>
  <si>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</si>
  <si>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</si>
  <si>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</si>
  <si>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</si>
  <si>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</si>
  <si>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</si>
  <si>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</si>
  <si>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</si>
  <si>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</si>
  <si>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</si>
  <si>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</si>
  <si>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</si>
  <si>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</si>
  <si>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</si>
  <si>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</si>
  <si>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</si>
  <si>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</si>
  <si>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</si>
  <si>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</si>
  <si>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</si>
  <si>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</si>
  <si>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</si>
  <si>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</si>
  <si>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</si>
  <si>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</si>
  <si>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</si>
  <si>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</si>
  <si>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</si>
  <si>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</si>
  <si>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</si>
  <si>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</si>
  <si>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</si>
  <si>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</si>
  <si>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</si>
  <si>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</si>
  <si>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</si>
  <si>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</si>
  <si>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</si>
  <si>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</si>
  <si>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</si>
  <si>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</si>
  <si>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</si>
  <si>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</si>
  <si>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</si>
  <si>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</si>
  <si>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</si>
  <si>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</si>
  <si>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</si>
  <si>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</si>
  <si>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</si>
  <si>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</si>
  <si>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</si>
  <si>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</si>
  <si>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</si>
  <si>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</si>
  <si>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</si>
  <si>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</si>
  <si>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</si>
  <si>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</si>
  <si>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</si>
  <si>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</si>
  <si>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</si>
  <si>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</si>
  <si>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</si>
  <si>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</si>
  <si>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</si>
  <si>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</si>
  <si>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</si>
  <si>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</si>
  <si>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</si>
  <si>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</si>
  <si>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</si>
  <si>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</si>
  <si>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</si>
  <si>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</si>
  <si>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</si>
  <si>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</si>
  <si>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</si>
  <si>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</si>
  <si>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</si>
  <si>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</si>
  <si>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</si>
  <si>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</si>
  <si>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</si>
  <si>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</si>
  <si>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</si>
  <si>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</si>
  <si>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</si>
  <si>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</si>
  <si>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</si>
  <si>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</si>
  <si>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</si>
  <si>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</si>
  <si>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</si>
  <si>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</si>
  <si>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</si>
  <si>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</si>
  <si>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</si>
  <si>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</si>
  <si>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</si>
  <si>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</si>
  <si>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</si>
  <si>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</si>
  <si>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</si>
  <si>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</si>
  <si>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</si>
  <si>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</si>
  <si>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</si>
  <si>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</si>
  <si>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</si>
  <si>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</si>
  <si>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</si>
  <si>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</si>
  <si>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</si>
  <si>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</si>
  <si>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</si>
  <si>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</si>
  <si>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</si>
  <si>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</si>
  <si>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</si>
  <si>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</si>
  <si>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</si>
  <si>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</si>
  <si>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</si>
  <si>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</si>
  <si>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</si>
  <si>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</si>
  <si>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</si>
  <si>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</si>
  <si>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</si>
  <si>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</si>
  <si>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</si>
  <si>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</si>
  <si>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</si>
  <si>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</si>
  <si>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</si>
  <si>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</si>
  <si>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</si>
  <si>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</si>
  <si>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</si>
  <si>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</si>
  <si>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</si>
  <si>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</si>
  <si>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</si>
  <si>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</si>
  <si>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</si>
  <si>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</si>
  <si>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</si>
  <si>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</si>
  <si>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</si>
  <si>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</si>
  <si>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</si>
  <si>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</si>
  <si>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</si>
  <si>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</si>
  <si>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</si>
  <si>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</si>
  <si>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</si>
  <si>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</si>
  <si>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</si>
  <si>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</si>
  <si>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</si>
  <si>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</si>
  <si>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</si>
  <si>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</si>
  <si>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</si>
  <si>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</si>
  <si>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</si>
  <si>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</si>
  <si>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</si>
  <si>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</si>
  <si>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</si>
  <si>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</si>
  <si>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</si>
  <si>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</si>
  <si>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</si>
  <si>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</si>
  <si>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</si>
  <si>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</si>
  <si>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</si>
  <si>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</si>
  <si>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</si>
  <si>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</si>
  <si>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</si>
  <si>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</si>
  <si>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</si>
  <si>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</si>
  <si>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</si>
  <si>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</si>
  <si>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</si>
  <si>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</si>
  <si>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</si>
  <si>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</si>
  <si>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</si>
  <si>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</si>
  <si>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</si>
  <si>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</si>
  <si>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</si>
  <si>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</si>
  <si>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</si>
  <si>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</si>
  <si>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</si>
  <si>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</si>
  <si>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</si>
  <si>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</si>
  <si>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</si>
  <si>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</si>
  <si>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</si>
  <si>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</si>
  <si>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</si>
  <si>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</si>
  <si>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</si>
  <si>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</si>
  <si>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</si>
  <si>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</si>
  <si>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</si>
  <si>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</si>
  <si>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</si>
  <si>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</si>
  <si>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</si>
  <si>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</si>
  <si>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</si>
  <si>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</si>
  <si>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</si>
  <si>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</si>
  <si>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</si>
  <si>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</si>
  <si>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</si>
  <si>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</si>
  <si>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</si>
  <si>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</si>
  <si>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</si>
  <si>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</si>
  <si>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</si>
  <si>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</si>
  <si>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</si>
  <si>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</si>
  <si>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</si>
  <si>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</si>
  <si>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</si>
  <si>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</si>
  <si>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</si>
  <si>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</si>
  <si>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</si>
  <si>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</si>
  <si>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</si>
  <si>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</si>
  <si>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</si>
  <si>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</si>
  <si>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</si>
  <si>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</si>
  <si>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</si>
  <si>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</si>
  <si>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</si>
  <si>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</si>
  <si>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</si>
  <si>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</si>
  <si>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</si>
  <si>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</si>
  <si>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</si>
  <si>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</si>
  <si>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</si>
  <si>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</si>
  <si>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</si>
  <si>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</si>
  <si>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</si>
  <si>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</si>
  <si>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</si>
  <si>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</si>
  <si>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</si>
  <si>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</si>
  <si>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</si>
  <si>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</si>
  <si>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</si>
  <si>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</si>
  <si>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</si>
  <si>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</si>
  <si>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</si>
  <si>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</si>
  <si>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</si>
  <si>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</si>
  <si>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</si>
  <si>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</si>
  <si>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</si>
  <si>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</si>
  <si>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</si>
  <si>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</si>
  <si>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</si>
  <si>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</si>
  <si>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</si>
  <si>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</si>
  <si>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</si>
  <si>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</si>
  <si>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</si>
  <si>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</si>
  <si>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</si>
  <si>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</si>
  <si>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</si>
  <si>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</si>
  <si>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</si>
  <si>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</si>
  <si>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</si>
  <si>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</si>
  <si>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</si>
  <si>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</si>
  <si>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</si>
  <si>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</si>
  <si>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</si>
  <si>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</si>
  <si>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</si>
  <si>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</si>
  <si>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</si>
  <si>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</si>
  <si>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</si>
  <si>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</si>
  <si>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</si>
  <si>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</si>
  <si>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</si>
  <si>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</si>
  <si>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</si>
  <si>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</si>
  <si>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</si>
  <si>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</si>
  <si>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</si>
  <si>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</si>
  <si>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</si>
  <si>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</si>
  <si>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</si>
  <si>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</si>
  <si>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</si>
  <si>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</si>
  <si>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</si>
  <si>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</si>
  <si>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</si>
  <si>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</si>
  <si>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</si>
  <si>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</si>
  <si>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</si>
  <si>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</si>
  <si>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</si>
  <si>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</si>
  <si>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</si>
  <si>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</si>
  <si>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</si>
  <si>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</si>
  <si>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</si>
  <si>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</si>
  <si>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</si>
  <si>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</si>
  <si>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</si>
  <si>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</si>
  <si>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</si>
  <si>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</si>
  <si>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</si>
  <si>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</si>
  <si>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</si>
  <si>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</si>
  <si>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</si>
  <si>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</si>
  <si>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</si>
  <si>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</si>
  <si>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</si>
  <si>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</si>
  <si>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</si>
  <si>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</si>
  <si>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</si>
  <si>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</si>
  <si>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</si>
  <si>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</si>
  <si>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</si>
  <si>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</si>
  <si>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</si>
  <si>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</si>
  <si>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</si>
  <si>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</si>
  <si>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</si>
  <si>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</si>
  <si>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</si>
  <si>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</si>
  <si>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</si>
  <si>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</si>
  <si>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</si>
  <si>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</si>
  <si>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</si>
  <si>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</si>
  <si>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</si>
  <si>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</si>
  <si>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</si>
  <si>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</si>
  <si>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</si>
  <si>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</si>
  <si>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</si>
  <si>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</si>
  <si>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</si>
  <si>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</si>
  <si>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</si>
  <si>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</si>
  <si>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</si>
  <si>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</si>
  <si>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</si>
  <si>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</si>
  <si>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</si>
  <si>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</si>
  <si>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</si>
  <si>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</si>
  <si>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</si>
  <si>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</si>
  <si>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</si>
  <si>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</si>
  <si>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</si>
  <si>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</si>
  <si>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</si>
  <si>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</si>
  <si>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</si>
  <si>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</si>
  <si>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</si>
  <si>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</si>
  <si>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</si>
  <si>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</si>
  <si>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</si>
  <si>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</si>
  <si>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</si>
  <si>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</si>
  <si>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</si>
  <si>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</si>
  <si>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</si>
  <si>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</si>
  <si>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</si>
  <si>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</si>
  <si>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</si>
  <si>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</si>
  <si>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</si>
  <si>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</si>
  <si>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</si>
  <si>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</si>
  <si>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</si>
  <si>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</si>
  <si>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</si>
  <si>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</si>
  <si>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</si>
  <si>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</si>
  <si>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</si>
  <si>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</si>
  <si>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</si>
  <si>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</si>
  <si>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</si>
  <si>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</si>
  <si>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</si>
  <si>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</si>
  <si>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</si>
  <si>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</si>
  <si>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</si>
  <si>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</si>
  <si>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</si>
  <si>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</si>
  <si>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</si>
  <si>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</si>
  <si>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</si>
  <si>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</si>
  <si>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</si>
  <si>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</si>
  <si>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</si>
  <si>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</si>
  <si>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</si>
  <si>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</si>
  <si>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</si>
  <si>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</si>
  <si>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</si>
  <si>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</si>
  <si>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</si>
  <si>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</si>
  <si>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</si>
  <si>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</si>
  <si>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</si>
  <si>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</si>
  <si>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</si>
  <si>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</si>
  <si>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</si>
  <si>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</si>
  <si>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</si>
  <si>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</si>
  <si>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</si>
  <si>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</si>
  <si>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</si>
  <si>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</si>
  <si>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</si>
  <si>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</si>
  <si>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</si>
  <si>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</si>
  <si>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</si>
  <si>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</si>
  <si>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</si>
  <si>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</si>
  <si>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</si>
  <si>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</si>
  <si>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</si>
  <si>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</si>
  <si>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</si>
  <si>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</si>
  <si>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</si>
  <si>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</si>
  <si>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</si>
  <si>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</si>
  <si>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</si>
  <si>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</si>
  <si>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</si>
  <si>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</si>
  <si>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</si>
  <si>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</si>
  <si>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</si>
  <si>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</si>
  <si>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</si>
  <si>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</si>
  <si>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</si>
  <si>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</si>
  <si>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</si>
  <si>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</si>
  <si>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</si>
  <si>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</si>
  <si>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</si>
  <si>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</si>
  <si>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</si>
  <si>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</si>
  <si>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</si>
  <si>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</si>
  <si>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</si>
  <si>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</si>
  <si>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</si>
  <si>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</si>
  <si>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</si>
  <si>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</si>
  <si>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</si>
  <si>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</si>
  <si>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</si>
  <si>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</si>
  <si>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</si>
  <si>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</si>
  <si>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</si>
  <si>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</si>
  <si>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</si>
  <si>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</si>
  <si>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</si>
  <si>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</si>
  <si>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</si>
  <si>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</si>
  <si>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</si>
  <si>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</si>
  <si>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</si>
  <si>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</si>
  <si>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</si>
  <si>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</si>
  <si>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</si>
  <si>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</si>
  <si>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</si>
  <si>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</si>
  <si>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</si>
  <si>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</si>
  <si>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</si>
  <si>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</si>
  <si>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</si>
  <si>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</si>
  <si>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</si>
  <si>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</si>
  <si>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</si>
  <si>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</si>
  <si>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</si>
  <si>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</si>
  <si>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546 451 292
603 545 442</t>
  </si>
  <si>
    <t>info@svcivancice.cz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</si>
  <si>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</si>
  <si>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</si>
  <si>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</si>
  <si>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</si>
  <si>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</si>
  <si>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</si>
  <si>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</si>
  <si>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</si>
  <si>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</si>
  <si>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</si>
  <si>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</si>
  <si>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</si>
  <si>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</si>
  <si>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</si>
  <si>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</si>
  <si>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</si>
  <si>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</si>
  <si>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</si>
  <si>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</si>
  <si>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</si>
  <si>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</si>
  <si>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</si>
  <si>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</si>
  <si>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</si>
  <si>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</si>
  <si>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</si>
  <si>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</si>
  <si>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</si>
  <si>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</si>
  <si>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</si>
  <si>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</si>
  <si>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</si>
  <si>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</si>
  <si>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</si>
  <si>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</si>
  <si>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</si>
  <si>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</si>
  <si>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</si>
  <si>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</si>
  <si>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</si>
  <si>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</si>
  <si>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</si>
  <si>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</si>
  <si>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</si>
  <si>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</si>
  <si>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</si>
  <si>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</si>
  <si>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</si>
  <si>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</si>
  <si>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</si>
  <si>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</si>
  <si>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</si>
  <si>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</si>
  <si>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</si>
  <si>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</si>
  <si>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</si>
  <si>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</si>
  <si>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</si>
  <si>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</si>
  <si>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</si>
  <si>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</si>
  <si>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</si>
  <si>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</si>
  <si>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</si>
  <si>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</si>
  <si>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</si>
  <si>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</si>
  <si>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</si>
  <si>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</si>
  <si>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</si>
  <si>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</si>
  <si>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</si>
  <si>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</si>
  <si>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</si>
  <si>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</si>
  <si>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</si>
  <si>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</si>
  <si>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</si>
  <si>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</si>
  <si>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</si>
  <si>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</si>
  <si>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</si>
  <si>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</si>
  <si>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</si>
  <si>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</si>
  <si>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</si>
  <si>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</si>
  <si>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</si>
  <si>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</si>
  <si>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</si>
  <si>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</si>
  <si>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</si>
  <si>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</si>
  <si>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</si>
  <si>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</si>
  <si>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</si>
  <si>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</si>
  <si>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</si>
  <si>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</si>
  <si>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</si>
  <si>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</si>
  <si>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</si>
  <si>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</si>
  <si>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</si>
  <si>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</si>
  <si>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</si>
  <si>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</si>
  <si>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</si>
  <si>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</si>
  <si>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</si>
  <si>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</si>
  <si>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</si>
  <si>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</si>
  <si>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</si>
  <si>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</si>
  <si>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</si>
  <si>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</si>
  <si>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</si>
  <si>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</si>
  <si>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</si>
  <si>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</si>
  <si>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</si>
  <si>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</si>
  <si>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</si>
  <si>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</si>
  <si>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</si>
  <si>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</si>
  <si>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</si>
  <si>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</si>
  <si>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</si>
  <si>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</si>
  <si>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</si>
  <si>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</si>
  <si>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</si>
  <si>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</si>
  <si>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</si>
  <si>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</si>
  <si>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</si>
  <si>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</si>
  <si>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</si>
  <si>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</si>
  <si>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</si>
  <si>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</si>
  <si>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</si>
  <si>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</si>
  <si>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</si>
  <si>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</si>
  <si>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</si>
  <si>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</si>
  <si>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</si>
  <si>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</si>
  <si>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</si>
  <si>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</si>
  <si>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</si>
  <si>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</si>
  <si>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</si>
  <si>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</si>
  <si>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</si>
  <si>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</si>
  <si>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</si>
  <si>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</si>
  <si>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</si>
  <si>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</si>
  <si>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</si>
  <si>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</si>
  <si>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</si>
  <si>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</si>
  <si>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</si>
  <si>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</si>
  <si>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</si>
  <si>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</si>
  <si>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</si>
  <si>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</si>
  <si>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</si>
  <si>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</si>
  <si>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</si>
  <si>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</si>
  <si>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</si>
  <si>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</si>
  <si>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</si>
  <si>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</si>
  <si>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</si>
  <si>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</si>
  <si>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</si>
  <si>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</si>
  <si>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</si>
  <si>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</si>
  <si>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</si>
  <si>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</si>
  <si>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</si>
  <si>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</si>
  <si>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</si>
  <si>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</si>
  <si>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</si>
  <si>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</si>
  <si>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</si>
  <si>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</si>
  <si>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</si>
  <si>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</si>
  <si>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</si>
  <si>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</si>
  <si>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</si>
  <si>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</si>
  <si>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</si>
  <si>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</si>
  <si>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</si>
  <si>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</si>
  <si>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</si>
  <si>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</si>
  <si>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</si>
  <si>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</si>
  <si>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</si>
  <si>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</si>
  <si>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</si>
  <si>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</si>
  <si>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</si>
  <si>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</si>
  <si>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</si>
  <si>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</si>
  <si>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</si>
  <si>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</si>
  <si>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</si>
  <si>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</si>
  <si>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</si>
  <si>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</si>
  <si>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</si>
  <si>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</si>
  <si>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</si>
  <si>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</si>
  <si>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</si>
  <si>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</si>
  <si>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</si>
  <si>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</si>
  <si>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</si>
  <si>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</si>
  <si>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</si>
  <si>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</si>
  <si>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</si>
  <si>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</si>
  <si>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</si>
  <si>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</si>
  <si>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</si>
  <si>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</si>
  <si>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</si>
  <si>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</si>
  <si>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</si>
  <si>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</si>
  <si>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</si>
  <si>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</si>
  <si>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</si>
  <si>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</si>
  <si>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</si>
  <si>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</si>
  <si>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</si>
  <si>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</si>
  <si>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</si>
  <si>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</si>
  <si>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</si>
  <si>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</si>
  <si>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</si>
  <si>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</si>
  <si>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</si>
  <si>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</si>
  <si>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</si>
  <si>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</si>
  <si>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</si>
  <si>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</si>
  <si>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</si>
  <si>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</si>
  <si>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</si>
  <si>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</si>
  <si>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</si>
  <si>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</si>
  <si>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</si>
  <si>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</si>
  <si>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</si>
  <si>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</si>
  <si>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</si>
  <si>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</si>
  <si>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</si>
  <si>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</si>
  <si>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</si>
  <si>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</si>
  <si>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</si>
  <si>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</si>
  <si>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</si>
  <si>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</si>
  <si>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</si>
  <si>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</si>
  <si>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</si>
  <si>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</si>
  <si>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</si>
  <si>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</si>
  <si>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</si>
  <si>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</si>
  <si>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</si>
  <si>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</si>
  <si>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</si>
  <si>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</si>
  <si>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</si>
  <si>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</si>
  <si>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</si>
  <si>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</si>
  <si>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</si>
  <si>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</si>
  <si>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</si>
  <si>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</si>
  <si>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</si>
  <si>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</si>
  <si>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</si>
  <si>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</si>
  <si>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</si>
  <si>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</si>
  <si>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</si>
  <si>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</si>
  <si>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</si>
  <si>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</si>
  <si>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</si>
  <si>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</si>
  <si>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</si>
  <si>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</si>
  <si>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</si>
  <si>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</si>
  <si>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</si>
  <si>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</si>
  <si>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</si>
  <si>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</si>
  <si>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</si>
  <si>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</si>
  <si>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</si>
  <si>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</si>
  <si>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</si>
  <si>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</si>
  <si>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</si>
  <si>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</si>
  <si>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</si>
  <si>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</si>
  <si>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sekretariat@nemho.cz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</si>
  <si>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</si>
  <si>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</si>
  <si>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</si>
  <si>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</si>
  <si>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</si>
  <si>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</si>
  <si>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</si>
  <si>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</si>
  <si>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</si>
  <si>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</si>
  <si>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</si>
  <si>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</si>
  <si>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</si>
  <si>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</si>
  <si>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</si>
  <si>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</si>
  <si>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</si>
  <si>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</si>
  <si>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</si>
  <si>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</si>
  <si>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</si>
  <si>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</si>
  <si>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</si>
  <si>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</si>
  <si>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</si>
  <si>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</si>
  <si>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</si>
  <si>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</si>
  <si>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</si>
  <si>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</si>
  <si>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</si>
  <si>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</si>
  <si>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</si>
  <si>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</si>
  <si>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</si>
  <si>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</si>
  <si>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</si>
  <si>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</si>
  <si>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</si>
  <si>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</si>
  <si>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</si>
  <si>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</si>
  <si>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</si>
  <si>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</si>
  <si>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</si>
  <si>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</si>
  <si>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</si>
  <si>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</si>
  <si>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</si>
  <si>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</si>
  <si>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</si>
  <si>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</si>
  <si>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</si>
  <si>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</si>
  <si>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</si>
  <si>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</si>
  <si>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</si>
  <si>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</si>
  <si>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</si>
  <si>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</si>
  <si>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</si>
  <si>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</si>
  <si>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</si>
  <si>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</si>
  <si>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</si>
  <si>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</si>
  <si>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</si>
  <si>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</si>
  <si>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</si>
  <si>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</si>
  <si>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</si>
  <si>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</si>
  <si>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</si>
  <si>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</si>
  <si>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</si>
  <si>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</si>
  <si>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</si>
  <si>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</si>
  <si>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</si>
  <si>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</si>
  <si>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</si>
  <si>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</si>
  <si>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</si>
  <si>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</si>
  <si>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</si>
  <si>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</si>
  <si>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</si>
  <si>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</si>
  <si>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</si>
  <si>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</si>
  <si>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</si>
  <si>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</si>
  <si>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</si>
  <si>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</si>
  <si>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</si>
  <si>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</si>
  <si>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</si>
  <si>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</si>
  <si>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</si>
  <si>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</si>
  <si>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</si>
  <si>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</si>
  <si>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</si>
  <si>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</si>
  <si>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</si>
  <si>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</si>
  <si>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</si>
  <si>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</si>
  <si>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</si>
  <si>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</si>
  <si>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</si>
  <si>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</si>
  <si>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</si>
  <si>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</si>
  <si>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</si>
  <si>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</si>
  <si>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</si>
  <si>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</si>
  <si>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</si>
  <si>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</si>
  <si>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</si>
  <si>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</si>
  <si>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</si>
  <si>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</si>
  <si>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</si>
  <si>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</si>
  <si>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</si>
  <si>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</si>
  <si>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</si>
  <si>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</si>
  <si>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</si>
  <si>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</si>
  <si>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</si>
  <si>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</si>
  <si>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</si>
  <si>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</si>
  <si>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</si>
  <si>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</si>
  <si>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</si>
  <si>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</si>
  <si>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</si>
  <si>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</si>
  <si>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</si>
  <si>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</si>
  <si>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</si>
  <si>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</si>
  <si>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</si>
  <si>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</si>
  <si>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</si>
  <si>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</si>
  <si>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</si>
  <si>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</si>
  <si>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</si>
  <si>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</si>
  <si>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</si>
  <si>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</si>
  <si>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</si>
  <si>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</si>
  <si>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</si>
  <si>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</si>
  <si>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</si>
  <si>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</si>
  <si>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</si>
  <si>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</si>
  <si>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</si>
  <si>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</si>
  <si>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</si>
  <si>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</si>
  <si>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</si>
  <si>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</si>
  <si>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</si>
  <si>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</si>
  <si>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</si>
  <si>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</si>
  <si>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</si>
  <si>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</si>
  <si>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</si>
  <si>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</si>
  <si>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</si>
  <si>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</si>
  <si>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</si>
  <si>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</si>
  <si>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</si>
  <si>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</si>
  <si>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</si>
  <si>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</si>
  <si>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</si>
  <si>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</si>
  <si>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</si>
  <si>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</si>
  <si>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</si>
  <si>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</si>
  <si>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</si>
  <si>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</si>
  <si>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</si>
  <si>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</si>
  <si>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</si>
  <si>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</si>
  <si>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</si>
  <si>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</si>
  <si>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</si>
  <si>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</si>
  <si>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</si>
  <si>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</si>
  <si>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</si>
  <si>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</si>
  <si>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</si>
  <si>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</si>
  <si>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</si>
  <si>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</si>
  <si>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</si>
  <si>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</si>
  <si>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</si>
  <si>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</si>
  <si>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</si>
  <si>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</si>
  <si>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</si>
  <si>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</si>
  <si>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</si>
  <si>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</si>
  <si>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</si>
  <si>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</si>
  <si>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</si>
  <si>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</si>
  <si>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</si>
  <si>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</si>
  <si>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</si>
  <si>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</si>
  <si>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</si>
  <si>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</si>
  <si>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</si>
  <si>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</si>
  <si>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</si>
  <si>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</si>
  <si>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</si>
  <si>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</si>
  <si>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</si>
  <si>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</si>
  <si>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</si>
  <si>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</si>
  <si>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</si>
  <si>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</si>
  <si>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</si>
  <si>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</si>
  <si>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</si>
  <si>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</si>
  <si>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</si>
  <si>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</si>
  <si>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</si>
  <si>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</si>
  <si>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</si>
  <si>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</si>
  <si>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</si>
  <si>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</si>
  <si>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</si>
  <si>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</si>
  <si>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</si>
  <si>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</si>
  <si>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</si>
  <si>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</si>
  <si>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</si>
  <si>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</si>
  <si>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</si>
  <si>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</si>
  <si>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</si>
  <si>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</si>
  <si>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</si>
  <si>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</si>
  <si>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</si>
  <si>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</si>
  <si>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</si>
  <si>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</si>
  <si>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</si>
  <si>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</si>
  <si>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</si>
  <si>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</si>
  <si>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</si>
  <si>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</si>
  <si>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</si>
  <si>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</si>
  <si>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</si>
  <si>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</si>
  <si>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</si>
  <si>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</si>
  <si>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</si>
  <si>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</si>
  <si>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</si>
  <si>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</si>
  <si>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</si>
  <si>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</si>
  <si>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</si>
  <si>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</si>
  <si>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</si>
  <si>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</si>
  <si>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</si>
  <si>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</si>
  <si>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</si>
  <si>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</si>
  <si>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</si>
  <si>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</si>
  <si>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</si>
  <si>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</si>
  <si>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</si>
  <si>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</si>
  <si>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</si>
  <si>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</si>
  <si>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</si>
  <si>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</si>
  <si>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</si>
  <si>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</si>
  <si>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</si>
  <si>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</si>
  <si>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</si>
  <si>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</si>
  <si>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</si>
  <si>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</si>
  <si>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</si>
  <si>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</si>
  <si>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</si>
  <si>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</si>
  <si>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</si>
  <si>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</si>
  <si>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</si>
  <si>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</si>
  <si>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</si>
  <si>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</si>
  <si>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</si>
  <si>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</si>
  <si>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</si>
  <si>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</si>
  <si>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</si>
  <si>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</si>
  <si>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</si>
  <si>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</si>
  <si>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</si>
  <si>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</si>
  <si>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</si>
  <si>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</si>
  <si>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</si>
  <si>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</si>
  <si>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</si>
  <si>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</si>
  <si>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</si>
  <si>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</si>
  <si>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</si>
  <si>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</si>
  <si>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</si>
  <si>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</si>
  <si>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</si>
  <si>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</si>
  <si>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</si>
  <si>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</si>
  <si>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</si>
  <si>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</si>
  <si>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</si>
  <si>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</si>
  <si>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</si>
  <si>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</si>
  <si>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</si>
  <si>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 xml:space="preserve">Značení/objednávkový kód výrobku "[Doplní účastník]" 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</si>
  <si>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</si>
  <si>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</si>
  <si>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</si>
  <si>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</si>
  <si>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</si>
  <si>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</si>
  <si>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</si>
  <si>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</si>
  <si>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</si>
  <si>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</si>
  <si>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</si>
  <si>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</si>
  <si>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</si>
  <si>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</si>
  <si>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</si>
  <si>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</si>
  <si>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</si>
  <si>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</si>
  <si>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</si>
  <si>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</si>
  <si>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</si>
  <si>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</si>
  <si>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</si>
  <si>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</si>
  <si>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</si>
  <si>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</si>
  <si>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</si>
  <si>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</si>
  <si>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</si>
  <si>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</si>
  <si>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</si>
  <si>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</si>
  <si>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</si>
  <si>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</si>
  <si>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</si>
  <si>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</si>
  <si>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</si>
  <si>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</si>
  <si>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</si>
  <si>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</si>
  <si>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</si>
  <si>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</si>
  <si>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</si>
  <si>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</si>
  <si>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</si>
  <si>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</si>
  <si>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</si>
  <si>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</si>
  <si>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</si>
  <si>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</si>
  <si>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</si>
  <si>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</si>
  <si>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</si>
  <si>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</si>
  <si>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</si>
  <si>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</si>
  <si>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</si>
  <si>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</si>
  <si>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</si>
  <si>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</si>
  <si>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</si>
  <si>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</si>
  <si>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</si>
  <si>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</si>
  <si>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</si>
  <si>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</si>
  <si>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</si>
  <si>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</si>
  <si>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</si>
  <si>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</si>
  <si>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</si>
  <si>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</si>
  <si>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</si>
  <si>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</si>
  <si>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</si>
  <si>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</si>
  <si>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</si>
  <si>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</si>
  <si>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</si>
  <si>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sigmundova@domovtavikovice.cz</t>
  </si>
  <si>
    <t>Renata Sigmundová</t>
  </si>
  <si>
    <t>oa@oaveseli.cz</t>
  </si>
  <si>
    <t>Iveta Machalová, Obchodní akademie a SŠP Veselí nad Moravou, p.o.</t>
  </si>
  <si>
    <t>stravovani@ds-hodonin.cz</t>
  </si>
  <si>
    <t>Lenka Havelková</t>
  </si>
  <si>
    <t xml:space="preserve">Gabriela Šivelová 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</si>
  <si>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</si>
  <si>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</si>
  <si>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</si>
  <si>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</si>
  <si>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</si>
  <si>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</si>
  <si>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</si>
  <si>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</si>
  <si>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</si>
  <si>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</si>
  <si>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</si>
  <si>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</si>
  <si>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</si>
  <si>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</si>
  <si>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</si>
  <si>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</si>
  <si>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</si>
  <si>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</si>
  <si>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</si>
  <si>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</si>
  <si>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</si>
  <si>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</si>
  <si>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</si>
  <si>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</si>
  <si>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</si>
  <si>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</si>
  <si>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</si>
  <si>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</si>
  <si>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</si>
  <si>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</si>
  <si>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</si>
  <si>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</si>
  <si>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</si>
  <si>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</si>
  <si>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</si>
  <si>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</si>
  <si>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</si>
  <si>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</si>
  <si>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</si>
  <si>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</si>
  <si>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</si>
  <si>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</si>
  <si>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</si>
  <si>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</si>
  <si>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</si>
  <si>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</si>
  <si>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</si>
  <si>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</si>
  <si>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</si>
  <si>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</si>
  <si>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</si>
  <si>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</si>
  <si>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</si>
  <si>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</si>
  <si>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</si>
  <si>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</si>
  <si>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</si>
  <si>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</si>
  <si>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</si>
  <si>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</si>
  <si>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</si>
  <si>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</si>
  <si>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</si>
  <si>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</si>
  <si>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</si>
  <si>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</si>
  <si>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</si>
  <si>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</si>
  <si>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</si>
  <si>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</si>
  <si>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</si>
  <si>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ekonom@pppbrno.cz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</si>
  <si>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</si>
  <si>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</si>
  <si>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</si>
  <si>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</si>
  <si>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</si>
  <si>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</si>
  <si>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</si>
  <si>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</si>
  <si>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</si>
  <si>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</si>
  <si>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</si>
  <si>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</si>
  <si>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</si>
  <si>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</si>
  <si>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</si>
  <si>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</si>
  <si>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</si>
  <si>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</si>
  <si>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</si>
  <si>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</si>
  <si>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</si>
  <si>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</si>
  <si>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</si>
  <si>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</si>
  <si>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ssp@sspkyjov.cz; fakturace@sspkyjov.cz; sasinkova@sspkyjov.cz; stipcak@sspkyjov.cz</t>
  </si>
  <si>
    <t>andresikova@sspkyjov.cz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</si>
  <si>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</si>
  <si>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</si>
  <si>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</si>
  <si>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</si>
  <si>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</si>
  <si>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</si>
  <si>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</si>
  <si>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</si>
  <si>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</si>
  <si>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</si>
  <si>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</si>
  <si>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</si>
  <si>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</si>
  <si>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</si>
  <si>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</si>
  <si>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</si>
  <si>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</si>
  <si>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</si>
  <si>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</si>
  <si>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</si>
  <si>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</si>
  <si>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</si>
  <si>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</si>
  <si>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</si>
  <si>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</si>
  <si>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</si>
  <si>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</si>
  <si>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</si>
  <si>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</si>
  <si>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</si>
  <si>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</si>
  <si>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</si>
  <si>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</si>
  <si>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</si>
  <si>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</si>
  <si>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</si>
  <si>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</si>
  <si>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</si>
  <si>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</si>
  <si>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</si>
  <si>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</si>
  <si>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</si>
  <si>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</si>
  <si>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</si>
  <si>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</si>
  <si>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</si>
  <si>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</si>
  <si>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</si>
  <si>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</si>
  <si>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lenka.matousova@seznam.cz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</si>
  <si>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</si>
  <si>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</si>
  <si>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</si>
  <si>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</si>
  <si>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</si>
  <si>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</si>
  <si>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</si>
  <si>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</si>
  <si>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</si>
  <si>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</si>
  <si>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</si>
  <si>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</si>
  <si>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</si>
  <si>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</si>
  <si>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</si>
  <si>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</si>
  <si>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</si>
  <si>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</si>
  <si>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</si>
  <si>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</si>
  <si>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</si>
  <si>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</si>
  <si>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</si>
  <si>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</si>
  <si>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</si>
  <si>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</si>
  <si>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</si>
  <si>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</si>
  <si>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</si>
  <si>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</si>
  <si>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</si>
  <si>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</si>
  <si>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</si>
  <si>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</si>
  <si>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</si>
  <si>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</si>
  <si>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</si>
  <si>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</si>
  <si>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</si>
  <si>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</si>
  <si>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</si>
  <si>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</si>
  <si>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</si>
  <si>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</si>
  <si>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</si>
  <si>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</si>
  <si>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</si>
  <si>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</si>
  <si>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</si>
  <si>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</si>
  <si>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</si>
  <si>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</si>
  <si>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</si>
  <si>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</si>
  <si>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</si>
  <si>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</si>
  <si>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Alena Maradová</t>
  </si>
  <si>
    <t>Lenka Červinková Jandová</t>
  </si>
  <si>
    <t>kleinova@ssfdr.cz</t>
  </si>
  <si>
    <t>Jitka Juračková/Sociální služby Šebetov, příspěvková organizace</t>
  </si>
  <si>
    <t>ZUŠ varhanická Brno, p.o.</t>
  </si>
  <si>
    <t>IČ (výpočet)</t>
  </si>
  <si>
    <t>novacek@domovsokolnice.cz</t>
  </si>
  <si>
    <t>peskova@masarykuvdm.cz</t>
  </si>
  <si>
    <t>Helena Pešková</t>
  </si>
  <si>
    <t>stravovani@centrumproseniorykyjov.cz</t>
  </si>
  <si>
    <t>grois@kruhznojmo.cz</t>
  </si>
  <si>
    <t>provozni@habrovanskyzamek.cz</t>
  </si>
  <si>
    <t>kavanova@sjs-brno.cz</t>
  </si>
  <si>
    <t>kulhankova@stredni-slavkov.cz</t>
  </si>
  <si>
    <t>Střední škola Slavkov - Austerlitz, příspěvková organizace</t>
  </si>
  <si>
    <t>Miloslava Buczyková, Emin zámek, příspěvková organizace Šanov 275, 671 67 Hrušovany nad Jevišovkou</t>
  </si>
  <si>
    <t>Martina Aujezdská</t>
  </si>
  <si>
    <t>Králová Zuzana/ Střední průmyslová škola chemická a gymnázium Brno, Vranovská, příspěvková organizace</t>
  </si>
  <si>
    <t>Jaromír Herzán / Nemocnice Vyškov, p.o.</t>
  </si>
  <si>
    <t>Jitka Šichová, Základní umělecká škola Velké Opatovice, příspěvková organizace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</si>
  <si>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</si>
  <si>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</si>
  <si>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</si>
  <si>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</si>
  <si>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</si>
  <si>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</si>
  <si>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</si>
  <si>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</si>
  <si>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</si>
  <si>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</si>
  <si>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</si>
  <si>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</si>
  <si>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</si>
  <si>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</si>
  <si>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</si>
  <si>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</si>
  <si>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</si>
  <si>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</si>
  <si>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</si>
  <si>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</si>
  <si>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</si>
  <si>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</si>
  <si>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</si>
  <si>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</si>
  <si>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</si>
  <si>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</si>
  <si>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</si>
  <si>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</si>
  <si>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</si>
  <si>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</si>
  <si>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</si>
  <si>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</si>
  <si>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</si>
  <si>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</si>
  <si>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</si>
  <si>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</si>
  <si>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</si>
  <si>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</si>
  <si>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</si>
  <si>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</si>
  <si>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</si>
  <si>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</si>
  <si>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</si>
  <si>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</si>
  <si>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</si>
  <si>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</si>
  <si>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</si>
  <si>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</si>
  <si>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</si>
  <si>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</si>
  <si>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</si>
  <si>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</si>
  <si>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</si>
  <si>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</si>
  <si>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</si>
  <si>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</si>
  <si>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</si>
  <si>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</si>
  <si>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</si>
  <si>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</si>
  <si>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</si>
  <si>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</si>
  <si>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</si>
  <si>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</si>
  <si>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</si>
  <si>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</si>
  <si>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</si>
  <si>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</si>
  <si>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</si>
  <si>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</si>
  <si>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</si>
  <si>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</si>
  <si>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</si>
  <si>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</si>
  <si>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</si>
  <si>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</si>
  <si>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</si>
  <si>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</si>
  <si>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</si>
  <si>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</si>
  <si>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</si>
  <si>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</si>
  <si>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</si>
  <si>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</si>
  <si>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</si>
  <si>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</si>
  <si>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</si>
  <si>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</si>
  <si>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</si>
  <si>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</si>
  <si>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</si>
  <si>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</si>
  <si>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</si>
  <si>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</si>
  <si>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</si>
  <si>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</si>
  <si>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</si>
  <si>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</si>
  <si>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</si>
  <si>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</si>
  <si>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</si>
  <si>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</si>
  <si>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</si>
  <si>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</si>
  <si>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</si>
  <si>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</si>
  <si>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</si>
  <si>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</si>
  <si>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</si>
  <si>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</si>
  <si>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</si>
  <si>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</si>
  <si>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</si>
  <si>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</si>
  <si>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</si>
  <si>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</si>
  <si>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</si>
  <si>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</si>
  <si>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</si>
  <si>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</si>
  <si>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</si>
  <si>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</si>
  <si>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</si>
  <si>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</si>
  <si>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</si>
  <si>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</si>
  <si>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</si>
  <si>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</si>
  <si>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</si>
  <si>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MUDr. Martin Pavlík, Ph.D., EDIC, DESA</t>
  </si>
  <si>
    <t>pověřen zastupováním dočasně neobsazeného místa ředitele/ředitelky</t>
  </si>
  <si>
    <t>MUDr. Martin Pavlík, Ph.D., EDIC, DESA, pověřen zastupováním dočasně neobsazeného místa ředitele/ředitelky</t>
  </si>
  <si>
    <t>MUDr. Martinem Pavlíkem, Ph.D., EDIC, DESA</t>
  </si>
  <si>
    <t>pověřeným zastupováním dočasně neobsazeného místa ředitele/ředitelky</t>
  </si>
  <si>
    <t>MUDr. Martinem Pavlíkem, Ph.D., EDIC, DESA, pověřeným zastupováním dočasně neobsazeného místa ředitele/ředitelky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</si>
  <si>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</si>
  <si>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</si>
  <si>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</si>
  <si>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</si>
  <si>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</si>
  <si>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</si>
  <si>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</si>
  <si>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</si>
  <si>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</si>
  <si>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</si>
  <si>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</si>
  <si>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</si>
  <si>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</si>
  <si>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</si>
  <si>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</si>
  <si>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</si>
  <si>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</si>
  <si>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</si>
  <si>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</si>
  <si>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</si>
  <si>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</si>
  <si>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</si>
  <si>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</si>
  <si>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</si>
  <si>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</si>
  <si>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</si>
  <si>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Přejete si využít centrální nákup kancelářského papíru na období květen – srpen 2025 (4 měsíce)</t>
  </si>
  <si>
    <t>Přejete si v rámci centrálního nákupu na období květen – srpen 2025 využívat dodávky papíru s náhradním plněním?</t>
  </si>
  <si>
    <t>Novák Pavel</t>
  </si>
  <si>
    <t>Jaroslava Závodná, Střední škola Edvarda Beneše Břeclav, příspěvková organizace</t>
  </si>
  <si>
    <t>Alena Opatová, Gymnázium Brno-Řečkovice, příspěvková organizace</t>
  </si>
  <si>
    <t>Dagmar Holá</t>
  </si>
  <si>
    <t>Helena Adamusová, Pedagog. psychologická poradna Břeclav</t>
  </si>
  <si>
    <t>Kateřina Klimešová/základní umělecká škola F. B. Ševčíka Jedovnice, příspěvková organizace</t>
  </si>
  <si>
    <t>ekonom@skolazahumnykyjov.cz</t>
  </si>
  <si>
    <t>Věra Ondrušková</t>
  </si>
  <si>
    <t>Jitka Chmelová</t>
  </si>
  <si>
    <t>Michaela Růžičková</t>
  </si>
  <si>
    <t>Mgr. Jana Taptičová/PPP Hodonín</t>
  </si>
  <si>
    <t>Veronika Kavanová</t>
  </si>
  <si>
    <t>Původně bylo uvedeno 18 ks (po telefonické domluvě opraveno - spletli si krabice a balení)</t>
  </si>
  <si>
    <t>Blanka Šenkýřová</t>
  </si>
  <si>
    <t>strosova@domovnapolni.cz</t>
  </si>
  <si>
    <t>Simona Štrosová Gajdůšková</t>
  </si>
  <si>
    <t>Irma Kellnerová, ZUŠ Mikulov</t>
  </si>
  <si>
    <t>cerovska@ssp-vyskov.cz</t>
  </si>
  <si>
    <t>Kateřina Cerovská</t>
  </si>
  <si>
    <t>Zdislava Paulíková</t>
  </si>
  <si>
    <t>Mgr. Koudelka Miroslav</t>
  </si>
  <si>
    <t>sivelova@svcslovacko.cz</t>
  </si>
  <si>
    <t xml:space="preserve">Petr Nováček </t>
  </si>
  <si>
    <t>Hana Bílková/ Dětský domov Brno, Jílová, příspěvková organizace</t>
  </si>
  <si>
    <t>Ivana Berková, Paprsek, p.o. Velké Opatovice</t>
  </si>
  <si>
    <t>Regionální muzeum v Mikulově p.o./Georgiu Dana</t>
  </si>
  <si>
    <t>0089613</t>
  </si>
  <si>
    <t>Dagmar Kleinová</t>
  </si>
  <si>
    <t>Jiřina Čížková</t>
  </si>
  <si>
    <t>Pavla Báňová / Domov pro seniory Zastávka</t>
  </si>
  <si>
    <t>ekonomka@zusklobouky.cz</t>
  </si>
  <si>
    <t>Jana Charvátová</t>
  </si>
  <si>
    <t>strelec@ssee-sokolnice.cz</t>
  </si>
  <si>
    <t>Ivo Střelec</t>
  </si>
  <si>
    <t>Andrea Kropíková</t>
  </si>
  <si>
    <t>Maják - středisko volného času Vyškov</t>
  </si>
  <si>
    <t>Iva Kinzelová</t>
  </si>
  <si>
    <t>cechova.lucie@cizincijmk.cz</t>
  </si>
  <si>
    <t>Lucie Čechová</t>
  </si>
  <si>
    <t>ekonomka@svcblanskko.cz</t>
  </si>
  <si>
    <t>drobikova@nembv.cz</t>
  </si>
  <si>
    <t>Tamara Drobíková/Nemocnice Břeclav, p.o.</t>
  </si>
  <si>
    <t>irena.langerova@ssgbrno.cz</t>
  </si>
  <si>
    <t>Irena Langerová</t>
  </si>
  <si>
    <t>Centrum služeb pro seniory Kyjov, p.o.</t>
  </si>
  <si>
    <t>nemec@skolahrou-zelesice.cz</t>
  </si>
  <si>
    <t xml:space="preserve"> Petr Němec, Základní Škola Želešice, Sadová 530</t>
  </si>
  <si>
    <t xml:space="preserve">Doplněno ručně - objednávku poslali jen mailem, nevyplnili formulář! </t>
  </si>
  <si>
    <r>
      <t>CELKEM PO: 78 = po úpravě u JM 127 a 142 celkem</t>
    </r>
    <r>
      <rPr>
        <b/>
        <sz val="11"/>
        <color rgb="FFFF0000"/>
        <rFont val="Arial"/>
        <family val="2"/>
        <scheme val="minor"/>
      </rPr>
      <t xml:space="preserve"> 80 PO</t>
    </r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</si>
  <si>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</si>
  <si>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</si>
  <si>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</si>
  <si>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</si>
  <si>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</si>
  <si>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</si>
  <si>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</si>
  <si>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</si>
  <si>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</si>
  <si>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</si>
  <si>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</si>
  <si>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</si>
  <si>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</si>
  <si>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</si>
  <si>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</si>
  <si>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</si>
  <si>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</si>
  <si>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</si>
  <si>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</si>
  <si>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</si>
  <si>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</si>
  <si>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</si>
  <si>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</si>
  <si>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</si>
  <si>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</si>
  <si>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</si>
  <si>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</si>
  <si>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Petr Mikulčák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</si>
  <si>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</si>
  <si>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</si>
  <si>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</si>
  <si>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</si>
  <si>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</si>
  <si>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</si>
  <si>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</si>
  <si>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</si>
  <si>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</si>
  <si>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</si>
  <si>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</si>
  <si>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</si>
  <si>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</si>
  <si>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</si>
  <si>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</si>
  <si>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</si>
  <si>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</si>
  <si>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</si>
  <si>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</si>
  <si>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</si>
  <si>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</si>
  <si>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</si>
  <si>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</si>
  <si>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</si>
  <si>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</si>
  <si>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</si>
  <si>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</si>
  <si>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</si>
  <si>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</si>
  <si>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</si>
  <si>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</si>
  <si>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</si>
  <si>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</si>
  <si>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</si>
  <si>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</si>
  <si>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</si>
  <si>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</si>
  <si>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Ing. Jan Filip</t>
  </si>
  <si>
    <t>jan.filip@sos-znojmo.cz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</si>
  <si>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</si>
  <si>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</si>
  <si>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</si>
  <si>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</si>
  <si>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</si>
  <si>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</si>
  <si>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</si>
  <si>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</si>
  <si>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</si>
  <si>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</si>
  <si>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</si>
  <si>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</si>
  <si>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</si>
  <si>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</si>
  <si>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</si>
  <si>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</si>
  <si>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</si>
  <si>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</si>
  <si>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</si>
  <si>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</si>
  <si>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</si>
  <si>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</si>
  <si>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</si>
  <si>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</si>
  <si>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</si>
  <si>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</si>
  <si>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</si>
  <si>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</si>
  <si>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</si>
  <si>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</si>
  <si>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</si>
  <si>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</si>
  <si>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</si>
  <si>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</si>
  <si>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</si>
  <si>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</si>
  <si>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</si>
  <si>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</si>
  <si>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</si>
  <si>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</si>
  <si>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</si>
  <si>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</si>
  <si>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</si>
  <si>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</si>
  <si>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Radek Nečas
Michaela Sdvobodová - Znojmo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</si>
  <si>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</si>
  <si>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</si>
  <si>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</si>
  <si>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</si>
  <si>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</si>
  <si>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</si>
  <si>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</si>
  <si>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</si>
  <si>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</si>
  <si>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</si>
  <si>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</si>
  <si>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</si>
  <si>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</si>
  <si>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</si>
  <si>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</si>
  <si>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</si>
  <si>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</si>
  <si>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</si>
  <si>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</si>
  <si>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</si>
  <si>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</si>
  <si>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</si>
  <si>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</si>
  <si>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</si>
  <si>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</si>
  <si>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</si>
  <si>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</si>
  <si>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</si>
  <si>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</si>
  <si>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</si>
  <si>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</si>
  <si>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</si>
  <si>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</si>
  <si>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</si>
  <si>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</si>
  <si>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</si>
  <si>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</si>
  <si>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</si>
  <si>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</si>
  <si>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</si>
  <si>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</si>
  <si>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</si>
  <si>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</si>
  <si>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</si>
  <si>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</si>
  <si>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</si>
  <si>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</si>
  <si>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</si>
  <si>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</si>
  <si>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</si>
  <si>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</si>
  <si>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</si>
  <si>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</si>
  <si>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</si>
  <si>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</si>
  <si>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</si>
  <si>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</si>
  <si>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</si>
  <si>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</si>
  <si>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</si>
  <si>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</si>
  <si>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</si>
  <si>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</si>
  <si>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</si>
  <si>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</si>
  <si>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</si>
  <si>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</si>
  <si>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</si>
  <si>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</si>
  <si>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</si>
  <si>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</si>
  <si>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</si>
  <si>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</si>
  <si>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</si>
  <si>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</si>
  <si>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</si>
  <si>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</si>
  <si>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</si>
  <si>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</si>
  <si>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</si>
  <si>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</si>
  <si>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</si>
  <si>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</si>
  <si>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</si>
  <si>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</si>
  <si>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</si>
  <si>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</si>
  <si>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</si>
  <si>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</si>
  <si>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</si>
  <si>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</si>
  <si>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</si>
  <si>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</si>
  <si>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</si>
  <si>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</si>
  <si>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</si>
  <si>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</si>
  <si>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</si>
  <si>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</si>
  <si>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</si>
  <si>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</si>
  <si>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</si>
  <si>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</si>
  <si>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</si>
  <si>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</si>
  <si>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</si>
  <si>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</si>
  <si>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</si>
  <si>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</si>
  <si>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</si>
  <si>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</si>
  <si>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</si>
  <si>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</si>
  <si>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</si>
  <si>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</si>
  <si>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</si>
  <si>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</si>
  <si>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</si>
  <si>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</si>
  <si>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</si>
  <si>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</si>
  <si>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</si>
  <si>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</si>
  <si>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</si>
  <si>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</si>
  <si>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</si>
  <si>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</si>
  <si>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</si>
  <si>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</si>
  <si>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</si>
  <si>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</si>
  <si>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</si>
  <si>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</si>
  <si>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</si>
  <si>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</si>
  <si>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</si>
  <si>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</si>
  <si>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</si>
  <si>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</si>
  <si>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</si>
  <si>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</si>
  <si>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</si>
  <si>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</si>
  <si>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</si>
  <si>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</si>
  <si>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</si>
  <si>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</si>
  <si>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</si>
  <si>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</si>
  <si>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</si>
  <si>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</si>
  <si>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</si>
  <si>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</si>
  <si>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</si>
  <si>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</si>
  <si>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</si>
  <si>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</si>
  <si>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</si>
  <si>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</si>
  <si>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</si>
  <si>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</si>
  <si>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</si>
  <si>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</si>
  <si>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</si>
  <si>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</si>
  <si>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</si>
  <si>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</si>
  <si>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</si>
  <si>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</si>
  <si>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</si>
  <si>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</si>
  <si>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</si>
  <si>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</si>
  <si>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</si>
  <si>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</si>
  <si>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</si>
  <si>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</si>
  <si>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</si>
  <si>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</si>
  <si>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</si>
  <si>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</si>
  <si>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</si>
  <si>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</si>
  <si>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</si>
  <si>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</si>
  <si>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</si>
  <si>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</si>
  <si>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</si>
  <si>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</si>
  <si>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</si>
  <si>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</si>
  <si>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</si>
  <si>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</si>
  <si>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</si>
  <si>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</si>
  <si>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</si>
  <si>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</si>
  <si>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</si>
  <si>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</si>
  <si>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</si>
  <si>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</si>
  <si>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</si>
  <si>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</si>
  <si>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</si>
  <si>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</si>
  <si>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</si>
  <si>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</si>
  <si>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</si>
  <si>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</si>
  <si>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</si>
  <si>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</si>
  <si>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</si>
  <si>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</si>
  <si>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</si>
  <si>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</si>
  <si>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</si>
  <si>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</si>
  <si>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</si>
  <si>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</si>
  <si>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</si>
  <si>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</si>
  <si>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</si>
  <si>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</si>
  <si>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</si>
  <si>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</si>
  <si>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</si>
  <si>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</si>
  <si>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</si>
  <si>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</si>
  <si>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</si>
  <si>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</si>
  <si>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</si>
  <si>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</si>
  <si>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</si>
  <si>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</si>
  <si>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</si>
  <si>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</si>
  <si>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</si>
  <si>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</si>
  <si>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</si>
  <si>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</si>
  <si>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</si>
  <si>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</si>
  <si>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</si>
  <si>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</si>
  <si>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</si>
  <si>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</si>
  <si>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</si>
  <si>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</si>
  <si>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</si>
  <si>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</si>
  <si>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</si>
  <si>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</si>
  <si>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>spravce.budov@ssgbrno.cz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</si>
  <si>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</si>
  <si>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</si>
  <si>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</si>
  <si>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</si>
  <si>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</si>
  <si>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</si>
  <si>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</si>
  <si>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</si>
  <si>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</si>
  <si>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</si>
  <si>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</si>
  <si>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</si>
  <si>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</si>
  <si>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</si>
  <si>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</si>
  <si>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</si>
  <si>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</si>
  <si>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</si>
  <si>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</si>
  <si>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</si>
  <si>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</si>
  <si>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</si>
  <si>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</si>
  <si>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</si>
  <si>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</si>
  <si>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</si>
  <si>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</si>
  <si>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</si>
  <si>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</si>
  <si>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</si>
  <si>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Jan Mrhač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</si>
  <si>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</si>
  <si>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</si>
  <si>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</si>
  <si>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</si>
  <si>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</si>
  <si>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</si>
  <si>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</si>
  <si>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</si>
  <si>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</si>
  <si>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</si>
  <si>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</si>
  <si>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</si>
  <si>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</si>
  <si>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</si>
  <si>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</si>
  <si>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</si>
  <si>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</si>
  <si>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</si>
  <si>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</si>
  <si>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</si>
  <si>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</si>
  <si>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</si>
  <si>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</si>
  <si>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</si>
  <si>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</si>
  <si>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</si>
  <si>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</si>
  <si>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</si>
  <si>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</si>
  <si>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</si>
  <si>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</si>
  <si>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</si>
  <si>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</si>
  <si>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</si>
  <si>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</si>
  <si>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</si>
  <si>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</si>
  <si>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</si>
  <si>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</si>
  <si>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</si>
  <si>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</si>
  <si>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</si>
  <si>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</si>
  <si>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</si>
  <si>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</si>
  <si>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</si>
  <si>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</si>
  <si>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</si>
  <si>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</si>
  <si>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</si>
  <si>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Vratislav Raček 
Fiala Miroslav
Ing. Eva Šafářová
Komínek Jiří - energetik</t>
  </si>
  <si>
    <t>518601261
733622855 - energetik</t>
  </si>
  <si>
    <t>racek.vratislav@nemkyj.cz
fiala.miroslav@nemkyj.cz
safarova.eva@nemkyj.cz
kominek.jiri@nemkyj.cz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</si>
  <si>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</si>
  <si>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</si>
  <si>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</si>
  <si>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</si>
  <si>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</si>
  <si>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</si>
  <si>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</si>
  <si>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</si>
  <si>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</si>
  <si>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</si>
  <si>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</si>
  <si>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</si>
  <si>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</si>
  <si>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</si>
  <si>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</si>
  <si>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</si>
  <si>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</si>
  <si>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</si>
  <si>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</si>
  <si>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</si>
  <si>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</si>
  <si>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</si>
  <si>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</si>
  <si>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</si>
  <si>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</si>
  <si>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</si>
  <si>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</si>
  <si>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</si>
  <si>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</si>
  <si>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</si>
  <si>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</si>
  <si>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</si>
  <si>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</si>
  <si>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</si>
  <si>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</si>
  <si>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</si>
  <si>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</si>
  <si>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</si>
  <si>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</si>
  <si>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</si>
  <si>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</si>
  <si>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</si>
  <si>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</si>
  <si>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</si>
  <si>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</si>
  <si>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</si>
  <si>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</si>
  <si>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</si>
  <si>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</si>
  <si>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</si>
  <si>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</si>
  <si>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</si>
  <si>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</si>
  <si>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</si>
  <si>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</si>
  <si>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</si>
  <si>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</si>
  <si>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</si>
  <si>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</si>
  <si>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</si>
  <si>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</si>
  <si>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</si>
  <si>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</si>
  <si>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</si>
  <si>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</si>
  <si>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</si>
  <si>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</si>
  <si>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</si>
  <si>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</si>
  <si>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</si>
  <si>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</si>
  <si>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</si>
  <si>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</si>
  <si>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</si>
  <si>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</si>
  <si>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</si>
  <si>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</si>
  <si>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</si>
  <si>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</si>
  <si>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</si>
  <si>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</si>
  <si>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</si>
  <si>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</si>
  <si>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</si>
  <si>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</si>
  <si>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</si>
  <si>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</si>
  <si>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</si>
  <si>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</si>
  <si>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</si>
  <si>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</si>
  <si>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</si>
  <si>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</si>
  <si>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</si>
  <si>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</si>
  <si>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</si>
  <si>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</si>
  <si>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</si>
  <si>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</si>
  <si>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</si>
  <si>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</si>
  <si>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</si>
  <si>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</si>
  <si>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</si>
  <si>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</si>
  <si>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</si>
  <si>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</si>
  <si>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</si>
  <si>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</si>
  <si>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</si>
  <si>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</si>
  <si>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</si>
  <si>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</si>
  <si>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</si>
  <si>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</si>
  <si>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</si>
  <si>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</si>
  <si>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</si>
  <si>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</si>
  <si>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</si>
  <si>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</si>
  <si>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</si>
  <si>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</si>
  <si>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</si>
  <si>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</si>
  <si>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</si>
  <si>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</si>
  <si>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</si>
  <si>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</si>
  <si>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</si>
  <si>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</si>
  <si>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</si>
  <si>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</si>
  <si>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</si>
  <si>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</si>
  <si>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</si>
  <si>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</si>
  <si>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</si>
  <si>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</si>
  <si>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</si>
  <si>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</si>
  <si>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</si>
  <si>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</si>
  <si>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</si>
  <si>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</si>
  <si>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</si>
  <si>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</si>
  <si>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</si>
  <si>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</si>
  <si>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</si>
  <si>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</si>
  <si>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</si>
  <si>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</si>
  <si>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Alžběta Vyskočilová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</si>
  <si>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</si>
  <si>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</si>
  <si>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</si>
  <si>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</si>
  <si>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</si>
  <si>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</si>
  <si>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</si>
  <si>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</si>
  <si>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</si>
  <si>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</si>
  <si>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</si>
  <si>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</si>
  <si>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</si>
  <si>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</si>
  <si>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</si>
  <si>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</si>
  <si>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</si>
  <si>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</si>
  <si>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</si>
  <si>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</si>
  <si>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pavlik@nemiv.cz
sekretariat@nemiv.cz
vesela.p@nemiv.cz</t>
  </si>
  <si>
    <t>gratclova@nemiv.cz</t>
  </si>
  <si>
    <t>Ing. Milana Koudelková</t>
  </si>
  <si>
    <t>koudelkova@nspiv.cz</t>
  </si>
  <si>
    <t>Ivo Hlavatý</t>
  </si>
  <si>
    <t>hlavaty@nspiv.cz</t>
  </si>
  <si>
    <t>marta.spalkova@specskiva.cz</t>
  </si>
  <si>
    <t>Veronika Urbánková</t>
  </si>
  <si>
    <t>veronika.urbankova@specskiva.cz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</si>
  <si>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</si>
  <si>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</si>
  <si>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</si>
  <si>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</si>
  <si>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</si>
  <si>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</si>
  <si>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</si>
  <si>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</si>
  <si>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</si>
  <si>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</si>
  <si>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</si>
  <si>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</si>
  <si>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</si>
  <si>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</si>
  <si>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</si>
  <si>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</si>
  <si>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</si>
  <si>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</si>
  <si>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</si>
  <si>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</si>
  <si>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</si>
  <si>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</si>
  <si>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</si>
  <si>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</si>
  <si>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</si>
  <si>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</si>
  <si>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</si>
  <si>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</si>
  <si>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</si>
  <si>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</si>
  <si>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</si>
  <si>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</si>
  <si>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</si>
  <si>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</si>
  <si>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</si>
  <si>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</si>
  <si>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</si>
  <si>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</si>
  <si>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</si>
  <si>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</si>
  <si>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</si>
  <si>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</si>
  <si>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</si>
  <si>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</si>
  <si>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</si>
  <si>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</si>
  <si>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</si>
  <si>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</si>
  <si>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</si>
  <si>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</si>
  <si>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</si>
  <si>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</si>
  <si>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</si>
  <si>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</si>
  <si>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</si>
  <si>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</si>
  <si>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</si>
  <si>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</si>
  <si>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</si>
  <si>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</si>
  <si>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</si>
  <si>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</si>
  <si>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</si>
  <si>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</si>
  <si>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</si>
  <si>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</si>
  <si>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</si>
  <si>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</si>
  <si>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</si>
  <si>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</si>
  <si>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</si>
  <si>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</si>
  <si>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</si>
  <si>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</si>
  <si>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</si>
  <si>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</si>
  <si>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</si>
  <si>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</si>
  <si>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</si>
  <si>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</si>
  <si>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</si>
  <si>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</si>
  <si>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</si>
  <si>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</si>
  <si>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</si>
  <si>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</si>
  <si>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</si>
  <si>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</si>
  <si>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</si>
  <si>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</si>
  <si>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</si>
  <si>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</si>
  <si>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</si>
  <si>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</si>
  <si>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</si>
  <si>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</si>
  <si>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</si>
  <si>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</si>
  <si>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</si>
  <si>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</si>
  <si>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</si>
  <si>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</si>
  <si>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</si>
  <si>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</si>
  <si>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</si>
  <si>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</si>
  <si>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</si>
  <si>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</si>
  <si>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</si>
  <si>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</si>
  <si>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</si>
  <si>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</si>
  <si>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</si>
  <si>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</si>
  <si>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</si>
  <si>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</si>
  <si>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</si>
  <si>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</si>
  <si>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</si>
  <si>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</si>
  <si>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</si>
  <si>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</si>
  <si>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</si>
  <si>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</si>
  <si>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</si>
  <si>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</si>
  <si>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</si>
  <si>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</si>
  <si>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</si>
  <si>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</si>
  <si>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</si>
  <si>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</si>
  <si>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</si>
  <si>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</si>
  <si>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</si>
  <si>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</si>
  <si>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</si>
  <si>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</si>
  <si>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</si>
  <si>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</si>
  <si>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</si>
  <si>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</si>
  <si>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</si>
  <si>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</si>
  <si>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</si>
  <si>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</si>
  <si>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mejzlik@vida.cz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</si>
  <si>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</si>
  <si>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</si>
  <si>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</si>
  <si>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</si>
  <si>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</si>
  <si>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</si>
  <si>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</si>
  <si>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</si>
  <si>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</si>
  <si>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</si>
  <si>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</si>
  <si>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</si>
  <si>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</si>
  <si>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</si>
  <si>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</si>
  <si>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</si>
  <si>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</si>
  <si>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</si>
  <si>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</si>
  <si>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</si>
  <si>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</si>
  <si>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</si>
  <si>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Volali až po rozeslání žádostí - vyplnili špatně, chtějí variantu BEZ NP</t>
  </si>
  <si>
    <t>Počty celkem</t>
  </si>
  <si>
    <t xml:space="preserve">cejiza ! </t>
  </si>
  <si>
    <t>107±5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</si>
</sst>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b/>
      <sz val="15"/>
      <color theme="7"/>
      <name val="Arial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5" fillId="0" borderId="0"/>
    <xf numFmtId="0" fontId="21" fillId="0" borderId="0"/>
    <xf numFmtId="0" fontId="7" fillId="0" borderId="0"/>
    <xf numFmtId="0" fontId="5" fillId="0" borderId="0"/>
    <xf numFmtId="0" fontId="36" fillId="0" borderId="0"/>
    <xf numFmtId="0" fontId="4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9" fillId="3" borderId="1" xfId="2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3" fontId="9" fillId="0" borderId="1" xfId="1" applyNumberFormat="1" applyFont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9" fillId="0" borderId="0" xfId="1" applyFont="1" applyAlignment="1">
      <alignment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 wrapText="1"/>
    </xf>
    <xf numFmtId="0" fontId="9" fillId="3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vertical="center" wrapText="1" shrinkToFit="1"/>
    </xf>
    <xf numFmtId="0" fontId="9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5" fillId="0" borderId="0" xfId="6" applyAlignment="1">
      <alignment horizontal="left" vertical="center"/>
    </xf>
    <xf numFmtId="0" fontId="5" fillId="0" borderId="0" xfId="6" applyAlignment="1">
      <alignment horizontal="center" vertical="center"/>
    </xf>
    <xf numFmtId="0" fontId="5" fillId="0" borderId="0" xfId="6" applyAlignment="1">
      <alignment horizontal="left" vertical="center" wrapText="1"/>
    </xf>
    <xf numFmtId="0" fontId="26" fillId="0" borderId="1" xfId="8" applyFont="1" applyBorder="1" applyAlignment="1">
      <alignment horizontal="center" vertical="center" wrapText="1"/>
    </xf>
    <xf numFmtId="0" fontId="27" fillId="3" borderId="1" xfId="8" applyFont="1" applyFill="1" applyBorder="1" applyAlignment="1">
      <alignment horizontal="center" vertical="center"/>
    </xf>
    <xf numFmtId="3" fontId="27" fillId="3" borderId="1" xfId="8" applyNumberFormat="1" applyFont="1" applyFill="1" applyBorder="1" applyAlignment="1">
      <alignment horizontal="center" vertical="center"/>
    </xf>
    <xf numFmtId="0" fontId="24" fillId="0" borderId="1" xfId="7" applyFont="1" applyBorder="1" applyAlignment="1">
      <alignment horizontal="left" vertical="center" wrapText="1"/>
    </xf>
    <xf numFmtId="0" fontId="19" fillId="7" borderId="1" xfId="9" applyFont="1" applyFill="1" applyBorder="1" applyAlignment="1">
      <alignment horizontal="center" vertical="center" wrapText="1"/>
    </xf>
    <xf numFmtId="0" fontId="24" fillId="3" borderId="1" xfId="8" applyFont="1" applyFill="1" applyBorder="1" applyAlignment="1">
      <alignment horizontal="center" vertical="center"/>
    </xf>
    <xf numFmtId="0" fontId="17" fillId="0" borderId="0" xfId="6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3" fontId="5" fillId="0" borderId="0" xfId="6" applyNumberFormat="1" applyAlignment="1">
      <alignment horizontal="center" vertical="center"/>
    </xf>
    <xf numFmtId="0" fontId="28" fillId="0" borderId="0" xfId="1" applyFont="1" applyAlignment="1">
      <alignment vertical="center"/>
    </xf>
    <xf numFmtId="0" fontId="29" fillId="8" borderId="1" xfId="1" applyFont="1" applyFill="1" applyBorder="1" applyAlignment="1">
      <alignment horizontal="center" vertical="center"/>
    </xf>
    <xf numFmtId="49" fontId="29" fillId="8" borderId="1" xfId="1" applyNumberFormat="1" applyFont="1" applyFill="1" applyBorder="1" applyAlignment="1">
      <alignment horizontal="center" vertical="center"/>
    </xf>
    <xf numFmtId="0" fontId="30" fillId="8" borderId="1" xfId="1" applyFont="1" applyFill="1" applyBorder="1" applyAlignment="1">
      <alignment horizontal="center" vertical="center" wrapText="1"/>
    </xf>
    <xf numFmtId="0" fontId="31" fillId="8" borderId="1" xfId="1" applyFont="1" applyFill="1" applyBorder="1" applyAlignment="1">
      <alignment horizontal="center" vertical="center" wrapText="1"/>
    </xf>
    <xf numFmtId="0" fontId="32" fillId="9" borderId="1" xfId="9" applyFont="1" applyFill="1" applyBorder="1" applyAlignment="1">
      <alignment horizontal="center" vertical="center" wrapText="1"/>
    </xf>
    <xf numFmtId="0" fontId="32" fillId="10" borderId="1" xfId="9" applyFont="1" applyFill="1" applyBorder="1" applyAlignment="1">
      <alignment horizontal="center" vertical="center" wrapText="1"/>
    </xf>
    <xf numFmtId="0" fontId="33" fillId="11" borderId="1" xfId="9" applyFont="1" applyFill="1" applyBorder="1" applyAlignment="1">
      <alignment horizontal="center" vertical="center" wrapText="1"/>
    </xf>
    <xf numFmtId="0" fontId="34" fillId="0" borderId="1" xfId="9" applyFont="1" applyBorder="1" applyAlignment="1">
      <alignment horizontal="center" vertical="center" wrapText="1"/>
    </xf>
    <xf numFmtId="0" fontId="34" fillId="9" borderId="1" xfId="9" applyFont="1" applyFill="1" applyBorder="1" applyAlignment="1">
      <alignment horizontal="center" vertical="center" wrapText="1"/>
    </xf>
    <xf numFmtId="0" fontId="34" fillId="10" borderId="1" xfId="9" applyFont="1" applyFill="1" applyBorder="1" applyAlignment="1">
      <alignment horizontal="center" vertical="center" wrapText="1"/>
    </xf>
    <xf numFmtId="0" fontId="34" fillId="12" borderId="1" xfId="9" applyFont="1" applyFill="1" applyBorder="1" applyAlignment="1">
      <alignment horizontal="center" vertical="center" wrapText="1"/>
    </xf>
    <xf numFmtId="0" fontId="30" fillId="0" borderId="0" xfId="1" applyFont="1" applyAlignment="1">
      <alignment vertical="center"/>
    </xf>
    <xf numFmtId="0" fontId="35" fillId="0" borderId="1" xfId="1" applyFont="1" applyBorder="1" applyAlignment="1">
      <alignment horizontal="center" vertical="center"/>
    </xf>
    <xf numFmtId="0" fontId="35" fillId="3" borderId="1" xfId="2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49" fontId="35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 wrapText="1"/>
    </xf>
    <xf numFmtId="0" fontId="5" fillId="0" borderId="0" xfId="9"/>
    <xf numFmtId="0" fontId="17" fillId="13" borderId="1" xfId="9" applyFont="1" applyFill="1" applyBorder="1" applyAlignment="1">
      <alignment horizontal="center" vertical="center"/>
    </xf>
    <xf numFmtId="0" fontId="17" fillId="13" borderId="1" xfId="9" applyFont="1" applyFill="1" applyBorder="1" applyAlignment="1">
      <alignment horizontal="center" vertical="center" wrapText="1"/>
    </xf>
    <xf numFmtId="0" fontId="17" fillId="13" borderId="1" xfId="9" applyFont="1" applyFill="1" applyBorder="1" applyAlignment="1" applyProtection="1">
      <alignment horizontal="center" vertical="center" wrapText="1"/>
      <protection locked="0"/>
    </xf>
    <xf numFmtId="0" fontId="17" fillId="13" borderId="1" xfId="9" applyFont="1" applyFill="1" applyBorder="1" applyAlignment="1" applyProtection="1">
      <alignment horizontal="center" vertical="center" wrapText="1"/>
      <protection hidden="1"/>
    </xf>
    <xf numFmtId="0" fontId="39" fillId="5" borderId="1" xfId="9" applyFont="1" applyFill="1" applyBorder="1"/>
    <xf numFmtId="3" fontId="40" fillId="14" borderId="1" xfId="9" applyNumberFormat="1" applyFont="1" applyFill="1" applyBorder="1" applyAlignment="1">
      <alignment horizontal="center" vertical="center"/>
    </xf>
    <xf numFmtId="2" fontId="40" fillId="15" borderId="1" xfId="9" applyNumberFormat="1" applyFont="1" applyFill="1" applyBorder="1" applyAlignment="1" applyProtection="1">
      <alignment horizontal="center"/>
      <protection locked="0"/>
    </xf>
    <xf numFmtId="4" fontId="40" fillId="16" borderId="1" xfId="9" applyNumberFormat="1" applyFont="1" applyFill="1" applyBorder="1" applyAlignment="1" applyProtection="1">
      <alignment horizontal="center"/>
      <protection hidden="1"/>
    </xf>
    <xf numFmtId="0" fontId="39" fillId="0" borderId="0" xfId="9" applyFont="1"/>
    <xf numFmtId="0" fontId="16" fillId="0" borderId="0" xfId="9" applyFont="1"/>
    <xf numFmtId="0" fontId="17" fillId="0" borderId="1" xfId="9" applyFont="1" applyBorder="1" applyAlignment="1">
      <alignment horizontal="center" vertical="center"/>
    </xf>
    <xf numFmtId="4" fontId="17" fillId="4" borderId="1" xfId="9" applyNumberFormat="1" applyFont="1" applyFill="1" applyBorder="1" applyAlignment="1" applyProtection="1">
      <alignment horizontal="center" vertical="center"/>
      <protection hidden="1"/>
    </xf>
    <xf numFmtId="0" fontId="5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17" fillId="0" borderId="0" xfId="9" applyNumberFormat="1" applyFont="1"/>
    <xf numFmtId="0" fontId="17" fillId="0" borderId="0" xfId="9" applyFont="1"/>
    <xf numFmtId="0" fontId="14" fillId="0" borderId="1" xfId="0" quotePrefix="1" applyFont="1" applyBorder="1" applyAlignment="1">
      <alignment horizontal="center" vertical="center"/>
    </xf>
    <xf numFmtId="164" fontId="5" fillId="0" borderId="0" xfId="5" applyNumberFormat="1" applyFont="1" applyAlignment="1">
      <alignment horizontal="center" vertical="center"/>
    </xf>
    <xf numFmtId="1" fontId="5" fillId="0" borderId="1" xfId="5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9" fillId="0" borderId="0" xfId="1" applyFont="1"/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9" fillId="0" borderId="1" xfId="3" applyNumberFormat="1" applyFont="1" applyBorder="1" applyAlignment="1">
      <alignment horizontal="left" vertical="center" wrapText="1"/>
    </xf>
    <xf numFmtId="0" fontId="9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/>
    </xf>
    <xf numFmtId="0" fontId="10" fillId="4" borderId="1" xfId="3" applyNumberFormat="1" applyFont="1" applyFill="1" applyBorder="1" applyAlignment="1">
      <alignment horizontal="left" vertical="center" wrapText="1"/>
    </xf>
    <xf numFmtId="0" fontId="10" fillId="0" borderId="1" xfId="3" applyNumberFormat="1" applyFont="1" applyBorder="1" applyAlignment="1">
      <alignment horizontal="left" vertical="center"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1" xfId="3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9" fillId="3" borderId="0" xfId="1" applyFont="1" applyFill="1"/>
    <xf numFmtId="0" fontId="10" fillId="0" borderId="0" xfId="1" applyFont="1" applyAlignment="1">
      <alignment vertical="center" wrapText="1"/>
    </xf>
    <xf numFmtId="0" fontId="9" fillId="4" borderId="1" xfId="1" applyFont="1" applyFill="1" applyBorder="1" applyAlignment="1">
      <alignment horizontal="center" vertical="center"/>
    </xf>
    <xf numFmtId="0" fontId="10" fillId="0" borderId="2" xfId="3" applyNumberFormat="1" applyFont="1" applyBorder="1" applyAlignment="1">
      <alignment vertical="center"/>
    </xf>
    <xf numFmtId="0" fontId="44" fillId="0" borderId="1" xfId="3" applyFont="1" applyBorder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vertical="center" wrapText="1"/>
    </xf>
    <xf numFmtId="0" fontId="45" fillId="0" borderId="1" xfId="3" applyFont="1" applyBorder="1" applyAlignment="1">
      <alignment horizontal="left" vertical="center" wrapText="1"/>
    </xf>
    <xf numFmtId="0" fontId="10" fillId="0" borderId="0" xfId="1" applyFont="1"/>
    <xf numFmtId="0" fontId="47" fillId="0" borderId="1" xfId="3" applyFont="1" applyBorder="1" applyAlignment="1">
      <alignment horizontal="left" vertical="center" wrapText="1"/>
    </xf>
    <xf numFmtId="0" fontId="44" fillId="0" borderId="0" xfId="3" applyFont="1" applyAlignment="1">
      <alignment horizontal="center" vertical="center" wrapText="1"/>
    </xf>
    <xf numFmtId="0" fontId="48" fillId="3" borderId="1" xfId="3" applyFont="1" applyFill="1" applyBorder="1" applyAlignment="1">
      <alignment horizontal="left" vertical="center" wrapText="1"/>
    </xf>
    <xf numFmtId="0" fontId="47" fillId="0" borderId="1" xfId="3" applyFont="1" applyBorder="1" applyAlignment="1">
      <alignment horizontal="left" vertical="center"/>
    </xf>
    <xf numFmtId="0" fontId="44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2" fontId="28" fillId="0" borderId="0" xfId="1" applyNumberFormat="1" applyFont="1" applyAlignment="1">
      <alignment vertical="center"/>
    </xf>
    <xf numFmtId="2" fontId="30" fillId="0" borderId="0" xfId="1" applyNumberFormat="1" applyFont="1" applyAlignment="1">
      <alignment vertical="center"/>
    </xf>
    <xf numFmtId="2" fontId="28" fillId="0" borderId="1" xfId="1" applyNumberFormat="1" applyFont="1" applyBorder="1" applyAlignment="1">
      <alignment vertical="center"/>
    </xf>
    <xf numFmtId="0" fontId="43" fillId="0" borderId="3" xfId="0" quotePrefix="1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46" fillId="0" borderId="1" xfId="1" applyFont="1" applyBorder="1" applyAlignment="1">
      <alignment horizontal="left" wrapText="1"/>
    </xf>
    <xf numFmtId="0" fontId="44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top" wrapText="1"/>
    </xf>
    <xf numFmtId="0" fontId="48" fillId="0" borderId="1" xfId="3" applyFont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9" fillId="0" borderId="1" xfId="1" applyFont="1" applyBorder="1"/>
    <xf numFmtId="0" fontId="9" fillId="0" borderId="0" xfId="1" applyFont="1" applyAlignment="1">
      <alignment horizontal="left"/>
    </xf>
    <xf numFmtId="0" fontId="27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/>
    </xf>
    <xf numFmtId="0" fontId="39" fillId="0" borderId="1" xfId="5" applyNumberFormat="1" applyFont="1" applyBorder="1" applyAlignment="1">
      <alignment horizontal="center" vertical="center"/>
    </xf>
    <xf numFmtId="0" fontId="39" fillId="0" borderId="1" xfId="6" applyFont="1" applyBorder="1" applyAlignment="1">
      <alignment horizontal="left" vertical="center"/>
    </xf>
    <xf numFmtId="0" fontId="39" fillId="0" borderId="0" xfId="6" applyFont="1" applyAlignment="1">
      <alignment horizontal="left" vertical="center"/>
    </xf>
    <xf numFmtId="44" fontId="27" fillId="3" borderId="1" xfId="6" applyNumberFormat="1" applyFont="1" applyFill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28" fillId="0" borderId="1" xfId="10" applyFont="1" applyBorder="1" applyAlignment="1">
      <alignment horizontal="center" vertical="center"/>
    </xf>
    <xf numFmtId="0" fontId="28" fillId="18" borderId="0" xfId="1" applyFont="1" applyFill="1" applyAlignment="1">
      <alignment horizontal="center" vertical="center"/>
    </xf>
    <xf numFmtId="0" fontId="38" fillId="18" borderId="0" xfId="1" applyFont="1" applyFill="1" applyAlignment="1">
      <alignment horizontal="center" vertical="center"/>
    </xf>
    <xf numFmtId="2" fontId="28" fillId="18" borderId="0" xfId="1" applyNumberFormat="1" applyFont="1" applyFill="1" applyAlignment="1">
      <alignment vertical="center"/>
    </xf>
    <xf numFmtId="0" fontId="31" fillId="19" borderId="1" xfId="15" applyFont="1" applyFill="1" applyBorder="1" applyAlignment="1">
      <alignment horizontal="left" vertical="center" wrapText="1"/>
    </xf>
    <xf numFmtId="0" fontId="31" fillId="19" borderId="1" xfId="15" applyFont="1" applyFill="1" applyBorder="1" applyAlignment="1">
      <alignment horizontal="left" vertical="center"/>
    </xf>
    <xf numFmtId="0" fontId="31" fillId="20" borderId="1" xfId="15" applyFont="1" applyFill="1" applyBorder="1" applyAlignment="1">
      <alignment horizontal="left" vertical="center" wrapText="1"/>
    </xf>
    <xf numFmtId="0" fontId="1" fillId="0" borderId="0" xfId="15" applyAlignment="1">
      <alignment horizontal="left"/>
    </xf>
    <xf numFmtId="0" fontId="37" fillId="0" borderId="1" xfId="15" applyFont="1" applyBorder="1" applyAlignment="1">
      <alignment horizontal="left"/>
    </xf>
    <xf numFmtId="0" fontId="37" fillId="0" borderId="1" xfId="15" applyFont="1" applyBorder="1" applyAlignment="1">
      <alignment horizontal="left" wrapText="1"/>
    </xf>
    <xf numFmtId="0" fontId="31" fillId="18" borderId="1" xfId="15" applyFont="1" applyFill="1" applyBorder="1" applyAlignment="1">
      <alignment horizontal="left" vertical="center"/>
    </xf>
    <xf numFmtId="0" fontId="37" fillId="21" borderId="1" xfId="15" applyFont="1" applyFill="1" applyBorder="1" applyAlignment="1">
      <alignment horizontal="left"/>
    </xf>
    <xf numFmtId="0" fontId="37" fillId="21" borderId="1" xfId="15" applyFont="1" applyFill="1" applyBorder="1" applyAlignment="1">
      <alignment horizontal="left" wrapText="1"/>
    </xf>
    <xf numFmtId="0" fontId="52" fillId="21" borderId="1" xfId="15" applyFont="1" applyFill="1" applyBorder="1" applyAlignment="1">
      <alignment horizontal="left"/>
    </xf>
    <xf numFmtId="0" fontId="31" fillId="21" borderId="1" xfId="15" applyFont="1" applyFill="1" applyBorder="1" applyAlignment="1">
      <alignment horizontal="left" vertical="center"/>
    </xf>
    <xf numFmtId="0" fontId="37" fillId="19" borderId="1" xfId="15" applyFont="1" applyFill="1" applyBorder="1" applyAlignment="1">
      <alignment horizontal="left"/>
    </xf>
    <xf numFmtId="0" fontId="37" fillId="19" borderId="1" xfId="15" applyFont="1" applyFill="1" applyBorder="1" applyAlignment="1">
      <alignment horizontal="left" vertical="center" wrapText="1"/>
    </xf>
    <xf numFmtId="0" fontId="53" fillId="0" borderId="0" xfId="15" applyFont="1" applyAlignment="1">
      <alignment horizontal="center" vertical="center" wrapText="1"/>
    </xf>
    <xf numFmtId="0" fontId="54" fillId="4" borderId="4" xfId="15" applyFont="1" applyFill="1" applyBorder="1" applyAlignment="1">
      <alignment horizontal="center" vertical="center" wrapText="1"/>
    </xf>
    <xf numFmtId="0" fontId="50" fillId="17" borderId="1" xfId="1" applyFont="1" applyFill="1" applyBorder="1" applyAlignment="1">
      <alignment vertical="center" wrapText="1"/>
    </xf>
    <xf numFmtId="0" fontId="8" fillId="22" borderId="1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8" fillId="23" borderId="5" xfId="1" applyFont="1" applyFill="1" applyBorder="1" applyAlignment="1">
      <alignment horizontal="center" vertical="center"/>
    </xf>
    <xf numFmtId="0" fontId="8" fillId="23" borderId="1" xfId="1" applyFont="1" applyFill="1" applyBorder="1" applyAlignment="1">
      <alignment horizontal="center" vertical="center"/>
    </xf>
    <xf numFmtId="0" fontId="8" fillId="23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18" borderId="1" xfId="1" applyFont="1" applyFill="1" applyBorder="1" applyAlignment="1">
      <alignment horizontal="center" vertical="center" wrapText="1"/>
    </xf>
    <xf numFmtId="3" fontId="9" fillId="18" borderId="1" xfId="1" applyNumberFormat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47" fillId="0" borderId="0" xfId="3" applyFont="1" applyAlignment="1">
      <alignment vertical="center"/>
    </xf>
    <xf numFmtId="0" fontId="9" fillId="18" borderId="0" xfId="1" applyFont="1" applyFill="1" applyAlignment="1">
      <alignment horizontal="center" vertical="center" wrapText="1"/>
    </xf>
    <xf numFmtId="0" fontId="9" fillId="18" borderId="1" xfId="3" applyNumberFormat="1" applyFont="1" applyFill="1" applyBorder="1" applyAlignment="1">
      <alignment vertical="center" wrapText="1" shrinkToFit="1"/>
    </xf>
    <xf numFmtId="0" fontId="9" fillId="18" borderId="1" xfId="3" applyNumberFormat="1" applyFont="1" applyFill="1" applyBorder="1" applyAlignment="1">
      <alignment horizontal="center" vertical="center" wrapText="1"/>
    </xf>
    <xf numFmtId="0" fontId="9" fillId="18" borderId="0" xfId="1" applyFont="1" applyFill="1" applyAlignment="1">
      <alignment horizontal="center" vertical="center"/>
    </xf>
    <xf numFmtId="0" fontId="9" fillId="0" borderId="1" xfId="16" applyFont="1" applyBorder="1" applyAlignment="1">
      <alignment vertical="center" wrapText="1"/>
    </xf>
    <xf numFmtId="0" fontId="9" fillId="18" borderId="1" xfId="3" applyFont="1" applyFill="1" applyBorder="1" applyAlignment="1">
      <alignment horizontal="center" vertical="center" wrapText="1"/>
    </xf>
    <xf numFmtId="0" fontId="9" fillId="18" borderId="0" xfId="1" applyFont="1" applyFill="1" applyAlignment="1">
      <alignment vertical="center"/>
    </xf>
    <xf numFmtId="0" fontId="55" fillId="0" borderId="0" xfId="1" applyFont="1"/>
    <xf numFmtId="0" fontId="44" fillId="0" borderId="1" xfId="3" applyNumberFormat="1" applyFont="1" applyBorder="1" applyAlignment="1">
      <alignment horizontal="left" vertical="center" wrapText="1"/>
    </xf>
    <xf numFmtId="0" fontId="11" fillId="18" borderId="1" xfId="3" applyFill="1" applyBorder="1" applyAlignment="1">
      <alignment horizontal="center" vertical="center" wrapText="1"/>
    </xf>
    <xf numFmtId="0" fontId="9" fillId="0" borderId="0" xfId="1" applyFont="1" applyAlignment="1">
      <alignment vertical="center" wrapText="1" shrinkToFit="1"/>
    </xf>
    <xf numFmtId="0" fontId="44" fillId="0" borderId="1" xfId="3" applyFont="1" applyBorder="1" applyAlignment="1">
      <alignment vertical="center" wrapText="1"/>
    </xf>
    <xf numFmtId="0" fontId="9" fillId="0" borderId="1" xfId="3" applyNumberFormat="1" applyFont="1" applyBorder="1" applyAlignment="1">
      <alignment vertical="center" wrapText="1"/>
    </xf>
    <xf numFmtId="0" fontId="9" fillId="18" borderId="1" xfId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5" fillId="18" borderId="1" xfId="3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45" fillId="0" borderId="0" xfId="3" applyFont="1" applyAlignment="1">
      <alignment vertical="center"/>
    </xf>
    <xf numFmtId="0" fontId="9" fillId="0" borderId="1" xfId="3" applyNumberFormat="1" applyFont="1" applyBorder="1" applyAlignment="1">
      <alignment vertical="center"/>
    </xf>
    <xf numFmtId="0" fontId="47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9" fillId="3" borderId="1" xfId="1" applyFont="1" applyFill="1" applyBorder="1" applyAlignment="1">
      <alignment horizontal="left" vertical="top" wrapText="1"/>
    </xf>
    <xf numFmtId="0" fontId="9" fillId="3" borderId="0" xfId="3" applyFont="1" applyFill="1" applyAlignment="1">
      <alignment vertical="center"/>
    </xf>
    <xf numFmtId="0" fontId="10" fillId="3" borderId="1" xfId="3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 wrapText="1"/>
    </xf>
    <xf numFmtId="0" fontId="9" fillId="18" borderId="0" xfId="1" applyFont="1" applyFill="1"/>
    <xf numFmtId="0" fontId="9" fillId="3" borderId="1" xfId="1" applyFont="1" applyFill="1" applyBorder="1" applyAlignment="1">
      <alignment horizontal="center" vertical="center" wrapText="1" shrinkToFit="1"/>
    </xf>
    <xf numFmtId="0" fontId="44" fillId="18" borderId="1" xfId="3" applyFont="1" applyFill="1" applyBorder="1" applyAlignment="1">
      <alignment horizontal="center" vertical="center" wrapText="1"/>
    </xf>
    <xf numFmtId="0" fontId="45" fillId="18" borderId="0" xfId="3" applyFont="1" applyFill="1" applyAlignment="1">
      <alignment vertical="center"/>
    </xf>
    <xf numFmtId="0" fontId="45" fillId="0" borderId="1" xfId="3" applyNumberFormat="1" applyFont="1" applyBorder="1" applyAlignment="1">
      <alignment horizontal="left" vertical="center" wrapText="1"/>
    </xf>
    <xf numFmtId="0" fontId="45" fillId="0" borderId="1" xfId="3" applyNumberFormat="1" applyFont="1" applyBorder="1" applyAlignment="1">
      <alignment vertical="center" wrapText="1"/>
    </xf>
    <xf numFmtId="0" fontId="45" fillId="18" borderId="1" xfId="3" applyNumberFormat="1" applyFont="1" applyFill="1" applyBorder="1" applyAlignment="1">
      <alignment horizontal="center" vertical="center" wrapText="1"/>
    </xf>
    <xf numFmtId="0" fontId="45" fillId="0" borderId="0" xfId="3" applyFont="1"/>
    <xf numFmtId="0" fontId="47" fillId="0" borderId="1" xfId="3" applyFont="1" applyBorder="1" applyAlignment="1">
      <alignment vertical="center"/>
    </xf>
    <xf numFmtId="0" fontId="9" fillId="18" borderId="5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10" fillId="0" borderId="0" xfId="3" applyFont="1"/>
    <xf numFmtId="0" fontId="58" fillId="18" borderId="1" xfId="3" applyFont="1" applyFill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58" fillId="0" borderId="6" xfId="3" applyFont="1" applyBorder="1" applyAlignment="1">
      <alignment vertical="center"/>
    </xf>
    <xf numFmtId="0" fontId="44" fillId="4" borderId="1" xfId="3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vertical="center" wrapText="1"/>
    </xf>
    <xf numFmtId="3" fontId="9" fillId="18" borderId="0" xfId="1" applyNumberFormat="1" applyFont="1" applyFill="1" applyAlignment="1">
      <alignment horizontal="center" vertical="center"/>
    </xf>
    <xf numFmtId="0" fontId="10" fillId="18" borderId="1" xfId="1" applyFont="1" applyFill="1" applyBorder="1" applyAlignment="1">
      <alignment horizontal="center" vertical="center" wrapText="1"/>
    </xf>
    <xf numFmtId="0" fontId="9" fillId="0" borderId="2" xfId="3" applyNumberFormat="1" applyFont="1" applyBorder="1" applyAlignment="1">
      <alignment vertical="center" wrapText="1"/>
    </xf>
    <xf numFmtId="0" fontId="9" fillId="18" borderId="2" xfId="1" applyFont="1" applyFill="1" applyBorder="1" applyAlignment="1">
      <alignment horizontal="center" vertical="center" wrapText="1"/>
    </xf>
    <xf numFmtId="0" fontId="9" fillId="18" borderId="2" xfId="1" applyFont="1" applyFill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/>
    </xf>
    <xf numFmtId="0" fontId="9" fillId="18" borderId="2" xfId="1" applyFont="1" applyFill="1" applyBorder="1" applyAlignment="1">
      <alignment horizontal="center" vertical="center"/>
    </xf>
    <xf numFmtId="0" fontId="9" fillId="18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51" fillId="0" borderId="1" xfId="1" applyFont="1" applyBorder="1" applyAlignment="1">
      <alignment vertical="center"/>
    </xf>
    <xf numFmtId="0" fontId="51" fillId="0" borderId="1" xfId="1" applyFont="1" applyBorder="1" applyAlignment="1">
      <alignment wrapText="1"/>
    </xf>
    <xf numFmtId="0" fontId="9" fillId="18" borderId="1" xfId="1" applyFont="1" applyFill="1" applyBorder="1" applyAlignment="1">
      <alignment horizontal="left" vertical="center"/>
    </xf>
    <xf numFmtId="0" fontId="45" fillId="0" borderId="0" xfId="1" applyFont="1"/>
    <xf numFmtId="0" fontId="9" fillId="0" borderId="0" xfId="1" applyFont="1" applyAlignment="1">
      <alignment horizontal="center" vertical="center" wrapText="1"/>
    </xf>
    <xf numFmtId="0" fontId="38" fillId="21" borderId="1" xfId="15" applyFont="1" applyFill="1" applyBorder="1" applyAlignment="1">
      <alignment horizontal="left"/>
    </xf>
    <xf numFmtId="0" fontId="59" fillId="21" borderId="0" xfId="15" applyFont="1" applyFill="1" applyAlignment="1">
      <alignment horizontal="center" vertical="center" wrapText="1"/>
    </xf>
    <xf numFmtId="0" fontId="59" fillId="0" borderId="0" xfId="15" applyFont="1" applyAlignment="1">
      <alignment horizontal="center" vertical="center" wrapText="1"/>
    </xf>
    <xf numFmtId="0" fontId="31" fillId="20" borderId="1" xfId="15" applyFont="1" applyFill="1" applyBorder="1" applyAlignment="1">
      <alignment horizontal="center" vertical="center" wrapText="1"/>
    </xf>
    <xf numFmtId="0" fontId="59" fillId="0" borderId="0" xfId="15" applyFont="1" applyAlignment="1">
      <alignment horizontal="center" vertical="center"/>
    </xf>
    <xf numFmtId="0" fontId="60" fillId="0" borderId="0" xfId="15" applyFont="1" applyAlignment="1">
      <alignment horizontal="center" vertical="center"/>
    </xf>
    <xf numFmtId="0" fontId="22" fillId="0" borderId="0" xfId="9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17" fillId="0" borderId="0" xfId="9" applyFont="1" applyAlignment="1">
      <alignment horizontal="center"/>
    </xf>
    <xf numFmtId="0" fontId="17" fillId="0" borderId="0" xfId="9" applyFont="1" applyAlignment="1">
      <alignment horizontal="center" wrapText="1"/>
    </xf>
    <xf numFmtId="0" fontId="5" fillId="0" borderId="1" xfId="9" applyBorder="1" applyAlignment="1">
      <alignment horizontal="center" vertical="center"/>
    </xf>
    <xf numFmtId="0" fontId="0" fillId="0" borderId="0" xfId="11" applyFont="1" applyAlignment="1">
      <alignment horizontal="left" vertical="center" wrapText="1"/>
    </xf>
    <xf numFmtId="0" fontId="5" fillId="0" borderId="1" xfId="6" applyBorder="1" applyAlignment="1" applyProtection="1">
      <alignment horizontal="left" vertical="center"/>
      <protection locked="0"/>
    </xf>
    <xf numFmtId="0" fontId="39" fillId="0" borderId="1" xfId="6" applyFont="1" applyBorder="1" applyAlignment="1" applyProtection="1">
      <alignment horizontal="left" vertical="center"/>
      <protection locked="0"/>
    </xf>
    <xf numFmtId="0" fontId="19" fillId="6" borderId="1" xfId="6" applyFont="1" applyFill="1" applyBorder="1" applyAlignment="1" applyProtection="1">
      <alignment horizontal="center" vertical="center" wrapText="1"/>
      <protection hidden="1"/>
    </xf>
    <xf numFmtId="0" fontId="19" fillId="6" borderId="1" xfId="7" applyFont="1" applyFill="1" applyBorder="1" applyAlignment="1" applyProtection="1">
      <alignment horizontal="center" vertical="center" wrapText="1"/>
      <protection hidden="1"/>
    </xf>
    <xf numFmtId="0" fontId="23" fillId="6" borderId="1" xfId="7" applyFont="1" applyFill="1" applyBorder="1" applyAlignment="1" applyProtection="1">
      <alignment horizontal="center" vertical="center" wrapText="1"/>
      <protection hidden="1"/>
    </xf>
    <xf numFmtId="0" fontId="19" fillId="6" borderId="1" xfId="7" applyFont="1" applyFill="1" applyBorder="1" applyAlignment="1" applyProtection="1">
      <alignment horizontal="center" vertical="center"/>
      <protection hidden="1"/>
    </xf>
    <xf numFmtId="164" fontId="23" fillId="6" borderId="1" xfId="5" applyNumberFormat="1" applyFont="1" applyFill="1" applyBorder="1" applyAlignment="1" applyProtection="1">
      <alignment horizontal="center" vertical="center" wrapText="1"/>
      <protection hidden="1"/>
    </xf>
    <xf numFmtId="0" fontId="24" fillId="3" borderId="1" xfId="8" applyFont="1" applyFill="1" applyBorder="1" applyAlignment="1" applyProtection="1">
      <alignment horizontal="center" vertical="center"/>
      <protection hidden="1"/>
    </xf>
    <xf numFmtId="0" fontId="19" fillId="0" borderId="1" xfId="7" applyFont="1" applyBorder="1" applyAlignment="1" applyProtection="1">
      <alignment horizontal="left" vertical="center" wrapText="1"/>
      <protection hidden="1"/>
    </xf>
    <xf numFmtId="0" fontId="25" fillId="0" borderId="1" xfId="7" applyFont="1" applyBorder="1" applyAlignment="1" applyProtection="1">
      <alignment horizontal="center" vertical="center" wrapText="1"/>
      <protection hidden="1"/>
    </xf>
    <xf numFmtId="0" fontId="25" fillId="0" borderId="1" xfId="7" applyFont="1" applyBorder="1" applyAlignment="1" applyProtection="1">
      <alignment horizontal="center" vertical="center"/>
      <protection hidden="1"/>
    </xf>
    <xf numFmtId="0" fontId="5" fillId="0" borderId="1" xfId="5" applyNumberFormat="1" applyFont="1" applyBorder="1" applyAlignment="1" applyProtection="1">
      <alignment horizontal="center" vertical="center" shrinkToFit="1"/>
      <protection hidden="1"/>
    </xf>
    <xf numFmtId="0" fontId="26" fillId="0" borderId="1" xfId="8" applyFont="1" applyBorder="1" applyAlignment="1" applyProtection="1">
      <alignment horizontal="center" vertical="center" wrapText="1"/>
      <protection hidden="1"/>
    </xf>
    <xf numFmtId="0" fontId="5" fillId="0" borderId="1" xfId="5" applyNumberFormat="1" applyFont="1" applyBorder="1" applyAlignment="1" applyProtection="1">
      <alignment horizontal="center" vertical="center"/>
      <protection hidden="1"/>
    </xf>
    <xf numFmtId="0" fontId="27" fillId="3" borderId="1" xfId="8" applyFont="1" applyFill="1" applyBorder="1" applyAlignment="1" applyProtection="1">
      <alignment horizontal="center" vertical="center"/>
      <protection hidden="1"/>
    </xf>
    <xf numFmtId="3" fontId="27" fillId="3" borderId="1" xfId="8" applyNumberFormat="1" applyFont="1" applyFill="1" applyBorder="1" applyAlignment="1" applyProtection="1">
      <alignment horizontal="center" vertical="center"/>
      <protection hidden="1"/>
    </xf>
    <xf numFmtId="44" fontId="25" fillId="3" borderId="1" xfId="6" applyNumberFormat="1" applyFont="1" applyFill="1" applyBorder="1" applyAlignment="1" applyProtection="1">
      <alignment horizontal="center" vertical="center"/>
      <protection hidden="1"/>
    </xf>
    <xf numFmtId="0" fontId="24" fillId="0" borderId="1" xfId="8" applyFont="1" applyBorder="1" applyAlignment="1" applyProtection="1">
      <alignment horizontal="center" vertical="center"/>
      <protection hidden="1"/>
    </xf>
    <xf numFmtId="0" fontId="24" fillId="0" borderId="1" xfId="7" applyFont="1" applyBorder="1" applyAlignment="1" applyProtection="1">
      <alignment horizontal="left" vertical="center" wrapText="1"/>
      <protection hidden="1"/>
    </xf>
    <xf numFmtId="0" fontId="27" fillId="0" borderId="1" xfId="8" applyFont="1" applyBorder="1" applyAlignment="1" applyProtection="1">
      <alignment horizontal="center" vertical="center"/>
      <protection hidden="1"/>
    </xf>
    <xf numFmtId="3" fontId="27" fillId="0" borderId="1" xfId="8" applyNumberFormat="1" applyFont="1" applyBorder="1" applyAlignment="1" applyProtection="1">
      <alignment horizontal="center" vertical="center"/>
      <protection hidden="1"/>
    </xf>
    <xf numFmtId="44" fontId="25" fillId="0" borderId="1" xfId="6" applyNumberFormat="1" applyFont="1" applyBorder="1" applyAlignment="1" applyProtection="1">
      <alignment horizontal="center" vertical="center"/>
      <protection hidden="1"/>
    </xf>
    <xf numFmtId="0" fontId="27" fillId="0" borderId="1" xfId="7" applyFont="1" applyBorder="1" applyAlignment="1" applyProtection="1">
      <alignment horizontal="center" vertical="center" wrapText="1"/>
      <protection hidden="1"/>
    </xf>
    <xf numFmtId="0" fontId="27" fillId="0" borderId="1" xfId="7" applyFont="1" applyBorder="1" applyAlignment="1" applyProtection="1">
      <alignment horizontal="center" vertical="center"/>
      <protection hidden="1"/>
    </xf>
    <xf numFmtId="44" fontId="27" fillId="0" borderId="1" xfId="6" applyNumberFormat="1" applyFont="1" applyBorder="1" applyAlignment="1" applyProtection="1">
      <alignment horizontal="center" vertical="center"/>
      <protection hidden="1"/>
    </xf>
    <xf numFmtId="0" fontId="39" fillId="0" borderId="1" xfId="5" applyNumberFormat="1" applyFont="1" applyBorder="1" applyAlignment="1" applyProtection="1">
      <alignment horizontal="center" vertical="center"/>
      <protection hidden="1"/>
    </xf>
    <xf numFmtId="44" fontId="27" fillId="3" borderId="1" xfId="6" applyNumberFormat="1" applyFont="1" applyFill="1" applyBorder="1" applyAlignment="1" applyProtection="1">
      <alignment horizontal="center" vertical="center"/>
      <protection hidden="1"/>
    </xf>
    <xf numFmtId="0" fontId="22" fillId="0" borderId="0" xfId="6" applyFont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center" vertical="center"/>
      <protection hidden="1"/>
    </xf>
    <xf numFmtId="0" fontId="18" fillId="0" borderId="0" xfId="6" applyFont="1" applyAlignment="1" applyProtection="1">
      <alignment horizontal="center" vertical="center"/>
      <protection hidden="1"/>
    </xf>
    <xf numFmtId="164" fontId="5" fillId="0" borderId="0" xfId="5" applyNumberFormat="1" applyFont="1" applyAlignment="1" applyProtection="1">
      <alignment horizontal="center" vertical="center"/>
      <protection hidden="1"/>
    </xf>
    <xf numFmtId="0" fontId="5" fillId="0" borderId="0" xfId="6" applyAlignment="1" applyProtection="1">
      <alignment horizontal="left" vertical="center"/>
      <protection hidden="1"/>
    </xf>
    <xf numFmtId="0" fontId="5" fillId="0" borderId="0" xfId="6" applyAlignment="1" applyProtection="1">
      <alignment horizontal="left" vertical="center" wrapText="1"/>
      <protection hidden="1"/>
    </xf>
    <xf numFmtId="0" fontId="5" fillId="0" borderId="0" xfId="6" applyAlignment="1" applyProtection="1">
      <alignment horizontal="center" vertical="center"/>
      <protection hidden="1"/>
    </xf>
  </cellXfs>
  <cellStyles count="17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_List1_1" xfId="8" xr:uid="{D763FD0F-72CE-4886-80F5-EB4A10D733AA}"/>
  </cellStyles>
  <dxfs count="4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0" dT="2021-02-05T08:01:55.18" personId="{04C03498-CAE5-48F8-A19C-104A47960126}" id="{A098D784-4A26-401D-B395-9A572BD55E1E}">
    <text>špatný mobil!!!!</text>
  </threadedComment>
  <threadedComment ref="D20" dT="2021-09-08T12:23:31.90" personId="{F3603C4E-9ED0-43C7-9CE2-DDBD15C3C878}" id="{030CD06F-567A-40CB-83AD-59C8DFCD4F67}">
    <text>od 1.9.2021 změna názvu (velké písmeno u "vyšší"</text>
  </threadedComment>
  <threadedComment ref="D23" dT="2020-09-02T10:02:20.26" personId="{F3603C4E-9ED0-43C7-9CE2-DDBD15C3C878}" id="{A7A750B0-C558-4794-9E8A-D6520668F454}">
    <text>Změna názvu od 1.9.2020</text>
  </threadedComment>
  <threadedComment ref="D24" dT="2020-09-02T10:04:22.87" personId="{F3603C4E-9ED0-43C7-9CE2-DDBD15C3C878}" id="{46FF3FE5-5787-4B26-9B30-481C55739E6A}">
    <text>změna názvu od 1.9.2020</text>
  </threadedComment>
  <threadedComment ref="D47" dT="2024-05-23T14:37:57.28" personId="{F3603C4E-9ED0-43C7-9CE2-DDBD15C3C878}" id="{A9A80CC4-5AA7-4424-AE6E-0BA5C26BB6AB}">
    <text xml:space="preserve">SLOUČENO od 1.1.2024 s Dům dětí a mládeže Kuřim, příspěvková organizace </text>
  </threadedComment>
  <threadedComment ref="D80" dT="2019-12-11T14:36:35.60" personId="{F3603C4E-9ED0-43C7-9CE2-DDBD15C3C878}" id="{8EE8A27C-5F23-497A-B030-AC4126CE41A5}">
    <text>změna názvu platí 
od 1.1.2020</text>
  </threadedComment>
  <threadedComment ref="E88" dT="2025-03-03T11:07:35.03" personId="{E8662516-92D6-4078-8D47-ADFD48D2EB0E}" id="{99E0A05B-5F37-450D-9587-E870CF736E54}">
    <text>Změna adresy od 1.3.2025</text>
  </threadedComment>
  <threadedComment ref="D89" dT="2019-01-15T09:51:55.58" personId="{9250726A-A255-45C7-BE1E-C0B93BC65694}" id="{45970344-35A1-4D92-85C2-7DE4C78EF9CD}">
    <text>Změna názvu od 1.9.2019</text>
  </threadedComment>
  <threadedComment ref="D89" dT="2021-06-30T12:14:12.68" personId="{F3603C4E-9ED0-43C7-9CE2-DDBD15C3C878}" id="{DAC4E48A-3E5F-4429-A8F9-FF0F218E6DB0}" parentId="{45970344-35A1-4D92-85C2-7DE4C78EF9CD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D93" dT="2025-03-03T11:08:08.67" personId="{E8662516-92D6-4078-8D47-ADFD48D2EB0E}" id="{9AA47A07-2967-4081-BD41-BC75A965E228}">
    <text>Od 1.9.2025 bude nový název</text>
  </threadedComment>
  <threadedComment ref="Y110" dT="2023-12-15T07:46:03.09" personId="{E8662516-92D6-4078-8D47-ADFD48D2EB0E}" id="{8B9DAA04-6290-4994-9485-F9A006801F54}">
    <text>Změna 15.12.2023</text>
  </threadedComment>
  <threadedComment ref="AE110" dT="2023-12-15T07:46:03.09" personId="{E8662516-92D6-4078-8D47-ADFD48D2EB0E}" id="{354BF990-34E0-4F69-9ECA-66B780C1C7E9}">
    <text>Změna 15.12.2023</text>
  </threadedComment>
  <threadedComment ref="D120" dT="2019-01-29T08:57:16.47" personId="{9250726A-A255-45C7-BE1E-C0B93BC65694}" id="{E05CB87D-5426-4EB2-B825-8FC7BB25B7F7}">
    <text>Změna názvu od 13.12.2018</text>
  </threadedComment>
  <threadedComment ref="D126" dT="2023-02-01T08:39:40.05" personId="{948B0544-25E1-4350-B13B-20D27493CA83}" id="{DD2C05B3-B47A-4275-B142-649A6DFF6DC1}">
    <text>Změna názvu od 1.1.2023 - původní název: Obchodní akademie a Střední odborné učiliště Veselí nad Moravou, příspěvková organizece</text>
  </threadedComment>
  <threadedComment ref="D145" dT="2019-08-07T09:23:45.82" personId="{F3603C4E-9ED0-43C7-9CE2-DDBD15C3C878}" id="{A30F67BF-2145-4796-A788-CD82D6C115D2}">
    <text>změna názvu od 1.9.2019</text>
  </threadedComment>
  <threadedComment ref="D164" dT="2019-08-07T09:22:07.11" personId="{F3603C4E-9ED0-43C7-9CE2-DDBD15C3C878}" id="{6ACF44DE-B593-4265-9457-1C1A43A89FB6}">
    <text>Změna názvu od 1.9.2019</text>
  </threadedComment>
  <threadedComment ref="L168" dT="2024-09-30T08:10:26.24" personId="{E8662516-92D6-4078-8D47-ADFD48D2EB0E}" id="{5B913966-0180-4F2E-AAE4-5C9D5BD9E47F}">
    <text>Od 30.9.2024</text>
  </threadedComment>
  <threadedComment ref="AH191" dT="2021-09-09T13:45:45.94" personId="{F3603C4E-9ED0-43C7-9CE2-DDBD15C3C878}" id="{99A52DF4-62D5-47EE-83C5-42BE3F26A89A}">
    <text>číslo přímo na paní Ambrosovou:
702 022 414</text>
  </threadedComment>
  <threadedComment ref="M224" dT="2022-05-26T06:54:48.56" personId="{E8662516-92D6-4078-8D47-ADFD48D2EB0E}" id="{F1999EE1-4113-46B6-800C-36F262F444DC}">
    <text>Od 1.5.2022 nová ředitelka</text>
  </threadedComment>
  <threadedComment ref="D225" dT="2025-01-03T08:49:35.47" personId="{F3603C4E-9ED0-43C7-9CE2-DDBD15C3C878}" id="{7AA73431-EFA2-4FE3-9545-76A7B4EA8429}">
    <text>Platnost od 1.1.2025. Sloučeno s Dům dětí a mládeže Mikulov</text>
  </threadedComment>
  <threadedComment ref="D228" dT="2020-10-19T11:40:10.60" personId="{892FD6AE-F739-41D3-A86D-DD12C3AFB92C}" id="{FA1E535A-5BC0-4ADE-9D8D-598CC09FE816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veronika.urbankova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5" Type="http://schemas.openxmlformats.org/officeDocument/2006/relationships/hyperlink" Target="mailto:udrzba@nemletovice.cz" TargetMode="External"/><Relationship Id="rId90" Type="http://schemas.openxmlformats.org/officeDocument/2006/relationships/hyperlink" Target="mailto:vladimira.houstova@pppbreclav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seznam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vmlDrawing" Target="../drawings/vmlDrawing1.vm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comments" Target="../comments1.xm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marta.spalkova@specskiva.cz" TargetMode="External"/><Relationship Id="rId126" Type="http://schemas.openxmlformats.org/officeDocument/2006/relationships/hyperlink" Target="mailto:info@zussmetanova.cz" TargetMode="External"/><Relationship Id="rId147" Type="http://schemas.microsoft.com/office/2017/10/relationships/threadedComment" Target="../threadedComments/threadedComment1.xm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marta.spalkova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101"/>
  <sheetViews>
    <sheetView view="pageBreakPreview" topLeftCell="A5" zoomScale="70" zoomScaleNormal="70" zoomScaleSheetLayoutView="70" workbookViewId="0">
      <selection activeCell="E9" sqref="E9"/>
    </sheetView>
  </sheetViews>
  <sheetFormatPr defaultColWidth="14.109375" defaultRowHeight="30" customHeight="1" x14ac:dyDescent="0.25"/>
  <cols>
    <col min="1" max="1" width="9" style="56" customWidth="1"/>
    <col min="2" max="2" width="10.6640625" style="57" customWidth="1"/>
    <col min="3" max="3" width="19.6640625" style="58" hidden="1" customWidth="1"/>
    <col min="4" max="4" width="16.88671875" style="58" customWidth="1"/>
    <col min="5" max="5" width="49.88671875" style="59" customWidth="1"/>
    <col min="6" max="6" width="38.88671875" style="62" customWidth="1"/>
    <col min="7" max="11" width="16.6640625" style="60" customWidth="1"/>
    <col min="12" max="12" width="16.6640625" style="61" customWidth="1"/>
    <col min="13" max="15" width="16.6640625" style="60" customWidth="1"/>
    <col min="16" max="16" width="15.6640625" style="60" bestFit="1" customWidth="1"/>
    <col min="17" max="17" width="16.6640625" style="60" customWidth="1"/>
    <col min="18" max="18" width="15.77734375" style="60" bestFit="1" customWidth="1"/>
    <col min="19" max="19" width="17" style="119" customWidth="1"/>
    <col min="20" max="16384" width="14.109375" style="37"/>
  </cols>
  <sheetData>
    <row r="1" spans="1:19" ht="30" customHeight="1" x14ac:dyDescent="0.25">
      <c r="A1" s="240" t="s">
        <v>3036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19" ht="30" customHeight="1" x14ac:dyDescent="0.25">
      <c r="A2" s="241" t="s">
        <v>3037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1:19" ht="30" customHeight="1" x14ac:dyDescent="0.25">
      <c r="A3" s="241" t="s">
        <v>3070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</row>
    <row r="4" spans="1:19" s="49" customFormat="1" ht="76.95" customHeight="1" x14ac:dyDescent="0.25">
      <c r="A4" s="38" t="s">
        <v>3038</v>
      </c>
      <c r="B4" s="38" t="s">
        <v>243</v>
      </c>
      <c r="C4" s="39" t="s">
        <v>3329</v>
      </c>
      <c r="D4" s="39" t="s">
        <v>3039</v>
      </c>
      <c r="E4" s="40" t="s">
        <v>246</v>
      </c>
      <c r="F4" s="41" t="s">
        <v>3503</v>
      </c>
      <c r="G4" s="42" t="s">
        <v>3040</v>
      </c>
      <c r="H4" s="43" t="s">
        <v>3041</v>
      </c>
      <c r="I4" s="44" t="s">
        <v>3042</v>
      </c>
      <c r="J4" s="45" t="s">
        <v>3043</v>
      </c>
      <c r="K4" s="45" t="s">
        <v>3044</v>
      </c>
      <c r="L4" s="45" t="s">
        <v>3045</v>
      </c>
      <c r="M4" s="46" t="s">
        <v>3046</v>
      </c>
      <c r="N4" s="47" t="s">
        <v>3047</v>
      </c>
      <c r="O4" s="48" t="s">
        <v>3048</v>
      </c>
      <c r="P4" s="45" t="s">
        <v>3049</v>
      </c>
      <c r="Q4" s="45" t="s">
        <v>3050</v>
      </c>
      <c r="R4" s="45" t="s">
        <v>3051</v>
      </c>
      <c r="S4" s="120"/>
    </row>
    <row r="5" spans="1:19" ht="49.95" customHeight="1" x14ac:dyDescent="0.25">
      <c r="A5" s="50">
        <v>1</v>
      </c>
      <c r="B5" s="51" t="e">
        <f>VLOOKUP(C5,#REF!,2,0)</f>
        <v>#REF!</v>
      </c>
      <c r="C5" s="122">
        <v>400963</v>
      </c>
      <c r="D5" s="80" t="e">
        <f>VLOOKUP(C5,#REF!,3,0)</f>
        <v>#REF!</v>
      </c>
      <c r="E5" s="52" t="e">
        <f>VLOOKUP(C5,#REF!,5,0)</f>
        <v>#REF!</v>
      </c>
      <c r="F5" s="53" t="e">
        <f>VLOOKUP(C5,#REF!,6,0)</f>
        <v>#REF!</v>
      </c>
      <c r="G5" s="54" t="e">
        <f>VLOOKUP(C5,#REF!,8,0)</f>
        <v>#REF!</v>
      </c>
      <c r="H5" s="54" t="e">
        <f>VLOOKUP(C5,#REF!,9,0)</f>
        <v>#REF!</v>
      </c>
      <c r="I5" s="54" t="e">
        <f>VLOOKUP(C5,#REF!,10,0)</f>
        <v>#REF!</v>
      </c>
      <c r="J5" s="54" t="e">
        <f>VLOOKUP(C5,#REF!,11,0)</f>
        <v>#REF!</v>
      </c>
      <c r="K5" s="54" t="e">
        <f>VLOOKUP(C5,#REF!,12,0)</f>
        <v>#REF!</v>
      </c>
      <c r="L5" s="54" t="e">
        <f>VLOOKUP(C5,#REF!,13,0)</f>
        <v>#REF!</v>
      </c>
      <c r="M5" s="54" t="e">
        <f>VLOOKUP(C5,#REF!,14,0)</f>
        <v>#REF!</v>
      </c>
      <c r="N5" s="54" t="e">
        <f>VLOOKUP(C5,#REF!,15,0)</f>
        <v>#REF!</v>
      </c>
      <c r="O5" s="54" t="e">
        <f>VLOOKUP(C5,#REF!,16,0)</f>
        <v>#REF!</v>
      </c>
      <c r="P5" s="140" t="e">
        <f>VLOOKUP(C5,#REF!,17,0)</f>
        <v>#REF!</v>
      </c>
      <c r="Q5" s="54" t="e">
        <f>VLOOKUP(C5,#REF!,18,0)</f>
        <v>#REF!</v>
      </c>
      <c r="R5" s="140" t="e">
        <f>VLOOKUP(C5,#REF!,19,0)</f>
        <v>#REF!</v>
      </c>
      <c r="S5" s="121" t="e">
        <f>SUM(G5:Q5)</f>
        <v>#REF!</v>
      </c>
    </row>
    <row r="6" spans="1:19" ht="49.95" customHeight="1" x14ac:dyDescent="0.25">
      <c r="A6" s="50">
        <v>2</v>
      </c>
      <c r="B6" s="51" t="e">
        <f>VLOOKUP(C6,#REF!,2,0)</f>
        <v>#REF!</v>
      </c>
      <c r="C6" s="122">
        <v>226441</v>
      </c>
      <c r="D6" s="80" t="e">
        <f>VLOOKUP(C6,#REF!,3,0)</f>
        <v>#REF!</v>
      </c>
      <c r="E6" s="52" t="e">
        <f>VLOOKUP(C6,#REF!,5,0)</f>
        <v>#REF!</v>
      </c>
      <c r="F6" s="53" t="e">
        <f>VLOOKUP(C6,#REF!,6,0)</f>
        <v>#REF!</v>
      </c>
      <c r="G6" s="54" t="e">
        <f>VLOOKUP(C6,#REF!,8,0)</f>
        <v>#REF!</v>
      </c>
      <c r="H6" s="54" t="e">
        <f>VLOOKUP(C6,#REF!,9,0)</f>
        <v>#REF!</v>
      </c>
      <c r="I6" s="54" t="e">
        <f>VLOOKUP(C6,#REF!,10,0)</f>
        <v>#REF!</v>
      </c>
      <c r="J6" s="54" t="e">
        <f>VLOOKUP(C6,#REF!,11,0)</f>
        <v>#REF!</v>
      </c>
      <c r="K6" s="54" t="e">
        <f>VLOOKUP(C6,#REF!,12,0)</f>
        <v>#REF!</v>
      </c>
      <c r="L6" s="54" t="e">
        <f>VLOOKUP(C6,#REF!,13,0)</f>
        <v>#REF!</v>
      </c>
      <c r="M6" s="54" t="e">
        <f>VLOOKUP(C6,#REF!,14,0)</f>
        <v>#REF!</v>
      </c>
      <c r="N6" s="54" t="e">
        <f>VLOOKUP(C6,#REF!,15,0)</f>
        <v>#REF!</v>
      </c>
      <c r="O6" s="54" t="e">
        <f>VLOOKUP(C6,#REF!,16,0)</f>
        <v>#REF!</v>
      </c>
      <c r="P6" s="140" t="e">
        <f>VLOOKUP(C6,#REF!,17,0)</f>
        <v>#REF!</v>
      </c>
      <c r="Q6" s="54" t="e">
        <f>VLOOKUP(C6,#REF!,18,0)</f>
        <v>#REF!</v>
      </c>
      <c r="R6" s="140" t="e">
        <f>VLOOKUP(C6,#REF!,19,0)</f>
        <v>#REF!</v>
      </c>
      <c r="S6" s="121" t="e">
        <f>SUM(G6:Q6)</f>
        <v>#REF!</v>
      </c>
    </row>
    <row r="7" spans="1:19" ht="49.95" customHeight="1" x14ac:dyDescent="0.25">
      <c r="A7" s="50">
        <v>3</v>
      </c>
      <c r="B7" s="51" t="e">
        <f>VLOOKUP(C7,#REF!,2,0)</f>
        <v>#REF!</v>
      </c>
      <c r="C7" s="123">
        <v>49459902</v>
      </c>
      <c r="D7" s="80" t="e">
        <f>VLOOKUP(C7,#REF!,3,0)</f>
        <v>#REF!</v>
      </c>
      <c r="E7" s="52" t="e">
        <f>VLOOKUP(C7,#REF!,5,0)</f>
        <v>#REF!</v>
      </c>
      <c r="F7" s="53" t="e">
        <f>VLOOKUP(C7,#REF!,6,0)</f>
        <v>#REF!</v>
      </c>
      <c r="G7" s="54" t="e">
        <f>VLOOKUP(C7,#REF!,8,0)</f>
        <v>#REF!</v>
      </c>
      <c r="H7" s="54" t="e">
        <f>VLOOKUP(C7,#REF!,9,0)</f>
        <v>#REF!</v>
      </c>
      <c r="I7" s="54" t="e">
        <f>VLOOKUP(C7,#REF!,10,0)</f>
        <v>#REF!</v>
      </c>
      <c r="J7" s="54" t="e">
        <f>VLOOKUP(C7,#REF!,11,0)</f>
        <v>#REF!</v>
      </c>
      <c r="K7" s="54" t="e">
        <f>VLOOKUP(C7,#REF!,12,0)</f>
        <v>#REF!</v>
      </c>
      <c r="L7" s="54" t="e">
        <f>VLOOKUP(C7,#REF!,13,0)</f>
        <v>#REF!</v>
      </c>
      <c r="M7" s="54" t="e">
        <f>VLOOKUP(C7,#REF!,14,0)</f>
        <v>#REF!</v>
      </c>
      <c r="N7" s="54" t="e">
        <f>VLOOKUP(C7,#REF!,15,0)</f>
        <v>#REF!</v>
      </c>
      <c r="O7" s="54" t="e">
        <f>VLOOKUP(C7,#REF!,16,0)</f>
        <v>#REF!</v>
      </c>
      <c r="P7" s="140" t="e">
        <f>VLOOKUP(C7,#REF!,17,0)</f>
        <v>#REF!</v>
      </c>
      <c r="Q7" s="54" t="e">
        <f>VLOOKUP(C7,#REF!,18,0)</f>
        <v>#REF!</v>
      </c>
      <c r="R7" s="140" t="e">
        <f>VLOOKUP(C7,#REF!,19,0)</f>
        <v>#REF!</v>
      </c>
      <c r="S7" s="121" t="e">
        <f t="shared" ref="S7:S70" si="0">SUM(G7:Q7)</f>
        <v>#REF!</v>
      </c>
    </row>
    <row r="8" spans="1:19" ht="49.95" customHeight="1" x14ac:dyDescent="0.25">
      <c r="A8" s="50">
        <v>4</v>
      </c>
      <c r="B8" s="51" t="e">
        <f>VLOOKUP(C8,#REF!,2,0)</f>
        <v>#REF!</v>
      </c>
      <c r="C8" s="122">
        <v>92584</v>
      </c>
      <c r="D8" s="80" t="e">
        <f>VLOOKUP(C8,#REF!,3,0)</f>
        <v>#REF!</v>
      </c>
      <c r="E8" s="52" t="e">
        <f>VLOOKUP(C8,#REF!,5,0)</f>
        <v>#REF!</v>
      </c>
      <c r="F8" s="53" t="e">
        <f>VLOOKUP(C8,#REF!,6,0)</f>
        <v>#REF!</v>
      </c>
      <c r="G8" s="54" t="e">
        <f>VLOOKUP(C8,#REF!,8,0)</f>
        <v>#REF!</v>
      </c>
      <c r="H8" s="54" t="e">
        <f>VLOOKUP(C8,#REF!,9,0)</f>
        <v>#REF!</v>
      </c>
      <c r="I8" s="54" t="e">
        <f>VLOOKUP(C8,#REF!,10,0)</f>
        <v>#REF!</v>
      </c>
      <c r="J8" s="54" t="e">
        <f>VLOOKUP(C8,#REF!,11,0)</f>
        <v>#REF!</v>
      </c>
      <c r="K8" s="54" t="e">
        <f>VLOOKUP(C8,#REF!,12,0)</f>
        <v>#REF!</v>
      </c>
      <c r="L8" s="54" t="e">
        <f>VLOOKUP(C8,#REF!,13,0)</f>
        <v>#REF!</v>
      </c>
      <c r="M8" s="54" t="e">
        <f>VLOOKUP(C8,#REF!,14,0)</f>
        <v>#REF!</v>
      </c>
      <c r="N8" s="54" t="e">
        <f>VLOOKUP(C8,#REF!,15,0)</f>
        <v>#REF!</v>
      </c>
      <c r="O8" s="54" t="e">
        <f>VLOOKUP(C8,#REF!,16,0)</f>
        <v>#REF!</v>
      </c>
      <c r="P8" s="140" t="e">
        <f>VLOOKUP(C8,#REF!,17,0)</f>
        <v>#REF!</v>
      </c>
      <c r="Q8" s="54" t="e">
        <f>VLOOKUP(C8,#REF!,18,0)</f>
        <v>#REF!</v>
      </c>
      <c r="R8" s="140" t="e">
        <f>VLOOKUP(C8,#REF!,19,0)</f>
        <v>#REF!</v>
      </c>
      <c r="S8" s="121" t="e">
        <f t="shared" si="0"/>
        <v>#REF!</v>
      </c>
    </row>
    <row r="9" spans="1:19" ht="49.95" customHeight="1" x14ac:dyDescent="0.25">
      <c r="A9" s="50">
        <v>5</v>
      </c>
      <c r="B9" s="51" t="e">
        <f>VLOOKUP(C9,#REF!,2,0)</f>
        <v>#REF!</v>
      </c>
      <c r="C9" s="122">
        <v>92738</v>
      </c>
      <c r="D9" s="80" t="e">
        <f>VLOOKUP(C9,#REF!,3,0)</f>
        <v>#REF!</v>
      </c>
      <c r="E9" s="52" t="e">
        <f>VLOOKUP(C9,#REF!,5,0)</f>
        <v>#REF!</v>
      </c>
      <c r="F9" s="53" t="e">
        <f>VLOOKUP(C9,#REF!,6,0)</f>
        <v>#REF!</v>
      </c>
      <c r="G9" s="54" t="e">
        <f>VLOOKUP(C9,#REF!,8,0)</f>
        <v>#REF!</v>
      </c>
      <c r="H9" s="54" t="e">
        <f>VLOOKUP(C9,#REF!,9,0)</f>
        <v>#REF!</v>
      </c>
      <c r="I9" s="54" t="e">
        <f>VLOOKUP(C9,#REF!,10,0)</f>
        <v>#REF!</v>
      </c>
      <c r="J9" s="54" t="e">
        <f>VLOOKUP(C9,#REF!,11,0)</f>
        <v>#REF!</v>
      </c>
      <c r="K9" s="54" t="e">
        <f>VLOOKUP(C9,#REF!,12,0)</f>
        <v>#REF!</v>
      </c>
      <c r="L9" s="54" t="e">
        <f>VLOOKUP(C9,#REF!,13,0)</f>
        <v>#REF!</v>
      </c>
      <c r="M9" s="54" t="e">
        <f>VLOOKUP(C9,#REF!,14,0)</f>
        <v>#REF!</v>
      </c>
      <c r="N9" s="54" t="e">
        <f>VLOOKUP(C9,#REF!,15,0)</f>
        <v>#REF!</v>
      </c>
      <c r="O9" s="54" t="e">
        <f>VLOOKUP(C9,#REF!,16,0)</f>
        <v>#REF!</v>
      </c>
      <c r="P9" s="140" t="e">
        <f>VLOOKUP(C9,#REF!,17,0)</f>
        <v>#REF!</v>
      </c>
      <c r="Q9" s="54" t="e">
        <f>VLOOKUP(C9,#REF!,18,0)</f>
        <v>#REF!</v>
      </c>
      <c r="R9" s="140" t="e">
        <f>VLOOKUP(C9,#REF!,19,0)</f>
        <v>#REF!</v>
      </c>
      <c r="S9" s="121" t="e">
        <f t="shared" si="0"/>
        <v>#REF!</v>
      </c>
    </row>
    <row r="10" spans="1:19" ht="49.95" customHeight="1" x14ac:dyDescent="0.25">
      <c r="A10" s="50">
        <v>6</v>
      </c>
      <c r="B10" s="51" t="e">
        <f>VLOOKUP(C10,#REF!,2,0)</f>
        <v>#REF!</v>
      </c>
      <c r="C10" s="123">
        <v>70285314</v>
      </c>
      <c r="D10" s="80" t="e">
        <f>VLOOKUP(C10,#REF!,3,0)</f>
        <v>#REF!</v>
      </c>
      <c r="E10" s="52" t="e">
        <f>VLOOKUP(C10,#REF!,5,0)</f>
        <v>#REF!</v>
      </c>
      <c r="F10" s="53" t="e">
        <f>VLOOKUP(C10,#REF!,6,0)</f>
        <v>#REF!</v>
      </c>
      <c r="G10" s="54" t="e">
        <f>VLOOKUP(C10,#REF!,8,0)</f>
        <v>#REF!</v>
      </c>
      <c r="H10" s="54" t="e">
        <f>VLOOKUP(C10,#REF!,9,0)</f>
        <v>#REF!</v>
      </c>
      <c r="I10" s="54" t="e">
        <f>VLOOKUP(C10,#REF!,10,0)</f>
        <v>#REF!</v>
      </c>
      <c r="J10" s="54" t="e">
        <f>VLOOKUP(C10,#REF!,11,0)</f>
        <v>#REF!</v>
      </c>
      <c r="K10" s="54" t="e">
        <f>VLOOKUP(C10,#REF!,12,0)</f>
        <v>#REF!</v>
      </c>
      <c r="L10" s="54" t="e">
        <f>VLOOKUP(C10,#REF!,13,0)</f>
        <v>#REF!</v>
      </c>
      <c r="M10" s="54" t="e">
        <f>VLOOKUP(C10,#REF!,14,0)</f>
        <v>#REF!</v>
      </c>
      <c r="N10" s="54" t="e">
        <f>VLOOKUP(C10,#REF!,15,0)</f>
        <v>#REF!</v>
      </c>
      <c r="O10" s="54" t="e">
        <f>VLOOKUP(C10,#REF!,16,0)</f>
        <v>#REF!</v>
      </c>
      <c r="P10" s="140" t="e">
        <f>VLOOKUP(C10,#REF!,17,0)</f>
        <v>#REF!</v>
      </c>
      <c r="Q10" s="54" t="e">
        <f>VLOOKUP(C10,#REF!,18,0)</f>
        <v>#REF!</v>
      </c>
      <c r="R10" s="140" t="e">
        <f>VLOOKUP(C10,#REF!,19,0)</f>
        <v>#REF!</v>
      </c>
      <c r="S10" s="121" t="e">
        <f t="shared" si="0"/>
        <v>#REF!</v>
      </c>
    </row>
    <row r="11" spans="1:19" ht="49.95" customHeight="1" x14ac:dyDescent="0.25">
      <c r="A11" s="50">
        <v>7</v>
      </c>
      <c r="B11" s="51" t="e">
        <f>VLOOKUP(C11,#REF!,2,0)</f>
        <v>#REF!</v>
      </c>
      <c r="C11" s="122">
        <v>638081</v>
      </c>
      <c r="D11" s="80" t="e">
        <f>VLOOKUP(C11,#REF!,3,0)</f>
        <v>#REF!</v>
      </c>
      <c r="E11" s="52" t="e">
        <f>VLOOKUP(C11,#REF!,5,0)</f>
        <v>#REF!</v>
      </c>
      <c r="F11" s="53" t="e">
        <f>VLOOKUP(C11,#REF!,6,0)</f>
        <v>#REF!</v>
      </c>
      <c r="G11" s="54" t="e">
        <f>VLOOKUP(C11,#REF!,8,0)</f>
        <v>#REF!</v>
      </c>
      <c r="H11" s="54" t="e">
        <f>VLOOKUP(C11,#REF!,9,0)</f>
        <v>#REF!</v>
      </c>
      <c r="I11" s="54" t="e">
        <f>VLOOKUP(C11,#REF!,10,0)</f>
        <v>#REF!</v>
      </c>
      <c r="J11" s="54" t="e">
        <f>VLOOKUP(C11,#REF!,11,0)</f>
        <v>#REF!</v>
      </c>
      <c r="K11" s="54" t="e">
        <f>VLOOKUP(C11,#REF!,12,0)</f>
        <v>#REF!</v>
      </c>
      <c r="L11" s="54" t="e">
        <f>VLOOKUP(C11,#REF!,13,0)</f>
        <v>#REF!</v>
      </c>
      <c r="M11" s="54" t="e">
        <f>VLOOKUP(C11,#REF!,14,0)</f>
        <v>#REF!</v>
      </c>
      <c r="N11" s="54" t="e">
        <f>VLOOKUP(C11,#REF!,15,0)</f>
        <v>#REF!</v>
      </c>
      <c r="O11" s="54" t="e">
        <f>VLOOKUP(C11,#REF!,16,0)</f>
        <v>#REF!</v>
      </c>
      <c r="P11" s="140" t="e">
        <f>VLOOKUP(C11,#REF!,17,0)</f>
        <v>#REF!</v>
      </c>
      <c r="Q11" s="54" t="e">
        <f>VLOOKUP(C11,#REF!,18,0)</f>
        <v>#REF!</v>
      </c>
      <c r="R11" s="140" t="e">
        <f>VLOOKUP(C11,#REF!,19,0)</f>
        <v>#REF!</v>
      </c>
      <c r="S11" s="121" t="e">
        <f t="shared" si="0"/>
        <v>#REF!</v>
      </c>
    </row>
    <row r="12" spans="1:19" ht="49.95" customHeight="1" x14ac:dyDescent="0.25">
      <c r="A12" s="50">
        <v>8</v>
      </c>
      <c r="B12" s="51" t="e">
        <f>VLOOKUP(C12,#REF!,2,0)</f>
        <v>#REF!</v>
      </c>
      <c r="C12" s="123">
        <v>70932581</v>
      </c>
      <c r="D12" s="80" t="e">
        <f>VLOOKUP(C12,#REF!,3,0)</f>
        <v>#REF!</v>
      </c>
      <c r="E12" s="52" t="e">
        <f>VLOOKUP(C12,#REF!,5,0)</f>
        <v>#REF!</v>
      </c>
      <c r="F12" s="53" t="e">
        <f>VLOOKUP(C12,#REF!,6,0)</f>
        <v>#REF!</v>
      </c>
      <c r="G12" s="54" t="e">
        <f>VLOOKUP(C12,#REF!,8,0)</f>
        <v>#REF!</v>
      </c>
      <c r="H12" s="54" t="e">
        <f>VLOOKUP(C12,#REF!,9,0)</f>
        <v>#REF!</v>
      </c>
      <c r="I12" s="54" t="e">
        <f>VLOOKUP(C12,#REF!,10,0)</f>
        <v>#REF!</v>
      </c>
      <c r="J12" s="54" t="e">
        <f>VLOOKUP(C12,#REF!,11,0)</f>
        <v>#REF!</v>
      </c>
      <c r="K12" s="54" t="e">
        <f>VLOOKUP(C12,#REF!,12,0)</f>
        <v>#REF!</v>
      </c>
      <c r="L12" s="54" t="e">
        <f>VLOOKUP(C12,#REF!,13,0)</f>
        <v>#REF!</v>
      </c>
      <c r="M12" s="54" t="e">
        <f>VLOOKUP(C12,#REF!,14,0)</f>
        <v>#REF!</v>
      </c>
      <c r="N12" s="54" t="e">
        <f>VLOOKUP(C12,#REF!,15,0)</f>
        <v>#REF!</v>
      </c>
      <c r="O12" s="54" t="e">
        <f>VLOOKUP(C12,#REF!,16,0)</f>
        <v>#REF!</v>
      </c>
      <c r="P12" s="140" t="e">
        <f>VLOOKUP(C12,#REF!,17,0)</f>
        <v>#REF!</v>
      </c>
      <c r="Q12" s="54" t="e">
        <f>VLOOKUP(C12,#REF!,18,0)</f>
        <v>#REF!</v>
      </c>
      <c r="R12" s="140" t="e">
        <f>VLOOKUP(C12,#REF!,19,0)</f>
        <v>#REF!</v>
      </c>
      <c r="S12" s="121" t="e">
        <f t="shared" si="0"/>
        <v>#REF!</v>
      </c>
    </row>
    <row r="13" spans="1:19" ht="49.95" customHeight="1" x14ac:dyDescent="0.25">
      <c r="A13" s="50">
        <v>9</v>
      </c>
      <c r="B13" s="51" t="e">
        <f>VLOOKUP(C13,#REF!,2,0)</f>
        <v>#REF!</v>
      </c>
      <c r="C13" s="123">
        <v>44993633</v>
      </c>
      <c r="D13" s="80" t="e">
        <f>VLOOKUP(C13,#REF!,3,0)</f>
        <v>#REF!</v>
      </c>
      <c r="E13" s="52" t="e">
        <f>VLOOKUP(C13,#REF!,5,0)</f>
        <v>#REF!</v>
      </c>
      <c r="F13" s="53" t="e">
        <f>VLOOKUP(C13,#REF!,6,0)</f>
        <v>#REF!</v>
      </c>
      <c r="G13" s="54" t="e">
        <f>VLOOKUP(C13,#REF!,8,0)</f>
        <v>#REF!</v>
      </c>
      <c r="H13" s="54" t="e">
        <f>VLOOKUP(C13,#REF!,9,0)</f>
        <v>#REF!</v>
      </c>
      <c r="I13" s="54" t="e">
        <f>VLOOKUP(C13,#REF!,10,0)</f>
        <v>#REF!</v>
      </c>
      <c r="J13" s="54" t="e">
        <f>VLOOKUP(C13,#REF!,11,0)</f>
        <v>#REF!</v>
      </c>
      <c r="K13" s="54" t="e">
        <f>VLOOKUP(C13,#REF!,12,0)</f>
        <v>#REF!</v>
      </c>
      <c r="L13" s="54" t="e">
        <f>VLOOKUP(C13,#REF!,13,0)</f>
        <v>#REF!</v>
      </c>
      <c r="M13" s="54" t="e">
        <f>VLOOKUP(C13,#REF!,14,0)</f>
        <v>#REF!</v>
      </c>
      <c r="N13" s="54" t="e">
        <f>VLOOKUP(C13,#REF!,15,0)</f>
        <v>#REF!</v>
      </c>
      <c r="O13" s="54" t="e">
        <f>VLOOKUP(C13,#REF!,16,0)</f>
        <v>#REF!</v>
      </c>
      <c r="P13" s="140" t="e">
        <f>VLOOKUP(C13,#REF!,17,0)</f>
        <v>#REF!</v>
      </c>
      <c r="Q13" s="54" t="e">
        <f>VLOOKUP(C13,#REF!,18,0)</f>
        <v>#REF!</v>
      </c>
      <c r="R13" s="140" t="e">
        <f>VLOOKUP(C13,#REF!,19,0)</f>
        <v>#REF!</v>
      </c>
      <c r="S13" s="121" t="e">
        <f t="shared" si="0"/>
        <v>#REF!</v>
      </c>
    </row>
    <row r="14" spans="1:19" ht="49.95" customHeight="1" x14ac:dyDescent="0.25">
      <c r="A14" s="50">
        <v>10</v>
      </c>
      <c r="B14" s="51" t="e">
        <f>VLOOKUP(C14,#REF!,2,0)</f>
        <v>#REF!</v>
      </c>
      <c r="C14" s="122">
        <v>559032</v>
      </c>
      <c r="D14" s="80" t="e">
        <f>VLOOKUP(C14,#REF!,3,0)</f>
        <v>#REF!</v>
      </c>
      <c r="E14" s="52" t="e">
        <f>VLOOKUP(C14,#REF!,5,0)</f>
        <v>#REF!</v>
      </c>
      <c r="F14" s="53" t="e">
        <f>VLOOKUP(C14,#REF!,6,0)</f>
        <v>#REF!</v>
      </c>
      <c r="G14" s="54" t="e">
        <f>VLOOKUP(C14,#REF!,8,0)</f>
        <v>#REF!</v>
      </c>
      <c r="H14" s="54" t="e">
        <f>VLOOKUP(C14,#REF!,9,0)</f>
        <v>#REF!</v>
      </c>
      <c r="I14" s="54" t="e">
        <f>VLOOKUP(C14,#REF!,10,0)</f>
        <v>#REF!</v>
      </c>
      <c r="J14" s="54" t="e">
        <f>VLOOKUP(C14,#REF!,11,0)</f>
        <v>#REF!</v>
      </c>
      <c r="K14" s="54" t="e">
        <f>VLOOKUP(C14,#REF!,12,0)</f>
        <v>#REF!</v>
      </c>
      <c r="L14" s="54" t="e">
        <f>VLOOKUP(C14,#REF!,13,0)</f>
        <v>#REF!</v>
      </c>
      <c r="M14" s="54" t="e">
        <f>VLOOKUP(C14,#REF!,14,0)</f>
        <v>#REF!</v>
      </c>
      <c r="N14" s="54" t="e">
        <f>VLOOKUP(C14,#REF!,15,0)</f>
        <v>#REF!</v>
      </c>
      <c r="O14" s="54" t="e">
        <f>VLOOKUP(C14,#REF!,16,0)</f>
        <v>#REF!</v>
      </c>
      <c r="P14" s="140" t="e">
        <f>VLOOKUP(C14,#REF!,17,0)</f>
        <v>#REF!</v>
      </c>
      <c r="Q14" s="54" t="e">
        <f>VLOOKUP(C14,#REF!,18,0)</f>
        <v>#REF!</v>
      </c>
      <c r="R14" s="140" t="e">
        <f>VLOOKUP(C14,#REF!,19,0)</f>
        <v>#REF!</v>
      </c>
      <c r="S14" s="121" t="e">
        <f t="shared" si="0"/>
        <v>#REF!</v>
      </c>
    </row>
    <row r="15" spans="1:19" ht="49.95" customHeight="1" x14ac:dyDescent="0.25">
      <c r="A15" s="50">
        <v>11</v>
      </c>
      <c r="B15" s="51" t="e">
        <f>VLOOKUP(C15,#REF!,2,0)</f>
        <v>#REF!</v>
      </c>
      <c r="C15" s="123">
        <v>49438816</v>
      </c>
      <c r="D15" s="80" t="e">
        <f>VLOOKUP(C15,#REF!,3,0)</f>
        <v>#REF!</v>
      </c>
      <c r="E15" s="52" t="e">
        <f>VLOOKUP(C15,#REF!,5,0)</f>
        <v>#REF!</v>
      </c>
      <c r="F15" s="53" t="e">
        <f>VLOOKUP(C15,#REF!,6,0)</f>
        <v>#REF!</v>
      </c>
      <c r="G15" s="54" t="e">
        <f>VLOOKUP(C15,#REF!,8,0)</f>
        <v>#REF!</v>
      </c>
      <c r="H15" s="54" t="e">
        <f>VLOOKUP(C15,#REF!,9,0)</f>
        <v>#REF!</v>
      </c>
      <c r="I15" s="54" t="e">
        <f>VLOOKUP(C15,#REF!,10,0)</f>
        <v>#REF!</v>
      </c>
      <c r="J15" s="54" t="e">
        <f>VLOOKUP(C15,#REF!,11,0)</f>
        <v>#REF!</v>
      </c>
      <c r="K15" s="54" t="e">
        <f>VLOOKUP(C15,#REF!,12,0)</f>
        <v>#REF!</v>
      </c>
      <c r="L15" s="54" t="e">
        <f>VLOOKUP(C15,#REF!,13,0)</f>
        <v>#REF!</v>
      </c>
      <c r="M15" s="54" t="e">
        <f>VLOOKUP(C15,#REF!,14,0)</f>
        <v>#REF!</v>
      </c>
      <c r="N15" s="54" t="e">
        <f>VLOOKUP(C15,#REF!,15,0)</f>
        <v>#REF!</v>
      </c>
      <c r="O15" s="54" t="e">
        <f>VLOOKUP(C15,#REF!,16,0)</f>
        <v>#REF!</v>
      </c>
      <c r="P15" s="140" t="e">
        <f>VLOOKUP(C15,#REF!,17,0)</f>
        <v>#REF!</v>
      </c>
      <c r="Q15" s="54" t="e">
        <f>VLOOKUP(C15,#REF!,18,0)</f>
        <v>#REF!</v>
      </c>
      <c r="R15" s="140" t="e">
        <f>VLOOKUP(C15,#REF!,19,0)</f>
        <v>#REF!</v>
      </c>
      <c r="S15" s="121" t="e">
        <f t="shared" si="0"/>
        <v>#REF!</v>
      </c>
    </row>
    <row r="16" spans="1:19" ht="49.95" customHeight="1" x14ac:dyDescent="0.25">
      <c r="A16" s="50">
        <v>12</v>
      </c>
      <c r="B16" s="51" t="e">
        <f>VLOOKUP(C16,#REF!,2,0)</f>
        <v>#REF!</v>
      </c>
      <c r="C16" s="122">
        <v>559008</v>
      </c>
      <c r="D16" s="80" t="e">
        <f>VLOOKUP(C16,#REF!,3,0)</f>
        <v>#REF!</v>
      </c>
      <c r="E16" s="52" t="e">
        <f>VLOOKUP(C16,#REF!,5,0)</f>
        <v>#REF!</v>
      </c>
      <c r="F16" s="53" t="e">
        <f>VLOOKUP(C16,#REF!,6,0)</f>
        <v>#REF!</v>
      </c>
      <c r="G16" s="54" t="e">
        <f>VLOOKUP(C16,#REF!,8,0)</f>
        <v>#REF!</v>
      </c>
      <c r="H16" s="54" t="e">
        <f>VLOOKUP(C16,#REF!,9,0)</f>
        <v>#REF!</v>
      </c>
      <c r="I16" s="54" t="e">
        <f>VLOOKUP(C16,#REF!,10,0)</f>
        <v>#REF!</v>
      </c>
      <c r="J16" s="54" t="e">
        <f>VLOOKUP(C16,#REF!,11,0)</f>
        <v>#REF!</v>
      </c>
      <c r="K16" s="54" t="e">
        <f>VLOOKUP(C16,#REF!,12,0)</f>
        <v>#REF!</v>
      </c>
      <c r="L16" s="54" t="e">
        <f>VLOOKUP(C16,#REF!,13,0)</f>
        <v>#REF!</v>
      </c>
      <c r="M16" s="54" t="e">
        <f>VLOOKUP(C16,#REF!,14,0)</f>
        <v>#REF!</v>
      </c>
      <c r="N16" s="54" t="e">
        <f>VLOOKUP(C16,#REF!,15,0)</f>
        <v>#REF!</v>
      </c>
      <c r="O16" s="54" t="e">
        <f>VLOOKUP(C16,#REF!,16,0)</f>
        <v>#REF!</v>
      </c>
      <c r="P16" s="140" t="e">
        <f>VLOOKUP(C16,#REF!,17,0)</f>
        <v>#REF!</v>
      </c>
      <c r="Q16" s="54" t="e">
        <f>VLOOKUP(C16,#REF!,18,0)</f>
        <v>#REF!</v>
      </c>
      <c r="R16" s="140" t="e">
        <f>VLOOKUP(C16,#REF!,19,0)</f>
        <v>#REF!</v>
      </c>
      <c r="S16" s="121" t="e">
        <f t="shared" si="0"/>
        <v>#REF!</v>
      </c>
    </row>
    <row r="17" spans="1:19" ht="49.95" customHeight="1" x14ac:dyDescent="0.25">
      <c r="A17" s="50">
        <v>13</v>
      </c>
      <c r="B17" s="51" t="e">
        <f>VLOOKUP(C17,#REF!,2,0)</f>
        <v>#REF!</v>
      </c>
      <c r="C17" s="122">
        <v>567582</v>
      </c>
      <c r="D17" s="80" t="e">
        <f>VLOOKUP(C17,#REF!,3,0)</f>
        <v>#REF!</v>
      </c>
      <c r="E17" s="52" t="e">
        <f>VLOOKUP(C17,#REF!,5,0)</f>
        <v>#REF!</v>
      </c>
      <c r="F17" s="53" t="e">
        <f>VLOOKUP(C17,#REF!,6,0)</f>
        <v>#REF!</v>
      </c>
      <c r="G17" s="54" t="e">
        <f>VLOOKUP(C17,#REF!,8,0)</f>
        <v>#REF!</v>
      </c>
      <c r="H17" s="54" t="e">
        <f>VLOOKUP(C17,#REF!,9,0)</f>
        <v>#REF!</v>
      </c>
      <c r="I17" s="54" t="e">
        <f>VLOOKUP(C17,#REF!,10,0)</f>
        <v>#REF!</v>
      </c>
      <c r="J17" s="54" t="e">
        <f>VLOOKUP(C17,#REF!,11,0)</f>
        <v>#REF!</v>
      </c>
      <c r="K17" s="54" t="e">
        <f>VLOOKUP(C17,#REF!,12,0)</f>
        <v>#REF!</v>
      </c>
      <c r="L17" s="54" t="e">
        <f>VLOOKUP(C17,#REF!,13,0)</f>
        <v>#REF!</v>
      </c>
      <c r="M17" s="54" t="e">
        <f>VLOOKUP(C17,#REF!,14,0)</f>
        <v>#REF!</v>
      </c>
      <c r="N17" s="54" t="e">
        <f>VLOOKUP(C17,#REF!,15,0)</f>
        <v>#REF!</v>
      </c>
      <c r="O17" s="54" t="e">
        <f>VLOOKUP(C17,#REF!,16,0)</f>
        <v>#REF!</v>
      </c>
      <c r="P17" s="140" t="e">
        <f>VLOOKUP(C17,#REF!,17,0)</f>
        <v>#REF!</v>
      </c>
      <c r="Q17" s="54" t="e">
        <f>VLOOKUP(C17,#REF!,18,0)</f>
        <v>#REF!</v>
      </c>
      <c r="R17" s="140" t="e">
        <f>VLOOKUP(C17,#REF!,19,0)</f>
        <v>#REF!</v>
      </c>
      <c r="S17" s="121" t="e">
        <f t="shared" si="0"/>
        <v>#REF!</v>
      </c>
    </row>
    <row r="18" spans="1:19" ht="49.95" customHeight="1" x14ac:dyDescent="0.25">
      <c r="A18" s="50">
        <v>14</v>
      </c>
      <c r="B18" s="51" t="e">
        <f>VLOOKUP(C18,#REF!,2,0)</f>
        <v>#REF!</v>
      </c>
      <c r="C18" s="123">
        <v>48513512</v>
      </c>
      <c r="D18" s="80" t="e">
        <f>VLOOKUP(C18,#REF!,3,0)</f>
        <v>#REF!</v>
      </c>
      <c r="E18" s="52" t="e">
        <f>VLOOKUP(C18,#REF!,5,0)</f>
        <v>#REF!</v>
      </c>
      <c r="F18" s="53" t="e">
        <f>VLOOKUP(C18,#REF!,6,0)</f>
        <v>#REF!</v>
      </c>
      <c r="G18" s="54" t="e">
        <f>VLOOKUP(C18,#REF!,8,0)</f>
        <v>#REF!</v>
      </c>
      <c r="H18" s="54" t="e">
        <f>VLOOKUP(C18,#REF!,9,0)</f>
        <v>#REF!</v>
      </c>
      <c r="I18" s="54" t="e">
        <f>VLOOKUP(C18,#REF!,10,0)</f>
        <v>#REF!</v>
      </c>
      <c r="J18" s="54" t="e">
        <f>VLOOKUP(C18,#REF!,11,0)</f>
        <v>#REF!</v>
      </c>
      <c r="K18" s="54" t="e">
        <f>VLOOKUP(C18,#REF!,12,0)</f>
        <v>#REF!</v>
      </c>
      <c r="L18" s="54" t="e">
        <f>VLOOKUP(C18,#REF!,13,0)</f>
        <v>#REF!</v>
      </c>
      <c r="M18" s="54" t="e">
        <f>VLOOKUP(C18,#REF!,14,0)</f>
        <v>#REF!</v>
      </c>
      <c r="N18" s="54" t="e">
        <f>VLOOKUP(C18,#REF!,15,0)</f>
        <v>#REF!</v>
      </c>
      <c r="O18" s="54" t="e">
        <f>VLOOKUP(C18,#REF!,16,0)</f>
        <v>#REF!</v>
      </c>
      <c r="P18" s="140" t="e">
        <f>VLOOKUP(C18,#REF!,17,0)</f>
        <v>#REF!</v>
      </c>
      <c r="Q18" s="54" t="e">
        <f>VLOOKUP(C18,#REF!,18,0)</f>
        <v>#REF!</v>
      </c>
      <c r="R18" s="140" t="e">
        <f>VLOOKUP(C18,#REF!,19,0)</f>
        <v>#REF!</v>
      </c>
      <c r="S18" s="121" t="e">
        <f t="shared" si="0"/>
        <v>#REF!</v>
      </c>
    </row>
    <row r="19" spans="1:19" ht="49.95" customHeight="1" x14ac:dyDescent="0.25">
      <c r="A19" s="50">
        <v>15</v>
      </c>
      <c r="B19" s="51" t="e">
        <f>VLOOKUP(C19,#REF!,2,0)</f>
        <v>#REF!</v>
      </c>
      <c r="C19" s="122">
        <v>559466</v>
      </c>
      <c r="D19" s="80" t="e">
        <f>VLOOKUP(C19,#REF!,3,0)</f>
        <v>#REF!</v>
      </c>
      <c r="E19" s="52" t="e">
        <f>VLOOKUP(C19,#REF!,5,0)</f>
        <v>#REF!</v>
      </c>
      <c r="F19" s="53" t="e">
        <f>VLOOKUP(C19,#REF!,6,0)</f>
        <v>#REF!</v>
      </c>
      <c r="G19" s="54" t="e">
        <f>VLOOKUP(C19,#REF!,8,0)</f>
        <v>#REF!</v>
      </c>
      <c r="H19" s="54" t="e">
        <f>VLOOKUP(C19,#REF!,9,0)</f>
        <v>#REF!</v>
      </c>
      <c r="I19" s="54" t="e">
        <f>VLOOKUP(C19,#REF!,10,0)</f>
        <v>#REF!</v>
      </c>
      <c r="J19" s="54" t="e">
        <f>VLOOKUP(C19,#REF!,11,0)</f>
        <v>#REF!</v>
      </c>
      <c r="K19" s="54" t="e">
        <f>VLOOKUP(C19,#REF!,12,0)</f>
        <v>#REF!</v>
      </c>
      <c r="L19" s="54" t="e">
        <f>VLOOKUP(C19,#REF!,13,0)</f>
        <v>#REF!</v>
      </c>
      <c r="M19" s="54" t="e">
        <f>VLOOKUP(C19,#REF!,14,0)</f>
        <v>#REF!</v>
      </c>
      <c r="N19" s="54" t="e">
        <f>VLOOKUP(C19,#REF!,15,0)</f>
        <v>#REF!</v>
      </c>
      <c r="O19" s="54" t="e">
        <f>VLOOKUP(C19,#REF!,16,0)</f>
        <v>#REF!</v>
      </c>
      <c r="P19" s="140" t="e">
        <f>VLOOKUP(C19,#REF!,17,0)</f>
        <v>#REF!</v>
      </c>
      <c r="Q19" s="54" t="e">
        <f>VLOOKUP(C19,#REF!,18,0)</f>
        <v>#REF!</v>
      </c>
      <c r="R19" s="140" t="e">
        <f>VLOOKUP(C19,#REF!,19,0)</f>
        <v>#REF!</v>
      </c>
      <c r="S19" s="121" t="e">
        <f t="shared" si="0"/>
        <v>#REF!</v>
      </c>
    </row>
    <row r="20" spans="1:19" ht="49.95" customHeight="1" x14ac:dyDescent="0.25">
      <c r="A20" s="50">
        <v>16</v>
      </c>
      <c r="B20" s="51" t="e">
        <f>VLOOKUP(C20,#REF!,2,0)</f>
        <v>#REF!</v>
      </c>
      <c r="C20" s="122">
        <v>638005</v>
      </c>
      <c r="D20" s="80" t="e">
        <f>VLOOKUP(C20,#REF!,3,0)</f>
        <v>#REF!</v>
      </c>
      <c r="E20" s="52" t="e">
        <f>VLOOKUP(C20,#REF!,5,0)</f>
        <v>#REF!</v>
      </c>
      <c r="F20" s="53" t="e">
        <f>VLOOKUP(C20,#REF!,6,0)</f>
        <v>#REF!</v>
      </c>
      <c r="G20" s="54" t="e">
        <f>VLOOKUP(C20,#REF!,8,0)</f>
        <v>#REF!</v>
      </c>
      <c r="H20" s="54" t="e">
        <f>VLOOKUP(C20,#REF!,9,0)</f>
        <v>#REF!</v>
      </c>
      <c r="I20" s="54" t="e">
        <f>VLOOKUP(C20,#REF!,10,0)</f>
        <v>#REF!</v>
      </c>
      <c r="J20" s="54" t="e">
        <f>VLOOKUP(C20,#REF!,11,0)</f>
        <v>#REF!</v>
      </c>
      <c r="K20" s="54" t="e">
        <f>VLOOKUP(C20,#REF!,12,0)</f>
        <v>#REF!</v>
      </c>
      <c r="L20" s="54" t="e">
        <f>VLOOKUP(C20,#REF!,13,0)</f>
        <v>#REF!</v>
      </c>
      <c r="M20" s="54" t="e">
        <f>VLOOKUP(C20,#REF!,14,0)</f>
        <v>#REF!</v>
      </c>
      <c r="N20" s="54" t="e">
        <f>VLOOKUP(C20,#REF!,15,0)</f>
        <v>#REF!</v>
      </c>
      <c r="O20" s="54" t="e">
        <f>VLOOKUP(C20,#REF!,16,0)</f>
        <v>#REF!</v>
      </c>
      <c r="P20" s="140" t="e">
        <f>VLOOKUP(C20,#REF!,17,0)</f>
        <v>#REF!</v>
      </c>
      <c r="Q20" s="54" t="e">
        <f>VLOOKUP(C20,#REF!,18,0)</f>
        <v>#REF!</v>
      </c>
      <c r="R20" s="140" t="e">
        <f>VLOOKUP(C20,#REF!,19,0)</f>
        <v>#REF!</v>
      </c>
      <c r="S20" s="121" t="e">
        <f t="shared" si="0"/>
        <v>#REF!</v>
      </c>
    </row>
    <row r="21" spans="1:19" ht="49.95" customHeight="1" x14ac:dyDescent="0.25">
      <c r="A21" s="50">
        <v>17</v>
      </c>
      <c r="B21" s="51" t="e">
        <f>VLOOKUP(C21,#REF!,2,0)</f>
        <v>#REF!</v>
      </c>
      <c r="C21" s="123">
        <v>44993668</v>
      </c>
      <c r="D21" s="80" t="e">
        <f>VLOOKUP(C21,#REF!,3,0)</f>
        <v>#REF!</v>
      </c>
      <c r="E21" s="52" t="e">
        <f>VLOOKUP(C21,#REF!,5,0)</f>
        <v>#REF!</v>
      </c>
      <c r="F21" s="53" t="e">
        <f>VLOOKUP(C21,#REF!,6,0)</f>
        <v>#REF!</v>
      </c>
      <c r="G21" s="54" t="e">
        <f>VLOOKUP(C21,#REF!,8,0)</f>
        <v>#REF!</v>
      </c>
      <c r="H21" s="54" t="e">
        <f>VLOOKUP(C21,#REF!,9,0)</f>
        <v>#REF!</v>
      </c>
      <c r="I21" s="54" t="e">
        <f>VLOOKUP(C21,#REF!,10,0)</f>
        <v>#REF!</v>
      </c>
      <c r="J21" s="54" t="e">
        <f>VLOOKUP(C21,#REF!,11,0)</f>
        <v>#REF!</v>
      </c>
      <c r="K21" s="54" t="e">
        <f>VLOOKUP(C21,#REF!,12,0)</f>
        <v>#REF!</v>
      </c>
      <c r="L21" s="54" t="e">
        <f>VLOOKUP(C21,#REF!,13,0)</f>
        <v>#REF!</v>
      </c>
      <c r="M21" s="54" t="e">
        <f>VLOOKUP(C21,#REF!,14,0)</f>
        <v>#REF!</v>
      </c>
      <c r="N21" s="54" t="e">
        <f>VLOOKUP(C21,#REF!,15,0)</f>
        <v>#REF!</v>
      </c>
      <c r="O21" s="54" t="e">
        <f>VLOOKUP(C21,#REF!,16,0)</f>
        <v>#REF!</v>
      </c>
      <c r="P21" s="140" t="e">
        <f>VLOOKUP(C21,#REF!,17,0)</f>
        <v>#REF!</v>
      </c>
      <c r="Q21" s="54" t="e">
        <f>VLOOKUP(C21,#REF!,18,0)</f>
        <v>#REF!</v>
      </c>
      <c r="R21" s="140" t="e">
        <f>VLOOKUP(C21,#REF!,19,0)</f>
        <v>#REF!</v>
      </c>
      <c r="S21" s="121" t="e">
        <f t="shared" si="0"/>
        <v>#REF!</v>
      </c>
    </row>
    <row r="22" spans="1:19" ht="49.95" customHeight="1" x14ac:dyDescent="0.25">
      <c r="A22" s="50">
        <v>18</v>
      </c>
      <c r="B22" s="51" t="e">
        <f>VLOOKUP(C22,#REF!,2,0)</f>
        <v>#REF!</v>
      </c>
      <c r="C22" s="123">
        <v>62156756</v>
      </c>
      <c r="D22" s="80" t="e">
        <f>VLOOKUP(C22,#REF!,3,0)</f>
        <v>#REF!</v>
      </c>
      <c r="E22" s="52" t="e">
        <f>VLOOKUP(C22,#REF!,5,0)</f>
        <v>#REF!</v>
      </c>
      <c r="F22" s="53" t="e">
        <f>VLOOKUP(C22,#REF!,6,0)</f>
        <v>#REF!</v>
      </c>
      <c r="G22" s="54" t="e">
        <f>VLOOKUP(C22,#REF!,8,0)</f>
        <v>#REF!</v>
      </c>
      <c r="H22" s="54" t="e">
        <f>VLOOKUP(C22,#REF!,9,0)</f>
        <v>#REF!</v>
      </c>
      <c r="I22" s="54" t="e">
        <f>VLOOKUP(C22,#REF!,10,0)</f>
        <v>#REF!</v>
      </c>
      <c r="J22" s="54" t="e">
        <f>VLOOKUP(C22,#REF!,11,0)</f>
        <v>#REF!</v>
      </c>
      <c r="K22" s="54" t="e">
        <f>VLOOKUP(C22,#REF!,12,0)</f>
        <v>#REF!</v>
      </c>
      <c r="L22" s="54" t="e">
        <f>VLOOKUP(C22,#REF!,13,0)</f>
        <v>#REF!</v>
      </c>
      <c r="M22" s="54" t="e">
        <f>VLOOKUP(C22,#REF!,14,0)</f>
        <v>#REF!</v>
      </c>
      <c r="N22" s="54" t="e">
        <f>VLOOKUP(C22,#REF!,15,0)</f>
        <v>#REF!</v>
      </c>
      <c r="O22" s="54" t="e">
        <f>VLOOKUP(C22,#REF!,16,0)</f>
        <v>#REF!</v>
      </c>
      <c r="P22" s="140" t="e">
        <f>VLOOKUP(C22,#REF!,17,0)</f>
        <v>#REF!</v>
      </c>
      <c r="Q22" s="54" t="e">
        <f>VLOOKUP(C22,#REF!,18,0)</f>
        <v>#REF!</v>
      </c>
      <c r="R22" s="140" t="e">
        <f>VLOOKUP(C22,#REF!,19,0)</f>
        <v>#REF!</v>
      </c>
      <c r="S22" s="121" t="e">
        <f t="shared" si="0"/>
        <v>#REF!</v>
      </c>
    </row>
    <row r="23" spans="1:19" ht="49.95" customHeight="1" x14ac:dyDescent="0.25">
      <c r="A23" s="50">
        <v>19</v>
      </c>
      <c r="B23" s="51" t="e">
        <f>VLOOKUP(C23,#REF!,2,0)</f>
        <v>#REF!</v>
      </c>
      <c r="C23" s="123">
        <v>62157264</v>
      </c>
      <c r="D23" s="80" t="e">
        <f>VLOOKUP(C23,#REF!,3,0)</f>
        <v>#REF!</v>
      </c>
      <c r="E23" s="52" t="e">
        <f>VLOOKUP(C23,#REF!,5,0)</f>
        <v>#REF!</v>
      </c>
      <c r="F23" s="53" t="e">
        <f>VLOOKUP(C23,#REF!,6,0)</f>
        <v>#REF!</v>
      </c>
      <c r="G23" s="54" t="e">
        <f>VLOOKUP(C23,#REF!,8,0)</f>
        <v>#REF!</v>
      </c>
      <c r="H23" s="54" t="e">
        <f>VLOOKUP(C23,#REF!,9,0)</f>
        <v>#REF!</v>
      </c>
      <c r="I23" s="54" t="e">
        <f>VLOOKUP(C23,#REF!,10,0)</f>
        <v>#REF!</v>
      </c>
      <c r="J23" s="54" t="e">
        <f>VLOOKUP(C23,#REF!,11,0)</f>
        <v>#REF!</v>
      </c>
      <c r="K23" s="54" t="e">
        <f>VLOOKUP(C23,#REF!,12,0)</f>
        <v>#REF!</v>
      </c>
      <c r="L23" s="54" t="e">
        <f>VLOOKUP(C23,#REF!,13,0)</f>
        <v>#REF!</v>
      </c>
      <c r="M23" s="54" t="e">
        <f>VLOOKUP(C23,#REF!,14,0)</f>
        <v>#REF!</v>
      </c>
      <c r="N23" s="54" t="e">
        <f>VLOOKUP(C23,#REF!,15,0)</f>
        <v>#REF!</v>
      </c>
      <c r="O23" s="54" t="e">
        <f>VLOOKUP(C23,#REF!,16,0)</f>
        <v>#REF!</v>
      </c>
      <c r="P23" s="140" t="e">
        <f>VLOOKUP(C23,#REF!,17,0)</f>
        <v>#REF!</v>
      </c>
      <c r="Q23" s="54" t="e">
        <f>VLOOKUP(C23,#REF!,18,0)</f>
        <v>#REF!</v>
      </c>
      <c r="R23" s="140" t="e">
        <f>VLOOKUP(C23,#REF!,19,0)</f>
        <v>#REF!</v>
      </c>
      <c r="S23" s="121" t="e">
        <f t="shared" si="0"/>
        <v>#REF!</v>
      </c>
    </row>
    <row r="24" spans="1:19" ht="49.95" customHeight="1" x14ac:dyDescent="0.25">
      <c r="A24" s="50">
        <v>20</v>
      </c>
      <c r="B24" s="51" t="e">
        <f>VLOOKUP(C24,#REF!,2,0)</f>
        <v>#REF!</v>
      </c>
      <c r="C24" s="122">
        <v>567370</v>
      </c>
      <c r="D24" s="80" t="e">
        <f>VLOOKUP(C24,#REF!,3,0)</f>
        <v>#REF!</v>
      </c>
      <c r="E24" s="52" t="e">
        <f>VLOOKUP(C24,#REF!,5,0)</f>
        <v>#REF!</v>
      </c>
      <c r="F24" s="53" t="e">
        <f>VLOOKUP(C24,#REF!,6,0)</f>
        <v>#REF!</v>
      </c>
      <c r="G24" s="54" t="e">
        <f>VLOOKUP(C24,#REF!,8,0)</f>
        <v>#REF!</v>
      </c>
      <c r="H24" s="54" t="e">
        <f>VLOOKUP(C24,#REF!,9,0)</f>
        <v>#REF!</v>
      </c>
      <c r="I24" s="54" t="e">
        <f>VLOOKUP(C24,#REF!,10,0)</f>
        <v>#REF!</v>
      </c>
      <c r="J24" s="54" t="e">
        <f>VLOOKUP(C24,#REF!,11,0)</f>
        <v>#REF!</v>
      </c>
      <c r="K24" s="54" t="e">
        <f>VLOOKUP(C24,#REF!,12,0)</f>
        <v>#REF!</v>
      </c>
      <c r="L24" s="54" t="e">
        <f>VLOOKUP(C24,#REF!,13,0)</f>
        <v>#REF!</v>
      </c>
      <c r="M24" s="54" t="e">
        <f>VLOOKUP(C24,#REF!,14,0)</f>
        <v>#REF!</v>
      </c>
      <c r="N24" s="54" t="e">
        <f>VLOOKUP(C24,#REF!,15,0)</f>
        <v>#REF!</v>
      </c>
      <c r="O24" s="54" t="e">
        <f>VLOOKUP(C24,#REF!,16,0)</f>
        <v>#REF!</v>
      </c>
      <c r="P24" s="140" t="e">
        <f>VLOOKUP(C24,#REF!,17,0)</f>
        <v>#REF!</v>
      </c>
      <c r="Q24" s="54" t="e">
        <f>VLOOKUP(C24,#REF!,18,0)</f>
        <v>#REF!</v>
      </c>
      <c r="R24" s="140" t="e">
        <f>VLOOKUP(C24,#REF!,19,0)</f>
        <v>#REF!</v>
      </c>
      <c r="S24" s="121" t="e">
        <f t="shared" si="0"/>
        <v>#REF!</v>
      </c>
    </row>
    <row r="25" spans="1:19" ht="49.95" customHeight="1" x14ac:dyDescent="0.25">
      <c r="A25" s="50">
        <v>21</v>
      </c>
      <c r="B25" s="51" t="e">
        <f>VLOOKUP(C25,#REF!,2,0)</f>
        <v>#REF!</v>
      </c>
      <c r="C25" s="122">
        <v>173843</v>
      </c>
      <c r="D25" s="80" t="e">
        <f>VLOOKUP(C25,#REF!,3,0)</f>
        <v>#REF!</v>
      </c>
      <c r="E25" s="52" t="e">
        <f>VLOOKUP(C25,#REF!,5,0)</f>
        <v>#REF!</v>
      </c>
      <c r="F25" s="53" t="e">
        <f>VLOOKUP(C25,#REF!,6,0)</f>
        <v>#REF!</v>
      </c>
      <c r="G25" s="54" t="e">
        <f>VLOOKUP(C25,#REF!,8,0)</f>
        <v>#REF!</v>
      </c>
      <c r="H25" s="54" t="e">
        <f>VLOOKUP(C25,#REF!,9,0)</f>
        <v>#REF!</v>
      </c>
      <c r="I25" s="54" t="e">
        <f>VLOOKUP(C25,#REF!,10,0)</f>
        <v>#REF!</v>
      </c>
      <c r="J25" s="54" t="e">
        <f>VLOOKUP(C25,#REF!,11,0)</f>
        <v>#REF!</v>
      </c>
      <c r="K25" s="54" t="e">
        <f>VLOOKUP(C25,#REF!,12,0)</f>
        <v>#REF!</v>
      </c>
      <c r="L25" s="54" t="e">
        <f>VLOOKUP(C25,#REF!,13,0)</f>
        <v>#REF!</v>
      </c>
      <c r="M25" s="54" t="e">
        <f>VLOOKUP(C25,#REF!,14,0)</f>
        <v>#REF!</v>
      </c>
      <c r="N25" s="54" t="e">
        <f>VLOOKUP(C25,#REF!,15,0)</f>
        <v>#REF!</v>
      </c>
      <c r="O25" s="54" t="e">
        <f>VLOOKUP(C25,#REF!,16,0)</f>
        <v>#REF!</v>
      </c>
      <c r="P25" s="140" t="e">
        <f>VLOOKUP(C25,#REF!,17,0)</f>
        <v>#REF!</v>
      </c>
      <c r="Q25" s="54" t="e">
        <f>VLOOKUP(C25,#REF!,18,0)</f>
        <v>#REF!</v>
      </c>
      <c r="R25" s="140" t="e">
        <f>VLOOKUP(C25,#REF!,19,0)</f>
        <v>#REF!</v>
      </c>
      <c r="S25" s="121" t="e">
        <f t="shared" si="0"/>
        <v>#REF!</v>
      </c>
    </row>
    <row r="26" spans="1:19" ht="49.95" customHeight="1" x14ac:dyDescent="0.25">
      <c r="A26" s="50">
        <v>22</v>
      </c>
      <c r="B26" s="51" t="e">
        <f>VLOOKUP(C26,#REF!,2,0)</f>
        <v>#REF!</v>
      </c>
      <c r="C26" s="123">
        <v>70285772</v>
      </c>
      <c r="D26" s="80" t="e">
        <f>VLOOKUP(C26,#REF!,3,0)</f>
        <v>#REF!</v>
      </c>
      <c r="E26" s="52" t="e">
        <f>VLOOKUP(C26,#REF!,5,0)</f>
        <v>#REF!</v>
      </c>
      <c r="F26" s="53" t="e">
        <f>VLOOKUP(C26,#REF!,6,0)</f>
        <v>#REF!</v>
      </c>
      <c r="G26" s="54" t="e">
        <f>VLOOKUP(C26,#REF!,8,0)</f>
        <v>#REF!</v>
      </c>
      <c r="H26" s="54" t="e">
        <f>VLOOKUP(C26,#REF!,9,0)</f>
        <v>#REF!</v>
      </c>
      <c r="I26" s="54" t="e">
        <f>VLOOKUP(C26,#REF!,10,0)</f>
        <v>#REF!</v>
      </c>
      <c r="J26" s="54" t="e">
        <f>VLOOKUP(C26,#REF!,11,0)</f>
        <v>#REF!</v>
      </c>
      <c r="K26" s="54" t="e">
        <f>VLOOKUP(C26,#REF!,12,0)</f>
        <v>#REF!</v>
      </c>
      <c r="L26" s="54" t="e">
        <f>VLOOKUP(C26,#REF!,13,0)</f>
        <v>#REF!</v>
      </c>
      <c r="M26" s="54" t="e">
        <f>VLOOKUP(C26,#REF!,14,0)</f>
        <v>#REF!</v>
      </c>
      <c r="N26" s="54" t="e">
        <f>VLOOKUP(C26,#REF!,15,0)</f>
        <v>#REF!</v>
      </c>
      <c r="O26" s="54" t="e">
        <f>VLOOKUP(C26,#REF!,16,0)</f>
        <v>#REF!</v>
      </c>
      <c r="P26" s="140" t="e">
        <f>VLOOKUP(C26,#REF!,17,0)</f>
        <v>#REF!</v>
      </c>
      <c r="Q26" s="54" t="e">
        <f>VLOOKUP(C26,#REF!,18,0)</f>
        <v>#REF!</v>
      </c>
      <c r="R26" s="140" t="e">
        <f>VLOOKUP(C26,#REF!,19,0)</f>
        <v>#REF!</v>
      </c>
      <c r="S26" s="121" t="e">
        <f t="shared" si="0"/>
        <v>#REF!</v>
      </c>
    </row>
    <row r="27" spans="1:19" ht="49.95" customHeight="1" x14ac:dyDescent="0.25">
      <c r="A27" s="50">
        <v>23</v>
      </c>
      <c r="B27" s="51" t="e">
        <f>VLOOKUP(C27,#REF!,2,0)</f>
        <v>#REF!</v>
      </c>
      <c r="C27" s="123">
        <v>44947909</v>
      </c>
      <c r="D27" s="80" t="e">
        <f>VLOOKUP(C27,#REF!,3,0)</f>
        <v>#REF!</v>
      </c>
      <c r="E27" s="52" t="e">
        <f>VLOOKUP(C27,#REF!,5,0)</f>
        <v>#REF!</v>
      </c>
      <c r="F27" s="53" t="e">
        <f>VLOOKUP(C27,#REF!,6,0)</f>
        <v>#REF!</v>
      </c>
      <c r="G27" s="54" t="e">
        <f>VLOOKUP(C27,#REF!,8,0)</f>
        <v>#REF!</v>
      </c>
      <c r="H27" s="54" t="e">
        <f>VLOOKUP(C27,#REF!,9,0)</f>
        <v>#REF!</v>
      </c>
      <c r="I27" s="54" t="e">
        <f>VLOOKUP(C27,#REF!,10,0)</f>
        <v>#REF!</v>
      </c>
      <c r="J27" s="54" t="e">
        <f>VLOOKUP(C27,#REF!,11,0)</f>
        <v>#REF!</v>
      </c>
      <c r="K27" s="54" t="e">
        <f>VLOOKUP(C27,#REF!,12,0)</f>
        <v>#REF!</v>
      </c>
      <c r="L27" s="54" t="e">
        <f>VLOOKUP(C27,#REF!,13,0)</f>
        <v>#REF!</v>
      </c>
      <c r="M27" s="54" t="e">
        <f>VLOOKUP(C27,#REF!,14,0)</f>
        <v>#REF!</v>
      </c>
      <c r="N27" s="54" t="e">
        <f>VLOOKUP(C27,#REF!,15,0)</f>
        <v>#REF!</v>
      </c>
      <c r="O27" s="54" t="e">
        <f>VLOOKUP(C27,#REF!,16,0)</f>
        <v>#REF!</v>
      </c>
      <c r="P27" s="140" t="e">
        <f>VLOOKUP(C27,#REF!,17,0)</f>
        <v>#REF!</v>
      </c>
      <c r="Q27" s="54" t="e">
        <f>VLOOKUP(C27,#REF!,18,0)</f>
        <v>#REF!</v>
      </c>
      <c r="R27" s="140" t="e">
        <f>VLOOKUP(C27,#REF!,19,0)</f>
        <v>#REF!</v>
      </c>
      <c r="S27" s="121" t="e">
        <f t="shared" si="0"/>
        <v>#REF!</v>
      </c>
    </row>
    <row r="28" spans="1:19" ht="49.95" customHeight="1" x14ac:dyDescent="0.25">
      <c r="A28" s="50">
        <v>24</v>
      </c>
      <c r="B28" s="51" t="e">
        <f>VLOOKUP(C28,#REF!,2,0)</f>
        <v>#REF!</v>
      </c>
      <c r="C28" s="123">
        <v>70842680</v>
      </c>
      <c r="D28" s="80" t="e">
        <f>VLOOKUP(C28,#REF!,3,0)</f>
        <v>#REF!</v>
      </c>
      <c r="E28" s="52" t="e">
        <f>VLOOKUP(C28,#REF!,5,0)</f>
        <v>#REF!</v>
      </c>
      <c r="F28" s="53" t="e">
        <f>VLOOKUP(C28,#REF!,6,0)</f>
        <v>#REF!</v>
      </c>
      <c r="G28" s="54" t="e">
        <f>VLOOKUP(C28,#REF!,8,0)</f>
        <v>#REF!</v>
      </c>
      <c r="H28" s="54" t="e">
        <f>VLOOKUP(C28,#REF!,9,0)</f>
        <v>#REF!</v>
      </c>
      <c r="I28" s="54" t="e">
        <f>VLOOKUP(C28,#REF!,10,0)</f>
        <v>#REF!</v>
      </c>
      <c r="J28" s="54" t="e">
        <f>VLOOKUP(C28,#REF!,11,0)</f>
        <v>#REF!</v>
      </c>
      <c r="K28" s="54" t="e">
        <f>VLOOKUP(C28,#REF!,12,0)</f>
        <v>#REF!</v>
      </c>
      <c r="L28" s="54" t="e">
        <f>VLOOKUP(C28,#REF!,13,0)</f>
        <v>#REF!</v>
      </c>
      <c r="M28" s="54" t="e">
        <f>VLOOKUP(C28,#REF!,14,0)</f>
        <v>#REF!</v>
      </c>
      <c r="N28" s="54" t="e">
        <f>VLOOKUP(C28,#REF!,15,0)</f>
        <v>#REF!</v>
      </c>
      <c r="O28" s="54" t="e">
        <f>VLOOKUP(C28,#REF!,16,0)</f>
        <v>#REF!</v>
      </c>
      <c r="P28" s="140" t="e">
        <f>VLOOKUP(C28,#REF!,17,0)</f>
        <v>#REF!</v>
      </c>
      <c r="Q28" s="54" t="e">
        <f>VLOOKUP(C28,#REF!,18,0)</f>
        <v>#REF!</v>
      </c>
      <c r="R28" s="140" t="e">
        <f>VLOOKUP(C28,#REF!,19,0)</f>
        <v>#REF!</v>
      </c>
      <c r="S28" s="121" t="e">
        <f t="shared" si="0"/>
        <v>#REF!</v>
      </c>
    </row>
    <row r="29" spans="1:19" ht="49.95" customHeight="1" x14ac:dyDescent="0.25">
      <c r="A29" s="50">
        <v>25</v>
      </c>
      <c r="B29" s="51" t="e">
        <f>VLOOKUP(C29,#REF!,2,0)</f>
        <v>#REF!</v>
      </c>
      <c r="C29" s="123">
        <v>65761774</v>
      </c>
      <c r="D29" s="80" t="e">
        <f>VLOOKUP(C29,#REF!,3,0)</f>
        <v>#REF!</v>
      </c>
      <c r="E29" s="52" t="e">
        <f>VLOOKUP(C29,#REF!,5,0)</f>
        <v>#REF!</v>
      </c>
      <c r="F29" s="53" t="e">
        <f>VLOOKUP(C29,#REF!,6,0)</f>
        <v>#REF!</v>
      </c>
      <c r="G29" s="54" t="e">
        <f>VLOOKUP(C29,#REF!,8,0)</f>
        <v>#REF!</v>
      </c>
      <c r="H29" s="54" t="e">
        <f>VLOOKUP(C29,#REF!,9,0)</f>
        <v>#REF!</v>
      </c>
      <c r="I29" s="54" t="e">
        <f>VLOOKUP(C29,#REF!,10,0)</f>
        <v>#REF!</v>
      </c>
      <c r="J29" s="54" t="e">
        <f>VLOOKUP(C29,#REF!,11,0)</f>
        <v>#REF!</v>
      </c>
      <c r="K29" s="54" t="e">
        <f>VLOOKUP(C29,#REF!,12,0)</f>
        <v>#REF!</v>
      </c>
      <c r="L29" s="54" t="e">
        <f>VLOOKUP(C29,#REF!,13,0)</f>
        <v>#REF!</v>
      </c>
      <c r="M29" s="54" t="e">
        <f>VLOOKUP(C29,#REF!,14,0)</f>
        <v>#REF!</v>
      </c>
      <c r="N29" s="54" t="e">
        <f>VLOOKUP(C29,#REF!,15,0)</f>
        <v>#REF!</v>
      </c>
      <c r="O29" s="54" t="e">
        <f>VLOOKUP(C29,#REF!,16,0)</f>
        <v>#REF!</v>
      </c>
      <c r="P29" s="140" t="e">
        <f>VLOOKUP(C29,#REF!,17,0)</f>
        <v>#REF!</v>
      </c>
      <c r="Q29" s="54" t="e">
        <f>VLOOKUP(C29,#REF!,18,0)</f>
        <v>#REF!</v>
      </c>
      <c r="R29" s="140" t="e">
        <f>VLOOKUP(C29,#REF!,19,0)</f>
        <v>#REF!</v>
      </c>
      <c r="S29" s="121" t="e">
        <f t="shared" si="0"/>
        <v>#REF!</v>
      </c>
    </row>
    <row r="30" spans="1:19" ht="49.95" customHeight="1" x14ac:dyDescent="0.25">
      <c r="A30" s="50">
        <v>26</v>
      </c>
      <c r="B30" s="51" t="e">
        <f>VLOOKUP(C30,#REF!,2,0)</f>
        <v>#REF!</v>
      </c>
      <c r="C30" s="123">
        <v>62073257</v>
      </c>
      <c r="D30" s="80" t="e">
        <f>VLOOKUP(C30,#REF!,3,0)</f>
        <v>#REF!</v>
      </c>
      <c r="E30" s="52" t="e">
        <f>VLOOKUP(C30,#REF!,5,0)</f>
        <v>#REF!</v>
      </c>
      <c r="F30" s="53" t="e">
        <f>VLOOKUP(C30,#REF!,6,0)</f>
        <v>#REF!</v>
      </c>
      <c r="G30" s="54" t="e">
        <f>VLOOKUP(C30,#REF!,8,0)</f>
        <v>#REF!</v>
      </c>
      <c r="H30" s="54" t="e">
        <f>VLOOKUP(C30,#REF!,9,0)</f>
        <v>#REF!</v>
      </c>
      <c r="I30" s="54" t="e">
        <f>VLOOKUP(C30,#REF!,10,0)</f>
        <v>#REF!</v>
      </c>
      <c r="J30" s="54" t="e">
        <f>VLOOKUP(C30,#REF!,11,0)</f>
        <v>#REF!</v>
      </c>
      <c r="K30" s="54" t="e">
        <f>VLOOKUP(C30,#REF!,12,0)</f>
        <v>#REF!</v>
      </c>
      <c r="L30" s="54" t="e">
        <f>VLOOKUP(C30,#REF!,13,0)</f>
        <v>#REF!</v>
      </c>
      <c r="M30" s="54" t="e">
        <f>VLOOKUP(C30,#REF!,14,0)</f>
        <v>#REF!</v>
      </c>
      <c r="N30" s="54" t="e">
        <f>VLOOKUP(C30,#REF!,15,0)</f>
        <v>#REF!</v>
      </c>
      <c r="O30" s="54" t="e">
        <f>VLOOKUP(C30,#REF!,16,0)</f>
        <v>#REF!</v>
      </c>
      <c r="P30" s="140" t="e">
        <f>VLOOKUP(C30,#REF!,17,0)</f>
        <v>#REF!</v>
      </c>
      <c r="Q30" s="54" t="e">
        <f>VLOOKUP(C30,#REF!,18,0)</f>
        <v>#REF!</v>
      </c>
      <c r="R30" s="140" t="e">
        <f>VLOOKUP(C30,#REF!,19,0)</f>
        <v>#REF!</v>
      </c>
      <c r="S30" s="121" t="e">
        <f t="shared" si="0"/>
        <v>#REF!</v>
      </c>
    </row>
    <row r="31" spans="1:19" ht="49.95" customHeight="1" x14ac:dyDescent="0.25">
      <c r="A31" s="50">
        <v>27</v>
      </c>
      <c r="B31" s="51" t="e">
        <f>VLOOKUP(C31,#REF!,2,0)</f>
        <v>#REF!</v>
      </c>
      <c r="C31" s="122">
        <v>92401</v>
      </c>
      <c r="D31" s="80" t="e">
        <f>VLOOKUP(C31,#REF!,3,0)</f>
        <v>#REF!</v>
      </c>
      <c r="E31" s="52" t="e">
        <f>VLOOKUP(C31,#REF!,5,0)</f>
        <v>#REF!</v>
      </c>
      <c r="F31" s="53" t="e">
        <f>VLOOKUP(C31,#REF!,6,0)</f>
        <v>#REF!</v>
      </c>
      <c r="G31" s="54" t="e">
        <f>VLOOKUP(C31,#REF!,8,0)</f>
        <v>#REF!</v>
      </c>
      <c r="H31" s="54" t="e">
        <f>VLOOKUP(C31,#REF!,9,0)</f>
        <v>#REF!</v>
      </c>
      <c r="I31" s="54" t="e">
        <f>VLOOKUP(C31,#REF!,10,0)</f>
        <v>#REF!</v>
      </c>
      <c r="J31" s="54" t="e">
        <f>VLOOKUP(C31,#REF!,11,0)</f>
        <v>#REF!</v>
      </c>
      <c r="K31" s="54" t="e">
        <f>VLOOKUP(C31,#REF!,12,0)</f>
        <v>#REF!</v>
      </c>
      <c r="L31" s="54" t="e">
        <f>VLOOKUP(C31,#REF!,13,0)</f>
        <v>#REF!</v>
      </c>
      <c r="M31" s="54" t="e">
        <f>VLOOKUP(C31,#REF!,14,0)</f>
        <v>#REF!</v>
      </c>
      <c r="N31" s="54" t="e">
        <f>VLOOKUP(C31,#REF!,15,0)</f>
        <v>#REF!</v>
      </c>
      <c r="O31" s="54" t="e">
        <f>VLOOKUP(C31,#REF!,16,0)</f>
        <v>#REF!</v>
      </c>
      <c r="P31" s="140" t="e">
        <f>VLOOKUP(C31,#REF!,17,0)</f>
        <v>#REF!</v>
      </c>
      <c r="Q31" s="54" t="e">
        <f>VLOOKUP(C31,#REF!,18,0)</f>
        <v>#REF!</v>
      </c>
      <c r="R31" s="140" t="e">
        <f>VLOOKUP(C31,#REF!,19,0)</f>
        <v>#REF!</v>
      </c>
      <c r="S31" s="121" t="e">
        <f t="shared" si="0"/>
        <v>#REF!</v>
      </c>
    </row>
    <row r="32" spans="1:19" ht="49.95" customHeight="1" x14ac:dyDescent="0.25">
      <c r="A32" s="50">
        <v>28</v>
      </c>
      <c r="B32" s="51" t="e">
        <f>VLOOKUP(C32,#REF!,2,0)</f>
        <v>#REF!</v>
      </c>
      <c r="C32" s="123">
        <v>70285829</v>
      </c>
      <c r="D32" s="80" t="e">
        <f>VLOOKUP(C32,#REF!,3,0)</f>
        <v>#REF!</v>
      </c>
      <c r="E32" s="52" t="e">
        <f>VLOOKUP(C32,#REF!,5,0)</f>
        <v>#REF!</v>
      </c>
      <c r="F32" s="53" t="e">
        <f>VLOOKUP(C32,#REF!,6,0)</f>
        <v>#REF!</v>
      </c>
      <c r="G32" s="54" t="e">
        <f>VLOOKUP(C32,#REF!,8,0)</f>
        <v>#REF!</v>
      </c>
      <c r="H32" s="54" t="e">
        <f>VLOOKUP(C32,#REF!,9,0)</f>
        <v>#REF!</v>
      </c>
      <c r="I32" s="54" t="e">
        <f>VLOOKUP(C32,#REF!,10,0)</f>
        <v>#REF!</v>
      </c>
      <c r="J32" s="54" t="e">
        <f>VLOOKUP(C32,#REF!,11,0)</f>
        <v>#REF!</v>
      </c>
      <c r="K32" s="54" t="e">
        <f>VLOOKUP(C32,#REF!,12,0)</f>
        <v>#REF!</v>
      </c>
      <c r="L32" s="54" t="e">
        <f>VLOOKUP(C32,#REF!,13,0)</f>
        <v>#REF!</v>
      </c>
      <c r="M32" s="54" t="e">
        <f>VLOOKUP(C32,#REF!,14,0)</f>
        <v>#REF!</v>
      </c>
      <c r="N32" s="54" t="e">
        <f>VLOOKUP(C32,#REF!,15,0)</f>
        <v>#REF!</v>
      </c>
      <c r="O32" s="54" t="e">
        <f>VLOOKUP(C32,#REF!,16,0)</f>
        <v>#REF!</v>
      </c>
      <c r="P32" s="140" t="e">
        <f>VLOOKUP(C32,#REF!,17,0)</f>
        <v>#REF!</v>
      </c>
      <c r="Q32" s="54" t="e">
        <f>VLOOKUP(C32,#REF!,18,0)</f>
        <v>#REF!</v>
      </c>
      <c r="R32" s="140" t="e">
        <f>VLOOKUP(C32,#REF!,19,0)</f>
        <v>#REF!</v>
      </c>
      <c r="S32" s="121" t="e">
        <f t="shared" si="0"/>
        <v>#REF!</v>
      </c>
    </row>
    <row r="33" spans="1:19" ht="49.95" customHeight="1" x14ac:dyDescent="0.25">
      <c r="A33" s="50">
        <v>29</v>
      </c>
      <c r="B33" s="51" t="e">
        <f>VLOOKUP(C33,#REF!,2,0)</f>
        <v>#REF!</v>
      </c>
      <c r="C33" s="123">
        <v>13692933</v>
      </c>
      <c r="D33" s="80" t="e">
        <f>VLOOKUP(C33,#REF!,3,0)</f>
        <v>#REF!</v>
      </c>
      <c r="E33" s="52" t="e">
        <f>VLOOKUP(C33,#REF!,5,0)</f>
        <v>#REF!</v>
      </c>
      <c r="F33" s="53" t="e">
        <f>VLOOKUP(C33,#REF!,6,0)</f>
        <v>#REF!</v>
      </c>
      <c r="G33" s="54" t="e">
        <f>VLOOKUP(C33,#REF!,8,0)</f>
        <v>#REF!</v>
      </c>
      <c r="H33" s="54" t="e">
        <f>VLOOKUP(C33,#REF!,9,0)</f>
        <v>#REF!</v>
      </c>
      <c r="I33" s="54" t="e">
        <f>VLOOKUP(C33,#REF!,10,0)</f>
        <v>#REF!</v>
      </c>
      <c r="J33" s="54" t="e">
        <f>VLOOKUP(C33,#REF!,11,0)</f>
        <v>#REF!</v>
      </c>
      <c r="K33" s="54" t="e">
        <f>VLOOKUP(C33,#REF!,12,0)</f>
        <v>#REF!</v>
      </c>
      <c r="L33" s="54" t="e">
        <f>VLOOKUP(C33,#REF!,13,0)</f>
        <v>#REF!</v>
      </c>
      <c r="M33" s="54" t="e">
        <f>VLOOKUP(C33,#REF!,14,0)</f>
        <v>#REF!</v>
      </c>
      <c r="N33" s="54" t="e">
        <f>VLOOKUP(C33,#REF!,15,0)</f>
        <v>#REF!</v>
      </c>
      <c r="O33" s="54" t="e">
        <f>VLOOKUP(C33,#REF!,16,0)</f>
        <v>#REF!</v>
      </c>
      <c r="P33" s="140" t="e">
        <f>VLOOKUP(C33,#REF!,17,0)</f>
        <v>#REF!</v>
      </c>
      <c r="Q33" s="54" t="e">
        <f>VLOOKUP(C33,#REF!,18,0)</f>
        <v>#REF!</v>
      </c>
      <c r="R33" s="140" t="e">
        <f>VLOOKUP(C33,#REF!,19,0)</f>
        <v>#REF!</v>
      </c>
      <c r="S33" s="121" t="e">
        <f t="shared" si="0"/>
        <v>#REF!</v>
      </c>
    </row>
    <row r="34" spans="1:19" ht="49.95" customHeight="1" x14ac:dyDescent="0.25">
      <c r="A34" s="50">
        <v>30</v>
      </c>
      <c r="B34" s="51" t="e">
        <f>VLOOKUP(C34,#REF!,2,0)</f>
        <v>#REF!</v>
      </c>
      <c r="C34" s="122">
        <v>839205</v>
      </c>
      <c r="D34" s="80" t="e">
        <f>VLOOKUP(C34,#REF!,3,0)</f>
        <v>#REF!</v>
      </c>
      <c r="E34" s="52" t="e">
        <f>VLOOKUP(C34,#REF!,5,0)</f>
        <v>#REF!</v>
      </c>
      <c r="F34" s="53" t="e">
        <f>VLOOKUP(C34,#REF!,6,0)</f>
        <v>#REF!</v>
      </c>
      <c r="G34" s="54" t="e">
        <f>VLOOKUP(C34,#REF!,8,0)</f>
        <v>#REF!</v>
      </c>
      <c r="H34" s="54" t="e">
        <f>VLOOKUP(C34,#REF!,9,0)</f>
        <v>#REF!</v>
      </c>
      <c r="I34" s="54" t="e">
        <f>VLOOKUP(C34,#REF!,10,0)</f>
        <v>#REF!</v>
      </c>
      <c r="J34" s="54" t="e">
        <f>VLOOKUP(C34,#REF!,11,0)</f>
        <v>#REF!</v>
      </c>
      <c r="K34" s="54" t="e">
        <f>VLOOKUP(C34,#REF!,12,0)</f>
        <v>#REF!</v>
      </c>
      <c r="L34" s="54" t="e">
        <f>VLOOKUP(C34,#REF!,13,0)</f>
        <v>#REF!</v>
      </c>
      <c r="M34" s="54" t="e">
        <f>VLOOKUP(C34,#REF!,14,0)</f>
        <v>#REF!</v>
      </c>
      <c r="N34" s="54" t="e">
        <f>VLOOKUP(C34,#REF!,15,0)</f>
        <v>#REF!</v>
      </c>
      <c r="O34" s="54" t="e">
        <f>VLOOKUP(C34,#REF!,16,0)</f>
        <v>#REF!</v>
      </c>
      <c r="P34" s="140" t="e">
        <f>VLOOKUP(C34,#REF!,17,0)</f>
        <v>#REF!</v>
      </c>
      <c r="Q34" s="54" t="e">
        <f>VLOOKUP(C34,#REF!,18,0)</f>
        <v>#REF!</v>
      </c>
      <c r="R34" s="140" t="e">
        <f>VLOOKUP(C34,#REF!,19,0)</f>
        <v>#REF!</v>
      </c>
      <c r="S34" s="121" t="e">
        <f t="shared" si="0"/>
        <v>#REF!</v>
      </c>
    </row>
    <row r="35" spans="1:19" ht="49.95" customHeight="1" x14ac:dyDescent="0.25">
      <c r="A35" s="50">
        <v>31</v>
      </c>
      <c r="B35" s="51" t="e">
        <f>VLOOKUP(C35,#REF!,2,0)</f>
        <v>#REF!</v>
      </c>
      <c r="C35" s="122">
        <v>219321</v>
      </c>
      <c r="D35" s="80" t="e">
        <f>VLOOKUP(C35,#REF!,3,0)</f>
        <v>#REF!</v>
      </c>
      <c r="E35" s="52" t="e">
        <f>VLOOKUP(C35,#REF!,5,0)</f>
        <v>#REF!</v>
      </c>
      <c r="F35" s="53" t="e">
        <f>VLOOKUP(C35,#REF!,6,0)</f>
        <v>#REF!</v>
      </c>
      <c r="G35" s="54" t="e">
        <f>VLOOKUP(C35,#REF!,8,0)</f>
        <v>#REF!</v>
      </c>
      <c r="H35" s="54" t="e">
        <f>VLOOKUP(C35,#REF!,9,0)</f>
        <v>#REF!</v>
      </c>
      <c r="I35" s="54" t="e">
        <f>VLOOKUP(C35,#REF!,10,0)</f>
        <v>#REF!</v>
      </c>
      <c r="J35" s="54" t="e">
        <f>VLOOKUP(C35,#REF!,11,0)</f>
        <v>#REF!</v>
      </c>
      <c r="K35" s="54" t="e">
        <f>VLOOKUP(C35,#REF!,12,0)</f>
        <v>#REF!</v>
      </c>
      <c r="L35" s="54" t="e">
        <f>VLOOKUP(C35,#REF!,13,0)</f>
        <v>#REF!</v>
      </c>
      <c r="M35" s="54" t="e">
        <f>VLOOKUP(C35,#REF!,14,0)</f>
        <v>#REF!</v>
      </c>
      <c r="N35" s="54" t="e">
        <f>VLOOKUP(C35,#REF!,15,0)</f>
        <v>#REF!</v>
      </c>
      <c r="O35" s="54" t="e">
        <f>VLOOKUP(C35,#REF!,16,0)</f>
        <v>#REF!</v>
      </c>
      <c r="P35" s="140" t="e">
        <f>VLOOKUP(C35,#REF!,17,0)</f>
        <v>#REF!</v>
      </c>
      <c r="Q35" s="54" t="e">
        <f>VLOOKUP(C35,#REF!,18,0)</f>
        <v>#REF!</v>
      </c>
      <c r="R35" s="140" t="e">
        <f>VLOOKUP(C35,#REF!,19,0)</f>
        <v>#REF!</v>
      </c>
      <c r="S35" s="121" t="e">
        <f t="shared" si="0"/>
        <v>#REF!</v>
      </c>
    </row>
    <row r="36" spans="1:19" ht="49.95" customHeight="1" x14ac:dyDescent="0.25">
      <c r="A36" s="50">
        <v>32</v>
      </c>
      <c r="B36" s="51" t="e">
        <f>VLOOKUP(C36,#REF!,2,0)</f>
        <v>#REF!</v>
      </c>
      <c r="C36" s="123">
        <v>70285837</v>
      </c>
      <c r="D36" s="80" t="e">
        <f>VLOOKUP(C36,#REF!,3,0)</f>
        <v>#REF!</v>
      </c>
      <c r="E36" s="52" t="e">
        <f>VLOOKUP(C36,#REF!,5,0)</f>
        <v>#REF!</v>
      </c>
      <c r="F36" s="53" t="e">
        <f>VLOOKUP(C36,#REF!,6,0)</f>
        <v>#REF!</v>
      </c>
      <c r="G36" s="54" t="e">
        <f>VLOOKUP(C36,#REF!,8,0)</f>
        <v>#REF!</v>
      </c>
      <c r="H36" s="54" t="e">
        <f>VLOOKUP(C36,#REF!,9,0)</f>
        <v>#REF!</v>
      </c>
      <c r="I36" s="54" t="e">
        <f>VLOOKUP(C36,#REF!,10,0)</f>
        <v>#REF!</v>
      </c>
      <c r="J36" s="54" t="e">
        <f>VLOOKUP(C36,#REF!,11,0)</f>
        <v>#REF!</v>
      </c>
      <c r="K36" s="54" t="e">
        <f>VLOOKUP(C36,#REF!,12,0)</f>
        <v>#REF!</v>
      </c>
      <c r="L36" s="54" t="e">
        <f>VLOOKUP(C36,#REF!,13,0)</f>
        <v>#REF!</v>
      </c>
      <c r="M36" s="54" t="e">
        <f>VLOOKUP(C36,#REF!,14,0)</f>
        <v>#REF!</v>
      </c>
      <c r="N36" s="54" t="e">
        <f>VLOOKUP(C36,#REF!,15,0)</f>
        <v>#REF!</v>
      </c>
      <c r="O36" s="54" t="e">
        <f>VLOOKUP(C36,#REF!,16,0)</f>
        <v>#REF!</v>
      </c>
      <c r="P36" s="140" t="e">
        <f>VLOOKUP(C36,#REF!,17,0)</f>
        <v>#REF!</v>
      </c>
      <c r="Q36" s="54" t="e">
        <f>VLOOKUP(C36,#REF!,18,0)</f>
        <v>#REF!</v>
      </c>
      <c r="R36" s="140" t="e">
        <f>VLOOKUP(C36,#REF!,19,0)</f>
        <v>#REF!</v>
      </c>
      <c r="S36" s="121" t="e">
        <f t="shared" si="0"/>
        <v>#REF!</v>
      </c>
    </row>
    <row r="37" spans="1:19" ht="49.95" customHeight="1" x14ac:dyDescent="0.25">
      <c r="A37" s="50">
        <v>33</v>
      </c>
      <c r="B37" s="51" t="e">
        <f>VLOOKUP(C37,#REF!,2,0)</f>
        <v>#REF!</v>
      </c>
      <c r="C37" s="123">
        <v>60555980</v>
      </c>
      <c r="D37" s="80" t="e">
        <f>VLOOKUP(C37,#REF!,3,0)</f>
        <v>#REF!</v>
      </c>
      <c r="E37" s="52" t="e">
        <f>VLOOKUP(C37,#REF!,5,0)</f>
        <v>#REF!</v>
      </c>
      <c r="F37" s="53" t="e">
        <f>VLOOKUP(C37,#REF!,6,0)</f>
        <v>#REF!</v>
      </c>
      <c r="G37" s="54" t="e">
        <f>VLOOKUP(C37,#REF!,8,0)</f>
        <v>#REF!</v>
      </c>
      <c r="H37" s="54" t="e">
        <f>VLOOKUP(C37,#REF!,9,0)</f>
        <v>#REF!</v>
      </c>
      <c r="I37" s="54" t="e">
        <f>VLOOKUP(C37,#REF!,10,0)</f>
        <v>#REF!</v>
      </c>
      <c r="J37" s="54" t="e">
        <f>VLOOKUP(C37,#REF!,11,0)</f>
        <v>#REF!</v>
      </c>
      <c r="K37" s="54" t="e">
        <f>VLOOKUP(C37,#REF!,12,0)</f>
        <v>#REF!</v>
      </c>
      <c r="L37" s="54" t="e">
        <f>VLOOKUP(C37,#REF!,13,0)</f>
        <v>#REF!</v>
      </c>
      <c r="M37" s="54" t="e">
        <f>VLOOKUP(C37,#REF!,14,0)</f>
        <v>#REF!</v>
      </c>
      <c r="N37" s="54" t="e">
        <f>VLOOKUP(C37,#REF!,15,0)</f>
        <v>#REF!</v>
      </c>
      <c r="O37" s="54" t="e">
        <f>VLOOKUP(C37,#REF!,16,0)</f>
        <v>#REF!</v>
      </c>
      <c r="P37" s="140" t="e">
        <f>VLOOKUP(C37,#REF!,17,0)</f>
        <v>#REF!</v>
      </c>
      <c r="Q37" s="54" t="e">
        <f>VLOOKUP(C37,#REF!,18,0)</f>
        <v>#REF!</v>
      </c>
      <c r="R37" s="140" t="e">
        <f>VLOOKUP(C37,#REF!,19,0)</f>
        <v>#REF!</v>
      </c>
      <c r="S37" s="121" t="e">
        <f t="shared" si="0"/>
        <v>#REF!</v>
      </c>
    </row>
    <row r="38" spans="1:19" ht="49.95" customHeight="1" x14ac:dyDescent="0.25">
      <c r="A38" s="50">
        <v>34</v>
      </c>
      <c r="B38" s="51" t="e">
        <f>VLOOKUP(C38,#REF!,2,0)</f>
        <v>#REF!</v>
      </c>
      <c r="C38" s="122">
        <v>226467</v>
      </c>
      <c r="D38" s="80" t="e">
        <f>VLOOKUP(C38,#REF!,3,0)</f>
        <v>#REF!</v>
      </c>
      <c r="E38" s="52" t="e">
        <f>VLOOKUP(C38,#REF!,5,0)</f>
        <v>#REF!</v>
      </c>
      <c r="F38" s="53" t="e">
        <f>VLOOKUP(C38,#REF!,6,0)</f>
        <v>#REF!</v>
      </c>
      <c r="G38" s="54" t="e">
        <f>VLOOKUP(C38,#REF!,8,0)</f>
        <v>#REF!</v>
      </c>
      <c r="H38" s="54" t="e">
        <f>VLOOKUP(C38,#REF!,9,0)</f>
        <v>#REF!</v>
      </c>
      <c r="I38" s="54" t="e">
        <f>VLOOKUP(C38,#REF!,10,0)</f>
        <v>#REF!</v>
      </c>
      <c r="J38" s="54" t="e">
        <f>VLOOKUP(C38,#REF!,11,0)</f>
        <v>#REF!</v>
      </c>
      <c r="K38" s="54" t="e">
        <f>VLOOKUP(C38,#REF!,12,0)</f>
        <v>#REF!</v>
      </c>
      <c r="L38" s="54" t="e">
        <f>VLOOKUP(C38,#REF!,13,0)</f>
        <v>#REF!</v>
      </c>
      <c r="M38" s="54" t="e">
        <f>VLOOKUP(C38,#REF!,14,0)</f>
        <v>#REF!</v>
      </c>
      <c r="N38" s="54" t="e">
        <f>VLOOKUP(C38,#REF!,15,0)</f>
        <v>#REF!</v>
      </c>
      <c r="O38" s="54" t="e">
        <f>VLOOKUP(C38,#REF!,16,0)</f>
        <v>#REF!</v>
      </c>
      <c r="P38" s="140" t="e">
        <f>VLOOKUP(C38,#REF!,17,0)</f>
        <v>#REF!</v>
      </c>
      <c r="Q38" s="54" t="e">
        <f>VLOOKUP(C38,#REF!,18,0)</f>
        <v>#REF!</v>
      </c>
      <c r="R38" s="140" t="e">
        <f>VLOOKUP(C38,#REF!,19,0)</f>
        <v>#REF!</v>
      </c>
      <c r="S38" s="121" t="e">
        <f t="shared" si="0"/>
        <v>#REF!</v>
      </c>
    </row>
    <row r="39" spans="1:19" ht="49.95" customHeight="1" x14ac:dyDescent="0.25">
      <c r="A39" s="50">
        <v>35</v>
      </c>
      <c r="B39" s="51" t="e">
        <f>VLOOKUP(C39,#REF!,2,0)</f>
        <v>#REF!</v>
      </c>
      <c r="C39" s="123">
        <v>44993501</v>
      </c>
      <c r="D39" s="80" t="e">
        <f>VLOOKUP(C39,#REF!,3,0)</f>
        <v>#REF!</v>
      </c>
      <c r="E39" s="52" t="e">
        <f>VLOOKUP(C39,#REF!,5,0)</f>
        <v>#REF!</v>
      </c>
      <c r="F39" s="53" t="e">
        <f>VLOOKUP(C39,#REF!,6,0)</f>
        <v>#REF!</v>
      </c>
      <c r="G39" s="54" t="e">
        <f>VLOOKUP(C39,#REF!,8,0)</f>
        <v>#REF!</v>
      </c>
      <c r="H39" s="54" t="e">
        <f>VLOOKUP(C39,#REF!,9,0)</f>
        <v>#REF!</v>
      </c>
      <c r="I39" s="54" t="e">
        <f>VLOOKUP(C39,#REF!,10,0)</f>
        <v>#REF!</v>
      </c>
      <c r="J39" s="54" t="e">
        <f>VLOOKUP(C39,#REF!,11,0)</f>
        <v>#REF!</v>
      </c>
      <c r="K39" s="54" t="e">
        <f>VLOOKUP(C39,#REF!,12,0)</f>
        <v>#REF!</v>
      </c>
      <c r="L39" s="54" t="e">
        <f>VLOOKUP(C39,#REF!,13,0)</f>
        <v>#REF!</v>
      </c>
      <c r="M39" s="54" t="e">
        <f>VLOOKUP(C39,#REF!,14,0)</f>
        <v>#REF!</v>
      </c>
      <c r="N39" s="54" t="e">
        <f>VLOOKUP(C39,#REF!,15,0)</f>
        <v>#REF!</v>
      </c>
      <c r="O39" s="54" t="e">
        <f>VLOOKUP(C39,#REF!,16,0)</f>
        <v>#REF!</v>
      </c>
      <c r="P39" s="140" t="e">
        <f>VLOOKUP(C39,#REF!,17,0)</f>
        <v>#REF!</v>
      </c>
      <c r="Q39" s="54" t="e">
        <f>VLOOKUP(C39,#REF!,18,0)</f>
        <v>#REF!</v>
      </c>
      <c r="R39" s="140" t="e">
        <f>VLOOKUP(C39,#REF!,19,0)</f>
        <v>#REF!</v>
      </c>
      <c r="S39" s="121" t="e">
        <f t="shared" si="0"/>
        <v>#REF!</v>
      </c>
    </row>
    <row r="40" spans="1:19" ht="49.95" customHeight="1" x14ac:dyDescent="0.25">
      <c r="A40" s="50">
        <v>36</v>
      </c>
      <c r="B40" s="51" t="e">
        <f>VLOOKUP(C40,#REF!,2,0)</f>
        <v>#REF!</v>
      </c>
      <c r="C40" s="122">
        <v>380431</v>
      </c>
      <c r="D40" s="80" t="e">
        <f>VLOOKUP(C40,#REF!,3,0)</f>
        <v>#REF!</v>
      </c>
      <c r="E40" s="52" t="e">
        <f>VLOOKUP(C40,#REF!,5,0)</f>
        <v>#REF!</v>
      </c>
      <c r="F40" s="53" t="e">
        <f>VLOOKUP(C40,#REF!,6,0)</f>
        <v>#REF!</v>
      </c>
      <c r="G40" s="54" t="e">
        <f>VLOOKUP(C40,#REF!,8,0)</f>
        <v>#REF!</v>
      </c>
      <c r="H40" s="54" t="e">
        <f>VLOOKUP(C40,#REF!,9,0)</f>
        <v>#REF!</v>
      </c>
      <c r="I40" s="54" t="e">
        <f>VLOOKUP(C40,#REF!,10,0)</f>
        <v>#REF!</v>
      </c>
      <c r="J40" s="54" t="e">
        <f>VLOOKUP(C40,#REF!,11,0)</f>
        <v>#REF!</v>
      </c>
      <c r="K40" s="54" t="e">
        <f>VLOOKUP(C40,#REF!,12,0)</f>
        <v>#REF!</v>
      </c>
      <c r="L40" s="54" t="e">
        <f>VLOOKUP(C40,#REF!,13,0)</f>
        <v>#REF!</v>
      </c>
      <c r="M40" s="54" t="e">
        <f>VLOOKUP(C40,#REF!,14,0)</f>
        <v>#REF!</v>
      </c>
      <c r="N40" s="54" t="e">
        <f>VLOOKUP(C40,#REF!,15,0)</f>
        <v>#REF!</v>
      </c>
      <c r="O40" s="54" t="e">
        <f>VLOOKUP(C40,#REF!,16,0)</f>
        <v>#REF!</v>
      </c>
      <c r="P40" s="140" t="e">
        <f>VLOOKUP(C40,#REF!,17,0)</f>
        <v>#REF!</v>
      </c>
      <c r="Q40" s="54" t="e">
        <f>VLOOKUP(C40,#REF!,18,0)</f>
        <v>#REF!</v>
      </c>
      <c r="R40" s="140" t="e">
        <f>VLOOKUP(C40,#REF!,19,0)</f>
        <v>#REF!</v>
      </c>
      <c r="S40" s="121" t="e">
        <f t="shared" si="0"/>
        <v>#REF!</v>
      </c>
    </row>
    <row r="41" spans="1:19" ht="49.95" customHeight="1" x14ac:dyDescent="0.25">
      <c r="A41" s="50">
        <v>37</v>
      </c>
      <c r="B41" s="51" t="e">
        <f>VLOOKUP(C41,#REF!,2,0)</f>
        <v>#REF!</v>
      </c>
      <c r="C41" s="123">
        <v>64327809</v>
      </c>
      <c r="D41" s="80" t="e">
        <f>VLOOKUP(C41,#REF!,3,0)</f>
        <v>#REF!</v>
      </c>
      <c r="E41" s="52" t="e">
        <f>VLOOKUP(C41,#REF!,5,0)</f>
        <v>#REF!</v>
      </c>
      <c r="F41" s="53" t="e">
        <f>VLOOKUP(C41,#REF!,6,0)</f>
        <v>#REF!</v>
      </c>
      <c r="G41" s="54" t="e">
        <f>VLOOKUP(C41,#REF!,8,0)</f>
        <v>#REF!</v>
      </c>
      <c r="H41" s="54" t="e">
        <f>VLOOKUP(C41,#REF!,9,0)</f>
        <v>#REF!</v>
      </c>
      <c r="I41" s="54" t="e">
        <f>VLOOKUP(C41,#REF!,10,0)</f>
        <v>#REF!</v>
      </c>
      <c r="J41" s="54" t="e">
        <f>VLOOKUP(C41,#REF!,11,0)</f>
        <v>#REF!</v>
      </c>
      <c r="K41" s="54" t="e">
        <f>VLOOKUP(C41,#REF!,12,0)</f>
        <v>#REF!</v>
      </c>
      <c r="L41" s="54" t="e">
        <f>VLOOKUP(C41,#REF!,13,0)</f>
        <v>#REF!</v>
      </c>
      <c r="M41" s="54" t="e">
        <f>VLOOKUP(C41,#REF!,14,0)</f>
        <v>#REF!</v>
      </c>
      <c r="N41" s="54" t="e">
        <f>VLOOKUP(C41,#REF!,15,0)</f>
        <v>#REF!</v>
      </c>
      <c r="O41" s="54" t="e">
        <f>VLOOKUP(C41,#REF!,16,0)</f>
        <v>#REF!</v>
      </c>
      <c r="P41" s="140" t="e">
        <f>VLOOKUP(C41,#REF!,17,0)</f>
        <v>#REF!</v>
      </c>
      <c r="Q41" s="54" t="e">
        <f>VLOOKUP(C41,#REF!,18,0)</f>
        <v>#REF!</v>
      </c>
      <c r="R41" s="140" t="e">
        <f>VLOOKUP(C41,#REF!,19,0)</f>
        <v>#REF!</v>
      </c>
      <c r="S41" s="121" t="e">
        <f t="shared" si="0"/>
        <v>#REF!</v>
      </c>
    </row>
    <row r="42" spans="1:19" ht="49.95" customHeight="1" x14ac:dyDescent="0.25">
      <c r="A42" s="50">
        <v>38</v>
      </c>
      <c r="B42" s="51" t="e">
        <f>VLOOKUP(C42,#REF!,2,0)</f>
        <v>#REF!</v>
      </c>
      <c r="C42" s="123">
        <v>62157655</v>
      </c>
      <c r="D42" s="80" t="e">
        <f>VLOOKUP(C42,#REF!,3,0)</f>
        <v>#REF!</v>
      </c>
      <c r="E42" s="52" t="e">
        <f>VLOOKUP(C42,#REF!,5,0)</f>
        <v>#REF!</v>
      </c>
      <c r="F42" s="53" t="e">
        <f>VLOOKUP(C42,#REF!,6,0)</f>
        <v>#REF!</v>
      </c>
      <c r="G42" s="54" t="e">
        <f>VLOOKUP(C42,#REF!,8,0)</f>
        <v>#REF!</v>
      </c>
      <c r="H42" s="54" t="e">
        <f>VLOOKUP(C42,#REF!,9,0)</f>
        <v>#REF!</v>
      </c>
      <c r="I42" s="54" t="e">
        <f>VLOOKUP(C42,#REF!,10,0)</f>
        <v>#REF!</v>
      </c>
      <c r="J42" s="54" t="e">
        <f>VLOOKUP(C42,#REF!,11,0)</f>
        <v>#REF!</v>
      </c>
      <c r="K42" s="54" t="e">
        <f>VLOOKUP(C42,#REF!,12,0)</f>
        <v>#REF!</v>
      </c>
      <c r="L42" s="54" t="e">
        <f>VLOOKUP(C42,#REF!,13,0)</f>
        <v>#REF!</v>
      </c>
      <c r="M42" s="54" t="e">
        <f>VLOOKUP(C42,#REF!,14,0)</f>
        <v>#REF!</v>
      </c>
      <c r="N42" s="54" t="e">
        <f>VLOOKUP(C42,#REF!,15,0)</f>
        <v>#REF!</v>
      </c>
      <c r="O42" s="54" t="e">
        <f>VLOOKUP(C42,#REF!,16,0)</f>
        <v>#REF!</v>
      </c>
      <c r="P42" s="140" t="e">
        <f>VLOOKUP(C42,#REF!,17,0)</f>
        <v>#REF!</v>
      </c>
      <c r="Q42" s="54" t="e">
        <f>VLOOKUP(C42,#REF!,18,0)</f>
        <v>#REF!</v>
      </c>
      <c r="R42" s="140" t="e">
        <f>VLOOKUP(C42,#REF!,19,0)</f>
        <v>#REF!</v>
      </c>
      <c r="S42" s="121" t="e">
        <f t="shared" si="0"/>
        <v>#REF!</v>
      </c>
    </row>
    <row r="43" spans="1:19" ht="49.95" customHeight="1" x14ac:dyDescent="0.25">
      <c r="A43" s="50">
        <v>39</v>
      </c>
      <c r="B43" s="51" t="e">
        <f>VLOOKUP(C43,#REF!,2,0)</f>
        <v>#REF!</v>
      </c>
      <c r="C43" s="123">
        <v>48515027</v>
      </c>
      <c r="D43" s="80" t="e">
        <f>VLOOKUP(C43,#REF!,3,0)</f>
        <v>#REF!</v>
      </c>
      <c r="E43" s="52" t="e">
        <f>VLOOKUP(C43,#REF!,5,0)</f>
        <v>#REF!</v>
      </c>
      <c r="F43" s="53" t="e">
        <f>VLOOKUP(C43,#REF!,6,0)</f>
        <v>#REF!</v>
      </c>
      <c r="G43" s="54" t="e">
        <f>VLOOKUP(C43,#REF!,8,0)</f>
        <v>#REF!</v>
      </c>
      <c r="H43" s="54" t="e">
        <f>VLOOKUP(C43,#REF!,9,0)</f>
        <v>#REF!</v>
      </c>
      <c r="I43" s="54" t="e">
        <f>VLOOKUP(C43,#REF!,10,0)</f>
        <v>#REF!</v>
      </c>
      <c r="J43" s="54" t="e">
        <f>VLOOKUP(C43,#REF!,11,0)</f>
        <v>#REF!</v>
      </c>
      <c r="K43" s="54" t="e">
        <f>VLOOKUP(C43,#REF!,12,0)</f>
        <v>#REF!</v>
      </c>
      <c r="L43" s="54" t="e">
        <f>VLOOKUP(C43,#REF!,13,0)</f>
        <v>#REF!</v>
      </c>
      <c r="M43" s="54" t="e">
        <f>VLOOKUP(C43,#REF!,14,0)</f>
        <v>#REF!</v>
      </c>
      <c r="N43" s="54" t="e">
        <f>VLOOKUP(C43,#REF!,15,0)</f>
        <v>#REF!</v>
      </c>
      <c r="O43" s="54" t="e">
        <f>VLOOKUP(C43,#REF!,16,0)</f>
        <v>#REF!</v>
      </c>
      <c r="P43" s="140" t="e">
        <f>VLOOKUP(C43,#REF!,17,0)</f>
        <v>#REF!</v>
      </c>
      <c r="Q43" s="54" t="e">
        <f>VLOOKUP(C43,#REF!,18,0)</f>
        <v>#REF!</v>
      </c>
      <c r="R43" s="140" t="e">
        <f>VLOOKUP(C43,#REF!,19,0)</f>
        <v>#REF!</v>
      </c>
      <c r="S43" s="121" t="e">
        <f t="shared" si="0"/>
        <v>#REF!</v>
      </c>
    </row>
    <row r="44" spans="1:19" ht="49.95" customHeight="1" x14ac:dyDescent="0.25">
      <c r="A44" s="50">
        <v>40</v>
      </c>
      <c r="B44" s="51" t="e">
        <f>VLOOKUP(C44,#REF!,2,0)</f>
        <v>#REF!</v>
      </c>
      <c r="C44" s="123">
        <v>49408381</v>
      </c>
      <c r="D44" s="80" t="e">
        <f>VLOOKUP(C44,#REF!,3,0)</f>
        <v>#REF!</v>
      </c>
      <c r="E44" s="52" t="e">
        <f>VLOOKUP(C44,#REF!,5,0)</f>
        <v>#REF!</v>
      </c>
      <c r="F44" s="53" t="e">
        <f>VLOOKUP(C44,#REF!,6,0)</f>
        <v>#REF!</v>
      </c>
      <c r="G44" s="54" t="e">
        <f>VLOOKUP(C44,#REF!,8,0)</f>
        <v>#REF!</v>
      </c>
      <c r="H44" s="54" t="e">
        <f>VLOOKUP(C44,#REF!,9,0)</f>
        <v>#REF!</v>
      </c>
      <c r="I44" s="54" t="e">
        <f>VLOOKUP(C44,#REF!,10,0)</f>
        <v>#REF!</v>
      </c>
      <c r="J44" s="54" t="e">
        <f>VLOOKUP(C44,#REF!,11,0)</f>
        <v>#REF!</v>
      </c>
      <c r="K44" s="54" t="e">
        <f>VLOOKUP(C44,#REF!,12,0)</f>
        <v>#REF!</v>
      </c>
      <c r="L44" s="54" t="e">
        <f>VLOOKUP(C44,#REF!,13,0)</f>
        <v>#REF!</v>
      </c>
      <c r="M44" s="54" t="e">
        <f>VLOOKUP(C44,#REF!,14,0)</f>
        <v>#REF!</v>
      </c>
      <c r="N44" s="54" t="e">
        <f>VLOOKUP(C44,#REF!,15,0)</f>
        <v>#REF!</v>
      </c>
      <c r="O44" s="54" t="e">
        <f>VLOOKUP(C44,#REF!,16,0)</f>
        <v>#REF!</v>
      </c>
      <c r="P44" s="140" t="e">
        <f>VLOOKUP(C44,#REF!,17,0)</f>
        <v>#REF!</v>
      </c>
      <c r="Q44" s="54" t="e">
        <f>VLOOKUP(C44,#REF!,18,0)</f>
        <v>#REF!</v>
      </c>
      <c r="R44" s="140" t="e">
        <f>VLOOKUP(C44,#REF!,19,0)</f>
        <v>#REF!</v>
      </c>
      <c r="S44" s="121" t="e">
        <f t="shared" si="0"/>
        <v>#REF!</v>
      </c>
    </row>
    <row r="45" spans="1:19" ht="49.95" customHeight="1" x14ac:dyDescent="0.25">
      <c r="A45" s="50">
        <v>41</v>
      </c>
      <c r="B45" s="51" t="e">
        <f>VLOOKUP(C45,#REF!,2,0)</f>
        <v>#REF!</v>
      </c>
      <c r="C45" s="123">
        <v>62075985</v>
      </c>
      <c r="D45" s="80" t="e">
        <f>VLOOKUP(C45,#REF!,3,0)</f>
        <v>#REF!</v>
      </c>
      <c r="E45" s="52" t="e">
        <f>VLOOKUP(C45,#REF!,5,0)</f>
        <v>#REF!</v>
      </c>
      <c r="F45" s="53" t="e">
        <f>VLOOKUP(C45,#REF!,6,0)</f>
        <v>#REF!</v>
      </c>
      <c r="G45" s="54" t="e">
        <f>VLOOKUP(C45,#REF!,8,0)</f>
        <v>#REF!</v>
      </c>
      <c r="H45" s="54" t="e">
        <f>VLOOKUP(C45,#REF!,9,0)</f>
        <v>#REF!</v>
      </c>
      <c r="I45" s="54" t="e">
        <f>VLOOKUP(C45,#REF!,10,0)</f>
        <v>#REF!</v>
      </c>
      <c r="J45" s="54" t="e">
        <f>VLOOKUP(C45,#REF!,11,0)</f>
        <v>#REF!</v>
      </c>
      <c r="K45" s="54" t="e">
        <f>VLOOKUP(C45,#REF!,12,0)</f>
        <v>#REF!</v>
      </c>
      <c r="L45" s="54" t="e">
        <f>VLOOKUP(C45,#REF!,13,0)</f>
        <v>#REF!</v>
      </c>
      <c r="M45" s="54" t="e">
        <f>VLOOKUP(C45,#REF!,14,0)</f>
        <v>#REF!</v>
      </c>
      <c r="N45" s="54" t="e">
        <f>VLOOKUP(C45,#REF!,15,0)</f>
        <v>#REF!</v>
      </c>
      <c r="O45" s="54" t="e">
        <f>VLOOKUP(C45,#REF!,16,0)</f>
        <v>#REF!</v>
      </c>
      <c r="P45" s="140" t="e">
        <f>VLOOKUP(C45,#REF!,17,0)</f>
        <v>#REF!</v>
      </c>
      <c r="Q45" s="54" t="e">
        <f>VLOOKUP(C45,#REF!,18,0)</f>
        <v>#REF!</v>
      </c>
      <c r="R45" s="140" t="e">
        <f>VLOOKUP(C45,#REF!,19,0)</f>
        <v>#REF!</v>
      </c>
      <c r="S45" s="121" t="e">
        <f t="shared" si="0"/>
        <v>#REF!</v>
      </c>
    </row>
    <row r="46" spans="1:19" ht="49.95" customHeight="1" x14ac:dyDescent="0.25">
      <c r="A46" s="50">
        <v>42</v>
      </c>
      <c r="B46" s="51" t="e">
        <f>VLOOKUP(C46,#REF!,2,0)</f>
        <v>#REF!</v>
      </c>
      <c r="C46" s="123">
        <v>62077465</v>
      </c>
      <c r="D46" s="80" t="e">
        <f>VLOOKUP(C46,#REF!,3,0)</f>
        <v>#REF!</v>
      </c>
      <c r="E46" s="52" t="e">
        <f>VLOOKUP(C46,#REF!,5,0)</f>
        <v>#REF!</v>
      </c>
      <c r="F46" s="53" t="e">
        <f>VLOOKUP(C46,#REF!,6,0)</f>
        <v>#REF!</v>
      </c>
      <c r="G46" s="54" t="e">
        <f>VLOOKUP(C46,#REF!,8,0)</f>
        <v>#REF!</v>
      </c>
      <c r="H46" s="54" t="e">
        <f>VLOOKUP(C46,#REF!,9,0)</f>
        <v>#REF!</v>
      </c>
      <c r="I46" s="54" t="e">
        <f>VLOOKUP(C46,#REF!,10,0)</f>
        <v>#REF!</v>
      </c>
      <c r="J46" s="54" t="e">
        <f>VLOOKUP(C46,#REF!,11,0)</f>
        <v>#REF!</v>
      </c>
      <c r="K46" s="54" t="e">
        <f>VLOOKUP(C46,#REF!,12,0)</f>
        <v>#REF!</v>
      </c>
      <c r="L46" s="54" t="e">
        <f>VLOOKUP(C46,#REF!,13,0)</f>
        <v>#REF!</v>
      </c>
      <c r="M46" s="54" t="e">
        <f>VLOOKUP(C46,#REF!,14,0)</f>
        <v>#REF!</v>
      </c>
      <c r="N46" s="54" t="e">
        <f>VLOOKUP(C46,#REF!,15,0)</f>
        <v>#REF!</v>
      </c>
      <c r="O46" s="54" t="e">
        <f>VLOOKUP(C46,#REF!,16,0)</f>
        <v>#REF!</v>
      </c>
      <c r="P46" s="140" t="e">
        <f>VLOOKUP(C46,#REF!,17,0)</f>
        <v>#REF!</v>
      </c>
      <c r="Q46" s="54" t="e">
        <f>VLOOKUP(C46,#REF!,18,0)</f>
        <v>#REF!</v>
      </c>
      <c r="R46" s="140" t="e">
        <f>VLOOKUP(C46,#REF!,19,0)</f>
        <v>#REF!</v>
      </c>
      <c r="S46" s="121" t="e">
        <f t="shared" si="0"/>
        <v>#REF!</v>
      </c>
    </row>
    <row r="47" spans="1:19" ht="49.95" customHeight="1" x14ac:dyDescent="0.25">
      <c r="A47" s="50">
        <v>43</v>
      </c>
      <c r="B47" s="51" t="e">
        <f>VLOOKUP(C47,#REF!,2,0)</f>
        <v>#REF!</v>
      </c>
      <c r="C47" s="123">
        <v>70284849</v>
      </c>
      <c r="D47" s="80" t="e">
        <f>VLOOKUP(C47,#REF!,3,0)</f>
        <v>#REF!</v>
      </c>
      <c r="E47" s="52" t="e">
        <f>VLOOKUP(C47,#REF!,5,0)</f>
        <v>#REF!</v>
      </c>
      <c r="F47" s="53" t="e">
        <f>VLOOKUP(C47,#REF!,6,0)</f>
        <v>#REF!</v>
      </c>
      <c r="G47" s="54" t="e">
        <f>VLOOKUP(C47,#REF!,8,0)</f>
        <v>#REF!</v>
      </c>
      <c r="H47" s="54" t="e">
        <f>VLOOKUP(C47,#REF!,9,0)</f>
        <v>#REF!</v>
      </c>
      <c r="I47" s="54" t="e">
        <f>VLOOKUP(C47,#REF!,10,0)</f>
        <v>#REF!</v>
      </c>
      <c r="J47" s="54" t="e">
        <f>VLOOKUP(C47,#REF!,11,0)</f>
        <v>#REF!</v>
      </c>
      <c r="K47" s="54" t="e">
        <f>VLOOKUP(C47,#REF!,12,0)</f>
        <v>#REF!</v>
      </c>
      <c r="L47" s="54" t="e">
        <f>VLOOKUP(C47,#REF!,13,0)</f>
        <v>#REF!</v>
      </c>
      <c r="M47" s="54" t="e">
        <f>VLOOKUP(C47,#REF!,14,0)</f>
        <v>#REF!</v>
      </c>
      <c r="N47" s="54" t="e">
        <f>VLOOKUP(C47,#REF!,15,0)</f>
        <v>#REF!</v>
      </c>
      <c r="O47" s="54" t="e">
        <f>VLOOKUP(C47,#REF!,16,0)</f>
        <v>#REF!</v>
      </c>
      <c r="P47" s="140" t="e">
        <f>VLOOKUP(C47,#REF!,17,0)</f>
        <v>#REF!</v>
      </c>
      <c r="Q47" s="54" t="e">
        <f>VLOOKUP(C47,#REF!,18,0)</f>
        <v>#REF!</v>
      </c>
      <c r="R47" s="140" t="e">
        <f>VLOOKUP(C47,#REF!,19,0)</f>
        <v>#REF!</v>
      </c>
      <c r="S47" s="121" t="e">
        <f t="shared" si="0"/>
        <v>#REF!</v>
      </c>
    </row>
    <row r="48" spans="1:19" ht="49.95" customHeight="1" x14ac:dyDescent="0.25">
      <c r="A48" s="50">
        <v>44</v>
      </c>
      <c r="B48" s="51" t="e">
        <f>VLOOKUP(C48,#REF!,2,0)</f>
        <v>#REF!</v>
      </c>
      <c r="C48" s="123">
        <v>46937099</v>
      </c>
      <c r="D48" s="80" t="e">
        <f>VLOOKUP(C48,#REF!,3,0)</f>
        <v>#REF!</v>
      </c>
      <c r="E48" s="52" t="e">
        <f>VLOOKUP(C48,#REF!,5,0)</f>
        <v>#REF!</v>
      </c>
      <c r="F48" s="53" t="e">
        <f>VLOOKUP(C48,#REF!,6,0)</f>
        <v>#REF!</v>
      </c>
      <c r="G48" s="54" t="e">
        <f>VLOOKUP(C48,#REF!,8,0)</f>
        <v>#REF!</v>
      </c>
      <c r="H48" s="54" t="e">
        <f>VLOOKUP(C48,#REF!,9,0)</f>
        <v>#REF!</v>
      </c>
      <c r="I48" s="54" t="e">
        <f>VLOOKUP(C48,#REF!,10,0)</f>
        <v>#REF!</v>
      </c>
      <c r="J48" s="54" t="e">
        <f>VLOOKUP(C48,#REF!,11,0)</f>
        <v>#REF!</v>
      </c>
      <c r="K48" s="54" t="e">
        <f>VLOOKUP(C48,#REF!,12,0)</f>
        <v>#REF!</v>
      </c>
      <c r="L48" s="54" t="e">
        <f>VLOOKUP(C48,#REF!,13,0)</f>
        <v>#REF!</v>
      </c>
      <c r="M48" s="54" t="e">
        <f>VLOOKUP(C48,#REF!,14,0)</f>
        <v>#REF!</v>
      </c>
      <c r="N48" s="54" t="e">
        <f>VLOOKUP(C48,#REF!,15,0)</f>
        <v>#REF!</v>
      </c>
      <c r="O48" s="54" t="e">
        <f>VLOOKUP(C48,#REF!,16,0)</f>
        <v>#REF!</v>
      </c>
      <c r="P48" s="140" t="e">
        <f>VLOOKUP(C48,#REF!,17,0)</f>
        <v>#REF!</v>
      </c>
      <c r="Q48" s="54" t="e">
        <f>VLOOKUP(C48,#REF!,18,0)</f>
        <v>#REF!</v>
      </c>
      <c r="R48" s="140" t="e">
        <f>VLOOKUP(C48,#REF!,19,0)</f>
        <v>#REF!</v>
      </c>
      <c r="S48" s="121" t="e">
        <f t="shared" si="0"/>
        <v>#REF!</v>
      </c>
    </row>
    <row r="49" spans="1:19" s="55" customFormat="1" ht="49.95" customHeight="1" x14ac:dyDescent="0.25">
      <c r="A49" s="50">
        <v>45</v>
      </c>
      <c r="B49" s="51" t="e">
        <f>VLOOKUP(C49,#REF!,2,0)</f>
        <v>#REF!</v>
      </c>
      <c r="C49" s="123">
        <v>46937145</v>
      </c>
      <c r="D49" s="80" t="e">
        <f>VLOOKUP(C49,#REF!,3,0)</f>
        <v>#REF!</v>
      </c>
      <c r="E49" s="52" t="e">
        <f>VLOOKUP(C49,#REF!,5,0)</f>
        <v>#REF!</v>
      </c>
      <c r="F49" s="53" t="e">
        <f>VLOOKUP(C49,#REF!,6,0)</f>
        <v>#REF!</v>
      </c>
      <c r="G49" s="54" t="e">
        <f>VLOOKUP(C49,#REF!,8,0)</f>
        <v>#REF!</v>
      </c>
      <c r="H49" s="54" t="e">
        <f>VLOOKUP(C49,#REF!,9,0)</f>
        <v>#REF!</v>
      </c>
      <c r="I49" s="54" t="e">
        <f>VLOOKUP(C49,#REF!,10,0)</f>
        <v>#REF!</v>
      </c>
      <c r="J49" s="54" t="e">
        <f>VLOOKUP(C49,#REF!,11,0)</f>
        <v>#REF!</v>
      </c>
      <c r="K49" s="54" t="e">
        <f>VLOOKUP(C49,#REF!,12,0)</f>
        <v>#REF!</v>
      </c>
      <c r="L49" s="54" t="e">
        <f>VLOOKUP(C49,#REF!,13,0)</f>
        <v>#REF!</v>
      </c>
      <c r="M49" s="54" t="e">
        <f>VLOOKUP(C49,#REF!,14,0)</f>
        <v>#REF!</v>
      </c>
      <c r="N49" s="54" t="e">
        <f>VLOOKUP(C49,#REF!,15,0)</f>
        <v>#REF!</v>
      </c>
      <c r="O49" s="54" t="e">
        <f>VLOOKUP(C49,#REF!,16,0)</f>
        <v>#REF!</v>
      </c>
      <c r="P49" s="140" t="e">
        <f>VLOOKUP(C49,#REF!,17,0)</f>
        <v>#REF!</v>
      </c>
      <c r="Q49" s="54" t="e">
        <f>VLOOKUP(C49,#REF!,18,0)</f>
        <v>#REF!</v>
      </c>
      <c r="R49" s="140" t="e">
        <f>VLOOKUP(C49,#REF!,19,0)</f>
        <v>#REF!</v>
      </c>
      <c r="S49" s="121" t="e">
        <f t="shared" si="0"/>
        <v>#REF!</v>
      </c>
    </row>
    <row r="50" spans="1:19" s="55" customFormat="1" ht="49.95" customHeight="1" x14ac:dyDescent="0.25">
      <c r="A50" s="50">
        <v>46</v>
      </c>
      <c r="B50" s="51" t="e">
        <f>VLOOKUP(C50,#REF!,2,0)</f>
        <v>#REF!</v>
      </c>
      <c r="C50" s="122">
        <v>226912</v>
      </c>
      <c r="D50" s="80" t="e">
        <f>VLOOKUP(C50,#REF!,3,0)</f>
        <v>#REF!</v>
      </c>
      <c r="E50" s="52" t="e">
        <f>VLOOKUP(C50,#REF!,5,0)</f>
        <v>#REF!</v>
      </c>
      <c r="F50" s="53" t="e">
        <f>VLOOKUP(C50,#REF!,6,0)</f>
        <v>#REF!</v>
      </c>
      <c r="G50" s="54" t="e">
        <f>VLOOKUP(C50,#REF!,8,0)</f>
        <v>#REF!</v>
      </c>
      <c r="H50" s="54" t="e">
        <f>VLOOKUP(C50,#REF!,9,0)</f>
        <v>#REF!</v>
      </c>
      <c r="I50" s="54" t="e">
        <f>VLOOKUP(C50,#REF!,10,0)</f>
        <v>#REF!</v>
      </c>
      <c r="J50" s="54" t="e">
        <f>VLOOKUP(C50,#REF!,11,0)</f>
        <v>#REF!</v>
      </c>
      <c r="K50" s="54" t="e">
        <f>VLOOKUP(C50,#REF!,12,0)</f>
        <v>#REF!</v>
      </c>
      <c r="L50" s="54" t="e">
        <f>VLOOKUP(C50,#REF!,13,0)</f>
        <v>#REF!</v>
      </c>
      <c r="M50" s="54" t="e">
        <f>VLOOKUP(C50,#REF!,14,0)</f>
        <v>#REF!</v>
      </c>
      <c r="N50" s="54" t="e">
        <f>VLOOKUP(C50,#REF!,15,0)</f>
        <v>#REF!</v>
      </c>
      <c r="O50" s="54" t="e">
        <f>VLOOKUP(C50,#REF!,16,0)</f>
        <v>#REF!</v>
      </c>
      <c r="P50" s="140" t="e">
        <f>VLOOKUP(C50,#REF!,17,0)</f>
        <v>#REF!</v>
      </c>
      <c r="Q50" s="54" t="e">
        <f>VLOOKUP(C50,#REF!,18,0)</f>
        <v>#REF!</v>
      </c>
      <c r="R50" s="140" t="e">
        <f>VLOOKUP(C50,#REF!,19,0)</f>
        <v>#REF!</v>
      </c>
      <c r="S50" s="121" t="e">
        <f t="shared" si="0"/>
        <v>#REF!</v>
      </c>
    </row>
    <row r="51" spans="1:19" s="55" customFormat="1" ht="49.95" customHeight="1" x14ac:dyDescent="0.25">
      <c r="A51" s="50">
        <v>47</v>
      </c>
      <c r="B51" s="51" t="e">
        <f>VLOOKUP(C51,#REF!,2,0)</f>
        <v>#REF!</v>
      </c>
      <c r="C51" s="123">
        <v>70839964</v>
      </c>
      <c r="D51" s="80" t="e">
        <f>VLOOKUP(C51,#REF!,3,0)</f>
        <v>#REF!</v>
      </c>
      <c r="E51" s="52" t="e">
        <f>VLOOKUP(C51,#REF!,5,0)</f>
        <v>#REF!</v>
      </c>
      <c r="F51" s="53" t="e">
        <f>VLOOKUP(C51,#REF!,6,0)</f>
        <v>#REF!</v>
      </c>
      <c r="G51" s="54" t="e">
        <f>VLOOKUP(C51,#REF!,8,0)</f>
        <v>#REF!</v>
      </c>
      <c r="H51" s="54" t="e">
        <f>VLOOKUP(C51,#REF!,9,0)</f>
        <v>#REF!</v>
      </c>
      <c r="I51" s="54" t="e">
        <f>VLOOKUP(C51,#REF!,10,0)</f>
        <v>#REF!</v>
      </c>
      <c r="J51" s="54" t="e">
        <f>VLOOKUP(C51,#REF!,11,0)</f>
        <v>#REF!</v>
      </c>
      <c r="K51" s="54" t="e">
        <f>VLOOKUP(C51,#REF!,12,0)</f>
        <v>#REF!</v>
      </c>
      <c r="L51" s="54" t="e">
        <f>VLOOKUP(C51,#REF!,13,0)</f>
        <v>#REF!</v>
      </c>
      <c r="M51" s="54" t="e">
        <f>VLOOKUP(C51,#REF!,14,0)</f>
        <v>#REF!</v>
      </c>
      <c r="N51" s="54" t="e">
        <f>VLOOKUP(C51,#REF!,15,0)</f>
        <v>#REF!</v>
      </c>
      <c r="O51" s="54" t="e">
        <f>VLOOKUP(C51,#REF!,16,0)</f>
        <v>#REF!</v>
      </c>
      <c r="P51" s="140" t="e">
        <f>VLOOKUP(C51,#REF!,17,0)</f>
        <v>#REF!</v>
      </c>
      <c r="Q51" s="54" t="e">
        <f>VLOOKUP(C51,#REF!,18,0)</f>
        <v>#REF!</v>
      </c>
      <c r="R51" s="140" t="e">
        <f>VLOOKUP(C51,#REF!,19,0)</f>
        <v>#REF!</v>
      </c>
      <c r="S51" s="121" t="e">
        <f t="shared" si="0"/>
        <v>#REF!</v>
      </c>
    </row>
    <row r="52" spans="1:19" s="55" customFormat="1" ht="49.95" customHeight="1" x14ac:dyDescent="0.25">
      <c r="A52" s="50">
        <v>48</v>
      </c>
      <c r="B52" s="51" t="e">
        <f>VLOOKUP(C52,#REF!,2,0)</f>
        <v>#REF!</v>
      </c>
      <c r="C52" s="122">
        <v>566438</v>
      </c>
      <c r="D52" s="80" t="e">
        <f>VLOOKUP(C52,#REF!,3,0)</f>
        <v>#REF!</v>
      </c>
      <c r="E52" s="52" t="e">
        <f>VLOOKUP(C52,#REF!,5,0)</f>
        <v>#REF!</v>
      </c>
      <c r="F52" s="53" t="e">
        <f>VLOOKUP(C52,#REF!,6,0)</f>
        <v>#REF!</v>
      </c>
      <c r="G52" s="54" t="e">
        <f>VLOOKUP(C52,#REF!,8,0)</f>
        <v>#REF!</v>
      </c>
      <c r="H52" s="54" t="e">
        <f>VLOOKUP(C52,#REF!,9,0)</f>
        <v>#REF!</v>
      </c>
      <c r="I52" s="54" t="e">
        <f>VLOOKUP(C52,#REF!,10,0)</f>
        <v>#REF!</v>
      </c>
      <c r="J52" s="54" t="e">
        <f>VLOOKUP(C52,#REF!,11,0)</f>
        <v>#REF!</v>
      </c>
      <c r="K52" s="54" t="e">
        <f>VLOOKUP(C52,#REF!,12,0)</f>
        <v>#REF!</v>
      </c>
      <c r="L52" s="54" t="e">
        <f>VLOOKUP(C52,#REF!,13,0)</f>
        <v>#REF!</v>
      </c>
      <c r="M52" s="54" t="e">
        <f>VLOOKUP(C52,#REF!,14,0)</f>
        <v>#REF!</v>
      </c>
      <c r="N52" s="54" t="e">
        <f>VLOOKUP(C52,#REF!,15,0)</f>
        <v>#REF!</v>
      </c>
      <c r="O52" s="54" t="e">
        <f>VLOOKUP(C52,#REF!,16,0)</f>
        <v>#REF!</v>
      </c>
      <c r="P52" s="140" t="e">
        <f>VLOOKUP(C52,#REF!,17,0)</f>
        <v>#REF!</v>
      </c>
      <c r="Q52" s="54" t="e">
        <f>VLOOKUP(C52,#REF!,18,0)</f>
        <v>#REF!</v>
      </c>
      <c r="R52" s="140" t="e">
        <f>VLOOKUP(C52,#REF!,19,0)</f>
        <v>#REF!</v>
      </c>
      <c r="S52" s="121" t="e">
        <f t="shared" si="0"/>
        <v>#REF!</v>
      </c>
    </row>
    <row r="53" spans="1:19" s="55" customFormat="1" ht="49.95" customHeight="1" x14ac:dyDescent="0.25">
      <c r="A53" s="50">
        <v>49</v>
      </c>
      <c r="B53" s="51" t="e">
        <f>VLOOKUP(C53,#REF!,2,0)</f>
        <v>#REF!</v>
      </c>
      <c r="C53" s="123">
        <v>70840385</v>
      </c>
      <c r="D53" s="80" t="e">
        <f>VLOOKUP(C53,#REF!,3,0)</f>
        <v>#REF!</v>
      </c>
      <c r="E53" s="52" t="e">
        <f>VLOOKUP(C53,#REF!,5,0)</f>
        <v>#REF!</v>
      </c>
      <c r="F53" s="53" t="e">
        <f>VLOOKUP(C53,#REF!,6,0)</f>
        <v>#REF!</v>
      </c>
      <c r="G53" s="54" t="e">
        <f>VLOOKUP(C53,#REF!,8,0)</f>
        <v>#REF!</v>
      </c>
      <c r="H53" s="54" t="e">
        <f>VLOOKUP(C53,#REF!,9,0)</f>
        <v>#REF!</v>
      </c>
      <c r="I53" s="54" t="e">
        <f>VLOOKUP(C53,#REF!,10,0)</f>
        <v>#REF!</v>
      </c>
      <c r="J53" s="54" t="e">
        <f>VLOOKUP(C53,#REF!,11,0)</f>
        <v>#REF!</v>
      </c>
      <c r="K53" s="54" t="e">
        <f>VLOOKUP(C53,#REF!,12,0)</f>
        <v>#REF!</v>
      </c>
      <c r="L53" s="54" t="e">
        <f>VLOOKUP(C53,#REF!,13,0)</f>
        <v>#REF!</v>
      </c>
      <c r="M53" s="54" t="e">
        <f>VLOOKUP(C53,#REF!,14,0)</f>
        <v>#REF!</v>
      </c>
      <c r="N53" s="54" t="e">
        <f>VLOOKUP(C53,#REF!,15,0)</f>
        <v>#REF!</v>
      </c>
      <c r="O53" s="54" t="e">
        <f>VLOOKUP(C53,#REF!,16,0)</f>
        <v>#REF!</v>
      </c>
      <c r="P53" s="140" t="e">
        <f>VLOOKUP(C53,#REF!,17,0)</f>
        <v>#REF!</v>
      </c>
      <c r="Q53" s="54" t="e">
        <f>VLOOKUP(C53,#REF!,18,0)</f>
        <v>#REF!</v>
      </c>
      <c r="R53" s="140" t="e">
        <f>VLOOKUP(C53,#REF!,19,0)</f>
        <v>#REF!</v>
      </c>
      <c r="S53" s="121" t="e">
        <f t="shared" si="0"/>
        <v>#REF!</v>
      </c>
    </row>
    <row r="54" spans="1:19" s="55" customFormat="1" ht="49.95" customHeight="1" x14ac:dyDescent="0.25">
      <c r="A54" s="50">
        <v>50</v>
      </c>
      <c r="B54" s="51" t="e">
        <f>VLOOKUP(C54,#REF!,2,0)</f>
        <v>#REF!</v>
      </c>
      <c r="C54" s="122">
        <v>838420</v>
      </c>
      <c r="D54" s="80" t="e">
        <f>VLOOKUP(C54,#REF!,3,0)</f>
        <v>#REF!</v>
      </c>
      <c r="E54" s="52" t="e">
        <f>VLOOKUP(C54,#REF!,5,0)</f>
        <v>#REF!</v>
      </c>
      <c r="F54" s="53" t="e">
        <f>VLOOKUP(C54,#REF!,6,0)</f>
        <v>#REF!</v>
      </c>
      <c r="G54" s="54" t="e">
        <f>VLOOKUP(C54,#REF!,8,0)</f>
        <v>#REF!</v>
      </c>
      <c r="H54" s="54" t="e">
        <f>VLOOKUP(C54,#REF!,9,0)</f>
        <v>#REF!</v>
      </c>
      <c r="I54" s="54" t="e">
        <f>VLOOKUP(C54,#REF!,10,0)</f>
        <v>#REF!</v>
      </c>
      <c r="J54" s="54" t="e">
        <f>VLOOKUP(C54,#REF!,11,0)</f>
        <v>#REF!</v>
      </c>
      <c r="K54" s="54" t="e">
        <f>VLOOKUP(C54,#REF!,12,0)</f>
        <v>#REF!</v>
      </c>
      <c r="L54" s="54" t="e">
        <f>VLOOKUP(C54,#REF!,13,0)</f>
        <v>#REF!</v>
      </c>
      <c r="M54" s="54" t="e">
        <f>VLOOKUP(C54,#REF!,14,0)</f>
        <v>#REF!</v>
      </c>
      <c r="N54" s="54" t="e">
        <f>VLOOKUP(C54,#REF!,15,0)</f>
        <v>#REF!</v>
      </c>
      <c r="O54" s="54" t="e">
        <f>VLOOKUP(C54,#REF!,16,0)</f>
        <v>#REF!</v>
      </c>
      <c r="P54" s="140" t="e">
        <f>VLOOKUP(C54,#REF!,17,0)</f>
        <v>#REF!</v>
      </c>
      <c r="Q54" s="54" t="e">
        <f>VLOOKUP(C54,#REF!,18,0)</f>
        <v>#REF!</v>
      </c>
      <c r="R54" s="140" t="e">
        <f>VLOOKUP(C54,#REF!,19,0)</f>
        <v>#REF!</v>
      </c>
      <c r="S54" s="121" t="e">
        <f t="shared" si="0"/>
        <v>#REF!</v>
      </c>
    </row>
    <row r="55" spans="1:19" s="55" customFormat="1" ht="49.95" customHeight="1" x14ac:dyDescent="0.25">
      <c r="A55" s="50">
        <v>51</v>
      </c>
      <c r="B55" s="51" t="e">
        <f>VLOOKUP(C55,#REF!,2,0)</f>
        <v>#REF!</v>
      </c>
      <c r="C55" s="122">
        <v>840246</v>
      </c>
      <c r="D55" s="80" t="e">
        <f>VLOOKUP(C55,#REF!,3,0)</f>
        <v>#REF!</v>
      </c>
      <c r="E55" s="52" t="e">
        <f>VLOOKUP(C55,#REF!,5,0)</f>
        <v>#REF!</v>
      </c>
      <c r="F55" s="53" t="e">
        <f>VLOOKUP(C55,#REF!,6,0)</f>
        <v>#REF!</v>
      </c>
      <c r="G55" s="54" t="e">
        <f>VLOOKUP(C55,#REF!,8,0)</f>
        <v>#REF!</v>
      </c>
      <c r="H55" s="54" t="e">
        <f>VLOOKUP(C55,#REF!,9,0)</f>
        <v>#REF!</v>
      </c>
      <c r="I55" s="54" t="e">
        <f>VLOOKUP(C55,#REF!,10,0)</f>
        <v>#REF!</v>
      </c>
      <c r="J55" s="54" t="e">
        <f>VLOOKUP(C55,#REF!,11,0)</f>
        <v>#REF!</v>
      </c>
      <c r="K55" s="54" t="e">
        <f>VLOOKUP(C55,#REF!,12,0)</f>
        <v>#REF!</v>
      </c>
      <c r="L55" s="54" t="e">
        <f>VLOOKUP(C55,#REF!,13,0)</f>
        <v>#REF!</v>
      </c>
      <c r="M55" s="54" t="e">
        <f>VLOOKUP(C55,#REF!,14,0)</f>
        <v>#REF!</v>
      </c>
      <c r="N55" s="54" t="e">
        <f>VLOOKUP(C55,#REF!,15,0)</f>
        <v>#REF!</v>
      </c>
      <c r="O55" s="54" t="e">
        <f>VLOOKUP(C55,#REF!,16,0)</f>
        <v>#REF!</v>
      </c>
      <c r="P55" s="140" t="e">
        <f>VLOOKUP(C55,#REF!,17,0)</f>
        <v>#REF!</v>
      </c>
      <c r="Q55" s="54" t="e">
        <f>VLOOKUP(C55,#REF!,18,0)</f>
        <v>#REF!</v>
      </c>
      <c r="R55" s="140" t="e">
        <f>VLOOKUP(C55,#REF!,19,0)</f>
        <v>#REF!</v>
      </c>
      <c r="S55" s="121" t="e">
        <f t="shared" si="0"/>
        <v>#REF!</v>
      </c>
    </row>
    <row r="56" spans="1:19" s="55" customFormat="1" ht="49.95" customHeight="1" x14ac:dyDescent="0.25">
      <c r="A56" s="50">
        <v>52</v>
      </c>
      <c r="B56" s="51" t="e">
        <f>VLOOKUP(C56,#REF!,2,0)</f>
        <v>#REF!</v>
      </c>
      <c r="C56" s="122">
        <v>838446</v>
      </c>
      <c r="D56" s="80" t="e">
        <f>VLOOKUP(C56,#REF!,3,0)</f>
        <v>#REF!</v>
      </c>
      <c r="E56" s="52" t="e">
        <f>VLOOKUP(C56,#REF!,5,0)</f>
        <v>#REF!</v>
      </c>
      <c r="F56" s="53" t="e">
        <f>VLOOKUP(C56,#REF!,6,0)</f>
        <v>#REF!</v>
      </c>
      <c r="G56" s="54" t="e">
        <f>VLOOKUP(C56,#REF!,8,0)</f>
        <v>#REF!</v>
      </c>
      <c r="H56" s="54" t="e">
        <f>VLOOKUP(C56,#REF!,9,0)</f>
        <v>#REF!</v>
      </c>
      <c r="I56" s="54" t="e">
        <f>VLOOKUP(C56,#REF!,10,0)</f>
        <v>#REF!</v>
      </c>
      <c r="J56" s="54" t="e">
        <f>VLOOKUP(C56,#REF!,11,0)</f>
        <v>#REF!</v>
      </c>
      <c r="K56" s="54" t="e">
        <f>VLOOKUP(C56,#REF!,12,0)</f>
        <v>#REF!</v>
      </c>
      <c r="L56" s="54" t="e">
        <f>VLOOKUP(C56,#REF!,13,0)</f>
        <v>#REF!</v>
      </c>
      <c r="M56" s="54" t="e">
        <f>VLOOKUP(C56,#REF!,14,0)</f>
        <v>#REF!</v>
      </c>
      <c r="N56" s="54" t="e">
        <f>VLOOKUP(C56,#REF!,15,0)</f>
        <v>#REF!</v>
      </c>
      <c r="O56" s="54" t="e">
        <f>VLOOKUP(C56,#REF!,16,0)</f>
        <v>#REF!</v>
      </c>
      <c r="P56" s="140" t="e">
        <f>VLOOKUP(C56,#REF!,17,0)</f>
        <v>#REF!</v>
      </c>
      <c r="Q56" s="54" t="e">
        <f>VLOOKUP(C56,#REF!,18,0)</f>
        <v>#REF!</v>
      </c>
      <c r="R56" s="140" t="e">
        <f>VLOOKUP(C56,#REF!,19,0)</f>
        <v>#REF!</v>
      </c>
      <c r="S56" s="121" t="e">
        <f t="shared" si="0"/>
        <v>#REF!</v>
      </c>
    </row>
    <row r="57" spans="1:19" s="55" customFormat="1" ht="49.95" customHeight="1" x14ac:dyDescent="0.25">
      <c r="A57" s="50">
        <v>53</v>
      </c>
      <c r="B57" s="51" t="e">
        <f>VLOOKUP(C57,#REF!,2,0)</f>
        <v>#REF!</v>
      </c>
      <c r="C57" s="122">
        <v>387134</v>
      </c>
      <c r="D57" s="80" t="e">
        <f>VLOOKUP(C57,#REF!,3,0)</f>
        <v>#REF!</v>
      </c>
      <c r="E57" s="52" t="e">
        <f>VLOOKUP(C57,#REF!,5,0)</f>
        <v>#REF!</v>
      </c>
      <c r="F57" s="53" t="e">
        <f>VLOOKUP(C57,#REF!,6,0)</f>
        <v>#REF!</v>
      </c>
      <c r="G57" s="54" t="e">
        <f>VLOOKUP(C57,#REF!,8,0)</f>
        <v>#REF!</v>
      </c>
      <c r="H57" s="54" t="e">
        <f>VLOOKUP(C57,#REF!,9,0)</f>
        <v>#REF!</v>
      </c>
      <c r="I57" s="54" t="e">
        <f>VLOOKUP(C57,#REF!,10,0)</f>
        <v>#REF!</v>
      </c>
      <c r="J57" s="54" t="e">
        <f>VLOOKUP(C57,#REF!,11,0)</f>
        <v>#REF!</v>
      </c>
      <c r="K57" s="54" t="e">
        <f>VLOOKUP(C57,#REF!,12,0)</f>
        <v>#REF!</v>
      </c>
      <c r="L57" s="54" t="e">
        <f>VLOOKUP(C57,#REF!,13,0)</f>
        <v>#REF!</v>
      </c>
      <c r="M57" s="54" t="e">
        <f>VLOOKUP(C57,#REF!,14,0)</f>
        <v>#REF!</v>
      </c>
      <c r="N57" s="54" t="e">
        <f>VLOOKUP(C57,#REF!,15,0)</f>
        <v>#REF!</v>
      </c>
      <c r="O57" s="54" t="e">
        <f>VLOOKUP(C57,#REF!,16,0)</f>
        <v>#REF!</v>
      </c>
      <c r="P57" s="140" t="e">
        <f>VLOOKUP(C57,#REF!,17,0)</f>
        <v>#REF!</v>
      </c>
      <c r="Q57" s="54" t="e">
        <f>VLOOKUP(C57,#REF!,18,0)</f>
        <v>#REF!</v>
      </c>
      <c r="R57" s="140" t="e">
        <f>VLOOKUP(C57,#REF!,19,0)</f>
        <v>#REF!</v>
      </c>
      <c r="S57" s="121" t="e">
        <f t="shared" si="0"/>
        <v>#REF!</v>
      </c>
    </row>
    <row r="58" spans="1:19" s="55" customFormat="1" ht="49.95" customHeight="1" x14ac:dyDescent="0.25">
      <c r="A58" s="50">
        <v>54</v>
      </c>
      <c r="B58" s="51" t="e">
        <f>VLOOKUP(C58,#REF!,2,0)</f>
        <v>#REF!</v>
      </c>
      <c r="C58" s="123">
        <v>66596882</v>
      </c>
      <c r="D58" s="80" t="e">
        <f>VLOOKUP(C58,#REF!,3,0)</f>
        <v>#REF!</v>
      </c>
      <c r="E58" s="52" t="e">
        <f>VLOOKUP(C58,#REF!,5,0)</f>
        <v>#REF!</v>
      </c>
      <c r="F58" s="53" t="e">
        <f>VLOOKUP(C58,#REF!,6,0)</f>
        <v>#REF!</v>
      </c>
      <c r="G58" s="54" t="e">
        <f>VLOOKUP(C58,#REF!,8,0)</f>
        <v>#REF!</v>
      </c>
      <c r="H58" s="54" t="e">
        <f>VLOOKUP(C58,#REF!,9,0)</f>
        <v>#REF!</v>
      </c>
      <c r="I58" s="54" t="e">
        <f>VLOOKUP(C58,#REF!,10,0)</f>
        <v>#REF!</v>
      </c>
      <c r="J58" s="54" t="e">
        <f>VLOOKUP(C58,#REF!,11,0)</f>
        <v>#REF!</v>
      </c>
      <c r="K58" s="54" t="e">
        <f>VLOOKUP(C58,#REF!,12,0)</f>
        <v>#REF!</v>
      </c>
      <c r="L58" s="54" t="e">
        <f>VLOOKUP(C58,#REF!,13,0)</f>
        <v>#REF!</v>
      </c>
      <c r="M58" s="54" t="e">
        <f>VLOOKUP(C58,#REF!,14,0)</f>
        <v>#REF!</v>
      </c>
      <c r="N58" s="54" t="e">
        <f>VLOOKUP(C58,#REF!,15,0)</f>
        <v>#REF!</v>
      </c>
      <c r="O58" s="54" t="e">
        <f>VLOOKUP(C58,#REF!,16,0)</f>
        <v>#REF!</v>
      </c>
      <c r="P58" s="140" t="e">
        <f>VLOOKUP(C58,#REF!,17,0)</f>
        <v>#REF!</v>
      </c>
      <c r="Q58" s="54" t="e">
        <f>VLOOKUP(C58,#REF!,18,0)</f>
        <v>#REF!</v>
      </c>
      <c r="R58" s="140" t="e">
        <f>VLOOKUP(C58,#REF!,19,0)</f>
        <v>#REF!</v>
      </c>
      <c r="S58" s="121" t="e">
        <f t="shared" si="0"/>
        <v>#REF!</v>
      </c>
    </row>
    <row r="59" spans="1:19" s="55" customFormat="1" ht="49.95" customHeight="1" x14ac:dyDescent="0.25">
      <c r="A59" s="50">
        <v>55</v>
      </c>
      <c r="B59" s="51" t="e">
        <f>VLOOKUP(C59,#REF!,2,0)</f>
        <v>#REF!</v>
      </c>
      <c r="C59" s="123">
        <v>70838771</v>
      </c>
      <c r="D59" s="80" t="e">
        <f>VLOOKUP(C59,#REF!,3,0)</f>
        <v>#REF!</v>
      </c>
      <c r="E59" s="52" t="e">
        <f>VLOOKUP(C59,#REF!,5,0)</f>
        <v>#REF!</v>
      </c>
      <c r="F59" s="53" t="e">
        <f>VLOOKUP(C59,#REF!,6,0)</f>
        <v>#REF!</v>
      </c>
      <c r="G59" s="54" t="e">
        <f>VLOOKUP(C59,#REF!,8,0)</f>
        <v>#REF!</v>
      </c>
      <c r="H59" s="54" t="e">
        <f>VLOOKUP(C59,#REF!,9,0)</f>
        <v>#REF!</v>
      </c>
      <c r="I59" s="54" t="e">
        <f>VLOOKUP(C59,#REF!,10,0)</f>
        <v>#REF!</v>
      </c>
      <c r="J59" s="54" t="e">
        <f>VLOOKUP(C59,#REF!,11,0)</f>
        <v>#REF!</v>
      </c>
      <c r="K59" s="54" t="e">
        <f>VLOOKUP(C59,#REF!,12,0)</f>
        <v>#REF!</v>
      </c>
      <c r="L59" s="54" t="e">
        <f>VLOOKUP(C59,#REF!,13,0)</f>
        <v>#REF!</v>
      </c>
      <c r="M59" s="54" t="e">
        <f>VLOOKUP(C59,#REF!,14,0)</f>
        <v>#REF!</v>
      </c>
      <c r="N59" s="54" t="e">
        <f>VLOOKUP(C59,#REF!,15,0)</f>
        <v>#REF!</v>
      </c>
      <c r="O59" s="54" t="e">
        <f>VLOOKUP(C59,#REF!,16,0)</f>
        <v>#REF!</v>
      </c>
      <c r="P59" s="140" t="e">
        <f>VLOOKUP(C59,#REF!,17,0)</f>
        <v>#REF!</v>
      </c>
      <c r="Q59" s="54" t="e">
        <f>VLOOKUP(C59,#REF!,18,0)</f>
        <v>#REF!</v>
      </c>
      <c r="R59" s="140" t="e">
        <f>VLOOKUP(C59,#REF!,19,0)</f>
        <v>#REF!</v>
      </c>
      <c r="S59" s="121" t="e">
        <f t="shared" si="0"/>
        <v>#REF!</v>
      </c>
    </row>
    <row r="60" spans="1:19" s="55" customFormat="1" ht="49.95" customHeight="1" x14ac:dyDescent="0.25">
      <c r="A60" s="50">
        <v>56</v>
      </c>
      <c r="B60" s="51" t="e">
        <f>VLOOKUP(C60,#REF!,2,0)</f>
        <v>#REF!</v>
      </c>
      <c r="C60" s="123">
        <v>60680342</v>
      </c>
      <c r="D60" s="80" t="e">
        <f>VLOOKUP(C60,#REF!,3,0)</f>
        <v>#REF!</v>
      </c>
      <c r="E60" s="52" t="e">
        <f>VLOOKUP(C60,#REF!,5,0)</f>
        <v>#REF!</v>
      </c>
      <c r="F60" s="53" t="e">
        <f>VLOOKUP(C60,#REF!,6,0)</f>
        <v>#REF!</v>
      </c>
      <c r="G60" s="54" t="e">
        <f>VLOOKUP(C60,#REF!,8,0)</f>
        <v>#REF!</v>
      </c>
      <c r="H60" s="54" t="e">
        <f>VLOOKUP(C60,#REF!,9,0)</f>
        <v>#REF!</v>
      </c>
      <c r="I60" s="54" t="e">
        <f>VLOOKUP(C60,#REF!,10,0)</f>
        <v>#REF!</v>
      </c>
      <c r="J60" s="54" t="e">
        <f>VLOOKUP(C60,#REF!,11,0)</f>
        <v>#REF!</v>
      </c>
      <c r="K60" s="54" t="e">
        <f>VLOOKUP(C60,#REF!,12,0)</f>
        <v>#REF!</v>
      </c>
      <c r="L60" s="54" t="e">
        <f>VLOOKUP(C60,#REF!,13,0)</f>
        <v>#REF!</v>
      </c>
      <c r="M60" s="54" t="e">
        <f>VLOOKUP(C60,#REF!,14,0)</f>
        <v>#REF!</v>
      </c>
      <c r="N60" s="54" t="e">
        <f>VLOOKUP(C60,#REF!,15,0)</f>
        <v>#REF!</v>
      </c>
      <c r="O60" s="54" t="e">
        <f>VLOOKUP(C60,#REF!,16,0)</f>
        <v>#REF!</v>
      </c>
      <c r="P60" s="140" t="e">
        <f>VLOOKUP(C60,#REF!,17,0)</f>
        <v>#REF!</v>
      </c>
      <c r="Q60" s="54" t="e">
        <f>VLOOKUP(C60,#REF!,18,0)</f>
        <v>#REF!</v>
      </c>
      <c r="R60" s="140" t="e">
        <f>VLOOKUP(C60,#REF!,19,0)</f>
        <v>#REF!</v>
      </c>
      <c r="S60" s="121" t="e">
        <f t="shared" si="0"/>
        <v>#REF!</v>
      </c>
    </row>
    <row r="61" spans="1:19" s="55" customFormat="1" ht="49.95" customHeight="1" x14ac:dyDescent="0.25">
      <c r="A61" s="50">
        <v>57</v>
      </c>
      <c r="B61" s="51" t="e">
        <f>VLOOKUP(C61,#REF!,2,0)</f>
        <v>#REF!</v>
      </c>
      <c r="C61" s="123">
        <v>70848858</v>
      </c>
      <c r="D61" s="80" t="e">
        <f>VLOOKUP(C61,#REF!,3,0)</f>
        <v>#REF!</v>
      </c>
      <c r="E61" s="52" t="e">
        <f>VLOOKUP(C61,#REF!,5,0)</f>
        <v>#REF!</v>
      </c>
      <c r="F61" s="53" t="e">
        <f>VLOOKUP(C61,#REF!,6,0)</f>
        <v>#REF!</v>
      </c>
      <c r="G61" s="54" t="e">
        <f>VLOOKUP(C61,#REF!,8,0)</f>
        <v>#REF!</v>
      </c>
      <c r="H61" s="54" t="e">
        <f>VLOOKUP(C61,#REF!,9,0)</f>
        <v>#REF!</v>
      </c>
      <c r="I61" s="54" t="e">
        <f>VLOOKUP(C61,#REF!,10,0)</f>
        <v>#REF!</v>
      </c>
      <c r="J61" s="54" t="e">
        <f>VLOOKUP(C61,#REF!,11,0)</f>
        <v>#REF!</v>
      </c>
      <c r="K61" s="54" t="e">
        <f>VLOOKUP(C61,#REF!,12,0)</f>
        <v>#REF!</v>
      </c>
      <c r="L61" s="54" t="e">
        <f>VLOOKUP(C61,#REF!,13,0)</f>
        <v>#REF!</v>
      </c>
      <c r="M61" s="54" t="e">
        <f>VLOOKUP(C61,#REF!,14,0)</f>
        <v>#REF!</v>
      </c>
      <c r="N61" s="54" t="e">
        <f>VLOOKUP(C61,#REF!,15,0)</f>
        <v>#REF!</v>
      </c>
      <c r="O61" s="54" t="e">
        <f>VLOOKUP(C61,#REF!,16,0)</f>
        <v>#REF!</v>
      </c>
      <c r="P61" s="140" t="e">
        <f>VLOOKUP(C61,#REF!,17,0)</f>
        <v>#REF!</v>
      </c>
      <c r="Q61" s="54" t="e">
        <f>VLOOKUP(C61,#REF!,18,0)</f>
        <v>#REF!</v>
      </c>
      <c r="R61" s="140" t="e">
        <f>VLOOKUP(C61,#REF!,19,0)</f>
        <v>#REF!</v>
      </c>
      <c r="S61" s="121" t="e">
        <f t="shared" si="0"/>
        <v>#REF!</v>
      </c>
    </row>
    <row r="62" spans="1:19" s="55" customFormat="1" ht="49.95" customHeight="1" x14ac:dyDescent="0.25">
      <c r="A62" s="50">
        <v>58</v>
      </c>
      <c r="B62" s="51" t="e">
        <f>VLOOKUP(C62,#REF!,2,0)</f>
        <v>#REF!</v>
      </c>
      <c r="C62" s="122">
        <v>390780</v>
      </c>
      <c r="D62" s="80" t="e">
        <f>VLOOKUP(C62,#REF!,3,0)</f>
        <v>#REF!</v>
      </c>
      <c r="E62" s="52" t="e">
        <f>VLOOKUP(C62,#REF!,5,0)</f>
        <v>#REF!</v>
      </c>
      <c r="F62" s="53" t="e">
        <f>VLOOKUP(C62,#REF!,6,0)</f>
        <v>#REF!</v>
      </c>
      <c r="G62" s="54" t="e">
        <f>VLOOKUP(C62,#REF!,8,0)</f>
        <v>#REF!</v>
      </c>
      <c r="H62" s="54" t="e">
        <f>VLOOKUP(C62,#REF!,9,0)</f>
        <v>#REF!</v>
      </c>
      <c r="I62" s="54" t="e">
        <f>VLOOKUP(C62,#REF!,10,0)</f>
        <v>#REF!</v>
      </c>
      <c r="J62" s="54" t="e">
        <f>VLOOKUP(C62,#REF!,11,0)</f>
        <v>#REF!</v>
      </c>
      <c r="K62" s="54" t="e">
        <f>VLOOKUP(C62,#REF!,12,0)</f>
        <v>#REF!</v>
      </c>
      <c r="L62" s="54" t="e">
        <f>VLOOKUP(C62,#REF!,13,0)</f>
        <v>#REF!</v>
      </c>
      <c r="M62" s="54" t="e">
        <f>VLOOKUP(C62,#REF!,14,0)</f>
        <v>#REF!</v>
      </c>
      <c r="N62" s="54" t="e">
        <f>VLOOKUP(C62,#REF!,15,0)</f>
        <v>#REF!</v>
      </c>
      <c r="O62" s="54" t="e">
        <f>VLOOKUP(C62,#REF!,16,0)</f>
        <v>#REF!</v>
      </c>
      <c r="P62" s="140" t="e">
        <f>VLOOKUP(C62,#REF!,17,0)</f>
        <v>#REF!</v>
      </c>
      <c r="Q62" s="54" t="e">
        <f>VLOOKUP(C62,#REF!,18,0)</f>
        <v>#REF!</v>
      </c>
      <c r="R62" s="140" t="e">
        <f>VLOOKUP(C62,#REF!,19,0)</f>
        <v>#REF!</v>
      </c>
      <c r="S62" s="121" t="e">
        <f t="shared" si="0"/>
        <v>#REF!</v>
      </c>
    </row>
    <row r="63" spans="1:19" s="55" customFormat="1" ht="49.95" customHeight="1" x14ac:dyDescent="0.25">
      <c r="A63" s="50">
        <v>59</v>
      </c>
      <c r="B63" s="51" t="e">
        <f>VLOOKUP(C63,#REF!,2,0)</f>
        <v>#REF!</v>
      </c>
      <c r="C63" s="123">
        <v>45671826</v>
      </c>
      <c r="D63" s="80" t="e">
        <f>VLOOKUP(C63,#REF!,3,0)</f>
        <v>#REF!</v>
      </c>
      <c r="E63" s="52" t="e">
        <f>VLOOKUP(C63,#REF!,5,0)</f>
        <v>#REF!</v>
      </c>
      <c r="F63" s="53" t="e">
        <f>VLOOKUP(C63,#REF!,6,0)</f>
        <v>#REF!</v>
      </c>
      <c r="G63" s="54" t="e">
        <f>VLOOKUP(C63,#REF!,8,0)</f>
        <v>#REF!</v>
      </c>
      <c r="H63" s="54" t="e">
        <f>VLOOKUP(C63,#REF!,9,0)</f>
        <v>#REF!</v>
      </c>
      <c r="I63" s="54" t="e">
        <f>VLOOKUP(C63,#REF!,10,0)</f>
        <v>#REF!</v>
      </c>
      <c r="J63" s="54" t="e">
        <f>VLOOKUP(C63,#REF!,11,0)</f>
        <v>#REF!</v>
      </c>
      <c r="K63" s="54" t="e">
        <f>VLOOKUP(C63,#REF!,12,0)</f>
        <v>#REF!</v>
      </c>
      <c r="L63" s="54" t="e">
        <f>VLOOKUP(C63,#REF!,13,0)</f>
        <v>#REF!</v>
      </c>
      <c r="M63" s="54" t="e">
        <f>VLOOKUP(C63,#REF!,14,0)</f>
        <v>#REF!</v>
      </c>
      <c r="N63" s="54" t="e">
        <f>VLOOKUP(C63,#REF!,15,0)</f>
        <v>#REF!</v>
      </c>
      <c r="O63" s="54" t="e">
        <f>VLOOKUP(C63,#REF!,16,0)</f>
        <v>#REF!</v>
      </c>
      <c r="P63" s="140" t="e">
        <f>VLOOKUP(C63,#REF!,17,0)</f>
        <v>#REF!</v>
      </c>
      <c r="Q63" s="54" t="e">
        <f>VLOOKUP(C63,#REF!,18,0)</f>
        <v>#REF!</v>
      </c>
      <c r="R63" s="140" t="e">
        <f>VLOOKUP(C63,#REF!,19,0)</f>
        <v>#REF!</v>
      </c>
      <c r="S63" s="121" t="e">
        <f t="shared" si="0"/>
        <v>#REF!</v>
      </c>
    </row>
    <row r="64" spans="1:19" s="55" customFormat="1" ht="49.95" customHeight="1" x14ac:dyDescent="0.25">
      <c r="A64" s="50">
        <v>60</v>
      </c>
      <c r="B64" s="51" t="e">
        <f>VLOOKUP(C64,#REF!,2,0)</f>
        <v>#REF!</v>
      </c>
      <c r="C64" s="122">
        <v>839621</v>
      </c>
      <c r="D64" s="80" t="e">
        <f>VLOOKUP(C64,#REF!,3,0)</f>
        <v>#REF!</v>
      </c>
      <c r="E64" s="52" t="e">
        <f>VLOOKUP(C64,#REF!,5,0)</f>
        <v>#REF!</v>
      </c>
      <c r="F64" s="53" t="e">
        <f>VLOOKUP(C64,#REF!,6,0)</f>
        <v>#REF!</v>
      </c>
      <c r="G64" s="54" t="e">
        <f>VLOOKUP(C64,#REF!,8,0)</f>
        <v>#REF!</v>
      </c>
      <c r="H64" s="54" t="e">
        <f>VLOOKUP(C64,#REF!,9,0)</f>
        <v>#REF!</v>
      </c>
      <c r="I64" s="54" t="e">
        <f>VLOOKUP(C64,#REF!,10,0)</f>
        <v>#REF!</v>
      </c>
      <c r="J64" s="54" t="e">
        <f>VLOOKUP(C64,#REF!,11,0)</f>
        <v>#REF!</v>
      </c>
      <c r="K64" s="54" t="e">
        <f>VLOOKUP(C64,#REF!,12,0)</f>
        <v>#REF!</v>
      </c>
      <c r="L64" s="54" t="e">
        <f>VLOOKUP(C64,#REF!,13,0)</f>
        <v>#REF!</v>
      </c>
      <c r="M64" s="54" t="e">
        <f>VLOOKUP(C64,#REF!,14,0)</f>
        <v>#REF!</v>
      </c>
      <c r="N64" s="54" t="e">
        <f>VLOOKUP(C64,#REF!,15,0)</f>
        <v>#REF!</v>
      </c>
      <c r="O64" s="54" t="e">
        <f>VLOOKUP(C64,#REF!,16,0)</f>
        <v>#REF!</v>
      </c>
      <c r="P64" s="140" t="e">
        <f>VLOOKUP(C64,#REF!,17,0)</f>
        <v>#REF!</v>
      </c>
      <c r="Q64" s="54" t="e">
        <f>VLOOKUP(C64,#REF!,18,0)</f>
        <v>#REF!</v>
      </c>
      <c r="R64" s="140" t="e">
        <f>VLOOKUP(C64,#REF!,19,0)</f>
        <v>#REF!</v>
      </c>
      <c r="S64" s="121" t="e">
        <f t="shared" si="0"/>
        <v>#REF!</v>
      </c>
    </row>
    <row r="65" spans="1:19" s="55" customFormat="1" ht="49.95" customHeight="1" x14ac:dyDescent="0.25">
      <c r="A65" s="50">
        <v>61</v>
      </c>
      <c r="B65" s="51" t="e">
        <f>VLOOKUP(C65,#REF!,2,0)</f>
        <v>#REF!</v>
      </c>
      <c r="C65" s="123">
        <v>43420656</v>
      </c>
      <c r="D65" s="80" t="e">
        <f>VLOOKUP(C65,#REF!,3,0)</f>
        <v>#REF!</v>
      </c>
      <c r="E65" s="52" t="e">
        <f>VLOOKUP(C65,#REF!,5,0)</f>
        <v>#REF!</v>
      </c>
      <c r="F65" s="53" t="e">
        <f>VLOOKUP(C65,#REF!,6,0)</f>
        <v>#REF!</v>
      </c>
      <c r="G65" s="54" t="e">
        <f>VLOOKUP(C65,#REF!,8,0)</f>
        <v>#REF!</v>
      </c>
      <c r="H65" s="54" t="e">
        <f>VLOOKUP(C65,#REF!,9,0)</f>
        <v>#REF!</v>
      </c>
      <c r="I65" s="54" t="e">
        <f>VLOOKUP(C65,#REF!,10,0)</f>
        <v>#REF!</v>
      </c>
      <c r="J65" s="54" t="e">
        <f>VLOOKUP(C65,#REF!,11,0)</f>
        <v>#REF!</v>
      </c>
      <c r="K65" s="54" t="e">
        <f>VLOOKUP(C65,#REF!,12,0)</f>
        <v>#REF!</v>
      </c>
      <c r="L65" s="54" t="e">
        <f>VLOOKUP(C65,#REF!,13,0)</f>
        <v>#REF!</v>
      </c>
      <c r="M65" s="54" t="e">
        <f>VLOOKUP(C65,#REF!,14,0)</f>
        <v>#REF!</v>
      </c>
      <c r="N65" s="54" t="e">
        <f>VLOOKUP(C65,#REF!,15,0)</f>
        <v>#REF!</v>
      </c>
      <c r="O65" s="54" t="e">
        <f>VLOOKUP(C65,#REF!,16,0)</f>
        <v>#REF!</v>
      </c>
      <c r="P65" s="140" t="e">
        <f>VLOOKUP(C65,#REF!,17,0)</f>
        <v>#REF!</v>
      </c>
      <c r="Q65" s="54" t="e">
        <f>VLOOKUP(C65,#REF!,18,0)</f>
        <v>#REF!</v>
      </c>
      <c r="R65" s="140" t="e">
        <f>VLOOKUP(C65,#REF!,19,0)</f>
        <v>#REF!</v>
      </c>
      <c r="S65" s="121" t="e">
        <f t="shared" si="0"/>
        <v>#REF!</v>
      </c>
    </row>
    <row r="66" spans="1:19" s="55" customFormat="1" ht="49.95" customHeight="1" x14ac:dyDescent="0.25">
      <c r="A66" s="50">
        <v>62</v>
      </c>
      <c r="B66" s="51" t="e">
        <f>VLOOKUP(C66,#REF!,2,0)</f>
        <v>#REF!</v>
      </c>
      <c r="C66" s="122">
        <v>226556</v>
      </c>
      <c r="D66" s="80" t="e">
        <f>VLOOKUP(C66,#REF!,3,0)</f>
        <v>#REF!</v>
      </c>
      <c r="E66" s="52" t="e">
        <f>VLOOKUP(C66,#REF!,5,0)</f>
        <v>#REF!</v>
      </c>
      <c r="F66" s="53" t="e">
        <f>VLOOKUP(C66,#REF!,6,0)</f>
        <v>#REF!</v>
      </c>
      <c r="G66" s="54" t="e">
        <f>VLOOKUP(C66,#REF!,8,0)</f>
        <v>#REF!</v>
      </c>
      <c r="H66" s="54" t="e">
        <f>VLOOKUP(C66,#REF!,9,0)</f>
        <v>#REF!</v>
      </c>
      <c r="I66" s="54" t="e">
        <f>VLOOKUP(C66,#REF!,10,0)</f>
        <v>#REF!</v>
      </c>
      <c r="J66" s="54" t="e">
        <f>VLOOKUP(C66,#REF!,11,0)</f>
        <v>#REF!</v>
      </c>
      <c r="K66" s="54" t="e">
        <f>VLOOKUP(C66,#REF!,12,0)</f>
        <v>#REF!</v>
      </c>
      <c r="L66" s="54" t="e">
        <f>VLOOKUP(C66,#REF!,13,0)</f>
        <v>#REF!</v>
      </c>
      <c r="M66" s="54" t="e">
        <f>VLOOKUP(C66,#REF!,14,0)</f>
        <v>#REF!</v>
      </c>
      <c r="N66" s="54" t="e">
        <f>VLOOKUP(C66,#REF!,15,0)</f>
        <v>#REF!</v>
      </c>
      <c r="O66" s="54" t="e">
        <f>VLOOKUP(C66,#REF!,16,0)</f>
        <v>#REF!</v>
      </c>
      <c r="P66" s="140" t="e">
        <f>VLOOKUP(C66,#REF!,17,0)</f>
        <v>#REF!</v>
      </c>
      <c r="Q66" s="54" t="e">
        <f>VLOOKUP(C66,#REF!,18,0)</f>
        <v>#REF!</v>
      </c>
      <c r="R66" s="140" t="e">
        <f>VLOOKUP(C66,#REF!,19,0)</f>
        <v>#REF!</v>
      </c>
      <c r="S66" s="121" t="e">
        <f t="shared" si="0"/>
        <v>#REF!</v>
      </c>
    </row>
    <row r="67" spans="1:19" s="55" customFormat="1" ht="49.95" customHeight="1" x14ac:dyDescent="0.25">
      <c r="A67" s="50">
        <v>63</v>
      </c>
      <c r="B67" s="51" t="e">
        <f>VLOOKUP(C67,#REF!,2,0)</f>
        <v>#REF!</v>
      </c>
      <c r="C67" s="122">
        <v>89613</v>
      </c>
      <c r="D67" s="80" t="e">
        <f>VLOOKUP(C67,#REF!,3,0)</f>
        <v>#REF!</v>
      </c>
      <c r="E67" s="52" t="e">
        <f>VLOOKUP(C67,#REF!,5,0)</f>
        <v>#REF!</v>
      </c>
      <c r="F67" s="53" t="e">
        <f>VLOOKUP(C67,#REF!,6,0)</f>
        <v>#REF!</v>
      </c>
      <c r="G67" s="54" t="e">
        <f>VLOOKUP(C67,#REF!,8,0)</f>
        <v>#REF!</v>
      </c>
      <c r="H67" s="54" t="e">
        <f>VLOOKUP(C67,#REF!,9,0)</f>
        <v>#REF!</v>
      </c>
      <c r="I67" s="54" t="e">
        <f>VLOOKUP(C67,#REF!,10,0)</f>
        <v>#REF!</v>
      </c>
      <c r="J67" s="54" t="e">
        <f>VLOOKUP(C67,#REF!,11,0)</f>
        <v>#REF!</v>
      </c>
      <c r="K67" s="54" t="e">
        <f>VLOOKUP(C67,#REF!,12,0)</f>
        <v>#REF!</v>
      </c>
      <c r="L67" s="54" t="e">
        <f>VLOOKUP(C67,#REF!,13,0)</f>
        <v>#REF!</v>
      </c>
      <c r="M67" s="54" t="e">
        <f>VLOOKUP(C67,#REF!,14,0)</f>
        <v>#REF!</v>
      </c>
      <c r="N67" s="54" t="e">
        <f>VLOOKUP(C67,#REF!,15,0)</f>
        <v>#REF!</v>
      </c>
      <c r="O67" s="54" t="e">
        <f>VLOOKUP(C67,#REF!,16,0)</f>
        <v>#REF!</v>
      </c>
      <c r="P67" s="140" t="e">
        <f>VLOOKUP(C67,#REF!,17,0)</f>
        <v>#REF!</v>
      </c>
      <c r="Q67" s="54" t="e">
        <f>VLOOKUP(C67,#REF!,18,0)</f>
        <v>#REF!</v>
      </c>
      <c r="R67" s="140" t="e">
        <f>VLOOKUP(C67,#REF!,19,0)</f>
        <v>#REF!</v>
      </c>
      <c r="S67" s="121" t="e">
        <f t="shared" si="0"/>
        <v>#REF!</v>
      </c>
    </row>
    <row r="68" spans="1:19" s="55" customFormat="1" ht="49.95" customHeight="1" x14ac:dyDescent="0.25">
      <c r="A68" s="50">
        <v>64</v>
      </c>
      <c r="B68" s="51" t="e">
        <f>VLOOKUP(C68,#REF!,2,0)</f>
        <v>#REF!</v>
      </c>
      <c r="C68" s="123">
        <v>70838763</v>
      </c>
      <c r="D68" s="80" t="e">
        <f>VLOOKUP(C68,#REF!,3,0)</f>
        <v>#REF!</v>
      </c>
      <c r="E68" s="52" t="e">
        <f>VLOOKUP(C68,#REF!,5,0)</f>
        <v>#REF!</v>
      </c>
      <c r="F68" s="53" t="e">
        <f>VLOOKUP(C68,#REF!,6,0)</f>
        <v>#REF!</v>
      </c>
      <c r="G68" s="54" t="e">
        <f>VLOOKUP(C68,#REF!,8,0)</f>
        <v>#REF!</v>
      </c>
      <c r="H68" s="54" t="e">
        <f>VLOOKUP(C68,#REF!,9,0)</f>
        <v>#REF!</v>
      </c>
      <c r="I68" s="54" t="e">
        <f>VLOOKUP(C68,#REF!,10,0)</f>
        <v>#REF!</v>
      </c>
      <c r="J68" s="54" t="e">
        <f>VLOOKUP(C68,#REF!,11,0)</f>
        <v>#REF!</v>
      </c>
      <c r="K68" s="54" t="e">
        <f>VLOOKUP(C68,#REF!,12,0)</f>
        <v>#REF!</v>
      </c>
      <c r="L68" s="54" t="e">
        <f>VLOOKUP(C68,#REF!,13,0)</f>
        <v>#REF!</v>
      </c>
      <c r="M68" s="54" t="e">
        <f>VLOOKUP(C68,#REF!,14,0)</f>
        <v>#REF!</v>
      </c>
      <c r="N68" s="54" t="e">
        <f>VLOOKUP(C68,#REF!,15,0)</f>
        <v>#REF!</v>
      </c>
      <c r="O68" s="54" t="e">
        <f>VLOOKUP(C68,#REF!,16,0)</f>
        <v>#REF!</v>
      </c>
      <c r="P68" s="140" t="e">
        <f>VLOOKUP(C68,#REF!,17,0)</f>
        <v>#REF!</v>
      </c>
      <c r="Q68" s="54" t="e">
        <f>VLOOKUP(C68,#REF!,18,0)</f>
        <v>#REF!</v>
      </c>
      <c r="R68" s="140" t="e">
        <f>VLOOKUP(C68,#REF!,19,0)</f>
        <v>#REF!</v>
      </c>
      <c r="S68" s="121" t="e">
        <f t="shared" si="0"/>
        <v>#REF!</v>
      </c>
    </row>
    <row r="69" spans="1:19" s="55" customFormat="1" ht="49.95" customHeight="1" x14ac:dyDescent="0.25">
      <c r="A69" s="50">
        <v>65</v>
      </c>
      <c r="B69" s="51" t="e">
        <f>VLOOKUP(C69,#REF!,2,0)</f>
        <v>#REF!</v>
      </c>
      <c r="C69" s="123">
        <v>62076051</v>
      </c>
      <c r="D69" s="80" t="e">
        <f>VLOOKUP(C69,#REF!,3,0)</f>
        <v>#REF!</v>
      </c>
      <c r="E69" s="52" t="e">
        <f>VLOOKUP(C69,#REF!,5,0)</f>
        <v>#REF!</v>
      </c>
      <c r="F69" s="53" t="e">
        <f>VLOOKUP(C69,#REF!,6,0)</f>
        <v>#REF!</v>
      </c>
      <c r="G69" s="54" t="e">
        <f>VLOOKUP(C69,#REF!,8,0)</f>
        <v>#REF!</v>
      </c>
      <c r="H69" s="54" t="e">
        <f>VLOOKUP(C69,#REF!,9,0)</f>
        <v>#REF!</v>
      </c>
      <c r="I69" s="54" t="e">
        <f>VLOOKUP(C69,#REF!,10,0)</f>
        <v>#REF!</v>
      </c>
      <c r="J69" s="54" t="e">
        <f>VLOOKUP(C69,#REF!,11,0)</f>
        <v>#REF!</v>
      </c>
      <c r="K69" s="54" t="e">
        <f>VLOOKUP(C69,#REF!,12,0)</f>
        <v>#REF!</v>
      </c>
      <c r="L69" s="54" t="e">
        <f>VLOOKUP(C69,#REF!,13,0)</f>
        <v>#REF!</v>
      </c>
      <c r="M69" s="54" t="e">
        <f>VLOOKUP(C69,#REF!,14,0)</f>
        <v>#REF!</v>
      </c>
      <c r="N69" s="54" t="e">
        <f>VLOOKUP(C69,#REF!,15,0)</f>
        <v>#REF!</v>
      </c>
      <c r="O69" s="54" t="e">
        <f>VLOOKUP(C69,#REF!,16,0)</f>
        <v>#REF!</v>
      </c>
      <c r="P69" s="140" t="e">
        <f>VLOOKUP(C69,#REF!,17,0)</f>
        <v>#REF!</v>
      </c>
      <c r="Q69" s="54" t="e">
        <f>VLOOKUP(C69,#REF!,18,0)</f>
        <v>#REF!</v>
      </c>
      <c r="R69" s="140" t="e">
        <f>VLOOKUP(C69,#REF!,19,0)</f>
        <v>#REF!</v>
      </c>
      <c r="S69" s="121" t="e">
        <f t="shared" si="0"/>
        <v>#REF!</v>
      </c>
    </row>
    <row r="70" spans="1:19" s="55" customFormat="1" ht="49.95" customHeight="1" x14ac:dyDescent="0.25">
      <c r="A70" s="50">
        <v>66</v>
      </c>
      <c r="B70" s="51" t="e">
        <f>VLOOKUP(C70,#REF!,2,0)</f>
        <v>#REF!</v>
      </c>
      <c r="C70" s="123">
        <v>45671818</v>
      </c>
      <c r="D70" s="80" t="e">
        <f>VLOOKUP(C70,#REF!,3,0)</f>
        <v>#REF!</v>
      </c>
      <c r="E70" s="52" t="e">
        <f>VLOOKUP(C70,#REF!,5,0)</f>
        <v>#REF!</v>
      </c>
      <c r="F70" s="53" t="e">
        <f>VLOOKUP(C70,#REF!,6,0)</f>
        <v>#REF!</v>
      </c>
      <c r="G70" s="54" t="e">
        <f>VLOOKUP(C70,#REF!,8,0)</f>
        <v>#REF!</v>
      </c>
      <c r="H70" s="54" t="e">
        <f>VLOOKUP(C70,#REF!,9,0)</f>
        <v>#REF!</v>
      </c>
      <c r="I70" s="54" t="e">
        <f>VLOOKUP(C70,#REF!,10,0)</f>
        <v>#REF!</v>
      </c>
      <c r="J70" s="54" t="e">
        <f>VLOOKUP(C70,#REF!,11,0)</f>
        <v>#REF!</v>
      </c>
      <c r="K70" s="54" t="e">
        <f>VLOOKUP(C70,#REF!,12,0)</f>
        <v>#REF!</v>
      </c>
      <c r="L70" s="54" t="e">
        <f>VLOOKUP(C70,#REF!,13,0)</f>
        <v>#REF!</v>
      </c>
      <c r="M70" s="54" t="e">
        <f>VLOOKUP(C70,#REF!,14,0)</f>
        <v>#REF!</v>
      </c>
      <c r="N70" s="54" t="e">
        <f>VLOOKUP(C70,#REF!,15,0)</f>
        <v>#REF!</v>
      </c>
      <c r="O70" s="54" t="e">
        <f>VLOOKUP(C70,#REF!,16,0)</f>
        <v>#REF!</v>
      </c>
      <c r="P70" s="140" t="e">
        <f>VLOOKUP(C70,#REF!,17,0)</f>
        <v>#REF!</v>
      </c>
      <c r="Q70" s="54" t="e">
        <f>VLOOKUP(C70,#REF!,18,0)</f>
        <v>#REF!</v>
      </c>
      <c r="R70" s="140" t="e">
        <f>VLOOKUP(C70,#REF!,19,0)</f>
        <v>#REF!</v>
      </c>
      <c r="S70" s="121" t="e">
        <f t="shared" si="0"/>
        <v>#REF!</v>
      </c>
    </row>
    <row r="71" spans="1:19" s="55" customFormat="1" ht="49.95" customHeight="1" x14ac:dyDescent="0.25">
      <c r="A71" s="50">
        <v>67</v>
      </c>
      <c r="B71" s="51" t="e">
        <f>VLOOKUP(C71,#REF!,2,0)</f>
        <v>#REF!</v>
      </c>
      <c r="C71" s="123">
        <v>60680369</v>
      </c>
      <c r="D71" s="80" t="e">
        <f>VLOOKUP(C71,#REF!,3,0)</f>
        <v>#REF!</v>
      </c>
      <c r="E71" s="52" t="e">
        <f>VLOOKUP(C71,#REF!,5,0)</f>
        <v>#REF!</v>
      </c>
      <c r="F71" s="53" t="e">
        <f>VLOOKUP(C71,#REF!,6,0)</f>
        <v>#REF!</v>
      </c>
      <c r="G71" s="54" t="e">
        <f>VLOOKUP(C71,#REF!,8,0)</f>
        <v>#REF!</v>
      </c>
      <c r="H71" s="54" t="e">
        <f>VLOOKUP(C71,#REF!,9,0)</f>
        <v>#REF!</v>
      </c>
      <c r="I71" s="54" t="e">
        <f>VLOOKUP(C71,#REF!,10,0)</f>
        <v>#REF!</v>
      </c>
      <c r="J71" s="54" t="e">
        <f>VLOOKUP(C71,#REF!,11,0)</f>
        <v>#REF!</v>
      </c>
      <c r="K71" s="54" t="e">
        <f>VLOOKUP(C71,#REF!,12,0)</f>
        <v>#REF!</v>
      </c>
      <c r="L71" s="54" t="e">
        <f>VLOOKUP(C71,#REF!,13,0)</f>
        <v>#REF!</v>
      </c>
      <c r="M71" s="54" t="e">
        <f>VLOOKUP(C71,#REF!,14,0)</f>
        <v>#REF!</v>
      </c>
      <c r="N71" s="54" t="e">
        <f>VLOOKUP(C71,#REF!,15,0)</f>
        <v>#REF!</v>
      </c>
      <c r="O71" s="54" t="e">
        <f>VLOOKUP(C71,#REF!,16,0)</f>
        <v>#REF!</v>
      </c>
      <c r="P71" s="140" t="e">
        <f>VLOOKUP(C71,#REF!,17,0)</f>
        <v>#REF!</v>
      </c>
      <c r="Q71" s="54" t="e">
        <f>VLOOKUP(C71,#REF!,18,0)</f>
        <v>#REF!</v>
      </c>
      <c r="R71" s="140" t="e">
        <f>VLOOKUP(C71,#REF!,19,0)</f>
        <v>#REF!</v>
      </c>
      <c r="S71" s="121" t="e">
        <f t="shared" ref="S71:S100" si="1">SUM(G71:Q71)</f>
        <v>#REF!</v>
      </c>
    </row>
    <row r="72" spans="1:19" s="55" customFormat="1" ht="49.95" customHeight="1" x14ac:dyDescent="0.25">
      <c r="A72" s="50">
        <v>68</v>
      </c>
      <c r="B72" s="51" t="e">
        <f>VLOOKUP(C72,#REF!,2,0)</f>
        <v>#REF!</v>
      </c>
      <c r="C72" s="123">
        <v>70841675</v>
      </c>
      <c r="D72" s="80" t="e">
        <f>VLOOKUP(C72,#REF!,3,0)</f>
        <v>#REF!</v>
      </c>
      <c r="E72" s="52" t="e">
        <f>VLOOKUP(C72,#REF!,5,0)</f>
        <v>#REF!</v>
      </c>
      <c r="F72" s="53" t="e">
        <f>VLOOKUP(C72,#REF!,6,0)</f>
        <v>#REF!</v>
      </c>
      <c r="G72" s="54" t="e">
        <f>VLOOKUP(C72,#REF!,8,0)</f>
        <v>#REF!</v>
      </c>
      <c r="H72" s="54" t="e">
        <f>VLOOKUP(C72,#REF!,9,0)</f>
        <v>#REF!</v>
      </c>
      <c r="I72" s="54" t="e">
        <f>VLOOKUP(C72,#REF!,10,0)</f>
        <v>#REF!</v>
      </c>
      <c r="J72" s="54" t="e">
        <f>VLOOKUP(C72,#REF!,11,0)</f>
        <v>#REF!</v>
      </c>
      <c r="K72" s="54" t="e">
        <f>VLOOKUP(C72,#REF!,12,0)</f>
        <v>#REF!</v>
      </c>
      <c r="L72" s="54" t="e">
        <f>VLOOKUP(C72,#REF!,13,0)</f>
        <v>#REF!</v>
      </c>
      <c r="M72" s="54" t="e">
        <f>VLOOKUP(C72,#REF!,14,0)</f>
        <v>#REF!</v>
      </c>
      <c r="N72" s="54" t="e">
        <f>VLOOKUP(C72,#REF!,15,0)</f>
        <v>#REF!</v>
      </c>
      <c r="O72" s="54" t="e">
        <f>VLOOKUP(C72,#REF!,16,0)</f>
        <v>#REF!</v>
      </c>
      <c r="P72" s="140" t="e">
        <f>VLOOKUP(C72,#REF!,17,0)</f>
        <v>#REF!</v>
      </c>
      <c r="Q72" s="54" t="e">
        <f>VLOOKUP(C72,#REF!,18,0)</f>
        <v>#REF!</v>
      </c>
      <c r="R72" s="140" t="e">
        <f>VLOOKUP(C72,#REF!,19,0)</f>
        <v>#REF!</v>
      </c>
      <c r="S72" s="121" t="e">
        <f t="shared" si="1"/>
        <v>#REF!</v>
      </c>
    </row>
    <row r="73" spans="1:19" s="55" customFormat="1" ht="49.95" customHeight="1" x14ac:dyDescent="0.25">
      <c r="A73" s="50">
        <v>69</v>
      </c>
      <c r="B73" s="51" t="e">
        <f>VLOOKUP(C73,#REF!,2,0)</f>
        <v>#REF!</v>
      </c>
      <c r="C73" s="123">
        <v>49438875</v>
      </c>
      <c r="D73" s="80" t="e">
        <f>VLOOKUP(C73,#REF!,3,0)</f>
        <v>#REF!</v>
      </c>
      <c r="E73" s="52" t="e">
        <f>VLOOKUP(C73,#REF!,5,0)</f>
        <v>#REF!</v>
      </c>
      <c r="F73" s="53" t="e">
        <f>VLOOKUP(C73,#REF!,6,0)</f>
        <v>#REF!</v>
      </c>
      <c r="G73" s="54" t="e">
        <f>VLOOKUP(C73,#REF!,8,0)</f>
        <v>#REF!</v>
      </c>
      <c r="H73" s="54" t="e">
        <f>VLOOKUP(C73,#REF!,9,0)</f>
        <v>#REF!</v>
      </c>
      <c r="I73" s="54" t="e">
        <f>VLOOKUP(C73,#REF!,10,0)</f>
        <v>#REF!</v>
      </c>
      <c r="J73" s="54" t="e">
        <f>VLOOKUP(C73,#REF!,11,0)</f>
        <v>#REF!</v>
      </c>
      <c r="K73" s="54" t="e">
        <f>VLOOKUP(C73,#REF!,12,0)</f>
        <v>#REF!</v>
      </c>
      <c r="L73" s="54" t="e">
        <f>VLOOKUP(C73,#REF!,13,0)</f>
        <v>#REF!</v>
      </c>
      <c r="M73" s="54" t="e">
        <f>VLOOKUP(C73,#REF!,14,0)</f>
        <v>#REF!</v>
      </c>
      <c r="N73" s="54" t="e">
        <f>VLOOKUP(C73,#REF!,15,0)</f>
        <v>#REF!</v>
      </c>
      <c r="O73" s="54" t="e">
        <f>VLOOKUP(C73,#REF!,16,0)</f>
        <v>#REF!</v>
      </c>
      <c r="P73" s="140" t="e">
        <f>VLOOKUP(C73,#REF!,17,0)</f>
        <v>#REF!</v>
      </c>
      <c r="Q73" s="54" t="e">
        <f>VLOOKUP(C73,#REF!,18,0)</f>
        <v>#REF!</v>
      </c>
      <c r="R73" s="140" t="e">
        <f>VLOOKUP(C73,#REF!,19,0)</f>
        <v>#REF!</v>
      </c>
      <c r="S73" s="121" t="e">
        <f t="shared" si="1"/>
        <v>#REF!</v>
      </c>
    </row>
    <row r="74" spans="1:19" s="55" customFormat="1" ht="49.95" customHeight="1" x14ac:dyDescent="0.25">
      <c r="A74" s="50">
        <v>70</v>
      </c>
      <c r="B74" s="51" t="e">
        <f>VLOOKUP(C74,#REF!,2,0)</f>
        <v>#REF!</v>
      </c>
      <c r="C74" s="122">
        <v>225827</v>
      </c>
      <c r="D74" s="80" t="e">
        <f>VLOOKUP(C74,#REF!,3,0)</f>
        <v>#REF!</v>
      </c>
      <c r="E74" s="52" t="e">
        <f>VLOOKUP(C74,#REF!,5,0)</f>
        <v>#REF!</v>
      </c>
      <c r="F74" s="53" t="e">
        <f>VLOOKUP(C74,#REF!,6,0)</f>
        <v>#REF!</v>
      </c>
      <c r="G74" s="54" t="e">
        <f>VLOOKUP(C74,#REF!,8,0)</f>
        <v>#REF!</v>
      </c>
      <c r="H74" s="54" t="e">
        <f>VLOOKUP(C74,#REF!,9,0)</f>
        <v>#REF!</v>
      </c>
      <c r="I74" s="54" t="e">
        <f>VLOOKUP(C74,#REF!,10,0)</f>
        <v>#REF!</v>
      </c>
      <c r="J74" s="54" t="e">
        <f>VLOOKUP(C74,#REF!,11,0)</f>
        <v>#REF!</v>
      </c>
      <c r="K74" s="54" t="e">
        <f>VLOOKUP(C74,#REF!,12,0)</f>
        <v>#REF!</v>
      </c>
      <c r="L74" s="54" t="e">
        <f>VLOOKUP(C74,#REF!,13,0)</f>
        <v>#REF!</v>
      </c>
      <c r="M74" s="54" t="e">
        <f>VLOOKUP(C74,#REF!,14,0)</f>
        <v>#REF!</v>
      </c>
      <c r="N74" s="54" t="e">
        <f>VLOOKUP(C74,#REF!,15,0)</f>
        <v>#REF!</v>
      </c>
      <c r="O74" s="54" t="e">
        <f>VLOOKUP(C74,#REF!,16,0)</f>
        <v>#REF!</v>
      </c>
      <c r="P74" s="140" t="e">
        <f>VLOOKUP(C74,#REF!,17,0)</f>
        <v>#REF!</v>
      </c>
      <c r="Q74" s="54" t="e">
        <f>VLOOKUP(C74,#REF!,18,0)</f>
        <v>#REF!</v>
      </c>
      <c r="R74" s="140" t="e">
        <f>VLOOKUP(C74,#REF!,19,0)</f>
        <v>#REF!</v>
      </c>
      <c r="S74" s="121" t="e">
        <f t="shared" si="1"/>
        <v>#REF!</v>
      </c>
    </row>
    <row r="75" spans="1:19" s="55" customFormat="1" ht="49.95" customHeight="1" x14ac:dyDescent="0.25">
      <c r="A75" s="50">
        <v>71</v>
      </c>
      <c r="B75" s="51" t="e">
        <f>VLOOKUP(C75,#REF!,2,0)</f>
        <v>#REF!</v>
      </c>
      <c r="C75" s="123">
        <v>44946775</v>
      </c>
      <c r="D75" s="80" t="e">
        <f>VLOOKUP(C75,#REF!,3,0)</f>
        <v>#REF!</v>
      </c>
      <c r="E75" s="52" t="e">
        <f>VLOOKUP(C75,#REF!,5,0)</f>
        <v>#REF!</v>
      </c>
      <c r="F75" s="53" t="e">
        <f>VLOOKUP(C75,#REF!,6,0)</f>
        <v>#REF!</v>
      </c>
      <c r="G75" s="54" t="e">
        <f>VLOOKUP(C75,#REF!,8,0)</f>
        <v>#REF!</v>
      </c>
      <c r="H75" s="54" t="e">
        <f>VLOOKUP(C75,#REF!,9,0)</f>
        <v>#REF!</v>
      </c>
      <c r="I75" s="54" t="e">
        <f>VLOOKUP(C75,#REF!,10,0)</f>
        <v>#REF!</v>
      </c>
      <c r="J75" s="54" t="e">
        <f>VLOOKUP(C75,#REF!,11,0)</f>
        <v>#REF!</v>
      </c>
      <c r="K75" s="54" t="e">
        <f>VLOOKUP(C75,#REF!,12,0)</f>
        <v>#REF!</v>
      </c>
      <c r="L75" s="54" t="e">
        <f>VLOOKUP(C75,#REF!,13,0)</f>
        <v>#REF!</v>
      </c>
      <c r="M75" s="54" t="e">
        <f>VLOOKUP(C75,#REF!,14,0)</f>
        <v>#REF!</v>
      </c>
      <c r="N75" s="54" t="e">
        <f>VLOOKUP(C75,#REF!,15,0)</f>
        <v>#REF!</v>
      </c>
      <c r="O75" s="54" t="e">
        <f>VLOOKUP(C75,#REF!,16,0)</f>
        <v>#REF!</v>
      </c>
      <c r="P75" s="140" t="e">
        <f>VLOOKUP(C75,#REF!,17,0)</f>
        <v>#REF!</v>
      </c>
      <c r="Q75" s="54" t="e">
        <f>VLOOKUP(C75,#REF!,18,0)</f>
        <v>#REF!</v>
      </c>
      <c r="R75" s="140" t="e">
        <f>VLOOKUP(C75,#REF!,19,0)</f>
        <v>#REF!</v>
      </c>
      <c r="S75" s="121" t="e">
        <f t="shared" si="1"/>
        <v>#REF!</v>
      </c>
    </row>
    <row r="76" spans="1:19" s="55" customFormat="1" ht="49.95" customHeight="1" x14ac:dyDescent="0.25">
      <c r="A76" s="50">
        <v>72</v>
      </c>
      <c r="B76" s="51" t="e">
        <f>VLOOKUP(C76,#REF!,2,0)</f>
        <v>#REF!</v>
      </c>
      <c r="C76" s="123">
        <v>49459171</v>
      </c>
      <c r="D76" s="80" t="e">
        <f>VLOOKUP(C76,#REF!,3,0)</f>
        <v>#REF!</v>
      </c>
      <c r="E76" s="52" t="e">
        <f>VLOOKUP(C76,#REF!,5,0)</f>
        <v>#REF!</v>
      </c>
      <c r="F76" s="53" t="e">
        <f>VLOOKUP(C76,#REF!,6,0)</f>
        <v>#REF!</v>
      </c>
      <c r="G76" s="54" t="e">
        <f>VLOOKUP(C76,#REF!,8,0)</f>
        <v>#REF!</v>
      </c>
      <c r="H76" s="54" t="e">
        <f>VLOOKUP(C76,#REF!,9,0)</f>
        <v>#REF!</v>
      </c>
      <c r="I76" s="54" t="e">
        <f>VLOOKUP(C76,#REF!,10,0)</f>
        <v>#REF!</v>
      </c>
      <c r="J76" s="54" t="e">
        <f>VLOOKUP(C76,#REF!,11,0)</f>
        <v>#REF!</v>
      </c>
      <c r="K76" s="54" t="e">
        <f>VLOOKUP(C76,#REF!,12,0)</f>
        <v>#REF!</v>
      </c>
      <c r="L76" s="54" t="e">
        <f>VLOOKUP(C76,#REF!,13,0)</f>
        <v>#REF!</v>
      </c>
      <c r="M76" s="54" t="e">
        <f>VLOOKUP(C76,#REF!,14,0)</f>
        <v>#REF!</v>
      </c>
      <c r="N76" s="54" t="e">
        <f>VLOOKUP(C76,#REF!,15,0)</f>
        <v>#REF!</v>
      </c>
      <c r="O76" s="54" t="e">
        <f>VLOOKUP(C76,#REF!,16,0)</f>
        <v>#REF!</v>
      </c>
      <c r="P76" s="140" t="e">
        <f>VLOOKUP(C76,#REF!,17,0)</f>
        <v>#REF!</v>
      </c>
      <c r="Q76" s="54" t="e">
        <f>VLOOKUP(C76,#REF!,18,0)</f>
        <v>#REF!</v>
      </c>
      <c r="R76" s="140" t="e">
        <f>VLOOKUP(C76,#REF!,19,0)</f>
        <v>#REF!</v>
      </c>
      <c r="S76" s="121" t="e">
        <f t="shared" si="1"/>
        <v>#REF!</v>
      </c>
    </row>
    <row r="77" spans="1:19" s="55" customFormat="1" ht="49.95" customHeight="1" x14ac:dyDescent="0.25">
      <c r="A77" s="50">
        <v>73</v>
      </c>
      <c r="B77" s="51" t="e">
        <f>VLOOKUP(C77,#REF!,2,0)</f>
        <v>#REF!</v>
      </c>
      <c r="C77" s="122">
        <v>55468</v>
      </c>
      <c r="D77" s="80" t="e">
        <f>VLOOKUP(C77,#REF!,3,0)</f>
        <v>#REF!</v>
      </c>
      <c r="E77" s="52" t="e">
        <f>VLOOKUP(C77,#REF!,5,0)</f>
        <v>#REF!</v>
      </c>
      <c r="F77" s="53" t="e">
        <f>VLOOKUP(C77,#REF!,6,0)</f>
        <v>#REF!</v>
      </c>
      <c r="G77" s="54" t="e">
        <f>VLOOKUP(C77,#REF!,8,0)</f>
        <v>#REF!</v>
      </c>
      <c r="H77" s="54" t="e">
        <f>VLOOKUP(C77,#REF!,9,0)</f>
        <v>#REF!</v>
      </c>
      <c r="I77" s="54" t="e">
        <f>VLOOKUP(C77,#REF!,10,0)</f>
        <v>#REF!</v>
      </c>
      <c r="J77" s="54" t="e">
        <f>VLOOKUP(C77,#REF!,11,0)</f>
        <v>#REF!</v>
      </c>
      <c r="K77" s="54" t="e">
        <f>VLOOKUP(C77,#REF!,12,0)</f>
        <v>#REF!</v>
      </c>
      <c r="L77" s="54" t="e">
        <f>VLOOKUP(C77,#REF!,13,0)</f>
        <v>#REF!</v>
      </c>
      <c r="M77" s="54" t="e">
        <f>VLOOKUP(C77,#REF!,14,0)</f>
        <v>#REF!</v>
      </c>
      <c r="N77" s="54" t="e">
        <f>VLOOKUP(C77,#REF!,15,0)</f>
        <v>#REF!</v>
      </c>
      <c r="O77" s="54" t="e">
        <f>VLOOKUP(C77,#REF!,16,0)</f>
        <v>#REF!</v>
      </c>
      <c r="P77" s="140" t="e">
        <f>VLOOKUP(C77,#REF!,17,0)</f>
        <v>#REF!</v>
      </c>
      <c r="Q77" s="54" t="e">
        <f>VLOOKUP(C77,#REF!,18,0)</f>
        <v>#REF!</v>
      </c>
      <c r="R77" s="140" t="e">
        <f>VLOOKUP(C77,#REF!,19,0)</f>
        <v>#REF!</v>
      </c>
      <c r="S77" s="121" t="e">
        <f t="shared" si="1"/>
        <v>#REF!</v>
      </c>
    </row>
    <row r="78" spans="1:19" s="55" customFormat="1" ht="49.95" customHeight="1" x14ac:dyDescent="0.25">
      <c r="A78" s="50">
        <v>74</v>
      </c>
      <c r="B78" s="51" t="e">
        <f>VLOOKUP(C78,#REF!,2,0)</f>
        <v>#REF!</v>
      </c>
      <c r="C78" s="123">
        <v>70842663</v>
      </c>
      <c r="D78" s="80" t="e">
        <f>VLOOKUP(C78,#REF!,3,0)</f>
        <v>#REF!</v>
      </c>
      <c r="E78" s="52" t="e">
        <f>VLOOKUP(C78,#REF!,5,0)</f>
        <v>#REF!</v>
      </c>
      <c r="F78" s="53" t="e">
        <f>VLOOKUP(C78,#REF!,6,0)</f>
        <v>#REF!</v>
      </c>
      <c r="G78" s="54" t="e">
        <f>VLOOKUP(C78,#REF!,8,0)</f>
        <v>#REF!</v>
      </c>
      <c r="H78" s="54" t="e">
        <f>VLOOKUP(C78,#REF!,9,0)</f>
        <v>#REF!</v>
      </c>
      <c r="I78" s="54" t="e">
        <f>VLOOKUP(C78,#REF!,10,0)</f>
        <v>#REF!</v>
      </c>
      <c r="J78" s="54" t="e">
        <f>VLOOKUP(C78,#REF!,11,0)</f>
        <v>#REF!</v>
      </c>
      <c r="K78" s="54" t="e">
        <f>VLOOKUP(C78,#REF!,12,0)</f>
        <v>#REF!</v>
      </c>
      <c r="L78" s="54" t="e">
        <f>VLOOKUP(C78,#REF!,13,0)</f>
        <v>#REF!</v>
      </c>
      <c r="M78" s="54" t="e">
        <f>VLOOKUP(C78,#REF!,14,0)</f>
        <v>#REF!</v>
      </c>
      <c r="N78" s="54" t="e">
        <f>VLOOKUP(C78,#REF!,15,0)</f>
        <v>#REF!</v>
      </c>
      <c r="O78" s="54" t="e">
        <f>VLOOKUP(C78,#REF!,16,0)</f>
        <v>#REF!</v>
      </c>
      <c r="P78" s="140" t="e">
        <f>VLOOKUP(C78,#REF!,17,0)</f>
        <v>#REF!</v>
      </c>
      <c r="Q78" s="54" t="e">
        <f>VLOOKUP(C78,#REF!,18,0)</f>
        <v>#REF!</v>
      </c>
      <c r="R78" s="140" t="e">
        <f>VLOOKUP(C78,#REF!,19,0)</f>
        <v>#REF!</v>
      </c>
      <c r="S78" s="121" t="e">
        <f t="shared" si="1"/>
        <v>#REF!</v>
      </c>
    </row>
    <row r="79" spans="1:19" s="55" customFormat="1" ht="49.95" customHeight="1" x14ac:dyDescent="0.25">
      <c r="A79" s="50">
        <v>75</v>
      </c>
      <c r="B79" s="51" t="e">
        <f>VLOOKUP(C79,#REF!,2,0)</f>
        <v>#REF!</v>
      </c>
      <c r="C79" s="123">
        <v>49461702</v>
      </c>
      <c r="D79" s="80" t="e">
        <f>VLOOKUP(C79,#REF!,3,0)</f>
        <v>#REF!</v>
      </c>
      <c r="E79" s="52" t="e">
        <f>VLOOKUP(C79,#REF!,5,0)</f>
        <v>#REF!</v>
      </c>
      <c r="F79" s="53" t="e">
        <f>VLOOKUP(C79,#REF!,6,0)</f>
        <v>#REF!</v>
      </c>
      <c r="G79" s="54" t="e">
        <f>VLOOKUP(C79,#REF!,8,0)</f>
        <v>#REF!</v>
      </c>
      <c r="H79" s="54" t="e">
        <f>VLOOKUP(C79,#REF!,9,0)</f>
        <v>#REF!</v>
      </c>
      <c r="I79" s="54" t="e">
        <f>VLOOKUP(C79,#REF!,10,0)</f>
        <v>#REF!</v>
      </c>
      <c r="J79" s="54" t="e">
        <f>VLOOKUP(C79,#REF!,11,0)</f>
        <v>#REF!</v>
      </c>
      <c r="K79" s="54" t="e">
        <f>VLOOKUP(C79,#REF!,12,0)</f>
        <v>#REF!</v>
      </c>
      <c r="L79" s="54" t="e">
        <f>VLOOKUP(C79,#REF!,13,0)</f>
        <v>#REF!</v>
      </c>
      <c r="M79" s="54" t="e">
        <f>VLOOKUP(C79,#REF!,14,0)</f>
        <v>#REF!</v>
      </c>
      <c r="N79" s="54" t="e">
        <f>VLOOKUP(C79,#REF!,15,0)</f>
        <v>#REF!</v>
      </c>
      <c r="O79" s="54" t="e">
        <f>VLOOKUP(C79,#REF!,16,0)</f>
        <v>#REF!</v>
      </c>
      <c r="P79" s="140" t="e">
        <f>VLOOKUP(C79,#REF!,17,0)</f>
        <v>#REF!</v>
      </c>
      <c r="Q79" s="54" t="e">
        <f>VLOOKUP(C79,#REF!,18,0)</f>
        <v>#REF!</v>
      </c>
      <c r="R79" s="140" t="e">
        <f>VLOOKUP(C79,#REF!,19,0)</f>
        <v>#REF!</v>
      </c>
      <c r="S79" s="121" t="e">
        <f t="shared" si="1"/>
        <v>#REF!</v>
      </c>
    </row>
    <row r="80" spans="1:19" s="55" customFormat="1" ht="49.95" customHeight="1" x14ac:dyDescent="0.25">
      <c r="A80" s="50">
        <v>76</v>
      </c>
      <c r="B80" s="51" t="e">
        <f>VLOOKUP(C80,#REF!,2,0)</f>
        <v>#REF!</v>
      </c>
      <c r="C80" s="122">
        <v>212733</v>
      </c>
      <c r="D80" s="80" t="e">
        <f>VLOOKUP(C80,#REF!,3,0)</f>
        <v>#REF!</v>
      </c>
      <c r="E80" s="52" t="e">
        <f>VLOOKUP(C80,#REF!,5,0)</f>
        <v>#REF!</v>
      </c>
      <c r="F80" s="53" t="e">
        <f>VLOOKUP(C80,#REF!,6,0)</f>
        <v>#REF!</v>
      </c>
      <c r="G80" s="54" t="e">
        <f>VLOOKUP(C80,#REF!,8,0)</f>
        <v>#REF!</v>
      </c>
      <c r="H80" s="54" t="e">
        <f>VLOOKUP(C80,#REF!,9,0)</f>
        <v>#REF!</v>
      </c>
      <c r="I80" s="54" t="e">
        <f>VLOOKUP(C80,#REF!,10,0)</f>
        <v>#REF!</v>
      </c>
      <c r="J80" s="54" t="e">
        <f>VLOOKUP(C80,#REF!,11,0)</f>
        <v>#REF!</v>
      </c>
      <c r="K80" s="54" t="e">
        <f>VLOOKUP(C80,#REF!,12,0)</f>
        <v>#REF!</v>
      </c>
      <c r="L80" s="54" t="e">
        <f>VLOOKUP(C80,#REF!,13,0)</f>
        <v>#REF!</v>
      </c>
      <c r="M80" s="54" t="e">
        <f>VLOOKUP(C80,#REF!,14,0)</f>
        <v>#REF!</v>
      </c>
      <c r="N80" s="54" t="e">
        <f>VLOOKUP(C80,#REF!,15,0)</f>
        <v>#REF!</v>
      </c>
      <c r="O80" s="54" t="e">
        <f>VLOOKUP(C80,#REF!,16,0)</f>
        <v>#REF!</v>
      </c>
      <c r="P80" s="140" t="e">
        <f>VLOOKUP(C80,#REF!,17,0)</f>
        <v>#REF!</v>
      </c>
      <c r="Q80" s="54" t="e">
        <f>VLOOKUP(C80,#REF!,18,0)</f>
        <v>#REF!</v>
      </c>
      <c r="R80" s="140" t="e">
        <f>VLOOKUP(C80,#REF!,19,0)</f>
        <v>#REF!</v>
      </c>
      <c r="S80" s="121" t="e">
        <f t="shared" si="1"/>
        <v>#REF!</v>
      </c>
    </row>
    <row r="81" spans="1:19" s="55" customFormat="1" ht="49.95" customHeight="1" x14ac:dyDescent="0.25">
      <c r="A81" s="50">
        <v>77</v>
      </c>
      <c r="B81" s="51" t="e">
        <f>VLOOKUP(C81,#REF!,2,0)</f>
        <v>#REF!</v>
      </c>
      <c r="C81" s="123">
        <v>49459899</v>
      </c>
      <c r="D81" s="80" t="e">
        <f>VLOOKUP(C81,#REF!,3,0)</f>
        <v>#REF!</v>
      </c>
      <c r="E81" s="52" t="e">
        <f>VLOOKUP(C81,#REF!,5,0)</f>
        <v>#REF!</v>
      </c>
      <c r="F81" s="53" t="e">
        <f>VLOOKUP(C81,#REF!,6,0)</f>
        <v>#REF!</v>
      </c>
      <c r="G81" s="54" t="e">
        <f>VLOOKUP(C81,#REF!,8,0)</f>
        <v>#REF!</v>
      </c>
      <c r="H81" s="54" t="e">
        <f>VLOOKUP(C81,#REF!,9,0)</f>
        <v>#REF!</v>
      </c>
      <c r="I81" s="54" t="e">
        <f>VLOOKUP(C81,#REF!,10,0)</f>
        <v>#REF!</v>
      </c>
      <c r="J81" s="54" t="e">
        <f>VLOOKUP(C81,#REF!,11,0)</f>
        <v>#REF!</v>
      </c>
      <c r="K81" s="54" t="e">
        <f>VLOOKUP(C81,#REF!,12,0)</f>
        <v>#REF!</v>
      </c>
      <c r="L81" s="54" t="e">
        <f>VLOOKUP(C81,#REF!,13,0)</f>
        <v>#REF!</v>
      </c>
      <c r="M81" s="54" t="e">
        <f>VLOOKUP(C81,#REF!,14,0)</f>
        <v>#REF!</v>
      </c>
      <c r="N81" s="54" t="e">
        <f>VLOOKUP(C81,#REF!,15,0)</f>
        <v>#REF!</v>
      </c>
      <c r="O81" s="54" t="e">
        <f>VLOOKUP(C81,#REF!,16,0)</f>
        <v>#REF!</v>
      </c>
      <c r="P81" s="140" t="e">
        <f>VLOOKUP(C81,#REF!,17,0)</f>
        <v>#REF!</v>
      </c>
      <c r="Q81" s="54" t="e">
        <f>VLOOKUP(C81,#REF!,18,0)</f>
        <v>#REF!</v>
      </c>
      <c r="R81" s="140" t="e">
        <f>VLOOKUP(C81,#REF!,19,0)</f>
        <v>#REF!</v>
      </c>
      <c r="S81" s="121" t="e">
        <f t="shared" si="1"/>
        <v>#REF!</v>
      </c>
    </row>
    <row r="82" spans="1:19" s="55" customFormat="1" ht="49.95" customHeight="1" x14ac:dyDescent="0.25">
      <c r="A82" s="50">
        <v>78</v>
      </c>
      <c r="B82" s="51" t="e">
        <f>VLOOKUP(C82,#REF!,2,0)</f>
        <v>#REF!</v>
      </c>
      <c r="C82" s="123">
        <v>46937081</v>
      </c>
      <c r="D82" s="80" t="e">
        <f>VLOOKUP(C82,#REF!,3,0)</f>
        <v>#REF!</v>
      </c>
      <c r="E82" s="52" t="e">
        <f>VLOOKUP(C82,#REF!,5,0)</f>
        <v>#REF!</v>
      </c>
      <c r="F82" s="53" t="e">
        <f>VLOOKUP(C82,#REF!,6,0)</f>
        <v>#REF!</v>
      </c>
      <c r="G82" s="54" t="e">
        <f>VLOOKUP(C82,#REF!,8,0)</f>
        <v>#REF!</v>
      </c>
      <c r="H82" s="54" t="e">
        <f>VLOOKUP(C82,#REF!,9,0)</f>
        <v>#REF!</v>
      </c>
      <c r="I82" s="54" t="e">
        <f>VLOOKUP(C82,#REF!,10,0)</f>
        <v>#REF!</v>
      </c>
      <c r="J82" s="54" t="e">
        <f>VLOOKUP(C82,#REF!,11,0)</f>
        <v>#REF!</v>
      </c>
      <c r="K82" s="54" t="e">
        <f>VLOOKUP(C82,#REF!,12,0)</f>
        <v>#REF!</v>
      </c>
      <c r="L82" s="54" t="e">
        <f>VLOOKUP(C82,#REF!,13,0)</f>
        <v>#REF!</v>
      </c>
      <c r="M82" s="54" t="e">
        <f>VLOOKUP(C82,#REF!,14,0)</f>
        <v>#REF!</v>
      </c>
      <c r="N82" s="54" t="e">
        <f>VLOOKUP(C82,#REF!,15,0)</f>
        <v>#REF!</v>
      </c>
      <c r="O82" s="54" t="e">
        <f>VLOOKUP(C82,#REF!,16,0)</f>
        <v>#REF!</v>
      </c>
      <c r="P82" s="140" t="e">
        <f>VLOOKUP(C82,#REF!,17,0)</f>
        <v>#REF!</v>
      </c>
      <c r="Q82" s="54" t="e">
        <f>VLOOKUP(C82,#REF!,18,0)</f>
        <v>#REF!</v>
      </c>
      <c r="R82" s="140" t="e">
        <f>VLOOKUP(C82,#REF!,19,0)</f>
        <v>#REF!</v>
      </c>
      <c r="S82" s="121" t="e">
        <f t="shared" si="1"/>
        <v>#REF!</v>
      </c>
    </row>
    <row r="83" spans="1:19" s="55" customFormat="1" ht="49.95" customHeight="1" x14ac:dyDescent="0.25">
      <c r="A83" s="50">
        <v>79</v>
      </c>
      <c r="B83" s="51" t="e">
        <f>VLOOKUP(C83,#REF!,2,0)</f>
        <v>#REF!</v>
      </c>
      <c r="C83" s="123">
        <v>49939378</v>
      </c>
      <c r="D83" s="80" t="e">
        <f>VLOOKUP(C83,#REF!,3,0)</f>
        <v>#REF!</v>
      </c>
      <c r="E83" s="52" t="e">
        <f>VLOOKUP(C83,#REF!,5,0)</f>
        <v>#REF!</v>
      </c>
      <c r="F83" s="53" t="e">
        <f>VLOOKUP(C83,#REF!,6,0)</f>
        <v>#REF!</v>
      </c>
      <c r="G83" s="54" t="e">
        <f>VLOOKUP(C83,#REF!,8,0)</f>
        <v>#REF!</v>
      </c>
      <c r="H83" s="54" t="e">
        <f>VLOOKUP(C83,#REF!,9,0)</f>
        <v>#REF!</v>
      </c>
      <c r="I83" s="54" t="e">
        <f>VLOOKUP(C83,#REF!,10,0)</f>
        <v>#REF!</v>
      </c>
      <c r="J83" s="54" t="e">
        <f>VLOOKUP(C83,#REF!,11,0)</f>
        <v>#REF!</v>
      </c>
      <c r="K83" s="54" t="e">
        <f>VLOOKUP(C83,#REF!,12,0)</f>
        <v>#REF!</v>
      </c>
      <c r="L83" s="54" t="e">
        <f>VLOOKUP(C83,#REF!,13,0)</f>
        <v>#REF!</v>
      </c>
      <c r="M83" s="54" t="e">
        <f>VLOOKUP(C83,#REF!,14,0)</f>
        <v>#REF!</v>
      </c>
      <c r="N83" s="54" t="e">
        <f>VLOOKUP(C83,#REF!,15,0)</f>
        <v>#REF!</v>
      </c>
      <c r="O83" s="54" t="e">
        <f>VLOOKUP(C83,#REF!,16,0)</f>
        <v>#REF!</v>
      </c>
      <c r="P83" s="140" t="e">
        <f>VLOOKUP(C83,#REF!,17,0)</f>
        <v>#REF!</v>
      </c>
      <c r="Q83" s="54" t="e">
        <f>VLOOKUP(C83,#REF!,18,0)</f>
        <v>#REF!</v>
      </c>
      <c r="R83" s="140" t="e">
        <f>VLOOKUP(C83,#REF!,19,0)</f>
        <v>#REF!</v>
      </c>
      <c r="S83" s="121" t="e">
        <f t="shared" si="1"/>
        <v>#REF!</v>
      </c>
    </row>
    <row r="84" spans="1:19" s="55" customFormat="1" ht="49.95" customHeight="1" x14ac:dyDescent="0.25">
      <c r="A84" s="50">
        <v>80</v>
      </c>
      <c r="B84" s="51" t="e">
        <f>VLOOKUP(C84,#REF!,2,0)</f>
        <v>#REF!</v>
      </c>
      <c r="C84" s="122">
        <v>90352</v>
      </c>
      <c r="D84" s="80" t="e">
        <f>VLOOKUP(C84,#REF!,3,0)</f>
        <v>#REF!</v>
      </c>
      <c r="E84" s="52" t="e">
        <f>VLOOKUP(C84,#REF!,5,0)</f>
        <v>#REF!</v>
      </c>
      <c r="F84" s="53" t="e">
        <f>VLOOKUP(C84,#REF!,6,0)</f>
        <v>#REF!</v>
      </c>
      <c r="G84" s="54" t="e">
        <f>VLOOKUP(C84,#REF!,8,0)</f>
        <v>#REF!</v>
      </c>
      <c r="H84" s="54" t="e">
        <f>VLOOKUP(C84,#REF!,9,0)</f>
        <v>#REF!</v>
      </c>
      <c r="I84" s="54" t="e">
        <f>VLOOKUP(C84,#REF!,10,0)</f>
        <v>#REF!</v>
      </c>
      <c r="J84" s="54" t="e">
        <f>VLOOKUP(C84,#REF!,11,0)</f>
        <v>#REF!</v>
      </c>
      <c r="K84" s="54" t="e">
        <f>VLOOKUP(C84,#REF!,12,0)</f>
        <v>#REF!</v>
      </c>
      <c r="L84" s="54" t="e">
        <f>VLOOKUP(C84,#REF!,13,0)</f>
        <v>#REF!</v>
      </c>
      <c r="M84" s="54" t="e">
        <f>VLOOKUP(C84,#REF!,14,0)</f>
        <v>#REF!</v>
      </c>
      <c r="N84" s="54" t="e">
        <f>VLOOKUP(C84,#REF!,15,0)</f>
        <v>#REF!</v>
      </c>
      <c r="O84" s="54" t="e">
        <f>VLOOKUP(C84,#REF!,16,0)</f>
        <v>#REF!</v>
      </c>
      <c r="P84" s="140" t="e">
        <f>VLOOKUP(C84,#REF!,17,0)</f>
        <v>#REF!</v>
      </c>
      <c r="Q84" s="54" t="e">
        <f>VLOOKUP(C84,#REF!,18,0)</f>
        <v>#REF!</v>
      </c>
      <c r="R84" s="140" t="e">
        <f>VLOOKUP(C84,#REF!,19,0)</f>
        <v>#REF!</v>
      </c>
      <c r="S84" s="121" t="e">
        <f t="shared" si="1"/>
        <v>#REF!</v>
      </c>
    </row>
    <row r="85" spans="1:19" s="55" customFormat="1" ht="49.95" customHeight="1" x14ac:dyDescent="0.25">
      <c r="A85" s="50">
        <v>81</v>
      </c>
      <c r="B85" s="51" t="e">
        <f>VLOOKUP(C85,#REF!,2,0)</f>
        <v>#REF!</v>
      </c>
      <c r="C85" s="122">
        <v>559130</v>
      </c>
      <c r="D85" s="80" t="e">
        <f>VLOOKUP(C85,#REF!,3,0)</f>
        <v>#REF!</v>
      </c>
      <c r="E85" s="52" t="e">
        <f>VLOOKUP(C85,#REF!,5,0)</f>
        <v>#REF!</v>
      </c>
      <c r="F85" s="53" t="e">
        <f>VLOOKUP(C85,#REF!,6,0)</f>
        <v>#REF!</v>
      </c>
      <c r="G85" s="54" t="e">
        <f>VLOOKUP(C85,#REF!,8,0)</f>
        <v>#REF!</v>
      </c>
      <c r="H85" s="54" t="e">
        <f>VLOOKUP(C85,#REF!,9,0)</f>
        <v>#REF!</v>
      </c>
      <c r="I85" s="54" t="e">
        <f>VLOOKUP(C85,#REF!,10,0)</f>
        <v>#REF!</v>
      </c>
      <c r="J85" s="54" t="e">
        <f>VLOOKUP(C85,#REF!,11,0)</f>
        <v>#REF!</v>
      </c>
      <c r="K85" s="54" t="e">
        <f>VLOOKUP(C85,#REF!,12,0)</f>
        <v>#REF!</v>
      </c>
      <c r="L85" s="54" t="e">
        <f>VLOOKUP(C85,#REF!,13,0)</f>
        <v>#REF!</v>
      </c>
      <c r="M85" s="54" t="e">
        <f>VLOOKUP(C85,#REF!,14,0)</f>
        <v>#REF!</v>
      </c>
      <c r="N85" s="54" t="e">
        <f>VLOOKUP(C85,#REF!,15,0)</f>
        <v>#REF!</v>
      </c>
      <c r="O85" s="54" t="e">
        <f>VLOOKUP(C85,#REF!,16,0)</f>
        <v>#REF!</v>
      </c>
      <c r="P85" s="140" t="e">
        <f>VLOOKUP(C85,#REF!,17,0)</f>
        <v>#REF!</v>
      </c>
      <c r="Q85" s="54" t="e">
        <f>VLOOKUP(C85,#REF!,18,0)</f>
        <v>#REF!</v>
      </c>
      <c r="R85" s="140" t="e">
        <f>VLOOKUP(C85,#REF!,19,0)</f>
        <v>#REF!</v>
      </c>
      <c r="S85" s="121" t="e">
        <f t="shared" si="1"/>
        <v>#REF!</v>
      </c>
    </row>
    <row r="86" spans="1:19" s="55" customFormat="1" ht="49.95" customHeight="1" x14ac:dyDescent="0.25">
      <c r="A86" s="50">
        <v>82</v>
      </c>
      <c r="B86" s="51" t="e">
        <f>VLOOKUP(C86,#REF!,2,0)</f>
        <v>#REF!</v>
      </c>
      <c r="C86" s="123">
        <v>70836931</v>
      </c>
      <c r="D86" s="80" t="e">
        <f>VLOOKUP(C86,#REF!,3,0)</f>
        <v>#REF!</v>
      </c>
      <c r="E86" s="52" t="e">
        <f>VLOOKUP(C86,#REF!,5,0)</f>
        <v>#REF!</v>
      </c>
      <c r="F86" s="53" t="e">
        <f>VLOOKUP(C86,#REF!,6,0)</f>
        <v>#REF!</v>
      </c>
      <c r="G86" s="54" t="e">
        <f>VLOOKUP(C86,#REF!,8,0)</f>
        <v>#REF!</v>
      </c>
      <c r="H86" s="54" t="e">
        <f>VLOOKUP(C86,#REF!,9,0)</f>
        <v>#REF!</v>
      </c>
      <c r="I86" s="54" t="e">
        <f>VLOOKUP(C86,#REF!,10,0)</f>
        <v>#REF!</v>
      </c>
      <c r="J86" s="54" t="e">
        <f>VLOOKUP(C86,#REF!,11,0)</f>
        <v>#REF!</v>
      </c>
      <c r="K86" s="54" t="e">
        <f>VLOOKUP(C86,#REF!,12,0)</f>
        <v>#REF!</v>
      </c>
      <c r="L86" s="54" t="e">
        <f>VLOOKUP(C86,#REF!,13,0)</f>
        <v>#REF!</v>
      </c>
      <c r="M86" s="54" t="e">
        <f>VLOOKUP(C86,#REF!,14,0)</f>
        <v>#REF!</v>
      </c>
      <c r="N86" s="54" t="e">
        <f>VLOOKUP(C86,#REF!,15,0)</f>
        <v>#REF!</v>
      </c>
      <c r="O86" s="54" t="e">
        <f>VLOOKUP(C86,#REF!,16,0)</f>
        <v>#REF!</v>
      </c>
      <c r="P86" s="140" t="e">
        <f>VLOOKUP(C86,#REF!,17,0)</f>
        <v>#REF!</v>
      </c>
      <c r="Q86" s="54" t="e">
        <f>VLOOKUP(C86,#REF!,18,0)</f>
        <v>#REF!</v>
      </c>
      <c r="R86" s="140" t="e">
        <f>VLOOKUP(C86,#REF!,19,0)</f>
        <v>#REF!</v>
      </c>
      <c r="S86" s="121" t="e">
        <f t="shared" si="1"/>
        <v>#REF!</v>
      </c>
    </row>
    <row r="87" spans="1:19" ht="49.5" customHeight="1" x14ac:dyDescent="0.25">
      <c r="A87" s="50">
        <v>83</v>
      </c>
      <c r="B87" s="51" t="e">
        <f>VLOOKUP(C87,#REF!,2,0)</f>
        <v>#REF!</v>
      </c>
      <c r="C87" s="123">
        <v>64480020</v>
      </c>
      <c r="D87" s="80" t="e">
        <f>VLOOKUP(C87,#REF!,3,0)</f>
        <v>#REF!</v>
      </c>
      <c r="E87" s="52" t="e">
        <f>VLOOKUP(C87,#REF!,5,0)</f>
        <v>#REF!</v>
      </c>
      <c r="F87" s="53" t="e">
        <f>VLOOKUP(C87,#REF!,6,0)</f>
        <v>#REF!</v>
      </c>
      <c r="G87" s="54" t="e">
        <f>VLOOKUP(C87,#REF!,8,0)</f>
        <v>#REF!</v>
      </c>
      <c r="H87" s="54" t="e">
        <f>VLOOKUP(C87,#REF!,9,0)</f>
        <v>#REF!</v>
      </c>
      <c r="I87" s="54" t="e">
        <f>VLOOKUP(C87,#REF!,10,0)</f>
        <v>#REF!</v>
      </c>
      <c r="J87" s="54" t="e">
        <f>VLOOKUP(C87,#REF!,11,0)</f>
        <v>#REF!</v>
      </c>
      <c r="K87" s="54" t="e">
        <f>VLOOKUP(C87,#REF!,12,0)</f>
        <v>#REF!</v>
      </c>
      <c r="L87" s="54" t="e">
        <f>VLOOKUP(C87,#REF!,13,0)</f>
        <v>#REF!</v>
      </c>
      <c r="M87" s="54" t="e">
        <f>VLOOKUP(C87,#REF!,14,0)</f>
        <v>#REF!</v>
      </c>
      <c r="N87" s="54" t="e">
        <f>VLOOKUP(C87,#REF!,15,0)</f>
        <v>#REF!</v>
      </c>
      <c r="O87" s="54" t="e">
        <f>VLOOKUP(C87,#REF!,16,0)</f>
        <v>#REF!</v>
      </c>
      <c r="P87" s="140" t="e">
        <f>VLOOKUP(C87,#REF!,17,0)</f>
        <v>#REF!</v>
      </c>
      <c r="Q87" s="54" t="e">
        <f>VLOOKUP(C87,#REF!,18,0)</f>
        <v>#REF!</v>
      </c>
      <c r="R87" s="140" t="e">
        <f>VLOOKUP(C87,#REF!,19,0)</f>
        <v>#REF!</v>
      </c>
      <c r="S87" s="121" t="e">
        <f t="shared" si="1"/>
        <v>#REF!</v>
      </c>
    </row>
    <row r="88" spans="1:19" ht="49.5" customHeight="1" x14ac:dyDescent="0.25">
      <c r="A88" s="139">
        <v>84</v>
      </c>
      <c r="B88" s="51" t="e">
        <f>VLOOKUP(C88,#REF!,2,0)</f>
        <v>#REF!</v>
      </c>
      <c r="C88" s="123">
        <v>47377470</v>
      </c>
      <c r="D88" s="80" t="e">
        <f>VLOOKUP(C88,#REF!,3,0)</f>
        <v>#REF!</v>
      </c>
      <c r="E88" s="52" t="e">
        <f>VLOOKUP(C88,#REF!,5,0)</f>
        <v>#REF!</v>
      </c>
      <c r="F88" s="53" t="e">
        <f>VLOOKUP(C88,#REF!,6,0)</f>
        <v>#REF!</v>
      </c>
      <c r="G88" s="54" t="e">
        <f>VLOOKUP(C88,#REF!,8,0)</f>
        <v>#REF!</v>
      </c>
      <c r="H88" s="54" t="e">
        <f>VLOOKUP(C88,#REF!,9,0)</f>
        <v>#REF!</v>
      </c>
      <c r="I88" s="54" t="e">
        <f>VLOOKUP(C88,#REF!,10,0)</f>
        <v>#REF!</v>
      </c>
      <c r="J88" s="54" t="e">
        <f>VLOOKUP(C88,#REF!,11,0)</f>
        <v>#REF!</v>
      </c>
      <c r="K88" s="54" t="e">
        <f>VLOOKUP(C88,#REF!,12,0)</f>
        <v>#REF!</v>
      </c>
      <c r="L88" s="54" t="e">
        <f>VLOOKUP(C88,#REF!,13,0)</f>
        <v>#REF!</v>
      </c>
      <c r="M88" s="54" t="e">
        <f>VLOOKUP(C88,#REF!,14,0)</f>
        <v>#REF!</v>
      </c>
      <c r="N88" s="54" t="e">
        <f>VLOOKUP(C88,#REF!,15,0)</f>
        <v>#REF!</v>
      </c>
      <c r="O88" s="54" t="e">
        <f>VLOOKUP(C88,#REF!,16,0)</f>
        <v>#REF!</v>
      </c>
      <c r="P88" s="140" t="e">
        <f>VLOOKUP(C88,#REF!,17,0)</f>
        <v>#REF!</v>
      </c>
      <c r="Q88" s="54" t="e">
        <f>VLOOKUP(C88,#REF!,18,0)</f>
        <v>#REF!</v>
      </c>
      <c r="R88" s="140" t="e">
        <f>VLOOKUP(C88,#REF!,19,0)</f>
        <v>#REF!</v>
      </c>
      <c r="S88" s="121" t="e">
        <f t="shared" si="1"/>
        <v>#REF!</v>
      </c>
    </row>
    <row r="89" spans="1:19" ht="49.8" customHeight="1" x14ac:dyDescent="0.25">
      <c r="A89" s="50">
        <v>85</v>
      </c>
      <c r="B89" s="51" t="e">
        <f>VLOOKUP(C89,#REF!,2,0)</f>
        <v>#REF!</v>
      </c>
      <c r="C89" s="123">
        <v>71197788</v>
      </c>
      <c r="D89" s="80" t="e">
        <f>VLOOKUP(C89,#REF!,3,0)</f>
        <v>#REF!</v>
      </c>
      <c r="E89" s="52" t="e">
        <f>VLOOKUP(C89,#REF!,5,0)</f>
        <v>#REF!</v>
      </c>
      <c r="F89" s="53" t="e">
        <f>VLOOKUP(C89,#REF!,6,0)</f>
        <v>#REF!</v>
      </c>
      <c r="G89" s="54" t="e">
        <f>VLOOKUP(C89,#REF!,8,0)</f>
        <v>#REF!</v>
      </c>
      <c r="H89" s="54" t="e">
        <f>VLOOKUP(C89,#REF!,9,0)</f>
        <v>#REF!</v>
      </c>
      <c r="I89" s="54" t="e">
        <f>VLOOKUP(C89,#REF!,10,0)</f>
        <v>#REF!</v>
      </c>
      <c r="J89" s="54" t="e">
        <f>VLOOKUP(C89,#REF!,11,0)</f>
        <v>#REF!</v>
      </c>
      <c r="K89" s="54" t="e">
        <f>VLOOKUP(C89,#REF!,12,0)</f>
        <v>#REF!</v>
      </c>
      <c r="L89" s="54" t="e">
        <f>VLOOKUP(C89,#REF!,13,0)</f>
        <v>#REF!</v>
      </c>
      <c r="M89" s="54" t="e">
        <f>VLOOKUP(C89,#REF!,14,0)</f>
        <v>#REF!</v>
      </c>
      <c r="N89" s="54" t="e">
        <f>VLOOKUP(C89,#REF!,15,0)</f>
        <v>#REF!</v>
      </c>
      <c r="O89" s="54" t="e">
        <f>VLOOKUP(C89,#REF!,16,0)</f>
        <v>#REF!</v>
      </c>
      <c r="P89" s="140" t="e">
        <f>VLOOKUP(C89,#REF!,17,0)</f>
        <v>#REF!</v>
      </c>
      <c r="Q89" s="54" t="e">
        <f>VLOOKUP(C89,#REF!,18,0)</f>
        <v>#REF!</v>
      </c>
      <c r="R89" s="140" t="e">
        <f>VLOOKUP(C89,#REF!,19,0)</f>
        <v>#REF!</v>
      </c>
      <c r="S89" s="121" t="e">
        <f t="shared" si="1"/>
        <v>#REF!</v>
      </c>
    </row>
    <row r="90" spans="1:19" ht="49.8" customHeight="1" x14ac:dyDescent="0.25">
      <c r="A90" s="50">
        <v>86</v>
      </c>
      <c r="B90" s="51" t="e">
        <f>VLOOKUP(C90,#REF!,2,0)</f>
        <v>#REF!</v>
      </c>
      <c r="C90" s="123">
        <v>64480046</v>
      </c>
      <c r="D90" s="80" t="e">
        <f>VLOOKUP(C90,#REF!,3,0)</f>
        <v>#REF!</v>
      </c>
      <c r="E90" s="52" t="e">
        <f>VLOOKUP(C90,#REF!,5,0)</f>
        <v>#REF!</v>
      </c>
      <c r="F90" s="53" t="e">
        <f>VLOOKUP(C90,#REF!,6,0)</f>
        <v>#REF!</v>
      </c>
      <c r="G90" s="54" t="e">
        <f>VLOOKUP(C90,#REF!,8,0)</f>
        <v>#REF!</v>
      </c>
      <c r="H90" s="54" t="e">
        <f>VLOOKUP(C90,#REF!,9,0)</f>
        <v>#REF!</v>
      </c>
      <c r="I90" s="54" t="e">
        <f>VLOOKUP(C90,#REF!,10,0)</f>
        <v>#REF!</v>
      </c>
      <c r="J90" s="54" t="e">
        <f>VLOOKUP(C90,#REF!,11,0)</f>
        <v>#REF!</v>
      </c>
      <c r="K90" s="54" t="e">
        <f>VLOOKUP(C90,#REF!,12,0)</f>
        <v>#REF!</v>
      </c>
      <c r="L90" s="54" t="e">
        <f>VLOOKUP(C90,#REF!,13,0)</f>
        <v>#REF!</v>
      </c>
      <c r="M90" s="54" t="e">
        <f>VLOOKUP(C90,#REF!,14,0)</f>
        <v>#REF!</v>
      </c>
      <c r="N90" s="54" t="e">
        <f>VLOOKUP(C90,#REF!,15,0)</f>
        <v>#REF!</v>
      </c>
      <c r="O90" s="54" t="e">
        <f>VLOOKUP(C90,#REF!,16,0)</f>
        <v>#REF!</v>
      </c>
      <c r="P90" s="140" t="e">
        <f>VLOOKUP(C90,#REF!,17,0)</f>
        <v>#REF!</v>
      </c>
      <c r="Q90" s="54" t="e">
        <f>VLOOKUP(C90,#REF!,18,0)</f>
        <v>#REF!</v>
      </c>
      <c r="R90" s="140" t="e">
        <f>VLOOKUP(C90,#REF!,19,0)</f>
        <v>#REF!</v>
      </c>
      <c r="S90" s="121" t="e">
        <f t="shared" si="1"/>
        <v>#REF!</v>
      </c>
    </row>
    <row r="91" spans="1:19" ht="49.8" customHeight="1" x14ac:dyDescent="0.25">
      <c r="A91" s="50">
        <v>87</v>
      </c>
      <c r="B91" s="51" t="e">
        <f>VLOOKUP(C91,#REF!,2,0)</f>
        <v>#REF!</v>
      </c>
      <c r="C91" s="123">
        <v>70841373</v>
      </c>
      <c r="D91" s="80" t="e">
        <f>VLOOKUP(C91,#REF!,3,0)</f>
        <v>#REF!</v>
      </c>
      <c r="E91" s="52" t="e">
        <f>VLOOKUP(C91,#REF!,5,0)</f>
        <v>#REF!</v>
      </c>
      <c r="F91" s="53" t="e">
        <f>VLOOKUP(C91,#REF!,6,0)</f>
        <v>#REF!</v>
      </c>
      <c r="G91" s="54" t="e">
        <f>VLOOKUP(C91,#REF!,8,0)</f>
        <v>#REF!</v>
      </c>
      <c r="H91" s="54" t="e">
        <f>VLOOKUP(C91,#REF!,9,0)</f>
        <v>#REF!</v>
      </c>
      <c r="I91" s="54" t="e">
        <f>VLOOKUP(C91,#REF!,10,0)</f>
        <v>#REF!</v>
      </c>
      <c r="J91" s="54" t="e">
        <f>VLOOKUP(C91,#REF!,11,0)</f>
        <v>#REF!</v>
      </c>
      <c r="K91" s="54" t="e">
        <f>VLOOKUP(C91,#REF!,12,0)</f>
        <v>#REF!</v>
      </c>
      <c r="L91" s="54" t="e">
        <f>VLOOKUP(C91,#REF!,13,0)</f>
        <v>#REF!</v>
      </c>
      <c r="M91" s="54" t="e">
        <f>VLOOKUP(C91,#REF!,14,0)</f>
        <v>#REF!</v>
      </c>
      <c r="N91" s="54" t="e">
        <f>VLOOKUP(C91,#REF!,15,0)</f>
        <v>#REF!</v>
      </c>
      <c r="O91" s="54" t="e">
        <f>VLOOKUP(C91,#REF!,16,0)</f>
        <v>#REF!</v>
      </c>
      <c r="P91" s="140" t="e">
        <f>VLOOKUP(C91,#REF!,17,0)</f>
        <v>#REF!</v>
      </c>
      <c r="Q91" s="54" t="e">
        <f>VLOOKUP(C91,#REF!,18,0)</f>
        <v>#REF!</v>
      </c>
      <c r="R91" s="140" t="e">
        <f>VLOOKUP(C91,#REF!,19,0)</f>
        <v>#REF!</v>
      </c>
      <c r="S91" s="121" t="e">
        <f t="shared" si="1"/>
        <v>#REF!</v>
      </c>
    </row>
    <row r="92" spans="1:19" ht="49.8" customHeight="1" x14ac:dyDescent="0.25">
      <c r="A92" s="50">
        <v>88</v>
      </c>
      <c r="B92" s="51" t="e">
        <f>VLOOKUP(C92,#REF!,2,0)</f>
        <v>#REF!</v>
      </c>
      <c r="C92" s="123">
        <v>49939416</v>
      </c>
      <c r="D92" s="80" t="e">
        <f>VLOOKUP(C92,#REF!,3,0)</f>
        <v>#REF!</v>
      </c>
      <c r="E92" s="52" t="e">
        <f>VLOOKUP(C92,#REF!,5,0)</f>
        <v>#REF!</v>
      </c>
      <c r="F92" s="53" t="e">
        <f>VLOOKUP(C92,#REF!,6,0)</f>
        <v>#REF!</v>
      </c>
      <c r="G92" s="54" t="e">
        <f>VLOOKUP(C92,#REF!,8,0)</f>
        <v>#REF!</v>
      </c>
      <c r="H92" s="54" t="e">
        <f>VLOOKUP(C92,#REF!,9,0)</f>
        <v>#REF!</v>
      </c>
      <c r="I92" s="54" t="e">
        <f>VLOOKUP(C92,#REF!,10,0)</f>
        <v>#REF!</v>
      </c>
      <c r="J92" s="54" t="e">
        <f>VLOOKUP(C92,#REF!,11,0)</f>
        <v>#REF!</v>
      </c>
      <c r="K92" s="54" t="e">
        <f>VLOOKUP(C92,#REF!,12,0)</f>
        <v>#REF!</v>
      </c>
      <c r="L92" s="54" t="e">
        <f>VLOOKUP(C92,#REF!,13,0)</f>
        <v>#REF!</v>
      </c>
      <c r="M92" s="54" t="e">
        <f>VLOOKUP(C92,#REF!,14,0)</f>
        <v>#REF!</v>
      </c>
      <c r="N92" s="54" t="e">
        <f>VLOOKUP(C92,#REF!,15,0)</f>
        <v>#REF!</v>
      </c>
      <c r="O92" s="54" t="e">
        <f>VLOOKUP(C92,#REF!,16,0)</f>
        <v>#REF!</v>
      </c>
      <c r="P92" s="140" t="e">
        <f>VLOOKUP(C92,#REF!,17,0)</f>
        <v>#REF!</v>
      </c>
      <c r="Q92" s="54" t="e">
        <f>VLOOKUP(C92,#REF!,18,0)</f>
        <v>#REF!</v>
      </c>
      <c r="R92" s="140" t="e">
        <f>VLOOKUP(C92,#REF!,19,0)</f>
        <v>#REF!</v>
      </c>
      <c r="S92" s="121" t="e">
        <f t="shared" si="1"/>
        <v>#REF!</v>
      </c>
    </row>
    <row r="93" spans="1:19" ht="49.8" customHeight="1" x14ac:dyDescent="0.25">
      <c r="A93" s="50">
        <v>89</v>
      </c>
      <c r="B93" s="51" t="e">
        <f>VLOOKUP(C93,#REF!,2,0)</f>
        <v>#REF!</v>
      </c>
      <c r="C93" s="123">
        <v>70851221</v>
      </c>
      <c r="D93" s="80" t="e">
        <f>VLOOKUP(C93,#REF!,3,0)</f>
        <v>#REF!</v>
      </c>
      <c r="E93" s="52" t="e">
        <f>VLOOKUP(C93,#REF!,5,0)</f>
        <v>#REF!</v>
      </c>
      <c r="F93" s="53" t="e">
        <f>VLOOKUP(C93,#REF!,6,0)</f>
        <v>#REF!</v>
      </c>
      <c r="G93" s="54" t="e">
        <f>VLOOKUP(C93,#REF!,8,0)</f>
        <v>#REF!</v>
      </c>
      <c r="H93" s="54" t="e">
        <f>VLOOKUP(C93,#REF!,9,0)</f>
        <v>#REF!</v>
      </c>
      <c r="I93" s="54" t="e">
        <f>VLOOKUP(C93,#REF!,10,0)</f>
        <v>#REF!</v>
      </c>
      <c r="J93" s="54" t="e">
        <f>VLOOKUP(C93,#REF!,11,0)</f>
        <v>#REF!</v>
      </c>
      <c r="K93" s="54" t="e">
        <f>VLOOKUP(C93,#REF!,12,0)</f>
        <v>#REF!</v>
      </c>
      <c r="L93" s="54" t="e">
        <f>VLOOKUP(C93,#REF!,13,0)</f>
        <v>#REF!</v>
      </c>
      <c r="M93" s="54" t="e">
        <f>VLOOKUP(C93,#REF!,14,0)</f>
        <v>#REF!</v>
      </c>
      <c r="N93" s="54" t="e">
        <f>VLOOKUP(C93,#REF!,15,0)</f>
        <v>#REF!</v>
      </c>
      <c r="O93" s="54" t="e">
        <f>VLOOKUP(C93,#REF!,16,0)</f>
        <v>#REF!</v>
      </c>
      <c r="P93" s="140" t="e">
        <f>VLOOKUP(C93,#REF!,17,0)</f>
        <v>#REF!</v>
      </c>
      <c r="Q93" s="54" t="e">
        <f>VLOOKUP(C93,#REF!,18,0)</f>
        <v>#REF!</v>
      </c>
      <c r="R93" s="140" t="e">
        <f>VLOOKUP(C93,#REF!,19,0)</f>
        <v>#REF!</v>
      </c>
      <c r="S93" s="121" t="e">
        <f t="shared" si="1"/>
        <v>#REF!</v>
      </c>
    </row>
    <row r="94" spans="1:19" ht="49.8" customHeight="1" x14ac:dyDescent="0.25">
      <c r="A94" s="50">
        <v>90</v>
      </c>
      <c r="B94" s="51" t="e">
        <f>VLOOKUP(C94,#REF!,2,0)</f>
        <v>#REF!</v>
      </c>
      <c r="C94" s="122">
        <v>380407</v>
      </c>
      <c r="D94" s="80" t="e">
        <f>VLOOKUP(C94,#REF!,3,0)</f>
        <v>#REF!</v>
      </c>
      <c r="E94" s="52" t="e">
        <f>VLOOKUP(C94,#REF!,5,0)</f>
        <v>#REF!</v>
      </c>
      <c r="F94" s="53" t="e">
        <f>VLOOKUP(C94,#REF!,6,0)</f>
        <v>#REF!</v>
      </c>
      <c r="G94" s="54" t="e">
        <f>VLOOKUP(C94,#REF!,8,0)</f>
        <v>#REF!</v>
      </c>
      <c r="H94" s="54" t="e">
        <f>VLOOKUP(C94,#REF!,9,0)</f>
        <v>#REF!</v>
      </c>
      <c r="I94" s="54" t="e">
        <f>VLOOKUP(C94,#REF!,10,0)</f>
        <v>#REF!</v>
      </c>
      <c r="J94" s="54" t="e">
        <f>VLOOKUP(C94,#REF!,11,0)</f>
        <v>#REF!</v>
      </c>
      <c r="K94" s="54" t="e">
        <f>VLOOKUP(C94,#REF!,12,0)</f>
        <v>#REF!</v>
      </c>
      <c r="L94" s="54" t="e">
        <f>VLOOKUP(C94,#REF!,13,0)</f>
        <v>#REF!</v>
      </c>
      <c r="M94" s="54" t="e">
        <f>VLOOKUP(C94,#REF!,14,0)</f>
        <v>#REF!</v>
      </c>
      <c r="N94" s="54" t="e">
        <f>VLOOKUP(C94,#REF!,15,0)</f>
        <v>#REF!</v>
      </c>
      <c r="O94" s="54" t="e">
        <f>VLOOKUP(C94,#REF!,16,0)</f>
        <v>#REF!</v>
      </c>
      <c r="P94" s="140" t="e">
        <f>VLOOKUP(C94,#REF!,17,0)</f>
        <v>#REF!</v>
      </c>
      <c r="Q94" s="54" t="e">
        <f>VLOOKUP(C94,#REF!,18,0)</f>
        <v>#REF!</v>
      </c>
      <c r="R94" s="140" t="e">
        <f>VLOOKUP(C94,#REF!,19,0)</f>
        <v>#REF!</v>
      </c>
      <c r="S94" s="121" t="e">
        <f t="shared" si="1"/>
        <v>#REF!</v>
      </c>
    </row>
    <row r="95" spans="1:19" ht="49.8" customHeight="1" x14ac:dyDescent="0.25">
      <c r="A95" s="50">
        <v>91</v>
      </c>
      <c r="B95" s="51" t="e">
        <f>VLOOKUP(C95,#REF!,2,0)</f>
        <v>#REF!</v>
      </c>
      <c r="C95" s="122">
        <v>209392</v>
      </c>
      <c r="D95" s="80" t="e">
        <f>VLOOKUP(C95,#REF!,3,0)</f>
        <v>#REF!</v>
      </c>
      <c r="E95" s="52" t="e">
        <f>VLOOKUP(C95,#REF!,5,0)</f>
        <v>#REF!</v>
      </c>
      <c r="F95" s="53" t="e">
        <f>VLOOKUP(C95,#REF!,6,0)</f>
        <v>#REF!</v>
      </c>
      <c r="G95" s="54" t="e">
        <f>VLOOKUP(C95,#REF!,8,0)</f>
        <v>#REF!</v>
      </c>
      <c r="H95" s="54" t="e">
        <f>VLOOKUP(C95,#REF!,9,0)</f>
        <v>#REF!</v>
      </c>
      <c r="I95" s="54" t="e">
        <f>VLOOKUP(C95,#REF!,10,0)</f>
        <v>#REF!</v>
      </c>
      <c r="J95" s="54" t="e">
        <f>VLOOKUP(C95,#REF!,11,0)</f>
        <v>#REF!</v>
      </c>
      <c r="K95" s="54" t="e">
        <f>VLOOKUP(C95,#REF!,12,0)</f>
        <v>#REF!</v>
      </c>
      <c r="L95" s="54" t="e">
        <f>VLOOKUP(C95,#REF!,13,0)</f>
        <v>#REF!</v>
      </c>
      <c r="M95" s="54" t="e">
        <f>VLOOKUP(C95,#REF!,14,0)</f>
        <v>#REF!</v>
      </c>
      <c r="N95" s="54" t="e">
        <f>VLOOKUP(C95,#REF!,15,0)</f>
        <v>#REF!</v>
      </c>
      <c r="O95" s="54" t="e">
        <f>VLOOKUP(C95,#REF!,16,0)</f>
        <v>#REF!</v>
      </c>
      <c r="P95" s="140" t="e">
        <f>VLOOKUP(C95,#REF!,17,0)</f>
        <v>#REF!</v>
      </c>
      <c r="Q95" s="54" t="e">
        <f>VLOOKUP(C95,#REF!,18,0)</f>
        <v>#REF!</v>
      </c>
      <c r="R95" s="140" t="e">
        <f>VLOOKUP(C95,#REF!,19,0)</f>
        <v>#REF!</v>
      </c>
      <c r="S95" s="121" t="e">
        <f t="shared" si="1"/>
        <v>#REF!</v>
      </c>
    </row>
    <row r="96" spans="1:19" ht="49.8" customHeight="1" x14ac:dyDescent="0.25">
      <c r="A96" s="50">
        <v>92</v>
      </c>
      <c r="B96" s="51" t="e">
        <f>VLOOKUP(C96,#REF!,2,0)</f>
        <v>#REF!</v>
      </c>
      <c r="C96" s="123">
        <v>47885939</v>
      </c>
      <c r="D96" s="80" t="e">
        <f>VLOOKUP(C96,#REF!,3,0)</f>
        <v>#REF!</v>
      </c>
      <c r="E96" s="52" t="e">
        <f>VLOOKUP(C96,#REF!,5,0)</f>
        <v>#REF!</v>
      </c>
      <c r="F96" s="53" t="e">
        <f>VLOOKUP(C96,#REF!,6,0)</f>
        <v>#REF!</v>
      </c>
      <c r="G96" s="54" t="e">
        <f>VLOOKUP(C96,#REF!,8,0)</f>
        <v>#REF!</v>
      </c>
      <c r="H96" s="54" t="e">
        <f>VLOOKUP(C96,#REF!,9,0)</f>
        <v>#REF!</v>
      </c>
      <c r="I96" s="54" t="e">
        <f>VLOOKUP(C96,#REF!,10,0)</f>
        <v>#REF!</v>
      </c>
      <c r="J96" s="54" t="e">
        <f>VLOOKUP(C96,#REF!,11,0)</f>
        <v>#REF!</v>
      </c>
      <c r="K96" s="54" t="e">
        <f>VLOOKUP(C96,#REF!,12,0)</f>
        <v>#REF!</v>
      </c>
      <c r="L96" s="54" t="e">
        <f>VLOOKUP(C96,#REF!,13,0)</f>
        <v>#REF!</v>
      </c>
      <c r="M96" s="54" t="e">
        <f>VLOOKUP(C96,#REF!,14,0)</f>
        <v>#REF!</v>
      </c>
      <c r="N96" s="54" t="e">
        <f>VLOOKUP(C96,#REF!,15,0)</f>
        <v>#REF!</v>
      </c>
      <c r="O96" s="54" t="e">
        <f>VLOOKUP(C96,#REF!,16,0)</f>
        <v>#REF!</v>
      </c>
      <c r="P96" s="140" t="e">
        <f>VLOOKUP(C96,#REF!,17,0)</f>
        <v>#REF!</v>
      </c>
      <c r="Q96" s="54" t="e">
        <f>VLOOKUP(C96,#REF!,18,0)</f>
        <v>#REF!</v>
      </c>
      <c r="R96" s="140" t="e">
        <f>VLOOKUP(C96,#REF!,19,0)</f>
        <v>#REF!</v>
      </c>
      <c r="S96" s="121" t="e">
        <f t="shared" si="1"/>
        <v>#REF!</v>
      </c>
    </row>
    <row r="97" spans="1:19" ht="49.8" customHeight="1" x14ac:dyDescent="0.25">
      <c r="A97" s="50">
        <v>93</v>
      </c>
      <c r="B97" s="51" t="e">
        <f>VLOOKUP(C97,#REF!,2,0)</f>
        <v>#REF!</v>
      </c>
      <c r="C97" s="122">
        <v>380458</v>
      </c>
      <c r="D97" s="80" t="e">
        <f>VLOOKUP(C97,#REF!,3,0)</f>
        <v>#REF!</v>
      </c>
      <c r="E97" s="52" t="e">
        <f>VLOOKUP(C97,#REF!,5,0)</f>
        <v>#REF!</v>
      </c>
      <c r="F97" s="53" t="e">
        <f>VLOOKUP(C97,#REF!,6,0)</f>
        <v>#REF!</v>
      </c>
      <c r="G97" s="54" t="e">
        <f>VLOOKUP(C97,#REF!,8,0)</f>
        <v>#REF!</v>
      </c>
      <c r="H97" s="54" t="e">
        <f>VLOOKUP(C97,#REF!,9,0)</f>
        <v>#REF!</v>
      </c>
      <c r="I97" s="54" t="e">
        <f>VLOOKUP(C97,#REF!,10,0)</f>
        <v>#REF!</v>
      </c>
      <c r="J97" s="54" t="e">
        <f>VLOOKUP(C97,#REF!,11,0)</f>
        <v>#REF!</v>
      </c>
      <c r="K97" s="54" t="e">
        <f>VLOOKUP(C97,#REF!,12,0)</f>
        <v>#REF!</v>
      </c>
      <c r="L97" s="54" t="e">
        <f>VLOOKUP(C97,#REF!,13,0)</f>
        <v>#REF!</v>
      </c>
      <c r="M97" s="54" t="e">
        <f>VLOOKUP(C97,#REF!,14,0)</f>
        <v>#REF!</v>
      </c>
      <c r="N97" s="54" t="e">
        <f>VLOOKUP(C97,#REF!,15,0)</f>
        <v>#REF!</v>
      </c>
      <c r="O97" s="54" t="e">
        <f>VLOOKUP(C97,#REF!,16,0)</f>
        <v>#REF!</v>
      </c>
      <c r="P97" s="140" t="e">
        <f>VLOOKUP(C97,#REF!,17,0)</f>
        <v>#REF!</v>
      </c>
      <c r="Q97" s="54" t="e">
        <f>VLOOKUP(C97,#REF!,18,0)</f>
        <v>#REF!</v>
      </c>
      <c r="R97" s="140" t="e">
        <f>VLOOKUP(C97,#REF!,19,0)</f>
        <v>#REF!</v>
      </c>
      <c r="S97" s="121" t="e">
        <f t="shared" si="1"/>
        <v>#REF!</v>
      </c>
    </row>
    <row r="98" spans="1:19" ht="49.8" customHeight="1" x14ac:dyDescent="0.25">
      <c r="A98" s="50">
        <v>94</v>
      </c>
      <c r="B98" s="51" t="e">
        <f>VLOOKUP(C98,#REF!,2,0)</f>
        <v>#REF!</v>
      </c>
      <c r="C98" s="122">
        <v>4212029</v>
      </c>
      <c r="D98" s="80" t="e">
        <f>VLOOKUP(C98,#REF!,3,0)</f>
        <v>#REF!</v>
      </c>
      <c r="E98" s="52" t="e">
        <f>VLOOKUP(C98,#REF!,5,0)</f>
        <v>#REF!</v>
      </c>
      <c r="F98" s="53" t="e">
        <f>VLOOKUP(C98,#REF!,6,0)</f>
        <v>#REF!</v>
      </c>
      <c r="G98" s="54" t="e">
        <f>VLOOKUP(C98,#REF!,8,0)</f>
        <v>#REF!</v>
      </c>
      <c r="H98" s="54" t="e">
        <f>VLOOKUP(C98,#REF!,9,0)</f>
        <v>#REF!</v>
      </c>
      <c r="I98" s="54" t="e">
        <f>VLOOKUP(C98,#REF!,10,0)</f>
        <v>#REF!</v>
      </c>
      <c r="J98" s="54" t="e">
        <f>VLOOKUP(C98,#REF!,11,0)</f>
        <v>#REF!</v>
      </c>
      <c r="K98" s="54" t="e">
        <f>VLOOKUP(C98,#REF!,12,0)</f>
        <v>#REF!</v>
      </c>
      <c r="L98" s="54" t="e">
        <f>VLOOKUP(C98,#REF!,13,0)</f>
        <v>#REF!</v>
      </c>
      <c r="M98" s="54" t="e">
        <f>VLOOKUP(C98,#REF!,14,0)</f>
        <v>#REF!</v>
      </c>
      <c r="N98" s="54" t="e">
        <f>VLOOKUP(C98,#REF!,15,0)</f>
        <v>#REF!</v>
      </c>
      <c r="O98" s="54" t="e">
        <f>VLOOKUP(C98,#REF!,16,0)</f>
        <v>#REF!</v>
      </c>
      <c r="P98" s="140" t="e">
        <f>VLOOKUP(C98,#REF!,17,0)</f>
        <v>#REF!</v>
      </c>
      <c r="Q98" s="54" t="e">
        <f>VLOOKUP(C98,#REF!,18,0)</f>
        <v>#REF!</v>
      </c>
      <c r="R98" s="140" t="e">
        <f>VLOOKUP(C98,#REF!,19,0)</f>
        <v>#REF!</v>
      </c>
      <c r="S98" s="121" t="e">
        <f t="shared" si="1"/>
        <v>#REF!</v>
      </c>
    </row>
    <row r="99" spans="1:19" ht="49.8" customHeight="1" x14ac:dyDescent="0.25">
      <c r="A99" s="50">
        <v>95</v>
      </c>
      <c r="B99" s="51" t="e">
        <f>VLOOKUP(C99,#REF!,2,0)</f>
        <v>#REF!</v>
      </c>
      <c r="C99" s="122">
        <v>4551320</v>
      </c>
      <c r="D99" s="80" t="e">
        <f>VLOOKUP(C99,#REF!,3,0)</f>
        <v>#REF!</v>
      </c>
      <c r="E99" s="52" t="e">
        <f>VLOOKUP(C99,#REF!,5,0)</f>
        <v>#REF!</v>
      </c>
      <c r="F99" s="53" t="e">
        <f>VLOOKUP(C99,#REF!,6,0)</f>
        <v>#REF!</v>
      </c>
      <c r="G99" s="54" t="e">
        <f>VLOOKUP(C99,#REF!,8,0)</f>
        <v>#REF!</v>
      </c>
      <c r="H99" s="54" t="e">
        <f>VLOOKUP(C99,#REF!,9,0)</f>
        <v>#REF!</v>
      </c>
      <c r="I99" s="54" t="e">
        <f>VLOOKUP(C99,#REF!,10,0)</f>
        <v>#REF!</v>
      </c>
      <c r="J99" s="54" t="e">
        <f>VLOOKUP(C99,#REF!,11,0)</f>
        <v>#REF!</v>
      </c>
      <c r="K99" s="54" t="e">
        <f>VLOOKUP(C99,#REF!,12,0)</f>
        <v>#REF!</v>
      </c>
      <c r="L99" s="54" t="e">
        <f>VLOOKUP(C99,#REF!,13,0)</f>
        <v>#REF!</v>
      </c>
      <c r="M99" s="54" t="e">
        <f>VLOOKUP(C99,#REF!,14,0)</f>
        <v>#REF!</v>
      </c>
      <c r="N99" s="54" t="e">
        <f>VLOOKUP(C99,#REF!,15,0)</f>
        <v>#REF!</v>
      </c>
      <c r="O99" s="54" t="e">
        <f>VLOOKUP(C99,#REF!,16,0)</f>
        <v>#REF!</v>
      </c>
      <c r="P99" s="140" t="e">
        <f>VLOOKUP(C99,#REF!,17,0)</f>
        <v>#REF!</v>
      </c>
      <c r="Q99" s="54" t="e">
        <f>VLOOKUP(C99,#REF!,18,0)</f>
        <v>#REF!</v>
      </c>
      <c r="R99" s="140" t="e">
        <f>VLOOKUP(C99,#REF!,19,0)</f>
        <v>#REF!</v>
      </c>
      <c r="S99" s="121" t="e">
        <f t="shared" si="1"/>
        <v>#REF!</v>
      </c>
    </row>
    <row r="100" spans="1:19" ht="49.8" customHeight="1" x14ac:dyDescent="0.25">
      <c r="A100" s="50">
        <v>96</v>
      </c>
      <c r="B100" s="51" t="e">
        <f>VLOOKUP(C100,#REF!,2,0)</f>
        <v>#REF!</v>
      </c>
      <c r="C100" s="123">
        <v>14120097</v>
      </c>
      <c r="D100" s="80" t="e">
        <f>VLOOKUP(C100,#REF!,3,0)</f>
        <v>#REF!</v>
      </c>
      <c r="E100" s="52" t="e">
        <f>VLOOKUP(C100,#REF!,5,0)</f>
        <v>#REF!</v>
      </c>
      <c r="F100" s="53" t="e">
        <f>VLOOKUP(C100,#REF!,6,0)</f>
        <v>#REF!</v>
      </c>
      <c r="G100" s="54" t="e">
        <f>VLOOKUP(C100,#REF!,8,0)</f>
        <v>#REF!</v>
      </c>
      <c r="H100" s="54" t="e">
        <f>VLOOKUP(C100,#REF!,9,0)</f>
        <v>#REF!</v>
      </c>
      <c r="I100" s="54" t="e">
        <f>VLOOKUP(C100,#REF!,10,0)</f>
        <v>#REF!</v>
      </c>
      <c r="J100" s="54" t="e">
        <f>VLOOKUP(C100,#REF!,11,0)</f>
        <v>#REF!</v>
      </c>
      <c r="K100" s="54" t="e">
        <f>VLOOKUP(C100,#REF!,12,0)</f>
        <v>#REF!</v>
      </c>
      <c r="L100" s="54" t="e">
        <f>VLOOKUP(C100,#REF!,13,0)</f>
        <v>#REF!</v>
      </c>
      <c r="M100" s="54" t="e">
        <f>VLOOKUP(C100,#REF!,14,0)</f>
        <v>#REF!</v>
      </c>
      <c r="N100" s="54" t="e">
        <f>VLOOKUP(C100,#REF!,15,0)</f>
        <v>#REF!</v>
      </c>
      <c r="O100" s="54" t="e">
        <f>VLOOKUP(C100,#REF!,16,0)</f>
        <v>#REF!</v>
      </c>
      <c r="P100" s="140" t="e">
        <f>VLOOKUP(C100,#REF!,17,0)</f>
        <v>#REF!</v>
      </c>
      <c r="Q100" s="54" t="e">
        <f>VLOOKUP(C100,#REF!,18,0)</f>
        <v>#REF!</v>
      </c>
      <c r="R100" s="140" t="e">
        <f>VLOOKUP(C100,#REF!,19,0)</f>
        <v>#REF!</v>
      </c>
      <c r="S100" s="121" t="e">
        <f t="shared" si="1"/>
        <v>#REF!</v>
      </c>
    </row>
    <row r="101" spans="1:19" ht="30" customHeight="1" x14ac:dyDescent="0.25">
      <c r="G101" s="141" t="e">
        <f t="shared" ref="G101:R101" si="2">SUM(G5:G100)</f>
        <v>#REF!</v>
      </c>
      <c r="H101" s="141" t="e">
        <f t="shared" si="2"/>
        <v>#REF!</v>
      </c>
      <c r="I101" s="141" t="e">
        <f t="shared" si="2"/>
        <v>#REF!</v>
      </c>
      <c r="J101" s="141" t="e">
        <f t="shared" si="2"/>
        <v>#REF!</v>
      </c>
      <c r="K101" s="141" t="e">
        <f t="shared" si="2"/>
        <v>#REF!</v>
      </c>
      <c r="L101" s="142" t="e">
        <f t="shared" si="2"/>
        <v>#REF!</v>
      </c>
      <c r="M101" s="141" t="e">
        <f t="shared" si="2"/>
        <v>#REF!</v>
      </c>
      <c r="N101" s="141" t="e">
        <f t="shared" si="2"/>
        <v>#REF!</v>
      </c>
      <c r="O101" s="141" t="e">
        <f t="shared" si="2"/>
        <v>#REF!</v>
      </c>
      <c r="P101" s="141" t="e">
        <f t="shared" si="2"/>
        <v>#REF!</v>
      </c>
      <c r="Q101" s="141" t="e">
        <f t="shared" si="2"/>
        <v>#REF!</v>
      </c>
      <c r="R101" s="141" t="e">
        <f t="shared" si="2"/>
        <v>#REF!</v>
      </c>
      <c r="S101" s="143" t="e">
        <f>SUM(G101:R101)</f>
        <v>#REF!</v>
      </c>
    </row>
  </sheetData>
  <autoFilter ref="B4:F88" xr:uid="{0106FB34-4DAE-436F-B150-8D577D7ADE09}"/>
  <mergeCells count="3">
    <mergeCell ref="A1:R1"/>
    <mergeCell ref="A2:R2"/>
    <mergeCell ref="A3:R3"/>
  </mergeCells>
  <phoneticPr fontId="49" type="noConversion"/>
  <conditionalFormatting sqref="B5:B1048576">
    <cfRule type="duplicateValues" dxfId="40" priority="15"/>
  </conditionalFormatting>
  <conditionalFormatting sqref="B11 B18 B26 B33 B40 B47 B54 B61 B78 B30 B49 B68 B37 B56 B75">
    <cfRule type="duplicateValues" dxfId="39" priority="41"/>
  </conditionalFormatting>
  <conditionalFormatting sqref="B12 B27 B41 B55 B79 B31 B50 B69">
    <cfRule type="duplicateValues" dxfId="38" priority="51"/>
  </conditionalFormatting>
  <conditionalFormatting sqref="B22 B41 B60 B79">
    <cfRule type="duplicateValues" dxfId="37" priority="13"/>
  </conditionalFormatting>
  <conditionalFormatting sqref="B28">
    <cfRule type="duplicateValues" dxfId="36" priority="14"/>
  </conditionalFormatting>
  <conditionalFormatting sqref="B29">
    <cfRule type="duplicateValues" dxfId="35" priority="10"/>
  </conditionalFormatting>
  <conditionalFormatting sqref="D5:D100">
    <cfRule type="duplicateValues" dxfId="34" priority="57"/>
  </conditionalFormatting>
  <conditionalFormatting sqref="E4:E1048576">
    <cfRule type="duplicateValues" dxfId="33" priority="9"/>
  </conditionalFormatting>
  <conditionalFormatting sqref="G5:R100">
    <cfRule type="cellIs" dxfId="32" priority="6" operator="greaterThan">
      <formula>0</formula>
    </cfRule>
    <cfRule type="cellIs" dxfId="31" priority="7" operator="greaterThan">
      <formula>0</formula>
    </cfRule>
    <cfRule type="cellIs" dxfId="30" priority="8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5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tabSelected="1" view="pageBreakPreview" zoomScale="55" zoomScaleNormal="70" zoomScaleSheetLayoutView="55" zoomScalePageLayoutView="75" workbookViewId="0">
      <selection activeCell="Q18" sqref="Q18"/>
    </sheetView>
  </sheetViews>
  <sheetFormatPr defaultColWidth="9.33203125" defaultRowHeight="13.8" x14ac:dyDescent="0.25"/>
  <cols>
    <col min="1" max="1" width="11.33203125" style="34" customWidth="1"/>
    <col min="2" max="2" width="56.44140625" style="34" customWidth="1"/>
    <col min="3" max="4" width="18.44140625" style="34" customWidth="1"/>
    <col min="5" max="5" width="18.44140625" style="25" customWidth="1"/>
    <col min="6" max="6" width="18.44140625" style="35" customWidth="1"/>
    <col min="7" max="15" width="18.44140625" style="26" customWidth="1"/>
    <col min="16" max="16" width="18.44140625" style="81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73" t="s">
        <v>3069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</row>
    <row r="2" spans="1:17" ht="18.75" customHeight="1" x14ac:dyDescent="0.25">
      <c r="A2" s="274" t="s">
        <v>360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7" x14ac:dyDescent="0.25">
      <c r="A3" s="274" t="s">
        <v>3501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</row>
    <row r="4" spans="1:17" ht="17.399999999999999" x14ac:dyDescent="0.25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6"/>
      <c r="Q4" s="277"/>
    </row>
    <row r="5" spans="1:17" ht="18.75" customHeight="1" x14ac:dyDescent="0.25">
      <c r="A5" s="278" t="s">
        <v>3035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</row>
    <row r="6" spans="1:17" ht="19.5" customHeight="1" x14ac:dyDescent="0.25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6"/>
      <c r="Q6" s="277"/>
    </row>
    <row r="7" spans="1:17" s="27" customFormat="1" ht="100.2" customHeight="1" x14ac:dyDescent="0.25">
      <c r="A7" s="248" t="s">
        <v>2986</v>
      </c>
      <c r="B7" s="248" t="s">
        <v>2987</v>
      </c>
      <c r="C7" s="248" t="s">
        <v>2988</v>
      </c>
      <c r="D7" s="248" t="s">
        <v>2989</v>
      </c>
      <c r="E7" s="249" t="s">
        <v>2990</v>
      </c>
      <c r="F7" s="249" t="s">
        <v>2991</v>
      </c>
      <c r="G7" s="249" t="s">
        <v>2992</v>
      </c>
      <c r="H7" s="250" t="s">
        <v>2993</v>
      </c>
      <c r="I7" s="250" t="s">
        <v>2994</v>
      </c>
      <c r="J7" s="249" t="s">
        <v>2995</v>
      </c>
      <c r="K7" s="249" t="s">
        <v>2996</v>
      </c>
      <c r="L7" s="251" t="s">
        <v>2997</v>
      </c>
      <c r="M7" s="249" t="s">
        <v>2998</v>
      </c>
      <c r="N7" s="249" t="s">
        <v>2999</v>
      </c>
      <c r="O7" s="249" t="s">
        <v>3000</v>
      </c>
      <c r="P7" s="252" t="s">
        <v>3032</v>
      </c>
      <c r="Q7" s="32" t="s">
        <v>3033</v>
      </c>
    </row>
    <row r="8" spans="1:17" ht="31.05" customHeight="1" x14ac:dyDescent="0.25">
      <c r="A8" s="253">
        <v>1</v>
      </c>
      <c r="B8" s="254" t="s">
        <v>3001</v>
      </c>
      <c r="C8" s="255">
        <v>80</v>
      </c>
      <c r="D8" s="255" t="s">
        <v>3002</v>
      </c>
      <c r="E8" s="255">
        <v>164</v>
      </c>
      <c r="F8" s="255">
        <v>92</v>
      </c>
      <c r="G8" s="255" t="s">
        <v>4361</v>
      </c>
      <c r="H8" s="255" t="s">
        <v>3004</v>
      </c>
      <c r="I8" s="256">
        <v>500</v>
      </c>
      <c r="J8" s="255" t="s">
        <v>3005</v>
      </c>
      <c r="K8" s="255" t="s">
        <v>3005</v>
      </c>
      <c r="L8" s="255" t="s">
        <v>3005</v>
      </c>
      <c r="M8" s="255" t="s">
        <v>3005</v>
      </c>
      <c r="N8" s="255" t="s">
        <v>3005</v>
      </c>
      <c r="O8" s="255" t="s">
        <v>3005</v>
      </c>
      <c r="P8" s="257">
        <v>3825</v>
      </c>
      <c r="Q8" s="246"/>
    </row>
    <row r="9" spans="1:17" ht="31.05" customHeight="1" x14ac:dyDescent="0.25">
      <c r="A9" s="253">
        <v>2</v>
      </c>
      <c r="B9" s="254" t="s">
        <v>3006</v>
      </c>
      <c r="C9" s="255">
        <v>80</v>
      </c>
      <c r="D9" s="255" t="s">
        <v>3002</v>
      </c>
      <c r="E9" s="255">
        <v>158</v>
      </c>
      <c r="F9" s="255">
        <v>90</v>
      </c>
      <c r="G9" s="255" t="s">
        <v>3007</v>
      </c>
      <c r="H9" s="255" t="s">
        <v>3008</v>
      </c>
      <c r="I9" s="256">
        <v>500</v>
      </c>
      <c r="J9" s="255" t="s">
        <v>3005</v>
      </c>
      <c r="K9" s="255" t="s">
        <v>3005</v>
      </c>
      <c r="L9" s="255" t="s">
        <v>3005</v>
      </c>
      <c r="M9" s="255" t="s">
        <v>3005</v>
      </c>
      <c r="N9" s="258" t="s">
        <v>3009</v>
      </c>
      <c r="O9" s="255" t="s">
        <v>3005</v>
      </c>
      <c r="P9" s="259">
        <f>'11 bez NP'!I82</f>
        <v>4180</v>
      </c>
      <c r="Q9" s="246"/>
    </row>
    <row r="10" spans="1:17" ht="31.05" customHeight="1" x14ac:dyDescent="0.25">
      <c r="A10" s="253">
        <v>3</v>
      </c>
      <c r="B10" s="254" t="s">
        <v>3010</v>
      </c>
      <c r="C10" s="255">
        <v>80</v>
      </c>
      <c r="D10" s="255" t="s">
        <v>3002</v>
      </c>
      <c r="E10" s="255">
        <v>143</v>
      </c>
      <c r="F10" s="255">
        <v>89</v>
      </c>
      <c r="G10" s="255" t="s">
        <v>3007</v>
      </c>
      <c r="H10" s="255" t="s">
        <v>3011</v>
      </c>
      <c r="I10" s="256">
        <v>500</v>
      </c>
      <c r="J10" s="260" t="s">
        <v>3012</v>
      </c>
      <c r="K10" s="260" t="s">
        <v>3012</v>
      </c>
      <c r="L10" s="260" t="s">
        <v>3005</v>
      </c>
      <c r="M10" s="261" t="s">
        <v>3012</v>
      </c>
      <c r="N10" s="258" t="s">
        <v>3009</v>
      </c>
      <c r="O10" s="262" t="s">
        <v>3012</v>
      </c>
      <c r="P10" s="259">
        <f>'11 bez NP'!J82</f>
        <v>1955</v>
      </c>
      <c r="Q10" s="246"/>
    </row>
    <row r="11" spans="1:17" ht="31.05" customHeight="1" x14ac:dyDescent="0.25">
      <c r="A11" s="253">
        <v>4</v>
      </c>
      <c r="B11" s="254" t="s">
        <v>3013</v>
      </c>
      <c r="C11" s="255">
        <v>160</v>
      </c>
      <c r="D11" s="255" t="s">
        <v>3002</v>
      </c>
      <c r="E11" s="255">
        <v>164</v>
      </c>
      <c r="F11" s="255">
        <v>90</v>
      </c>
      <c r="G11" s="255" t="s">
        <v>3014</v>
      </c>
      <c r="H11" s="255" t="s">
        <v>3015</v>
      </c>
      <c r="I11" s="256">
        <v>250</v>
      </c>
      <c r="J11" s="260" t="s">
        <v>3005</v>
      </c>
      <c r="K11" s="260" t="s">
        <v>3005</v>
      </c>
      <c r="L11" s="260" t="s">
        <v>3005</v>
      </c>
      <c r="M11" s="261" t="s">
        <v>3005</v>
      </c>
      <c r="N11" s="261" t="s">
        <v>3005</v>
      </c>
      <c r="O11" s="262" t="s">
        <v>3005</v>
      </c>
      <c r="P11" s="259">
        <f>'11 bez NP'!K82</f>
        <v>35</v>
      </c>
      <c r="Q11" s="246"/>
    </row>
    <row r="12" spans="1:17" ht="31.05" customHeight="1" x14ac:dyDescent="0.25">
      <c r="A12" s="263">
        <v>5</v>
      </c>
      <c r="B12" s="264" t="s">
        <v>3016</v>
      </c>
      <c r="C12" s="255">
        <v>80</v>
      </c>
      <c r="D12" s="255" t="s">
        <v>3002</v>
      </c>
      <c r="E12" s="258" t="s">
        <v>3009</v>
      </c>
      <c r="F12" s="258" t="s">
        <v>3009</v>
      </c>
      <c r="G12" s="255" t="s">
        <v>3017</v>
      </c>
      <c r="H12" s="255" t="s">
        <v>3018</v>
      </c>
      <c r="I12" s="256">
        <v>500</v>
      </c>
      <c r="J12" s="265" t="s">
        <v>3005</v>
      </c>
      <c r="K12" s="265" t="s">
        <v>3005</v>
      </c>
      <c r="L12" s="265" t="s">
        <v>3005</v>
      </c>
      <c r="M12" s="266" t="s">
        <v>3005</v>
      </c>
      <c r="N12" s="258" t="s">
        <v>3009</v>
      </c>
      <c r="O12" s="267" t="s">
        <v>3012</v>
      </c>
      <c r="P12" s="259">
        <f>'11 bez NP'!L82</f>
        <v>4</v>
      </c>
      <c r="Q12" s="246"/>
    </row>
    <row r="13" spans="1:17" ht="31.05" customHeight="1" x14ac:dyDescent="0.25">
      <c r="A13" s="263">
        <v>6</v>
      </c>
      <c r="B13" s="264" t="s">
        <v>3019</v>
      </c>
      <c r="C13" s="255">
        <v>160</v>
      </c>
      <c r="D13" s="255" t="s">
        <v>3002</v>
      </c>
      <c r="E13" s="258" t="s">
        <v>3009</v>
      </c>
      <c r="F13" s="258" t="s">
        <v>3009</v>
      </c>
      <c r="G13" s="255" t="s">
        <v>3020</v>
      </c>
      <c r="H13" s="255" t="s">
        <v>3018</v>
      </c>
      <c r="I13" s="256">
        <v>250</v>
      </c>
      <c r="J13" s="265" t="s">
        <v>3005</v>
      </c>
      <c r="K13" s="265" t="s">
        <v>3005</v>
      </c>
      <c r="L13" s="265" t="s">
        <v>3005</v>
      </c>
      <c r="M13" s="266" t="s">
        <v>3005</v>
      </c>
      <c r="N13" s="266" t="s">
        <v>3005</v>
      </c>
      <c r="O13" s="267" t="s">
        <v>3012</v>
      </c>
      <c r="P13" s="259">
        <f>'11 bez NP'!M82</f>
        <v>5</v>
      </c>
      <c r="Q13" s="246"/>
    </row>
    <row r="14" spans="1:17" ht="31.05" customHeight="1" x14ac:dyDescent="0.25">
      <c r="A14" s="253">
        <v>7</v>
      </c>
      <c r="B14" s="264" t="s">
        <v>3021</v>
      </c>
      <c r="C14" s="255">
        <v>80</v>
      </c>
      <c r="D14" s="255" t="s">
        <v>3022</v>
      </c>
      <c r="E14" s="255">
        <v>164</v>
      </c>
      <c r="F14" s="255">
        <v>92</v>
      </c>
      <c r="G14" s="255" t="s">
        <v>4361</v>
      </c>
      <c r="H14" s="255" t="s">
        <v>3023</v>
      </c>
      <c r="I14" s="256">
        <v>500</v>
      </c>
      <c r="J14" s="260" t="s">
        <v>3005</v>
      </c>
      <c r="K14" s="260" t="s">
        <v>3005</v>
      </c>
      <c r="L14" s="260" t="s">
        <v>3005</v>
      </c>
      <c r="M14" s="261" t="s">
        <v>3005</v>
      </c>
      <c r="N14" s="261" t="s">
        <v>3005</v>
      </c>
      <c r="O14" s="262" t="s">
        <v>3005</v>
      </c>
      <c r="P14" s="259">
        <f>'11 bez NP'!N82</f>
        <v>106</v>
      </c>
      <c r="Q14" s="246"/>
    </row>
    <row r="15" spans="1:17" ht="31.05" customHeight="1" x14ac:dyDescent="0.25">
      <c r="A15" s="253">
        <v>8</v>
      </c>
      <c r="B15" s="264" t="s">
        <v>3024</v>
      </c>
      <c r="C15" s="255">
        <v>80</v>
      </c>
      <c r="D15" s="255" t="s">
        <v>3022</v>
      </c>
      <c r="E15" s="255">
        <v>158</v>
      </c>
      <c r="F15" s="255">
        <v>90</v>
      </c>
      <c r="G15" s="255" t="s">
        <v>3007</v>
      </c>
      <c r="H15" s="255" t="s">
        <v>3008</v>
      </c>
      <c r="I15" s="256">
        <v>500</v>
      </c>
      <c r="J15" s="260" t="s">
        <v>3005</v>
      </c>
      <c r="K15" s="260" t="s">
        <v>3005</v>
      </c>
      <c r="L15" s="260" t="s">
        <v>3005</v>
      </c>
      <c r="M15" s="261" t="s">
        <v>3005</v>
      </c>
      <c r="N15" s="258" t="s">
        <v>3009</v>
      </c>
      <c r="O15" s="262" t="s">
        <v>3005</v>
      </c>
      <c r="P15" s="259">
        <f>'11 bez NP'!O82</f>
        <v>55</v>
      </c>
      <c r="Q15" s="246"/>
    </row>
    <row r="16" spans="1:17" ht="31.05" hidden="1" customHeight="1" x14ac:dyDescent="0.25">
      <c r="A16" s="253">
        <v>9</v>
      </c>
      <c r="B16" s="264" t="s">
        <v>3025</v>
      </c>
      <c r="C16" s="255">
        <v>80</v>
      </c>
      <c r="D16" s="255" t="s">
        <v>3022</v>
      </c>
      <c r="E16" s="255">
        <v>143</v>
      </c>
      <c r="F16" s="255">
        <v>89</v>
      </c>
      <c r="G16" s="255" t="s">
        <v>3007</v>
      </c>
      <c r="H16" s="255" t="s">
        <v>3011</v>
      </c>
      <c r="I16" s="256">
        <v>500</v>
      </c>
      <c r="J16" s="260" t="s">
        <v>3012</v>
      </c>
      <c r="K16" s="260" t="s">
        <v>3012</v>
      </c>
      <c r="L16" s="260" t="s">
        <v>3005</v>
      </c>
      <c r="M16" s="261" t="s">
        <v>3012</v>
      </c>
      <c r="N16" s="258" t="s">
        <v>3009</v>
      </c>
      <c r="O16" s="262" t="s">
        <v>3012</v>
      </c>
      <c r="P16" s="259">
        <f>'11 bez NP'!P82</f>
        <v>0</v>
      </c>
      <c r="Q16" s="246"/>
    </row>
    <row r="17" spans="1:17" s="137" customFormat="1" ht="31.05" hidden="1" customHeight="1" x14ac:dyDescent="0.25">
      <c r="A17" s="263">
        <v>10</v>
      </c>
      <c r="B17" s="264" t="s">
        <v>3026</v>
      </c>
      <c r="C17" s="268">
        <v>80</v>
      </c>
      <c r="D17" s="268" t="s">
        <v>3022</v>
      </c>
      <c r="E17" s="268" t="s">
        <v>3027</v>
      </c>
      <c r="F17" s="268" t="s">
        <v>3027</v>
      </c>
      <c r="G17" s="268" t="s">
        <v>3003</v>
      </c>
      <c r="H17" s="268" t="s">
        <v>3023</v>
      </c>
      <c r="I17" s="269">
        <v>500</v>
      </c>
      <c r="J17" s="265" t="s">
        <v>3005</v>
      </c>
      <c r="K17" s="265" t="s">
        <v>3005</v>
      </c>
      <c r="L17" s="265" t="s">
        <v>3005</v>
      </c>
      <c r="M17" s="266" t="s">
        <v>3005</v>
      </c>
      <c r="N17" s="258" t="s">
        <v>3027</v>
      </c>
      <c r="O17" s="270" t="s">
        <v>3005</v>
      </c>
      <c r="P17" s="271">
        <f>'11 bez NP'!Q82</f>
        <v>0</v>
      </c>
      <c r="Q17" s="247"/>
    </row>
    <row r="18" spans="1:17" s="137" customFormat="1" ht="31.05" customHeight="1" x14ac:dyDescent="0.25">
      <c r="A18" s="253">
        <v>9</v>
      </c>
      <c r="B18" s="264" t="s">
        <v>3028</v>
      </c>
      <c r="C18" s="268">
        <v>80</v>
      </c>
      <c r="D18" s="268" t="s">
        <v>3029</v>
      </c>
      <c r="E18" s="268">
        <v>160</v>
      </c>
      <c r="F18" s="268">
        <v>90</v>
      </c>
      <c r="G18" s="268" t="s">
        <v>3007</v>
      </c>
      <c r="H18" s="268" t="s">
        <v>3008</v>
      </c>
      <c r="I18" s="269">
        <v>500</v>
      </c>
      <c r="J18" s="260" t="s">
        <v>3005</v>
      </c>
      <c r="K18" s="260" t="s">
        <v>3005</v>
      </c>
      <c r="L18" s="260" t="s">
        <v>3005</v>
      </c>
      <c r="M18" s="261" t="s">
        <v>3005</v>
      </c>
      <c r="N18" s="258" t="s">
        <v>3009</v>
      </c>
      <c r="O18" s="272" t="s">
        <v>3005</v>
      </c>
      <c r="P18" s="271">
        <f>'11 bez NP'!R82</f>
        <v>320</v>
      </c>
      <c r="Q18" s="247"/>
    </row>
    <row r="19" spans="1:17" s="137" customFormat="1" ht="31.05" hidden="1" customHeight="1" x14ac:dyDescent="0.25">
      <c r="A19" s="33">
        <v>12</v>
      </c>
      <c r="B19" s="31" t="s">
        <v>3030</v>
      </c>
      <c r="C19" s="133">
        <v>80</v>
      </c>
      <c r="D19" s="133" t="s">
        <v>3002</v>
      </c>
      <c r="E19" s="133">
        <v>70</v>
      </c>
      <c r="F19" s="133">
        <v>95</v>
      </c>
      <c r="G19" s="133" t="s">
        <v>3031</v>
      </c>
      <c r="H19" s="28" t="s">
        <v>3009</v>
      </c>
      <c r="I19" s="134">
        <v>500</v>
      </c>
      <c r="J19" s="29" t="s">
        <v>3005</v>
      </c>
      <c r="K19" s="29" t="s">
        <v>3005</v>
      </c>
      <c r="L19" s="29" t="s">
        <v>3005</v>
      </c>
      <c r="M19" s="30" t="s">
        <v>3012</v>
      </c>
      <c r="N19" s="28" t="s">
        <v>3009</v>
      </c>
      <c r="O19" s="138" t="s">
        <v>3005</v>
      </c>
      <c r="P19" s="135">
        <f>'11 bez NP'!S82</f>
        <v>0</v>
      </c>
      <c r="Q19" s="136"/>
    </row>
    <row r="20" spans="1:17" ht="34.5" hidden="1" customHeight="1" x14ac:dyDescent="0.25">
      <c r="O20" s="26" t="s">
        <v>3034</v>
      </c>
      <c r="P20" s="82">
        <f>SUM(P8:P19)</f>
        <v>10485</v>
      </c>
    </row>
    <row r="21" spans="1:17" x14ac:dyDescent="0.25">
      <c r="M21" s="36"/>
      <c r="N21" s="36"/>
    </row>
  </sheetData>
  <sheetProtection algorithmName="SHA-512" hashValue="KhKklD9MmdoYOB0g0h2jYFFaSZBAfesZmA6npmLYKDiQlLAWf6+GQdpyHYp01p7hCM2GHS2e6b0wEdCfxaweqQ==" saltValue="sUMiDWG3XQzaCyvys2RIHA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view="pageBreakPreview" topLeftCell="A7" zoomScale="115" zoomScaleNormal="100" zoomScaleSheetLayoutView="115" workbookViewId="0">
      <selection activeCell="G12" sqref="G12"/>
    </sheetView>
  </sheetViews>
  <sheetFormatPr defaultColWidth="8.6640625" defaultRowHeight="13.8" x14ac:dyDescent="0.25"/>
  <cols>
    <col min="1" max="1" width="62.109375" style="63" customWidth="1"/>
    <col min="2" max="2" width="18.44140625" style="79" customWidth="1"/>
    <col min="3" max="3" width="27.44140625" style="63" customWidth="1"/>
    <col min="4" max="4" width="22.44140625" style="63" customWidth="1"/>
    <col min="5" max="16384" width="8.6640625" style="63"/>
  </cols>
  <sheetData>
    <row r="1" spans="1:4" x14ac:dyDescent="0.25">
      <c r="A1" s="242" t="s">
        <v>3052</v>
      </c>
      <c r="B1" s="242"/>
      <c r="C1" s="242"/>
      <c r="D1" s="242"/>
    </row>
    <row r="2" spans="1:4" x14ac:dyDescent="0.25">
      <c r="A2" s="243" t="s">
        <v>360</v>
      </c>
      <c r="B2" s="243"/>
      <c r="C2" s="243"/>
      <c r="D2" s="243"/>
    </row>
    <row r="3" spans="1:4" x14ac:dyDescent="0.25">
      <c r="A3" s="242" t="s">
        <v>3502</v>
      </c>
      <c r="B3" s="242"/>
      <c r="C3" s="242"/>
      <c r="D3" s="242"/>
    </row>
    <row r="5" spans="1:4" ht="78" customHeight="1" x14ac:dyDescent="0.25">
      <c r="A5" s="64" t="s">
        <v>3053</v>
      </c>
      <c r="B5" s="65" t="s">
        <v>3054</v>
      </c>
      <c r="C5" s="66" t="s">
        <v>3055</v>
      </c>
      <c r="D5" s="67" t="s">
        <v>3056</v>
      </c>
    </row>
    <row r="6" spans="1:4" s="72" customFormat="1" ht="22.05" customHeight="1" x14ac:dyDescent="0.25">
      <c r="A6" s="68" t="s">
        <v>3057</v>
      </c>
      <c r="B6" s="69">
        <f>'03Specifikace'!P8</f>
        <v>3825</v>
      </c>
      <c r="C6" s="70">
        <v>0</v>
      </c>
      <c r="D6" s="71">
        <f>B6*C6</f>
        <v>0</v>
      </c>
    </row>
    <row r="7" spans="1:4" s="72" customFormat="1" ht="22.05" customHeight="1" x14ac:dyDescent="0.25">
      <c r="A7" s="68" t="s">
        <v>3058</v>
      </c>
      <c r="B7" s="69">
        <f>'03Specifikace'!P9</f>
        <v>4180</v>
      </c>
      <c r="C7" s="70">
        <v>0</v>
      </c>
      <c r="D7" s="71">
        <f t="shared" ref="D7:D8" si="0">B7*C7</f>
        <v>0</v>
      </c>
    </row>
    <row r="8" spans="1:4" s="72" customFormat="1" ht="22.05" customHeight="1" x14ac:dyDescent="0.25">
      <c r="A8" s="68" t="s">
        <v>3059</v>
      </c>
      <c r="B8" s="69">
        <f>'03Specifikace'!P10</f>
        <v>1955</v>
      </c>
      <c r="C8" s="70">
        <v>0</v>
      </c>
      <c r="D8" s="71">
        <f t="shared" si="0"/>
        <v>0</v>
      </c>
    </row>
    <row r="9" spans="1:4" s="72" customFormat="1" ht="22.05" customHeight="1" x14ac:dyDescent="0.25">
      <c r="A9" s="68" t="s">
        <v>3043</v>
      </c>
      <c r="B9" s="69">
        <f>'03Specifikace'!P11</f>
        <v>35</v>
      </c>
      <c r="C9" s="70">
        <v>0</v>
      </c>
      <c r="D9" s="71">
        <f>B9*C9</f>
        <v>0</v>
      </c>
    </row>
    <row r="10" spans="1:4" s="72" customFormat="1" ht="22.05" customHeight="1" x14ac:dyDescent="0.25">
      <c r="A10" s="68" t="s">
        <v>3060</v>
      </c>
      <c r="B10" s="69">
        <f>'03Specifikace'!P12</f>
        <v>4</v>
      </c>
      <c r="C10" s="70">
        <v>0</v>
      </c>
      <c r="D10" s="71">
        <f>B10*C10</f>
        <v>0</v>
      </c>
    </row>
    <row r="11" spans="1:4" s="72" customFormat="1" ht="22.05" customHeight="1" x14ac:dyDescent="0.25">
      <c r="A11" s="68" t="s">
        <v>3061</v>
      </c>
      <c r="B11" s="69">
        <f>'03Specifikace'!P13</f>
        <v>5</v>
      </c>
      <c r="C11" s="70">
        <v>0</v>
      </c>
      <c r="D11" s="71">
        <f>B11*C11</f>
        <v>0</v>
      </c>
    </row>
    <row r="12" spans="1:4" s="72" customFormat="1" ht="22.05" customHeight="1" x14ac:dyDescent="0.25">
      <c r="A12" s="68" t="s">
        <v>3062</v>
      </c>
      <c r="B12" s="69">
        <f>'03Specifikace'!P14</f>
        <v>106</v>
      </c>
      <c r="C12" s="70">
        <v>0</v>
      </c>
      <c r="D12" s="71">
        <f t="shared" ref="D12:D13" si="1">B12*C12</f>
        <v>0</v>
      </c>
    </row>
    <row r="13" spans="1:4" s="72" customFormat="1" ht="22.05" customHeight="1" x14ac:dyDescent="0.25">
      <c r="A13" s="68" t="s">
        <v>3063</v>
      </c>
      <c r="B13" s="69">
        <f>'03Specifikace'!P15</f>
        <v>55</v>
      </c>
      <c r="C13" s="70">
        <v>0</v>
      </c>
      <c r="D13" s="71">
        <f t="shared" si="1"/>
        <v>0</v>
      </c>
    </row>
    <row r="14" spans="1:4" s="72" customFormat="1" ht="22.05" hidden="1" customHeight="1" x14ac:dyDescent="0.25">
      <c r="A14" s="68" t="s">
        <v>3064</v>
      </c>
      <c r="B14" s="69">
        <f>'03Specifikace'!P16</f>
        <v>0</v>
      </c>
      <c r="C14" s="70">
        <v>0</v>
      </c>
      <c r="D14" s="71">
        <f>B14*C14</f>
        <v>0</v>
      </c>
    </row>
    <row r="15" spans="1:4" s="73" customFormat="1" ht="22.05" hidden="1" customHeight="1" x14ac:dyDescent="0.25">
      <c r="A15" s="68" t="s">
        <v>3065</v>
      </c>
      <c r="B15" s="69">
        <f>'03Specifikace'!P17</f>
        <v>0</v>
      </c>
      <c r="C15" s="70">
        <v>0</v>
      </c>
      <c r="D15" s="71">
        <f>B15*C15</f>
        <v>0</v>
      </c>
    </row>
    <row r="16" spans="1:4" s="72" customFormat="1" ht="22.05" customHeight="1" x14ac:dyDescent="0.25">
      <c r="A16" s="68" t="s">
        <v>3050</v>
      </c>
      <c r="B16" s="69">
        <f>'03Specifikace'!P18</f>
        <v>320</v>
      </c>
      <c r="C16" s="70">
        <v>0</v>
      </c>
      <c r="D16" s="71">
        <f t="shared" ref="D16:D17" si="2">B16*C16</f>
        <v>0</v>
      </c>
    </row>
    <row r="17" spans="1:13" s="72" customFormat="1" ht="22.05" hidden="1" customHeight="1" x14ac:dyDescent="0.25">
      <c r="A17" s="68" t="s">
        <v>3066</v>
      </c>
      <c r="B17" s="69">
        <f>'03Specifikace'!P19</f>
        <v>0</v>
      </c>
      <c r="C17" s="70">
        <v>0</v>
      </c>
      <c r="D17" s="71">
        <f t="shared" si="2"/>
        <v>0</v>
      </c>
    </row>
    <row r="18" spans="1:13" s="76" customFormat="1" ht="22.05" customHeight="1" x14ac:dyDescent="0.25">
      <c r="A18" s="74" t="s">
        <v>3067</v>
      </c>
      <c r="B18" s="244"/>
      <c r="C18" s="244"/>
      <c r="D18" s="75">
        <f>SUM(D6:D17)</f>
        <v>0</v>
      </c>
    </row>
    <row r="20" spans="1:13" ht="36" customHeight="1" x14ac:dyDescent="0.25">
      <c r="A20" s="245" t="s">
        <v>3068</v>
      </c>
      <c r="B20" s="245"/>
      <c r="C20" s="245"/>
      <c r="D20" s="245"/>
      <c r="E20" s="77"/>
      <c r="F20" s="77"/>
      <c r="G20" s="77"/>
      <c r="H20" s="77"/>
      <c r="I20" s="77"/>
      <c r="J20" s="77"/>
      <c r="K20" s="77"/>
      <c r="L20" s="77"/>
      <c r="M20" s="77"/>
    </row>
    <row r="21" spans="1:13" x14ac:dyDescent="0.25">
      <c r="B21" s="78"/>
    </row>
    <row r="23" spans="1:13" x14ac:dyDescent="0.25">
      <c r="B23" s="78">
        <f>SUM(B6:B17)</f>
        <v>10485</v>
      </c>
    </row>
  </sheetData>
  <sheetProtection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1ACE-BD26-4E6C-9670-5F8BDC722CAB}">
  <dimension ref="A1:V84"/>
  <sheetViews>
    <sheetView topLeftCell="C74" zoomScale="70" zoomScaleNormal="70" workbookViewId="0">
      <selection activeCell="P94" sqref="P94"/>
    </sheetView>
  </sheetViews>
  <sheetFormatPr defaultRowHeight="13.8" x14ac:dyDescent="0.25"/>
  <cols>
    <col min="1" max="1" width="17.109375" style="147" customWidth="1"/>
    <col min="2" max="2" width="12.88671875" style="147" customWidth="1"/>
    <col min="3" max="3" width="34.88671875" style="147" bestFit="1" customWidth="1"/>
    <col min="4" max="4" width="30.109375" style="147" customWidth="1"/>
    <col min="5" max="5" width="16" style="147" customWidth="1"/>
    <col min="6" max="6" width="18.21875" style="147" customWidth="1"/>
    <col min="7" max="7" width="21.88671875" style="147" customWidth="1"/>
    <col min="8" max="8" width="17.5546875" style="147" customWidth="1"/>
    <col min="9" max="9" width="19.77734375" style="147" customWidth="1"/>
    <col min="10" max="10" width="23" style="147" customWidth="1"/>
    <col min="11" max="11" width="20" style="147" customWidth="1"/>
    <col min="12" max="12" width="24.109375" style="147" customWidth="1"/>
    <col min="13" max="13" width="24.44140625" style="147" customWidth="1"/>
    <col min="14" max="14" width="23.109375" style="147" customWidth="1"/>
    <col min="15" max="15" width="21.21875" style="147" customWidth="1"/>
    <col min="16" max="17" width="22.109375" style="147" customWidth="1"/>
    <col min="18" max="18" width="18.5546875" style="147" customWidth="1"/>
    <col min="19" max="19" width="23" style="147" customWidth="1"/>
    <col min="20" max="21" width="10.44140625" style="147" customWidth="1"/>
    <col min="22" max="22" width="29.33203125" style="147" customWidth="1"/>
    <col min="23" max="16384" width="8.88671875" style="147"/>
  </cols>
  <sheetData>
    <row r="1" spans="1:21" ht="92.4" customHeight="1" x14ac:dyDescent="0.25">
      <c r="A1" s="144" t="s">
        <v>2</v>
      </c>
      <c r="B1" s="144" t="s">
        <v>0</v>
      </c>
      <c r="C1" s="145" t="s">
        <v>1</v>
      </c>
      <c r="D1" s="144" t="s">
        <v>3504</v>
      </c>
      <c r="E1" s="144" t="s">
        <v>2</v>
      </c>
      <c r="F1" s="144" t="s">
        <v>3505</v>
      </c>
      <c r="G1" s="144" t="s">
        <v>3506</v>
      </c>
      <c r="H1" s="144" t="s">
        <v>3</v>
      </c>
      <c r="I1" s="144" t="s">
        <v>4</v>
      </c>
      <c r="J1" s="144" t="s">
        <v>5</v>
      </c>
      <c r="K1" s="144" t="s">
        <v>6</v>
      </c>
      <c r="L1" s="144" t="s">
        <v>7</v>
      </c>
      <c r="M1" s="144" t="s">
        <v>8</v>
      </c>
      <c r="N1" s="144" t="s">
        <v>9</v>
      </c>
      <c r="O1" s="144" t="s">
        <v>10</v>
      </c>
      <c r="P1" s="144" t="s">
        <v>11</v>
      </c>
      <c r="Q1" s="144" t="s">
        <v>12</v>
      </c>
      <c r="R1" s="144" t="s">
        <v>13</v>
      </c>
      <c r="S1" s="144" t="s">
        <v>14</v>
      </c>
      <c r="T1" s="146" t="s">
        <v>243</v>
      </c>
      <c r="U1" s="237" t="s">
        <v>4359</v>
      </c>
    </row>
    <row r="2" spans="1:21" ht="14.4" x14ac:dyDescent="0.3">
      <c r="A2" s="148">
        <v>49438816</v>
      </c>
      <c r="B2" s="148">
        <v>45728.418055405091</v>
      </c>
      <c r="C2" s="148" t="s">
        <v>67</v>
      </c>
      <c r="D2" s="149" t="s">
        <v>3507</v>
      </c>
      <c r="E2" s="148">
        <v>49438816</v>
      </c>
      <c r="F2" s="148" t="s">
        <v>18</v>
      </c>
      <c r="G2" s="148" t="s">
        <v>16</v>
      </c>
      <c r="H2" s="148"/>
      <c r="I2" s="148"/>
      <c r="J2" s="148">
        <v>200</v>
      </c>
      <c r="K2" s="148"/>
      <c r="L2" s="148"/>
      <c r="M2" s="148"/>
      <c r="N2" s="148"/>
      <c r="O2" s="148"/>
      <c r="P2" s="148"/>
      <c r="Q2" s="148"/>
      <c r="R2" s="148"/>
      <c r="S2" s="148"/>
      <c r="T2" s="150" t="s">
        <v>638</v>
      </c>
      <c r="U2" s="150">
        <f>SUM(H2:T2)</f>
        <v>200</v>
      </c>
    </row>
    <row r="3" spans="1:21" ht="41.4" x14ac:dyDescent="0.3">
      <c r="A3" s="148">
        <v>60680342</v>
      </c>
      <c r="B3" s="148">
        <v>45728.422990833336</v>
      </c>
      <c r="C3" s="148" t="s">
        <v>32</v>
      </c>
      <c r="D3" s="149" t="s">
        <v>3508</v>
      </c>
      <c r="E3" s="148">
        <v>60680342</v>
      </c>
      <c r="F3" s="148" t="s">
        <v>18</v>
      </c>
      <c r="G3" s="148" t="s">
        <v>16</v>
      </c>
      <c r="H3" s="148"/>
      <c r="I3" s="148"/>
      <c r="J3" s="148">
        <v>200</v>
      </c>
      <c r="K3" s="148"/>
      <c r="L3" s="148"/>
      <c r="M3" s="148"/>
      <c r="N3" s="148"/>
      <c r="O3" s="148"/>
      <c r="P3" s="148"/>
      <c r="Q3" s="148"/>
      <c r="R3" s="148"/>
      <c r="S3" s="148"/>
      <c r="T3" s="150" t="s">
        <v>1881</v>
      </c>
      <c r="U3" s="150">
        <f>SUM(H3:T3)</f>
        <v>200</v>
      </c>
    </row>
    <row r="4" spans="1:21" ht="27.6" x14ac:dyDescent="0.3">
      <c r="A4" s="148">
        <v>49459899</v>
      </c>
      <c r="B4" s="148">
        <v>45728.425006817131</v>
      </c>
      <c r="C4" s="148" t="s">
        <v>17</v>
      </c>
      <c r="D4" s="149" t="s">
        <v>2456</v>
      </c>
      <c r="E4" s="148">
        <v>49459899</v>
      </c>
      <c r="F4" s="148" t="s">
        <v>18</v>
      </c>
      <c r="G4" s="148" t="s">
        <v>16</v>
      </c>
      <c r="H4" s="148">
        <v>40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50" t="s">
        <v>2455</v>
      </c>
      <c r="U4" s="150">
        <f>SUM(H4:T4)</f>
        <v>40</v>
      </c>
    </row>
    <row r="5" spans="1:21" ht="27.6" x14ac:dyDescent="0.3">
      <c r="A5" s="148">
        <v>48513512</v>
      </c>
      <c r="B5" s="148">
        <v>45728.428016041667</v>
      </c>
      <c r="C5" s="148" t="s">
        <v>3348</v>
      </c>
      <c r="D5" s="149" t="s">
        <v>3509</v>
      </c>
      <c r="E5" s="148">
        <v>48513512</v>
      </c>
      <c r="F5" s="148" t="s">
        <v>18</v>
      </c>
      <c r="G5" s="148" t="s">
        <v>16</v>
      </c>
      <c r="H5" s="148">
        <v>200</v>
      </c>
      <c r="I5" s="148"/>
      <c r="J5" s="148"/>
      <c r="K5" s="148"/>
      <c r="L5" s="148"/>
      <c r="M5" s="148"/>
      <c r="N5" s="148">
        <v>5</v>
      </c>
      <c r="O5" s="148"/>
      <c r="P5" s="148"/>
      <c r="Q5" s="148"/>
      <c r="R5" s="148"/>
      <c r="S5" s="148"/>
      <c r="T5" s="150" t="s">
        <v>805</v>
      </c>
      <c r="U5" s="150">
        <f>SUM(H5:T5)</f>
        <v>205</v>
      </c>
    </row>
    <row r="6" spans="1:21" ht="14.4" x14ac:dyDescent="0.3">
      <c r="A6" s="148">
        <v>47377470</v>
      </c>
      <c r="B6" s="148">
        <v>45728.430100532409</v>
      </c>
      <c r="C6" s="148" t="s">
        <v>66</v>
      </c>
      <c r="D6" s="149" t="s">
        <v>3292</v>
      </c>
      <c r="E6" s="148">
        <v>47377470</v>
      </c>
      <c r="F6" s="148" t="s">
        <v>18</v>
      </c>
      <c r="G6" s="148" t="s">
        <v>16</v>
      </c>
      <c r="H6" s="148"/>
      <c r="I6" s="148"/>
      <c r="J6" s="148">
        <v>50</v>
      </c>
      <c r="K6" s="148"/>
      <c r="L6" s="148"/>
      <c r="M6" s="148"/>
      <c r="N6" s="148"/>
      <c r="O6" s="148"/>
      <c r="P6" s="148"/>
      <c r="Q6" s="148"/>
      <c r="R6" s="148"/>
      <c r="S6" s="148"/>
      <c r="T6" s="150" t="s">
        <v>2644</v>
      </c>
      <c r="U6" s="150">
        <f>SUM(H6:T6)</f>
        <v>50</v>
      </c>
    </row>
    <row r="7" spans="1:21" ht="14.4" x14ac:dyDescent="0.3">
      <c r="A7" s="148">
        <v>49438875</v>
      </c>
      <c r="B7" s="148">
        <v>45728.431583634258</v>
      </c>
      <c r="C7" s="148" t="s">
        <v>57</v>
      </c>
      <c r="D7" s="149" t="s">
        <v>3510</v>
      </c>
      <c r="E7" s="148">
        <v>49438875</v>
      </c>
      <c r="F7" s="148" t="s">
        <v>18</v>
      </c>
      <c r="G7" s="148" t="s">
        <v>16</v>
      </c>
      <c r="H7" s="148">
        <v>60</v>
      </c>
      <c r="I7" s="148"/>
      <c r="J7" s="148"/>
      <c r="K7" s="148"/>
      <c r="L7" s="148"/>
      <c r="M7" s="148">
        <v>1</v>
      </c>
      <c r="N7" s="148">
        <v>3</v>
      </c>
      <c r="O7" s="148"/>
      <c r="P7" s="148"/>
      <c r="Q7" s="148"/>
      <c r="R7" s="148"/>
      <c r="S7" s="148"/>
      <c r="T7" s="150" t="s">
        <v>2306</v>
      </c>
      <c r="U7" s="150">
        <f t="shared" ref="U7:U70" si="0">SUM(H7:T7)</f>
        <v>64</v>
      </c>
    </row>
    <row r="8" spans="1:21" ht="14.4" x14ac:dyDescent="0.3">
      <c r="A8" s="148">
        <v>400963</v>
      </c>
      <c r="B8" s="148">
        <v>45728.432775879628</v>
      </c>
      <c r="C8" s="148" t="s">
        <v>71</v>
      </c>
      <c r="D8" s="149" t="s">
        <v>72</v>
      </c>
      <c r="E8" s="148" t="s">
        <v>73</v>
      </c>
      <c r="F8" s="148" t="s">
        <v>18</v>
      </c>
      <c r="G8" s="148" t="s">
        <v>16</v>
      </c>
      <c r="H8" s="148"/>
      <c r="I8" s="148"/>
      <c r="J8" s="148">
        <v>10</v>
      </c>
      <c r="K8" s="148"/>
      <c r="L8" s="148"/>
      <c r="M8" s="148"/>
      <c r="N8" s="148"/>
      <c r="O8" s="148"/>
      <c r="P8" s="148"/>
      <c r="Q8" s="148"/>
      <c r="R8" s="148"/>
      <c r="S8" s="148"/>
      <c r="T8" s="150" t="s">
        <v>341</v>
      </c>
      <c r="U8" s="150">
        <f t="shared" si="0"/>
        <v>10</v>
      </c>
    </row>
    <row r="9" spans="1:21" ht="14.4" x14ac:dyDescent="0.3">
      <c r="A9" s="148">
        <v>44993501</v>
      </c>
      <c r="B9" s="148">
        <v>45728.450081087962</v>
      </c>
      <c r="C9" s="148" t="s">
        <v>230</v>
      </c>
      <c r="D9" s="149" t="s">
        <v>231</v>
      </c>
      <c r="E9" s="148">
        <v>44993501</v>
      </c>
      <c r="F9" s="148" t="s">
        <v>18</v>
      </c>
      <c r="G9" s="148" t="s">
        <v>16</v>
      </c>
      <c r="H9" s="148">
        <v>25</v>
      </c>
      <c r="I9" s="148"/>
      <c r="J9" s="148"/>
      <c r="K9" s="148"/>
      <c r="L9" s="148"/>
      <c r="M9" s="148"/>
      <c r="N9" s="148">
        <v>2</v>
      </c>
      <c r="O9" s="148"/>
      <c r="P9" s="148"/>
      <c r="Q9" s="148"/>
      <c r="R9" s="148"/>
      <c r="S9" s="148"/>
      <c r="T9" s="150" t="s">
        <v>1408</v>
      </c>
      <c r="U9" s="150">
        <f t="shared" si="0"/>
        <v>27</v>
      </c>
    </row>
    <row r="10" spans="1:21" ht="14.4" x14ac:dyDescent="0.3">
      <c r="A10" s="148">
        <v>387134</v>
      </c>
      <c r="B10" s="148">
        <v>45728.450117256943</v>
      </c>
      <c r="C10" s="148" t="s">
        <v>126</v>
      </c>
      <c r="D10" s="149" t="s">
        <v>127</v>
      </c>
      <c r="E10" s="148" t="s">
        <v>128</v>
      </c>
      <c r="F10" s="148" t="s">
        <v>18</v>
      </c>
      <c r="G10" s="148" t="s">
        <v>16</v>
      </c>
      <c r="H10" s="148"/>
      <c r="I10" s="148">
        <v>100</v>
      </c>
      <c r="J10" s="148">
        <v>100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50" t="s">
        <v>1814</v>
      </c>
      <c r="U10" s="150">
        <f t="shared" si="0"/>
        <v>200</v>
      </c>
    </row>
    <row r="11" spans="1:21" ht="14.4" x14ac:dyDescent="0.3">
      <c r="A11" s="148">
        <v>567370</v>
      </c>
      <c r="B11" s="148">
        <v>45728.450301180557</v>
      </c>
      <c r="C11" s="148" t="s">
        <v>3331</v>
      </c>
      <c r="D11" s="149" t="s">
        <v>3332</v>
      </c>
      <c r="E11" s="148" t="s">
        <v>233</v>
      </c>
      <c r="F11" s="148" t="s">
        <v>18</v>
      </c>
      <c r="G11" s="148" t="s">
        <v>16</v>
      </c>
      <c r="H11" s="148"/>
      <c r="I11" s="148">
        <v>25</v>
      </c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50" t="s">
        <v>943</v>
      </c>
      <c r="U11" s="150">
        <f t="shared" si="0"/>
        <v>25</v>
      </c>
    </row>
    <row r="12" spans="1:21" ht="41.4" x14ac:dyDescent="0.3">
      <c r="A12" s="148">
        <v>62157264</v>
      </c>
      <c r="B12" s="148">
        <v>45728.451127581022</v>
      </c>
      <c r="C12" s="148" t="s">
        <v>169</v>
      </c>
      <c r="D12" s="149" t="s">
        <v>3341</v>
      </c>
      <c r="E12" s="148">
        <v>62157264</v>
      </c>
      <c r="F12" s="148" t="s">
        <v>18</v>
      </c>
      <c r="G12" s="148" t="s">
        <v>16</v>
      </c>
      <c r="H12" s="148"/>
      <c r="I12" s="148">
        <v>125</v>
      </c>
      <c r="J12" s="148"/>
      <c r="K12" s="148"/>
      <c r="L12" s="148"/>
      <c r="M12" s="148"/>
      <c r="N12" s="148">
        <v>2</v>
      </c>
      <c r="O12" s="148"/>
      <c r="P12" s="148"/>
      <c r="Q12" s="148"/>
      <c r="R12" s="148"/>
      <c r="S12" s="148"/>
      <c r="T12" s="150" t="s">
        <v>898</v>
      </c>
      <c r="U12" s="150">
        <f t="shared" si="0"/>
        <v>127</v>
      </c>
    </row>
    <row r="13" spans="1:21" ht="14.4" x14ac:dyDescent="0.3">
      <c r="A13" s="148">
        <v>70840385</v>
      </c>
      <c r="B13" s="148">
        <v>45728.459298888891</v>
      </c>
      <c r="C13" s="148" t="s">
        <v>1769</v>
      </c>
      <c r="D13" s="149" t="s">
        <v>3340</v>
      </c>
      <c r="E13" s="148">
        <v>70840385</v>
      </c>
      <c r="F13" s="148" t="s">
        <v>18</v>
      </c>
      <c r="G13" s="148" t="s">
        <v>16</v>
      </c>
      <c r="H13" s="148">
        <v>20</v>
      </c>
      <c r="I13" s="148"/>
      <c r="J13" s="148"/>
      <c r="K13" s="148"/>
      <c r="L13" s="148">
        <v>1</v>
      </c>
      <c r="M13" s="148"/>
      <c r="N13" s="148">
        <v>1</v>
      </c>
      <c r="O13" s="148"/>
      <c r="P13" s="148"/>
      <c r="Q13" s="148"/>
      <c r="R13" s="148"/>
      <c r="S13" s="148"/>
      <c r="T13" s="150" t="s">
        <v>1760</v>
      </c>
      <c r="U13" s="150">
        <f t="shared" si="0"/>
        <v>22</v>
      </c>
    </row>
    <row r="14" spans="1:21" ht="27.6" x14ac:dyDescent="0.3">
      <c r="A14" s="148">
        <v>70848858</v>
      </c>
      <c r="B14" s="148">
        <v>45728.460987291663</v>
      </c>
      <c r="C14" s="148" t="s">
        <v>3347</v>
      </c>
      <c r="D14" s="149" t="s">
        <v>3511</v>
      </c>
      <c r="E14" s="148">
        <v>70848858</v>
      </c>
      <c r="F14" s="148" t="s">
        <v>18</v>
      </c>
      <c r="G14" s="148" t="s">
        <v>16</v>
      </c>
      <c r="H14" s="148"/>
      <c r="I14" s="148">
        <v>25</v>
      </c>
      <c r="J14" s="148"/>
      <c r="K14" s="148"/>
      <c r="L14" s="148"/>
      <c r="M14" s="148"/>
      <c r="N14" s="148"/>
      <c r="O14" s="148">
        <v>5</v>
      </c>
      <c r="P14" s="148"/>
      <c r="Q14" s="148"/>
      <c r="R14" s="148"/>
      <c r="S14" s="148"/>
      <c r="T14" s="150" t="s">
        <v>1892</v>
      </c>
      <c r="U14" s="150">
        <f t="shared" si="0"/>
        <v>30</v>
      </c>
    </row>
    <row r="15" spans="1:21" ht="14.4" x14ac:dyDescent="0.3">
      <c r="A15" s="148">
        <v>60680369</v>
      </c>
      <c r="B15" s="148">
        <v>45728.461625532407</v>
      </c>
      <c r="C15" s="148" t="s">
        <v>69</v>
      </c>
      <c r="D15" s="149" t="s">
        <v>70</v>
      </c>
      <c r="E15" s="148">
        <v>60680369</v>
      </c>
      <c r="F15" s="148" t="s">
        <v>18</v>
      </c>
      <c r="G15" s="148" t="s">
        <v>16</v>
      </c>
      <c r="H15" s="148">
        <v>10</v>
      </c>
      <c r="I15" s="148"/>
      <c r="J15" s="148"/>
      <c r="K15" s="148"/>
      <c r="L15" s="148"/>
      <c r="M15" s="148"/>
      <c r="N15" s="148">
        <v>1</v>
      </c>
      <c r="O15" s="148"/>
      <c r="P15" s="148"/>
      <c r="Q15" s="148"/>
      <c r="R15" s="148"/>
      <c r="S15" s="148"/>
      <c r="T15" s="150" t="s">
        <v>2195</v>
      </c>
      <c r="U15" s="150">
        <f t="shared" si="0"/>
        <v>11</v>
      </c>
    </row>
    <row r="16" spans="1:21" ht="41.4" x14ac:dyDescent="0.3">
      <c r="A16" s="148">
        <v>839621</v>
      </c>
      <c r="B16" s="148">
        <v>45728.470429791661</v>
      </c>
      <c r="C16" s="148" t="s">
        <v>157</v>
      </c>
      <c r="D16" s="149" t="s">
        <v>3512</v>
      </c>
      <c r="E16" s="148" t="s">
        <v>158</v>
      </c>
      <c r="F16" s="148" t="s">
        <v>18</v>
      </c>
      <c r="G16" s="148" t="s">
        <v>16</v>
      </c>
      <c r="H16" s="148"/>
      <c r="I16" s="148"/>
      <c r="J16" s="148">
        <v>25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50" t="s">
        <v>1963</v>
      </c>
      <c r="U16" s="150">
        <f t="shared" si="0"/>
        <v>25</v>
      </c>
    </row>
    <row r="17" spans="1:21" ht="27.6" x14ac:dyDescent="0.3">
      <c r="A17" s="148">
        <v>226912</v>
      </c>
      <c r="B17" s="148">
        <v>45728.474463587962</v>
      </c>
      <c r="C17" s="148" t="s">
        <v>170</v>
      </c>
      <c r="D17" s="149" t="s">
        <v>3321</v>
      </c>
      <c r="E17" s="148" t="s">
        <v>171</v>
      </c>
      <c r="F17" s="148" t="s">
        <v>18</v>
      </c>
      <c r="G17" s="148" t="s">
        <v>16</v>
      </c>
      <c r="H17" s="148"/>
      <c r="I17" s="148">
        <v>1400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50" t="s">
        <v>1685</v>
      </c>
      <c r="U17" s="150">
        <f t="shared" si="0"/>
        <v>1400</v>
      </c>
    </row>
    <row r="18" spans="1:21" ht="14.4" x14ac:dyDescent="0.3">
      <c r="A18" s="148">
        <v>46937081</v>
      </c>
      <c r="B18" s="148">
        <v>45728.479825289352</v>
      </c>
      <c r="C18" s="148" t="s">
        <v>3117</v>
      </c>
      <c r="D18" s="149" t="s">
        <v>3324</v>
      </c>
      <c r="E18" s="148">
        <v>46937081</v>
      </c>
      <c r="F18" s="148" t="s">
        <v>18</v>
      </c>
      <c r="G18" s="148" t="s">
        <v>16</v>
      </c>
      <c r="H18" s="148">
        <v>50</v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50" t="s">
        <v>2506</v>
      </c>
      <c r="U18" s="150">
        <f t="shared" si="0"/>
        <v>50</v>
      </c>
    </row>
    <row r="19" spans="1:21" ht="41.4" x14ac:dyDescent="0.3">
      <c r="A19" s="148">
        <v>70284849</v>
      </c>
      <c r="B19" s="148">
        <v>45728.480232326387</v>
      </c>
      <c r="C19" s="148" t="s">
        <v>3513</v>
      </c>
      <c r="D19" s="149" t="s">
        <v>108</v>
      </c>
      <c r="E19" s="148">
        <v>70284849</v>
      </c>
      <c r="F19" s="148" t="s">
        <v>18</v>
      </c>
      <c r="G19" s="148" t="s">
        <v>16</v>
      </c>
      <c r="H19" s="148">
        <v>55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50" t="s">
        <v>1620</v>
      </c>
      <c r="U19" s="150">
        <f t="shared" si="0"/>
        <v>55</v>
      </c>
    </row>
    <row r="20" spans="1:21" ht="14.4" x14ac:dyDescent="0.3">
      <c r="A20" s="148">
        <v>62157655</v>
      </c>
      <c r="B20" s="148">
        <v>45728.489374583332</v>
      </c>
      <c r="C20" s="148" t="s">
        <v>220</v>
      </c>
      <c r="D20" s="149" t="s">
        <v>3514</v>
      </c>
      <c r="E20" s="148">
        <v>62157655</v>
      </c>
      <c r="F20" s="148" t="s">
        <v>18</v>
      </c>
      <c r="G20" s="148" t="s">
        <v>16</v>
      </c>
      <c r="H20" s="148"/>
      <c r="I20" s="148">
        <v>100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50" t="s">
        <v>1496</v>
      </c>
      <c r="U20" s="150">
        <f t="shared" si="0"/>
        <v>100</v>
      </c>
    </row>
    <row r="21" spans="1:21" ht="14.4" x14ac:dyDescent="0.3">
      <c r="A21" s="148">
        <v>567582</v>
      </c>
      <c r="B21" s="148">
        <v>45728.492616307871</v>
      </c>
      <c r="C21" s="148" t="s">
        <v>81</v>
      </c>
      <c r="D21" s="149" t="s">
        <v>3155</v>
      </c>
      <c r="E21" s="148" t="s">
        <v>82</v>
      </c>
      <c r="F21" s="148" t="s">
        <v>18</v>
      </c>
      <c r="G21" s="148" t="s">
        <v>16</v>
      </c>
      <c r="H21" s="148">
        <v>100</v>
      </c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50" t="s">
        <v>747</v>
      </c>
      <c r="U21" s="150">
        <f t="shared" si="0"/>
        <v>100</v>
      </c>
    </row>
    <row r="22" spans="1:21" ht="14.4" x14ac:dyDescent="0.3">
      <c r="A22" s="148">
        <v>638005</v>
      </c>
      <c r="B22" s="148">
        <v>45728.498390312496</v>
      </c>
      <c r="C22" s="148" t="s">
        <v>43</v>
      </c>
      <c r="D22" s="149" t="s">
        <v>44</v>
      </c>
      <c r="E22" s="148" t="s">
        <v>45</v>
      </c>
      <c r="F22" s="148" t="s">
        <v>18</v>
      </c>
      <c r="G22" s="148" t="s">
        <v>16</v>
      </c>
      <c r="H22" s="148">
        <v>120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10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50" t="s">
        <v>862</v>
      </c>
      <c r="U22" s="150">
        <f t="shared" si="0"/>
        <v>130</v>
      </c>
    </row>
    <row r="23" spans="1:21" ht="14.4" x14ac:dyDescent="0.3">
      <c r="A23" s="148">
        <v>14120097</v>
      </c>
      <c r="B23" s="148">
        <v>45728.516726018519</v>
      </c>
      <c r="C23" s="148" t="s">
        <v>202</v>
      </c>
      <c r="D23" s="149" t="s">
        <v>203</v>
      </c>
      <c r="E23" s="148">
        <v>14120097</v>
      </c>
      <c r="F23" s="148" t="s">
        <v>18</v>
      </c>
      <c r="G23" s="148" t="s">
        <v>16</v>
      </c>
      <c r="H23" s="148"/>
      <c r="I23" s="148">
        <v>25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50" t="s">
        <v>2965</v>
      </c>
      <c r="U23" s="150">
        <f t="shared" si="0"/>
        <v>25</v>
      </c>
    </row>
    <row r="24" spans="1:21" ht="14.4" x14ac:dyDescent="0.3">
      <c r="A24" s="148">
        <v>62077465</v>
      </c>
      <c r="B24" s="148">
        <v>45728.526499988424</v>
      </c>
      <c r="C24" s="148" t="s">
        <v>85</v>
      </c>
      <c r="D24" s="149" t="s">
        <v>3515</v>
      </c>
      <c r="E24" s="148">
        <v>62077465</v>
      </c>
      <c r="F24" s="148" t="s">
        <v>18</v>
      </c>
      <c r="G24" s="148" t="s">
        <v>16</v>
      </c>
      <c r="H24" s="148">
        <v>25</v>
      </c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50" t="s">
        <v>1599</v>
      </c>
      <c r="U24" s="150">
        <f t="shared" si="0"/>
        <v>25</v>
      </c>
    </row>
    <row r="25" spans="1:21" ht="14.4" x14ac:dyDescent="0.3">
      <c r="A25" s="148">
        <v>4551320</v>
      </c>
      <c r="B25" s="148">
        <v>45728.537331157408</v>
      </c>
      <c r="C25" s="148" t="s">
        <v>3346</v>
      </c>
      <c r="D25" s="149" t="s">
        <v>3516</v>
      </c>
      <c r="E25" s="148" t="s">
        <v>94</v>
      </c>
      <c r="F25" s="148" t="s">
        <v>18</v>
      </c>
      <c r="G25" s="148" t="s">
        <v>16</v>
      </c>
      <c r="H25" s="148">
        <v>15</v>
      </c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50" t="s">
        <v>2914</v>
      </c>
      <c r="U25" s="150">
        <f t="shared" si="0"/>
        <v>15</v>
      </c>
    </row>
    <row r="26" spans="1:21" ht="27.6" x14ac:dyDescent="0.3">
      <c r="A26" s="148">
        <v>839205</v>
      </c>
      <c r="B26" s="148">
        <v>45728.540818946756</v>
      </c>
      <c r="C26" s="148" t="s">
        <v>115</v>
      </c>
      <c r="D26" s="149" t="s">
        <v>3342</v>
      </c>
      <c r="E26" s="148" t="s">
        <v>116</v>
      </c>
      <c r="F26" s="148" t="s">
        <v>18</v>
      </c>
      <c r="G26" s="148" t="s">
        <v>16</v>
      </c>
      <c r="H26" s="148"/>
      <c r="I26" s="148">
        <v>860</v>
      </c>
      <c r="J26" s="148"/>
      <c r="K26" s="148"/>
      <c r="L26" s="148"/>
      <c r="M26" s="148"/>
      <c r="N26" s="148"/>
      <c r="O26" s="148">
        <v>30</v>
      </c>
      <c r="P26" s="148"/>
      <c r="Q26" s="148"/>
      <c r="R26" s="148">
        <v>200</v>
      </c>
      <c r="S26" s="148"/>
      <c r="T26" s="150" t="s">
        <v>1213</v>
      </c>
      <c r="U26" s="150">
        <f t="shared" si="0"/>
        <v>1090</v>
      </c>
    </row>
    <row r="27" spans="1:21" ht="41.4" x14ac:dyDescent="0.3">
      <c r="A27" s="148">
        <v>71197770</v>
      </c>
      <c r="B27" s="148">
        <v>45728.555156620372</v>
      </c>
      <c r="C27" s="148" t="s">
        <v>103</v>
      </c>
      <c r="D27" s="149" t="s">
        <v>104</v>
      </c>
      <c r="E27" s="148">
        <v>71197770</v>
      </c>
      <c r="F27" s="148" t="s">
        <v>18</v>
      </c>
      <c r="G27" s="148" t="s">
        <v>16</v>
      </c>
      <c r="H27" s="148"/>
      <c r="I27" s="148"/>
      <c r="J27" s="148">
        <v>20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50" t="s">
        <v>1578</v>
      </c>
      <c r="U27" s="150">
        <f t="shared" si="0"/>
        <v>20</v>
      </c>
    </row>
    <row r="28" spans="1:21" ht="14.4" x14ac:dyDescent="0.3">
      <c r="A28" s="148">
        <v>70841675</v>
      </c>
      <c r="B28" s="148">
        <v>45728.560400173606</v>
      </c>
      <c r="C28" s="148" t="s">
        <v>136</v>
      </c>
      <c r="D28" s="149" t="s">
        <v>3325</v>
      </c>
      <c r="E28" s="148">
        <v>70841675</v>
      </c>
      <c r="F28" s="148" t="s">
        <v>18</v>
      </c>
      <c r="G28" s="148" t="s">
        <v>16</v>
      </c>
      <c r="H28" s="148"/>
      <c r="I28" s="148">
        <v>45</v>
      </c>
      <c r="J28" s="148"/>
      <c r="K28" s="148">
        <v>2</v>
      </c>
      <c r="L28" s="148"/>
      <c r="M28" s="148">
        <v>4</v>
      </c>
      <c r="N28" s="148">
        <v>1</v>
      </c>
      <c r="O28" s="148"/>
      <c r="P28" s="148"/>
      <c r="Q28" s="148"/>
      <c r="R28" s="148"/>
      <c r="S28" s="148"/>
      <c r="T28" s="150" t="s">
        <v>2283</v>
      </c>
      <c r="U28" s="150">
        <f t="shared" si="0"/>
        <v>52</v>
      </c>
    </row>
    <row r="29" spans="1:21" ht="14.4" x14ac:dyDescent="0.3">
      <c r="A29" s="148">
        <v>64327809</v>
      </c>
      <c r="B29" s="148">
        <v>45728.561605266208</v>
      </c>
      <c r="C29" s="148" t="s">
        <v>105</v>
      </c>
      <c r="D29" s="149" t="s">
        <v>106</v>
      </c>
      <c r="E29" s="148">
        <v>64327809</v>
      </c>
      <c r="F29" s="148" t="s">
        <v>18</v>
      </c>
      <c r="G29" s="148" t="s">
        <v>16</v>
      </c>
      <c r="H29" s="148">
        <v>15</v>
      </c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50" t="s">
        <v>1464</v>
      </c>
      <c r="U29" s="150">
        <f t="shared" si="0"/>
        <v>15</v>
      </c>
    </row>
    <row r="30" spans="1:21" ht="14.4" x14ac:dyDescent="0.3">
      <c r="A30" s="148">
        <v>70285829</v>
      </c>
      <c r="B30" s="148">
        <v>45728.574041192129</v>
      </c>
      <c r="C30" s="148" t="s">
        <v>74</v>
      </c>
      <c r="D30" s="149" t="s">
        <v>75</v>
      </c>
      <c r="E30" s="148">
        <v>70285829</v>
      </c>
      <c r="F30" s="148" t="s">
        <v>18</v>
      </c>
      <c r="G30" s="148" t="s">
        <v>16</v>
      </c>
      <c r="H30" s="148"/>
      <c r="I30" s="148"/>
      <c r="J30" s="148">
        <v>50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50" t="s">
        <v>1159</v>
      </c>
      <c r="U30" s="150">
        <f t="shared" si="0"/>
        <v>50</v>
      </c>
    </row>
    <row r="31" spans="1:21" ht="14.4" x14ac:dyDescent="0.3">
      <c r="A31" s="148">
        <v>838225</v>
      </c>
      <c r="B31" s="148">
        <v>45728.57611444444</v>
      </c>
      <c r="C31" s="148" t="s">
        <v>186</v>
      </c>
      <c r="D31" s="149" t="s">
        <v>2570</v>
      </c>
      <c r="E31" s="148" t="s">
        <v>187</v>
      </c>
      <c r="F31" s="148" t="s">
        <v>18</v>
      </c>
      <c r="G31" s="148" t="s">
        <v>16</v>
      </c>
      <c r="H31" s="148">
        <v>200</v>
      </c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50" t="s">
        <v>2559</v>
      </c>
      <c r="U31" s="150">
        <f t="shared" si="0"/>
        <v>200</v>
      </c>
    </row>
    <row r="32" spans="1:21" ht="14.4" x14ac:dyDescent="0.3">
      <c r="A32" s="148">
        <v>55468</v>
      </c>
      <c r="B32" s="148">
        <v>45728.576727569445</v>
      </c>
      <c r="C32" s="148" t="s">
        <v>99</v>
      </c>
      <c r="D32" s="149" t="s">
        <v>100</v>
      </c>
      <c r="E32" s="148" t="s">
        <v>101</v>
      </c>
      <c r="F32" s="148" t="s">
        <v>18</v>
      </c>
      <c r="G32" s="148" t="s">
        <v>16</v>
      </c>
      <c r="H32" s="148">
        <v>120</v>
      </c>
      <c r="I32" s="148"/>
      <c r="J32" s="148"/>
      <c r="K32" s="148">
        <v>5</v>
      </c>
      <c r="L32" s="148"/>
      <c r="M32" s="148"/>
      <c r="N32" s="148"/>
      <c r="O32" s="148"/>
      <c r="P32" s="148"/>
      <c r="Q32" s="148"/>
      <c r="R32" s="148"/>
      <c r="S32" s="148"/>
      <c r="T32" s="150" t="s">
        <v>2403</v>
      </c>
      <c r="U32" s="150">
        <f t="shared" si="0"/>
        <v>125</v>
      </c>
    </row>
    <row r="33" spans="1:22" ht="14.4" x14ac:dyDescent="0.3">
      <c r="A33" s="148">
        <v>49939378</v>
      </c>
      <c r="B33" s="148">
        <v>45728.584832546301</v>
      </c>
      <c r="C33" s="148" t="s">
        <v>89</v>
      </c>
      <c r="D33" s="149" t="s">
        <v>3517</v>
      </c>
      <c r="E33" s="148">
        <v>49939378</v>
      </c>
      <c r="F33" s="148" t="s">
        <v>18</v>
      </c>
      <c r="G33" s="148" t="s">
        <v>16</v>
      </c>
      <c r="H33" s="148">
        <v>50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50" t="s">
        <v>2549</v>
      </c>
      <c r="U33" s="150">
        <f t="shared" si="0"/>
        <v>50</v>
      </c>
    </row>
    <row r="34" spans="1:22" ht="14.4" x14ac:dyDescent="0.3">
      <c r="A34" s="148">
        <v>70842680</v>
      </c>
      <c r="B34" s="148">
        <v>45728.586101620371</v>
      </c>
      <c r="C34" s="148" t="s">
        <v>238</v>
      </c>
      <c r="D34" s="149" t="s">
        <v>1096</v>
      </c>
      <c r="E34" s="148">
        <v>70842680</v>
      </c>
      <c r="F34" s="148" t="s">
        <v>18</v>
      </c>
      <c r="G34" s="148" t="s">
        <v>16</v>
      </c>
      <c r="H34" s="148">
        <v>10</v>
      </c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50" t="s">
        <v>1089</v>
      </c>
      <c r="U34" s="150">
        <f t="shared" si="0"/>
        <v>10</v>
      </c>
    </row>
    <row r="35" spans="1:22" ht="55.2" x14ac:dyDescent="0.3">
      <c r="A35" s="151">
        <v>566772</v>
      </c>
      <c r="B35" s="151">
        <v>45728.58754252315</v>
      </c>
      <c r="C35" s="151" t="s">
        <v>3336</v>
      </c>
      <c r="D35" s="152" t="s">
        <v>3518</v>
      </c>
      <c r="E35" s="151" t="s">
        <v>181</v>
      </c>
      <c r="F35" s="151" t="s">
        <v>18</v>
      </c>
      <c r="G35" s="151" t="s">
        <v>16</v>
      </c>
      <c r="H35" s="151"/>
      <c r="I35" s="153">
        <v>90</v>
      </c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4" t="s">
        <v>545</v>
      </c>
      <c r="U35" s="150">
        <f t="shared" si="0"/>
        <v>90</v>
      </c>
      <c r="V35" s="235" t="s">
        <v>3519</v>
      </c>
    </row>
    <row r="36" spans="1:22" ht="14.4" x14ac:dyDescent="0.3">
      <c r="A36" s="148">
        <v>62076051</v>
      </c>
      <c r="B36" s="148">
        <v>45728.589673842594</v>
      </c>
      <c r="C36" s="148" t="s">
        <v>217</v>
      </c>
      <c r="D36" s="149" t="s">
        <v>3520</v>
      </c>
      <c r="E36" s="148">
        <v>62076051</v>
      </c>
      <c r="F36" s="148" t="s">
        <v>18</v>
      </c>
      <c r="G36" s="148" t="s">
        <v>16</v>
      </c>
      <c r="H36" s="148">
        <v>15</v>
      </c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50" t="s">
        <v>2138</v>
      </c>
      <c r="U36" s="150">
        <f t="shared" si="0"/>
        <v>15</v>
      </c>
    </row>
    <row r="37" spans="1:22" ht="14.4" x14ac:dyDescent="0.3">
      <c r="A37" s="148">
        <v>45671818</v>
      </c>
      <c r="B37" s="148">
        <v>45728.594457407409</v>
      </c>
      <c r="C37" s="148" t="s">
        <v>3113</v>
      </c>
      <c r="D37" s="149" t="s">
        <v>3114</v>
      </c>
      <c r="E37" s="148">
        <v>45671818</v>
      </c>
      <c r="F37" s="148" t="s">
        <v>18</v>
      </c>
      <c r="G37" s="148" t="s">
        <v>16</v>
      </c>
      <c r="H37" s="148">
        <v>30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48">
        <v>0</v>
      </c>
      <c r="S37" s="148">
        <v>0</v>
      </c>
      <c r="T37" s="150" t="s">
        <v>2162</v>
      </c>
      <c r="U37" s="150">
        <f t="shared" si="0"/>
        <v>30</v>
      </c>
    </row>
    <row r="38" spans="1:22" ht="14.4" x14ac:dyDescent="0.3">
      <c r="A38" s="148">
        <v>226556</v>
      </c>
      <c r="B38" s="148">
        <v>45728.61464537037</v>
      </c>
      <c r="C38" s="148" t="s">
        <v>3521</v>
      </c>
      <c r="D38" s="149" t="s">
        <v>3522</v>
      </c>
      <c r="E38" s="148" t="s">
        <v>2056</v>
      </c>
      <c r="F38" s="148" t="s">
        <v>18</v>
      </c>
      <c r="G38" s="148" t="s">
        <v>16</v>
      </c>
      <c r="H38" s="148">
        <v>100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50" t="s">
        <v>2055</v>
      </c>
      <c r="U38" s="150">
        <f t="shared" si="0"/>
        <v>100</v>
      </c>
    </row>
    <row r="39" spans="1:22" ht="14.4" x14ac:dyDescent="0.3">
      <c r="A39" s="148">
        <v>62075985</v>
      </c>
      <c r="B39" s="148">
        <v>45728.616118969905</v>
      </c>
      <c r="C39" s="148" t="s">
        <v>130</v>
      </c>
      <c r="D39" s="149" t="s">
        <v>131</v>
      </c>
      <c r="E39" s="148">
        <v>62075985</v>
      </c>
      <c r="F39" s="148" t="s">
        <v>18</v>
      </c>
      <c r="G39" s="148" t="s">
        <v>16</v>
      </c>
      <c r="H39" s="148">
        <v>40</v>
      </c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50" t="s">
        <v>1588</v>
      </c>
      <c r="U39" s="150">
        <f t="shared" si="0"/>
        <v>40</v>
      </c>
    </row>
    <row r="40" spans="1:22" ht="14.4" x14ac:dyDescent="0.3">
      <c r="A40" s="148">
        <v>65337913</v>
      </c>
      <c r="B40" s="148">
        <v>45728.653415208333</v>
      </c>
      <c r="C40" s="148" t="s">
        <v>207</v>
      </c>
      <c r="D40" s="149" t="s">
        <v>3523</v>
      </c>
      <c r="E40" s="148">
        <v>65337913</v>
      </c>
      <c r="F40" s="148" t="s">
        <v>18</v>
      </c>
      <c r="G40" s="148" t="s">
        <v>16</v>
      </c>
      <c r="H40" s="148">
        <v>5</v>
      </c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50" t="s">
        <v>2090</v>
      </c>
      <c r="U40" s="150">
        <f t="shared" si="0"/>
        <v>5</v>
      </c>
    </row>
    <row r="41" spans="1:22" ht="27.6" x14ac:dyDescent="0.3">
      <c r="A41" s="148">
        <v>225827</v>
      </c>
      <c r="B41" s="148">
        <v>45728.655551215277</v>
      </c>
      <c r="C41" s="148" t="s">
        <v>3345</v>
      </c>
      <c r="D41" s="149" t="s">
        <v>2338</v>
      </c>
      <c r="E41" s="148" t="s">
        <v>102</v>
      </c>
      <c r="F41" s="148" t="s">
        <v>18</v>
      </c>
      <c r="G41" s="148" t="s">
        <v>16</v>
      </c>
      <c r="H41" s="148"/>
      <c r="I41" s="148">
        <v>240</v>
      </c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50" t="s">
        <v>2336</v>
      </c>
      <c r="U41" s="150">
        <f t="shared" si="0"/>
        <v>240</v>
      </c>
    </row>
    <row r="42" spans="1:22" ht="14.4" x14ac:dyDescent="0.3">
      <c r="A42" s="148">
        <v>13692933</v>
      </c>
      <c r="B42" s="148">
        <v>45729.274387256941</v>
      </c>
      <c r="C42" s="148" t="s">
        <v>3524</v>
      </c>
      <c r="D42" s="149" t="s">
        <v>3525</v>
      </c>
      <c r="E42" s="148">
        <v>13692933</v>
      </c>
      <c r="F42" s="148" t="s">
        <v>18</v>
      </c>
      <c r="G42" s="148" t="s">
        <v>16</v>
      </c>
      <c r="H42" s="148">
        <v>50</v>
      </c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50" t="s">
        <v>1191</v>
      </c>
      <c r="U42" s="150">
        <f t="shared" si="0"/>
        <v>50</v>
      </c>
    </row>
    <row r="43" spans="1:22" ht="14.4" x14ac:dyDescent="0.3">
      <c r="A43" s="148">
        <v>71197788</v>
      </c>
      <c r="B43" s="148">
        <v>45729.29943569444</v>
      </c>
      <c r="C43" s="148" t="s">
        <v>60</v>
      </c>
      <c r="D43" s="149" t="s">
        <v>3526</v>
      </c>
      <c r="E43" s="148">
        <v>71197788</v>
      </c>
      <c r="F43" s="148" t="s">
        <v>18</v>
      </c>
      <c r="G43" s="148" t="s">
        <v>16</v>
      </c>
      <c r="H43" s="148"/>
      <c r="I43" s="148">
        <v>25</v>
      </c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50" t="s">
        <v>2651</v>
      </c>
      <c r="U43" s="150">
        <f t="shared" si="0"/>
        <v>25</v>
      </c>
    </row>
    <row r="44" spans="1:22" ht="41.4" x14ac:dyDescent="0.3">
      <c r="A44" s="148">
        <v>566438</v>
      </c>
      <c r="B44" s="148">
        <v>45729.328054224534</v>
      </c>
      <c r="C44" s="148" t="s">
        <v>3115</v>
      </c>
      <c r="D44" s="149" t="s">
        <v>3116</v>
      </c>
      <c r="E44" s="148" t="s">
        <v>145</v>
      </c>
      <c r="F44" s="148" t="s">
        <v>18</v>
      </c>
      <c r="G44" s="148" t="s">
        <v>16</v>
      </c>
      <c r="H44" s="148"/>
      <c r="I44" s="148">
        <v>80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50" t="s">
        <v>1747</v>
      </c>
      <c r="U44" s="150">
        <f t="shared" si="0"/>
        <v>80</v>
      </c>
    </row>
    <row r="45" spans="1:22" ht="14.4" x14ac:dyDescent="0.3">
      <c r="A45" s="148">
        <v>62073257</v>
      </c>
      <c r="B45" s="148">
        <v>45729.334957673607</v>
      </c>
      <c r="C45" s="148" t="s">
        <v>3176</v>
      </c>
      <c r="D45" s="149" t="s">
        <v>3527</v>
      </c>
      <c r="E45" s="148">
        <v>62073257</v>
      </c>
      <c r="F45" s="148" t="s">
        <v>18</v>
      </c>
      <c r="G45" s="148" t="s">
        <v>16</v>
      </c>
      <c r="H45" s="148">
        <v>50</v>
      </c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50" t="s">
        <v>1130</v>
      </c>
      <c r="U45" s="150">
        <f t="shared" si="0"/>
        <v>50</v>
      </c>
    </row>
    <row r="46" spans="1:22" ht="14.4" x14ac:dyDescent="0.3">
      <c r="A46" s="148">
        <v>49939416</v>
      </c>
      <c r="B46" s="148">
        <v>45729.344639664356</v>
      </c>
      <c r="C46" s="148" t="s">
        <v>3528</v>
      </c>
      <c r="D46" s="149" t="s">
        <v>3119</v>
      </c>
      <c r="E46" s="148">
        <v>49939416</v>
      </c>
      <c r="F46" s="148" t="s">
        <v>18</v>
      </c>
      <c r="G46" s="148" t="s">
        <v>16</v>
      </c>
      <c r="H46" s="148">
        <v>20</v>
      </c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50" t="s">
        <v>2744</v>
      </c>
      <c r="U46" s="150">
        <f t="shared" si="0"/>
        <v>20</v>
      </c>
    </row>
    <row r="47" spans="1:22" ht="27.6" x14ac:dyDescent="0.3">
      <c r="A47" s="148">
        <v>838446</v>
      </c>
      <c r="B47" s="148">
        <v>45729.367965370373</v>
      </c>
      <c r="C47" s="148" t="s">
        <v>76</v>
      </c>
      <c r="D47" s="149" t="s">
        <v>3327</v>
      </c>
      <c r="E47" s="148" t="s">
        <v>77</v>
      </c>
      <c r="F47" s="148" t="s">
        <v>18</v>
      </c>
      <c r="G47" s="148" t="s">
        <v>16</v>
      </c>
      <c r="H47" s="148"/>
      <c r="I47" s="148">
        <v>50</v>
      </c>
      <c r="J47" s="148"/>
      <c r="K47" s="148"/>
      <c r="L47" s="148"/>
      <c r="M47" s="148"/>
      <c r="N47" s="148"/>
      <c r="O47" s="148">
        <v>1</v>
      </c>
      <c r="P47" s="148"/>
      <c r="Q47" s="148"/>
      <c r="R47" s="148"/>
      <c r="S47" s="148"/>
      <c r="T47" s="150" t="s">
        <v>1795</v>
      </c>
      <c r="U47" s="150">
        <f t="shared" si="0"/>
        <v>51</v>
      </c>
    </row>
    <row r="48" spans="1:22" ht="27.6" x14ac:dyDescent="0.3">
      <c r="A48" s="148">
        <v>4212029</v>
      </c>
      <c r="B48" s="148">
        <v>45729.371052442133</v>
      </c>
      <c r="C48" s="148" t="s">
        <v>86</v>
      </c>
      <c r="D48" s="149" t="s">
        <v>87</v>
      </c>
      <c r="E48" s="148" t="s">
        <v>88</v>
      </c>
      <c r="F48" s="148" t="s">
        <v>18</v>
      </c>
      <c r="G48" s="148" t="s">
        <v>16</v>
      </c>
      <c r="H48" s="148"/>
      <c r="I48" s="148">
        <v>200</v>
      </c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50" t="s">
        <v>2903</v>
      </c>
      <c r="U48" s="150">
        <f t="shared" si="0"/>
        <v>200</v>
      </c>
    </row>
    <row r="49" spans="1:21" ht="14.4" x14ac:dyDescent="0.3">
      <c r="A49" s="148">
        <v>209392</v>
      </c>
      <c r="B49" s="148">
        <v>45729.452841678241</v>
      </c>
      <c r="C49" s="148" t="s">
        <v>3330</v>
      </c>
      <c r="D49" s="149" t="s">
        <v>3529</v>
      </c>
      <c r="E49" s="148" t="s">
        <v>56</v>
      </c>
      <c r="F49" s="148" t="s">
        <v>18</v>
      </c>
      <c r="G49" s="148" t="s">
        <v>16</v>
      </c>
      <c r="H49" s="148">
        <v>50</v>
      </c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50" t="s">
        <v>2786</v>
      </c>
      <c r="U49" s="150">
        <f t="shared" si="0"/>
        <v>50</v>
      </c>
    </row>
    <row r="50" spans="1:21" ht="27.6" x14ac:dyDescent="0.3">
      <c r="A50" s="148">
        <v>401293</v>
      </c>
      <c r="B50" s="148">
        <v>45729.548263703706</v>
      </c>
      <c r="C50" s="148" t="s">
        <v>236</v>
      </c>
      <c r="D50" s="149" t="s">
        <v>3530</v>
      </c>
      <c r="E50" s="148" t="s">
        <v>237</v>
      </c>
      <c r="F50" s="148" t="s">
        <v>18</v>
      </c>
      <c r="G50" s="148" t="s">
        <v>16</v>
      </c>
      <c r="H50" s="148"/>
      <c r="I50" s="148">
        <v>20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50" t="s">
        <v>1335</v>
      </c>
      <c r="U50" s="150">
        <f t="shared" si="0"/>
        <v>20</v>
      </c>
    </row>
    <row r="51" spans="1:21" ht="27.6" x14ac:dyDescent="0.3">
      <c r="A51" s="148">
        <v>838420</v>
      </c>
      <c r="B51" s="148">
        <v>45729.564151655097</v>
      </c>
      <c r="C51" s="148" t="s">
        <v>188</v>
      </c>
      <c r="D51" s="149" t="s">
        <v>3531</v>
      </c>
      <c r="E51" s="148" t="s">
        <v>189</v>
      </c>
      <c r="F51" s="148" t="s">
        <v>18</v>
      </c>
      <c r="G51" s="148" t="s">
        <v>16</v>
      </c>
      <c r="H51" s="148">
        <v>70</v>
      </c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50" t="s">
        <v>1771</v>
      </c>
      <c r="U51" s="150">
        <f t="shared" si="0"/>
        <v>70</v>
      </c>
    </row>
    <row r="52" spans="1:21" ht="27.6" x14ac:dyDescent="0.3">
      <c r="A52" s="148">
        <v>89613</v>
      </c>
      <c r="B52" s="148">
        <v>45729.572892326389</v>
      </c>
      <c r="C52" s="148" t="s">
        <v>212</v>
      </c>
      <c r="D52" s="149" t="s">
        <v>3532</v>
      </c>
      <c r="E52" s="148" t="s">
        <v>3533</v>
      </c>
      <c r="F52" s="148" t="s">
        <v>18</v>
      </c>
      <c r="G52" s="148" t="s">
        <v>16</v>
      </c>
      <c r="H52" s="148"/>
      <c r="I52" s="148">
        <v>20</v>
      </c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50" t="s">
        <v>2102</v>
      </c>
      <c r="U52" s="150">
        <f t="shared" si="0"/>
        <v>20</v>
      </c>
    </row>
    <row r="53" spans="1:21" ht="14.4" x14ac:dyDescent="0.3">
      <c r="A53" s="148">
        <v>567191</v>
      </c>
      <c r="B53" s="148">
        <v>45729.609987731485</v>
      </c>
      <c r="C53" s="148" t="s">
        <v>3326</v>
      </c>
      <c r="D53" s="149" t="s">
        <v>3534</v>
      </c>
      <c r="E53" s="148" t="s">
        <v>140</v>
      </c>
      <c r="F53" s="148" t="s">
        <v>18</v>
      </c>
      <c r="G53" s="148" t="s">
        <v>16</v>
      </c>
      <c r="H53" s="148">
        <v>400</v>
      </c>
      <c r="I53" s="148"/>
      <c r="J53" s="148"/>
      <c r="K53" s="148"/>
      <c r="L53" s="148"/>
      <c r="M53" s="148"/>
      <c r="N53" s="148">
        <v>10</v>
      </c>
      <c r="O53" s="148"/>
      <c r="P53" s="148"/>
      <c r="Q53" s="148"/>
      <c r="R53" s="148"/>
      <c r="S53" s="148"/>
      <c r="T53" s="150" t="s">
        <v>1293</v>
      </c>
      <c r="U53" s="150">
        <f t="shared" si="0"/>
        <v>410</v>
      </c>
    </row>
    <row r="54" spans="1:21" ht="41.4" x14ac:dyDescent="0.3">
      <c r="A54" s="148">
        <v>70285314</v>
      </c>
      <c r="B54" s="148">
        <v>45729.638796458334</v>
      </c>
      <c r="C54" s="148" t="s">
        <v>164</v>
      </c>
      <c r="D54" s="149" t="s">
        <v>165</v>
      </c>
      <c r="E54" s="148">
        <v>70285314</v>
      </c>
      <c r="F54" s="148" t="s">
        <v>18</v>
      </c>
      <c r="G54" s="148" t="s">
        <v>16</v>
      </c>
      <c r="H54" s="148">
        <v>60</v>
      </c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50" t="s">
        <v>482</v>
      </c>
      <c r="U54" s="150">
        <f t="shared" si="0"/>
        <v>60</v>
      </c>
    </row>
    <row r="55" spans="1:21" ht="14.4" x14ac:dyDescent="0.3">
      <c r="A55" s="148">
        <v>60680377</v>
      </c>
      <c r="B55" s="148">
        <v>45730.255825659726</v>
      </c>
      <c r="C55" s="148" t="s">
        <v>55</v>
      </c>
      <c r="D55" s="149" t="s">
        <v>3535</v>
      </c>
      <c r="E55" s="148">
        <v>60680377</v>
      </c>
      <c r="F55" s="148" t="s">
        <v>18</v>
      </c>
      <c r="G55" s="148" t="s">
        <v>16</v>
      </c>
      <c r="H55" s="148">
        <v>200</v>
      </c>
      <c r="I55" s="148"/>
      <c r="J55" s="148"/>
      <c r="K55" s="148"/>
      <c r="L55" s="148"/>
      <c r="M55" s="148"/>
      <c r="N55" s="148">
        <v>5</v>
      </c>
      <c r="O55" s="148"/>
      <c r="P55" s="148"/>
      <c r="Q55" s="148"/>
      <c r="R55" s="148"/>
      <c r="S55" s="148"/>
      <c r="T55" s="150" t="s">
        <v>2077</v>
      </c>
      <c r="U55" s="150">
        <f t="shared" si="0"/>
        <v>205</v>
      </c>
    </row>
    <row r="56" spans="1:21" ht="27.6" x14ac:dyDescent="0.3">
      <c r="A56" s="148">
        <v>212733</v>
      </c>
      <c r="B56" s="148">
        <v>45730.259055648145</v>
      </c>
      <c r="C56" s="148" t="s">
        <v>162</v>
      </c>
      <c r="D56" s="149" t="s">
        <v>3536</v>
      </c>
      <c r="E56" s="148" t="s">
        <v>163</v>
      </c>
      <c r="F56" s="148" t="s">
        <v>18</v>
      </c>
      <c r="G56" s="148" t="s">
        <v>16</v>
      </c>
      <c r="H56" s="148">
        <v>50</v>
      </c>
      <c r="I56" s="148"/>
      <c r="J56" s="148"/>
      <c r="K56" s="148"/>
      <c r="L56" s="148"/>
      <c r="M56" s="148"/>
      <c r="N56" s="148">
        <v>2</v>
      </c>
      <c r="O56" s="148"/>
      <c r="P56" s="148"/>
      <c r="Q56" s="148"/>
      <c r="R56" s="148"/>
      <c r="S56" s="148"/>
      <c r="T56" s="150" t="s">
        <v>2440</v>
      </c>
      <c r="U56" s="150">
        <f t="shared" si="0"/>
        <v>52</v>
      </c>
    </row>
    <row r="57" spans="1:21" ht="14.4" x14ac:dyDescent="0.3">
      <c r="A57" s="148">
        <v>173843</v>
      </c>
      <c r="B57" s="148">
        <v>45730.358501365743</v>
      </c>
      <c r="C57" s="148" t="s">
        <v>141</v>
      </c>
      <c r="D57" s="149" t="s">
        <v>142</v>
      </c>
      <c r="E57" s="148" t="s">
        <v>143</v>
      </c>
      <c r="F57" s="148" t="s">
        <v>18</v>
      </c>
      <c r="G57" s="148" t="s">
        <v>16</v>
      </c>
      <c r="H57" s="148">
        <v>250</v>
      </c>
      <c r="I57" s="148"/>
      <c r="J57" s="148"/>
      <c r="K57" s="148">
        <v>4</v>
      </c>
      <c r="L57" s="148"/>
      <c r="M57" s="148"/>
      <c r="N57" s="148">
        <v>4</v>
      </c>
      <c r="O57" s="148"/>
      <c r="P57" s="148"/>
      <c r="Q57" s="148"/>
      <c r="R57" s="148"/>
      <c r="S57" s="148"/>
      <c r="T57" s="150" t="s">
        <v>957</v>
      </c>
      <c r="U57" s="150">
        <f t="shared" si="0"/>
        <v>258</v>
      </c>
    </row>
    <row r="58" spans="1:21" ht="14.4" x14ac:dyDescent="0.3">
      <c r="A58" s="148">
        <v>44993668</v>
      </c>
      <c r="B58" s="148">
        <v>45730.377198703703</v>
      </c>
      <c r="C58" s="148" t="s">
        <v>23</v>
      </c>
      <c r="D58" s="149" t="s">
        <v>24</v>
      </c>
      <c r="E58" s="148">
        <v>44993668</v>
      </c>
      <c r="F58" s="148" t="s">
        <v>18</v>
      </c>
      <c r="G58" s="148" t="s">
        <v>16</v>
      </c>
      <c r="H58" s="148"/>
      <c r="I58" s="148"/>
      <c r="J58" s="148">
        <v>100</v>
      </c>
      <c r="K58" s="148"/>
      <c r="L58" s="148"/>
      <c r="M58" s="148"/>
      <c r="N58" s="148"/>
      <c r="O58" s="148"/>
      <c r="P58" s="148"/>
      <c r="Q58" s="148"/>
      <c r="R58" s="148"/>
      <c r="S58" s="148"/>
      <c r="T58" s="150" t="s">
        <v>875</v>
      </c>
      <c r="U58" s="150">
        <f t="shared" si="0"/>
        <v>100</v>
      </c>
    </row>
    <row r="59" spans="1:21" ht="14.4" x14ac:dyDescent="0.3">
      <c r="A59" s="148">
        <v>70932581</v>
      </c>
      <c r="B59" s="148">
        <v>45730.400722939812</v>
      </c>
      <c r="C59" s="148" t="s">
        <v>595</v>
      </c>
      <c r="D59" s="149" t="s">
        <v>3118</v>
      </c>
      <c r="E59" s="148">
        <v>70932581</v>
      </c>
      <c r="F59" s="148" t="s">
        <v>18</v>
      </c>
      <c r="G59" s="148" t="s">
        <v>16</v>
      </c>
      <c r="H59" s="148">
        <v>400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20</v>
      </c>
      <c r="O59" s="148">
        <v>0</v>
      </c>
      <c r="P59" s="148">
        <v>0</v>
      </c>
      <c r="Q59" s="148">
        <v>0</v>
      </c>
      <c r="R59" s="148">
        <v>0</v>
      </c>
      <c r="S59" s="148">
        <v>0</v>
      </c>
      <c r="T59" s="150" t="s">
        <v>580</v>
      </c>
      <c r="U59" s="150">
        <f t="shared" si="0"/>
        <v>420</v>
      </c>
    </row>
    <row r="60" spans="1:21" ht="14.4" x14ac:dyDescent="0.3">
      <c r="A60" s="148">
        <v>44947909</v>
      </c>
      <c r="B60" s="148">
        <v>45730.422296458331</v>
      </c>
      <c r="C60" s="148" t="s">
        <v>147</v>
      </c>
      <c r="D60" s="149" t="s">
        <v>148</v>
      </c>
      <c r="E60" s="148">
        <v>44947909</v>
      </c>
      <c r="F60" s="148" t="s">
        <v>18</v>
      </c>
      <c r="G60" s="148" t="s">
        <v>16</v>
      </c>
      <c r="H60" s="148">
        <v>50</v>
      </c>
      <c r="I60" s="148">
        <v>80</v>
      </c>
      <c r="J60" s="148"/>
      <c r="K60" s="148"/>
      <c r="L60" s="148"/>
      <c r="M60" s="148"/>
      <c r="N60" s="148"/>
      <c r="O60" s="148"/>
      <c r="P60" s="148"/>
      <c r="Q60" s="148"/>
      <c r="R60" s="148">
        <v>20</v>
      </c>
      <c r="S60" s="148"/>
      <c r="T60" s="150" t="s">
        <v>1050</v>
      </c>
      <c r="U60" s="150">
        <f t="shared" si="0"/>
        <v>150</v>
      </c>
    </row>
    <row r="61" spans="1:21" ht="14.4" x14ac:dyDescent="0.3">
      <c r="A61" s="148">
        <v>49459171</v>
      </c>
      <c r="B61" s="148">
        <v>45730.503087430552</v>
      </c>
      <c r="C61" s="148" t="s">
        <v>200</v>
      </c>
      <c r="D61" s="149" t="s">
        <v>201</v>
      </c>
      <c r="E61" s="148">
        <v>49459171</v>
      </c>
      <c r="F61" s="148" t="s">
        <v>18</v>
      </c>
      <c r="G61" s="148" t="s">
        <v>16</v>
      </c>
      <c r="H61" s="148"/>
      <c r="I61" s="148">
        <v>50</v>
      </c>
      <c r="J61" s="148"/>
      <c r="K61" s="148"/>
      <c r="L61" s="148"/>
      <c r="M61" s="148"/>
      <c r="N61" s="148"/>
      <c r="O61" s="148">
        <v>3</v>
      </c>
      <c r="P61" s="148"/>
      <c r="Q61" s="148"/>
      <c r="R61" s="148"/>
      <c r="S61" s="148"/>
      <c r="T61" s="150" t="s">
        <v>2392</v>
      </c>
      <c r="U61" s="150">
        <f t="shared" si="0"/>
        <v>53</v>
      </c>
    </row>
    <row r="62" spans="1:21" ht="14.4" x14ac:dyDescent="0.3">
      <c r="A62" s="148">
        <v>70851221</v>
      </c>
      <c r="B62" s="148">
        <v>45730.596680995368</v>
      </c>
      <c r="C62" s="148" t="s">
        <v>3537</v>
      </c>
      <c r="D62" s="149" t="s">
        <v>3538</v>
      </c>
      <c r="E62" s="148">
        <v>70851221</v>
      </c>
      <c r="F62" s="148" t="s">
        <v>18</v>
      </c>
      <c r="G62" s="148" t="s">
        <v>16</v>
      </c>
      <c r="H62" s="148">
        <v>50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  <c r="P62" s="148">
        <v>0</v>
      </c>
      <c r="Q62" s="148">
        <v>0</v>
      </c>
      <c r="R62" s="148">
        <v>0</v>
      </c>
      <c r="S62" s="148">
        <v>0</v>
      </c>
      <c r="T62" s="150" t="s">
        <v>2753</v>
      </c>
      <c r="U62" s="150">
        <f t="shared" si="0"/>
        <v>50</v>
      </c>
    </row>
    <row r="63" spans="1:21" ht="14.4" x14ac:dyDescent="0.3">
      <c r="A63" s="148">
        <v>70838771</v>
      </c>
      <c r="B63" s="148">
        <v>45732.657669004635</v>
      </c>
      <c r="C63" s="148" t="s">
        <v>144</v>
      </c>
      <c r="D63" s="149" t="s">
        <v>1864</v>
      </c>
      <c r="E63" s="148">
        <v>70838771</v>
      </c>
      <c r="F63" s="148" t="s">
        <v>18</v>
      </c>
      <c r="G63" s="148" t="s">
        <v>16</v>
      </c>
      <c r="H63" s="148">
        <v>10</v>
      </c>
      <c r="I63" s="148">
        <v>40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50" t="s">
        <v>1857</v>
      </c>
      <c r="U63" s="150">
        <f t="shared" si="0"/>
        <v>50</v>
      </c>
    </row>
    <row r="64" spans="1:21" ht="14.4" x14ac:dyDescent="0.3">
      <c r="A64" s="148">
        <v>380407</v>
      </c>
      <c r="B64" s="148">
        <v>45733.309805486111</v>
      </c>
      <c r="C64" s="148" t="s">
        <v>3539</v>
      </c>
      <c r="D64" s="149" t="s">
        <v>3540</v>
      </c>
      <c r="E64" s="148" t="s">
        <v>208</v>
      </c>
      <c r="F64" s="148" t="s">
        <v>18</v>
      </c>
      <c r="G64" s="148" t="s">
        <v>16</v>
      </c>
      <c r="H64" s="148"/>
      <c r="I64" s="148">
        <v>150</v>
      </c>
      <c r="J64" s="148"/>
      <c r="K64" s="148"/>
      <c r="L64" s="148"/>
      <c r="M64" s="148"/>
      <c r="N64" s="148"/>
      <c r="O64" s="148">
        <v>10</v>
      </c>
      <c r="P64" s="148"/>
      <c r="Q64" s="148"/>
      <c r="R64" s="148">
        <v>20</v>
      </c>
      <c r="S64" s="148"/>
      <c r="T64" s="150" t="s">
        <v>2776</v>
      </c>
      <c r="U64" s="150">
        <f t="shared" si="0"/>
        <v>180</v>
      </c>
    </row>
    <row r="65" spans="1:22" ht="14.4" x14ac:dyDescent="0.3">
      <c r="A65" s="148">
        <v>64480046</v>
      </c>
      <c r="B65" s="148">
        <v>45733.366088958333</v>
      </c>
      <c r="C65" s="148" t="s">
        <v>156</v>
      </c>
      <c r="D65" s="149" t="s">
        <v>3541</v>
      </c>
      <c r="E65" s="148">
        <v>64480046</v>
      </c>
      <c r="F65" s="148" t="s">
        <v>18</v>
      </c>
      <c r="G65" s="148" t="s">
        <v>16</v>
      </c>
      <c r="H65" s="148"/>
      <c r="I65" s="148">
        <v>10</v>
      </c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50" t="s">
        <v>2720</v>
      </c>
      <c r="U65" s="150">
        <f t="shared" si="0"/>
        <v>10</v>
      </c>
    </row>
    <row r="66" spans="1:22" ht="27.6" x14ac:dyDescent="0.3">
      <c r="A66" s="148">
        <v>70285837</v>
      </c>
      <c r="B66" s="148">
        <v>45733.40619765046</v>
      </c>
      <c r="C66" s="148" t="s">
        <v>3349</v>
      </c>
      <c r="D66" s="149" t="s">
        <v>3542</v>
      </c>
      <c r="E66" s="148">
        <v>70285837</v>
      </c>
      <c r="F66" s="148" t="s">
        <v>18</v>
      </c>
      <c r="G66" s="148" t="s">
        <v>16</v>
      </c>
      <c r="H66" s="148"/>
      <c r="I66" s="148">
        <v>35</v>
      </c>
      <c r="J66" s="148"/>
      <c r="K66" s="148">
        <v>2</v>
      </c>
      <c r="L66" s="148">
        <v>3</v>
      </c>
      <c r="M66" s="148"/>
      <c r="N66" s="148"/>
      <c r="O66" s="148">
        <v>1</v>
      </c>
      <c r="P66" s="148"/>
      <c r="Q66" s="148"/>
      <c r="R66" s="148"/>
      <c r="S66" s="148"/>
      <c r="T66" s="150" t="s">
        <v>1304</v>
      </c>
      <c r="U66" s="150">
        <f t="shared" si="0"/>
        <v>41</v>
      </c>
    </row>
    <row r="67" spans="1:22" ht="14.4" x14ac:dyDescent="0.3">
      <c r="A67" s="148">
        <v>226441</v>
      </c>
      <c r="B67" s="148">
        <v>45733.447343738429</v>
      </c>
      <c r="C67" s="148" t="s">
        <v>138</v>
      </c>
      <c r="D67" s="149" t="s">
        <v>3328</v>
      </c>
      <c r="E67" s="148" t="s">
        <v>139</v>
      </c>
      <c r="F67" s="148" t="s">
        <v>18</v>
      </c>
      <c r="G67" s="148" t="s">
        <v>16</v>
      </c>
      <c r="H67" s="148">
        <v>5</v>
      </c>
      <c r="I67" s="148">
        <v>10</v>
      </c>
      <c r="J67" s="148"/>
      <c r="K67" s="148">
        <v>2</v>
      </c>
      <c r="L67" s="148"/>
      <c r="M67" s="148"/>
      <c r="N67" s="148"/>
      <c r="O67" s="148">
        <v>2</v>
      </c>
      <c r="P67" s="148"/>
      <c r="Q67" s="148"/>
      <c r="R67" s="148"/>
      <c r="S67" s="148"/>
      <c r="T67" s="150" t="s">
        <v>348</v>
      </c>
      <c r="U67" s="150">
        <f t="shared" si="0"/>
        <v>19</v>
      </c>
    </row>
    <row r="68" spans="1:22" ht="14.4" x14ac:dyDescent="0.3">
      <c r="A68" s="148">
        <v>558974</v>
      </c>
      <c r="B68" s="148">
        <v>45733.554005138889</v>
      </c>
      <c r="C68" s="148" t="s">
        <v>178</v>
      </c>
      <c r="D68" s="149" t="s">
        <v>179</v>
      </c>
      <c r="E68" s="148" t="s">
        <v>180</v>
      </c>
      <c r="F68" s="148" t="s">
        <v>18</v>
      </c>
      <c r="G68" s="148" t="s">
        <v>16</v>
      </c>
      <c r="H68" s="148">
        <v>150</v>
      </c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50" t="s">
        <v>908</v>
      </c>
      <c r="U68" s="150">
        <f t="shared" si="0"/>
        <v>150</v>
      </c>
    </row>
    <row r="69" spans="1:22" ht="14.4" x14ac:dyDescent="0.3">
      <c r="A69" s="148">
        <v>70836931</v>
      </c>
      <c r="B69" s="148">
        <v>45733.597818263894</v>
      </c>
      <c r="C69" s="148" t="s">
        <v>49</v>
      </c>
      <c r="D69" s="149" t="s">
        <v>3543</v>
      </c>
      <c r="E69" s="148">
        <v>70836931</v>
      </c>
      <c r="F69" s="148" t="s">
        <v>18</v>
      </c>
      <c r="G69" s="148" t="s">
        <v>16</v>
      </c>
      <c r="H69" s="148"/>
      <c r="I69" s="148">
        <v>35</v>
      </c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50" t="s">
        <v>2605</v>
      </c>
      <c r="U69" s="150">
        <f t="shared" si="0"/>
        <v>35</v>
      </c>
    </row>
    <row r="70" spans="1:22" ht="41.4" x14ac:dyDescent="0.3">
      <c r="A70" s="148">
        <v>45671826</v>
      </c>
      <c r="B70" s="148">
        <v>45733.613385972218</v>
      </c>
      <c r="C70" s="148" t="s">
        <v>1940</v>
      </c>
      <c r="D70" s="149" t="s">
        <v>3339</v>
      </c>
      <c r="E70" s="148">
        <v>45671826</v>
      </c>
      <c r="F70" s="148" t="s">
        <v>18</v>
      </c>
      <c r="G70" s="148" t="s">
        <v>16</v>
      </c>
      <c r="H70" s="148">
        <v>50</v>
      </c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50" t="s">
        <v>1929</v>
      </c>
      <c r="U70" s="150">
        <f t="shared" si="0"/>
        <v>50</v>
      </c>
    </row>
    <row r="71" spans="1:22" ht="14.4" x14ac:dyDescent="0.3">
      <c r="A71" s="148">
        <v>17456517</v>
      </c>
      <c r="B71" s="148">
        <v>45733.666200717591</v>
      </c>
      <c r="C71" s="148" t="s">
        <v>3544</v>
      </c>
      <c r="D71" s="149" t="s">
        <v>3545</v>
      </c>
      <c r="E71" s="148">
        <v>17456517</v>
      </c>
      <c r="F71" s="148" t="s">
        <v>18</v>
      </c>
      <c r="G71" s="148" t="s">
        <v>16</v>
      </c>
      <c r="H71" s="148">
        <v>175</v>
      </c>
      <c r="I71" s="148"/>
      <c r="J71" s="148"/>
      <c r="K71" s="148">
        <v>20</v>
      </c>
      <c r="L71" s="148"/>
      <c r="M71" s="148"/>
      <c r="N71" s="148">
        <v>10</v>
      </c>
      <c r="O71" s="148"/>
      <c r="P71" s="148"/>
      <c r="Q71" s="148"/>
      <c r="R71" s="148">
        <v>20</v>
      </c>
      <c r="S71" s="148"/>
      <c r="T71" s="150" t="s">
        <v>2976</v>
      </c>
      <c r="U71" s="150">
        <f t="shared" ref="U71:U81" si="1">SUM(H71:T71)</f>
        <v>225</v>
      </c>
    </row>
    <row r="72" spans="1:22" ht="27.6" x14ac:dyDescent="0.3">
      <c r="A72" s="148">
        <v>70285772</v>
      </c>
      <c r="B72" s="148">
        <v>45734.51583444445</v>
      </c>
      <c r="C72" s="148" t="s">
        <v>134</v>
      </c>
      <c r="D72" s="149" t="s">
        <v>135</v>
      </c>
      <c r="E72" s="148">
        <v>70285772</v>
      </c>
      <c r="F72" s="148" t="s">
        <v>18</v>
      </c>
      <c r="G72" s="148" t="s">
        <v>16</v>
      </c>
      <c r="H72" s="148">
        <v>20</v>
      </c>
      <c r="I72" s="148">
        <v>5</v>
      </c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50" t="s">
        <v>1039</v>
      </c>
      <c r="U72" s="150">
        <f t="shared" si="1"/>
        <v>25</v>
      </c>
    </row>
    <row r="73" spans="1:22" ht="14.4" x14ac:dyDescent="0.3">
      <c r="A73" s="148">
        <v>43420656</v>
      </c>
      <c r="B73" s="148">
        <v>45734.549524629634</v>
      </c>
      <c r="C73" s="148" t="s">
        <v>3546</v>
      </c>
      <c r="D73" s="149" t="s">
        <v>93</v>
      </c>
      <c r="E73" s="148">
        <v>43420656</v>
      </c>
      <c r="F73" s="148" t="s">
        <v>18</v>
      </c>
      <c r="G73" s="148" t="s">
        <v>16</v>
      </c>
      <c r="H73" s="148">
        <v>20</v>
      </c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50" t="s">
        <v>2040</v>
      </c>
      <c r="U73" s="150">
        <f t="shared" si="1"/>
        <v>20</v>
      </c>
    </row>
    <row r="74" spans="1:22" ht="41.4" x14ac:dyDescent="0.3">
      <c r="A74" s="148">
        <v>840246</v>
      </c>
      <c r="B74" s="148">
        <v>45735.529723368054</v>
      </c>
      <c r="C74" s="148" t="s">
        <v>182</v>
      </c>
      <c r="D74" s="149" t="s">
        <v>3343</v>
      </c>
      <c r="E74" s="148" t="s">
        <v>183</v>
      </c>
      <c r="F74" s="148" t="s">
        <v>18</v>
      </c>
      <c r="G74" s="148" t="s">
        <v>16</v>
      </c>
      <c r="H74" s="148">
        <v>25</v>
      </c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50" t="s">
        <v>1785</v>
      </c>
      <c r="U74" s="150">
        <f t="shared" si="1"/>
        <v>25</v>
      </c>
    </row>
    <row r="75" spans="1:22" ht="27.6" x14ac:dyDescent="0.3">
      <c r="A75" s="148">
        <v>390780</v>
      </c>
      <c r="B75" s="148">
        <v>45735.533428402778</v>
      </c>
      <c r="C75" s="148" t="s">
        <v>3547</v>
      </c>
      <c r="D75" s="149" t="s">
        <v>3548</v>
      </c>
      <c r="E75" s="148" t="s">
        <v>133</v>
      </c>
      <c r="F75" s="148" t="s">
        <v>18</v>
      </c>
      <c r="G75" s="148" t="s">
        <v>16</v>
      </c>
      <c r="H75" s="148">
        <v>115</v>
      </c>
      <c r="I75" s="148">
        <v>0</v>
      </c>
      <c r="J75" s="148">
        <v>1200</v>
      </c>
      <c r="K75" s="148">
        <v>0</v>
      </c>
      <c r="L75" s="148">
        <v>0</v>
      </c>
      <c r="M75" s="148">
        <v>0</v>
      </c>
      <c r="N75" s="148">
        <v>5</v>
      </c>
      <c r="O75" s="148">
        <v>0</v>
      </c>
      <c r="P75" s="148">
        <v>0</v>
      </c>
      <c r="Q75" s="148">
        <v>0</v>
      </c>
      <c r="R75" s="148">
        <v>60</v>
      </c>
      <c r="S75" s="148">
        <v>0</v>
      </c>
      <c r="T75" s="150" t="s">
        <v>1898</v>
      </c>
      <c r="U75" s="150">
        <f t="shared" si="1"/>
        <v>1380</v>
      </c>
    </row>
    <row r="76" spans="1:22" ht="14.4" x14ac:dyDescent="0.3">
      <c r="A76" s="148">
        <v>226467</v>
      </c>
      <c r="B76" s="148">
        <v>45735.556216307872</v>
      </c>
      <c r="C76" s="148" t="s">
        <v>3549</v>
      </c>
      <c r="D76" s="149" t="s">
        <v>3550</v>
      </c>
      <c r="E76" s="148" t="s">
        <v>219</v>
      </c>
      <c r="F76" s="148" t="s">
        <v>18</v>
      </c>
      <c r="G76" s="148" t="s">
        <v>16</v>
      </c>
      <c r="H76" s="148">
        <v>100</v>
      </c>
      <c r="I76" s="148"/>
      <c r="J76" s="148"/>
      <c r="K76" s="148"/>
      <c r="L76" s="148"/>
      <c r="M76" s="148"/>
      <c r="N76" s="148">
        <v>25</v>
      </c>
      <c r="O76" s="148"/>
      <c r="P76" s="148"/>
      <c r="Q76" s="148"/>
      <c r="R76" s="148"/>
      <c r="S76" s="148"/>
      <c r="T76" s="150" t="s">
        <v>1396</v>
      </c>
      <c r="U76" s="150">
        <f t="shared" si="1"/>
        <v>125</v>
      </c>
    </row>
    <row r="77" spans="1:22" ht="27.6" x14ac:dyDescent="0.3">
      <c r="A77" s="148">
        <v>46937099</v>
      </c>
      <c r="B77" s="148">
        <v>45735.607698831023</v>
      </c>
      <c r="C77" s="148" t="s">
        <v>3333</v>
      </c>
      <c r="D77" s="149" t="s">
        <v>3551</v>
      </c>
      <c r="E77" s="148">
        <v>46937099</v>
      </c>
      <c r="F77" s="148" t="s">
        <v>18</v>
      </c>
      <c r="G77" s="148" t="s">
        <v>16</v>
      </c>
      <c r="H77" s="148"/>
      <c r="I77" s="148">
        <v>50</v>
      </c>
      <c r="J77" s="148"/>
      <c r="K77" s="148"/>
      <c r="L77" s="148"/>
      <c r="M77" s="148"/>
      <c r="N77" s="148"/>
      <c r="O77" s="148">
        <v>3</v>
      </c>
      <c r="P77" s="148"/>
      <c r="Q77" s="148"/>
      <c r="R77" s="148"/>
      <c r="S77" s="148"/>
      <c r="T77" s="150" t="s">
        <v>1651</v>
      </c>
      <c r="U77" s="150">
        <f t="shared" si="1"/>
        <v>53</v>
      </c>
    </row>
    <row r="78" spans="1:22" ht="14.4" x14ac:dyDescent="0.3">
      <c r="A78" s="148">
        <v>559032</v>
      </c>
      <c r="B78" s="148">
        <v>45735.785051597224</v>
      </c>
      <c r="C78" s="148" t="s">
        <v>153</v>
      </c>
      <c r="D78" s="149" t="s">
        <v>154</v>
      </c>
      <c r="E78" s="148" t="s">
        <v>155</v>
      </c>
      <c r="F78" s="148" t="s">
        <v>18</v>
      </c>
      <c r="G78" s="148" t="s">
        <v>16</v>
      </c>
      <c r="H78" s="148">
        <v>100</v>
      </c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50" t="s">
        <v>605</v>
      </c>
      <c r="U78" s="150">
        <f t="shared" si="1"/>
        <v>100</v>
      </c>
    </row>
    <row r="79" spans="1:22" ht="27.6" x14ac:dyDescent="0.3">
      <c r="A79" s="148">
        <v>70842663</v>
      </c>
      <c r="B79" s="148">
        <v>45736.340144467591</v>
      </c>
      <c r="C79" s="148" t="s">
        <v>3552</v>
      </c>
      <c r="D79" s="149" t="s">
        <v>3553</v>
      </c>
      <c r="E79" s="148">
        <v>70842663</v>
      </c>
      <c r="F79" s="148" t="s">
        <v>18</v>
      </c>
      <c r="G79" s="148" t="s">
        <v>16</v>
      </c>
      <c r="H79" s="148"/>
      <c r="I79" s="148">
        <v>5</v>
      </c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50" t="s">
        <v>2417</v>
      </c>
      <c r="U79" s="150">
        <f t="shared" si="1"/>
        <v>5</v>
      </c>
    </row>
    <row r="80" spans="1:22" ht="41.4" x14ac:dyDescent="0.3">
      <c r="A80" s="151">
        <v>49408381</v>
      </c>
      <c r="B80" s="151">
        <v>45730.591248321754</v>
      </c>
      <c r="C80" s="151" t="s">
        <v>3337</v>
      </c>
      <c r="D80" s="152" t="s">
        <v>3338</v>
      </c>
      <c r="E80" s="151">
        <v>49408381</v>
      </c>
      <c r="F80" s="151" t="s">
        <v>18</v>
      </c>
      <c r="G80" s="234" t="s">
        <v>16</v>
      </c>
      <c r="H80" s="151">
        <v>0</v>
      </c>
      <c r="I80" s="151">
        <v>200</v>
      </c>
      <c r="J80" s="151">
        <v>0</v>
      </c>
      <c r="K80" s="151">
        <v>0</v>
      </c>
      <c r="L80" s="151">
        <v>0</v>
      </c>
      <c r="M80" s="151">
        <v>0</v>
      </c>
      <c r="N80" s="151">
        <v>0</v>
      </c>
      <c r="O80" s="151">
        <v>0</v>
      </c>
      <c r="P80" s="151">
        <v>0</v>
      </c>
      <c r="Q80" s="151">
        <v>0</v>
      </c>
      <c r="R80" s="151">
        <v>0</v>
      </c>
      <c r="S80" s="151">
        <v>0</v>
      </c>
      <c r="T80" s="154" t="s">
        <v>1565</v>
      </c>
      <c r="U80" s="150">
        <f t="shared" si="1"/>
        <v>200</v>
      </c>
      <c r="V80" s="236" t="s">
        <v>4358</v>
      </c>
    </row>
    <row r="81" spans="1:22" ht="41.4" x14ac:dyDescent="0.3">
      <c r="A81" s="155">
        <v>46937145</v>
      </c>
      <c r="B81" s="155"/>
      <c r="C81" s="155"/>
      <c r="D81" s="156" t="s">
        <v>1664</v>
      </c>
      <c r="E81" s="155">
        <v>46937145</v>
      </c>
      <c r="F81" s="155" t="s">
        <v>18</v>
      </c>
      <c r="G81" s="155" t="s">
        <v>16</v>
      </c>
      <c r="H81" s="155"/>
      <c r="I81" s="155">
        <v>80</v>
      </c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45" t="s">
        <v>1663</v>
      </c>
      <c r="U81" s="150">
        <f t="shared" si="1"/>
        <v>80</v>
      </c>
      <c r="V81" s="157" t="s">
        <v>3554</v>
      </c>
    </row>
    <row r="82" spans="1:22" ht="55.2" x14ac:dyDescent="0.25">
      <c r="A82" s="158" t="s">
        <v>3555</v>
      </c>
      <c r="H82" s="238">
        <f t="shared" ref="H82:S82" si="2">SUM(H2:H81)</f>
        <v>3775</v>
      </c>
      <c r="I82" s="238">
        <f t="shared" si="2"/>
        <v>4180</v>
      </c>
      <c r="J82" s="238">
        <f t="shared" si="2"/>
        <v>1955</v>
      </c>
      <c r="K82" s="238">
        <f t="shared" si="2"/>
        <v>35</v>
      </c>
      <c r="L82" s="238">
        <f t="shared" si="2"/>
        <v>4</v>
      </c>
      <c r="M82" s="238">
        <f t="shared" si="2"/>
        <v>5</v>
      </c>
      <c r="N82" s="238">
        <f t="shared" si="2"/>
        <v>106</v>
      </c>
      <c r="O82" s="238">
        <f t="shared" si="2"/>
        <v>55</v>
      </c>
      <c r="P82" s="238">
        <f t="shared" si="2"/>
        <v>0</v>
      </c>
      <c r="Q82" s="238">
        <f t="shared" si="2"/>
        <v>0</v>
      </c>
      <c r="R82" s="238">
        <f t="shared" si="2"/>
        <v>320</v>
      </c>
      <c r="S82" s="238">
        <f t="shared" si="2"/>
        <v>0</v>
      </c>
      <c r="T82" s="238">
        <f>SUM(H82:S82)</f>
        <v>10435</v>
      </c>
      <c r="U82" s="238">
        <f>SUM(U2:U81)</f>
        <v>10435</v>
      </c>
    </row>
    <row r="83" spans="1:22" x14ac:dyDescent="0.25">
      <c r="G83" s="238" t="s">
        <v>4360</v>
      </c>
      <c r="H83" s="238">
        <v>50</v>
      </c>
    </row>
    <row r="84" spans="1:22" ht="19.2" x14ac:dyDescent="0.25">
      <c r="H84" s="238">
        <f>SUM(H82:H83)</f>
        <v>3825</v>
      </c>
      <c r="I84" s="238">
        <v>4180</v>
      </c>
      <c r="J84" s="238">
        <v>1955</v>
      </c>
      <c r="K84" s="238">
        <v>35</v>
      </c>
      <c r="L84" s="238">
        <v>4</v>
      </c>
      <c r="M84" s="238">
        <v>5</v>
      </c>
      <c r="N84" s="238">
        <v>106</v>
      </c>
      <c r="O84" s="238">
        <v>55</v>
      </c>
      <c r="P84" s="238">
        <v>0</v>
      </c>
      <c r="Q84" s="238">
        <v>0</v>
      </c>
      <c r="R84" s="238">
        <v>320</v>
      </c>
      <c r="S84" s="238">
        <v>0</v>
      </c>
      <c r="T84" s="239">
        <f>SUM(H84:S84)</f>
        <v>10485</v>
      </c>
    </row>
  </sheetData>
  <autoFilter ref="A1:T79" xr:uid="{95A2B398-E05E-4877-8A1A-528AA5F96A34}"/>
  <conditionalFormatting sqref="H2:S81">
    <cfRule type="cellIs" dxfId="29" priority="1" operator="greaterThan">
      <formula>0</formula>
    </cfRule>
  </conditionalFormatting>
  <conditionalFormatting sqref="T2:T81">
    <cfRule type="duplicateValues" dxfId="28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519C-6E71-4D38-BE49-F37FEA4F3DE6}">
  <sheetPr>
    <tabColor rgb="FF92D050"/>
  </sheetPr>
  <dimension ref="A1:AN236"/>
  <sheetViews>
    <sheetView topLeftCell="U1" zoomScale="124" zoomScaleNormal="124" workbookViewId="0">
      <pane ySplit="1" topLeftCell="A219" activePane="bottomLeft" state="frozen"/>
      <selection pane="bottomLeft" activeCell="R238" sqref="R238"/>
    </sheetView>
  </sheetViews>
  <sheetFormatPr defaultColWidth="9.109375" defaultRowHeight="16.5" customHeight="1" x14ac:dyDescent="0.2"/>
  <cols>
    <col min="1" max="1" width="5.33203125" style="89" bestFit="1" customWidth="1"/>
    <col min="2" max="2" width="6.6640625" style="89" bestFit="1" customWidth="1"/>
    <col min="3" max="3" width="11.6640625" style="89" customWidth="1"/>
    <col min="4" max="4" width="49" style="89" customWidth="1"/>
    <col min="5" max="5" width="23.44140625" style="89" customWidth="1"/>
    <col min="6" max="6" width="15.6640625" style="89" customWidth="1"/>
    <col min="7" max="7" width="11.88671875" style="89" customWidth="1"/>
    <col min="8" max="8" width="9.88671875" style="89" customWidth="1"/>
    <col min="9" max="9" width="8.44140625" style="89" customWidth="1"/>
    <col min="10" max="10" width="7.88671875" style="89" customWidth="1"/>
    <col min="11" max="11" width="16.109375" style="132" customWidth="1"/>
    <col min="12" max="12" width="14.6640625" style="89" bestFit="1" customWidth="1"/>
    <col min="13" max="13" width="18.44140625" style="89" customWidth="1"/>
    <col min="14" max="14" width="10.33203125" style="89" customWidth="1"/>
    <col min="15" max="15" width="30" style="89" customWidth="1"/>
    <col min="16" max="16" width="20.44140625" style="89" customWidth="1"/>
    <col min="17" max="17" width="9.88671875" style="89" customWidth="1"/>
    <col min="18" max="18" width="24.44140625" style="89" customWidth="1"/>
    <col min="19" max="19" width="9.109375" style="89" customWidth="1"/>
    <col min="20" max="20" width="6.88671875" style="89" customWidth="1"/>
    <col min="21" max="21" width="27.5546875" style="89" bestFit="1" customWidth="1"/>
    <col min="22" max="22" width="17.6640625" style="89" customWidth="1"/>
    <col min="23" max="23" width="16.109375" style="89" customWidth="1"/>
    <col min="24" max="24" width="22.6640625" style="89" customWidth="1"/>
    <col min="25" max="25" width="26" style="232" customWidth="1"/>
    <col min="26" max="26" width="19.88671875" style="89" customWidth="1"/>
    <col min="27" max="27" width="11.5546875" style="89" bestFit="1" customWidth="1"/>
    <col min="28" max="28" width="17.6640625" style="89" customWidth="1"/>
    <col min="29" max="29" width="22.5546875" style="89" customWidth="1"/>
    <col min="30" max="30" width="20.5546875" style="89" bestFit="1" customWidth="1"/>
    <col min="31" max="31" width="36.6640625" style="89" bestFit="1" customWidth="1"/>
    <col min="32" max="32" width="15.33203125" style="89" bestFit="1" customWidth="1"/>
    <col min="33" max="33" width="20.44140625" style="89" customWidth="1"/>
    <col min="34" max="34" width="15.44140625" style="89" customWidth="1"/>
    <col min="35" max="35" width="20.88671875" style="233" customWidth="1"/>
    <col min="36" max="36" width="7" style="89" bestFit="1" customWidth="1"/>
    <col min="37" max="37" width="25.88671875" style="89" bestFit="1" customWidth="1"/>
    <col min="38" max="38" width="21" style="89" bestFit="1" customWidth="1"/>
    <col min="39" max="39" width="22.109375" style="89" bestFit="1" customWidth="1"/>
    <col min="40" max="40" width="96" style="89" bestFit="1" customWidth="1"/>
    <col min="41" max="16384" width="9.109375" style="89"/>
  </cols>
  <sheetData>
    <row r="1" spans="1:40" ht="16.5" customHeight="1" x14ac:dyDescent="0.2">
      <c r="A1" s="83" t="s">
        <v>243</v>
      </c>
      <c r="B1" s="83" t="s">
        <v>244</v>
      </c>
      <c r="C1" s="84" t="s">
        <v>245</v>
      </c>
      <c r="D1" s="84" t="s">
        <v>246</v>
      </c>
      <c r="E1" s="85" t="s">
        <v>247</v>
      </c>
      <c r="F1" s="85" t="s">
        <v>248</v>
      </c>
      <c r="G1" s="85" t="s">
        <v>249</v>
      </c>
      <c r="H1" s="86" t="s">
        <v>250</v>
      </c>
      <c r="I1" s="87" t="s">
        <v>251</v>
      </c>
      <c r="J1" s="87" t="s">
        <v>252</v>
      </c>
      <c r="K1" s="84" t="s">
        <v>253</v>
      </c>
      <c r="L1" s="85" t="s">
        <v>254</v>
      </c>
      <c r="M1" s="85" t="s">
        <v>255</v>
      </c>
      <c r="N1" s="85" t="s">
        <v>256</v>
      </c>
      <c r="O1" s="85" t="s">
        <v>257</v>
      </c>
      <c r="P1" s="85" t="s">
        <v>258</v>
      </c>
      <c r="Q1" s="85" t="s">
        <v>259</v>
      </c>
      <c r="R1" s="85" t="s">
        <v>260</v>
      </c>
      <c r="S1" s="85" t="s">
        <v>261</v>
      </c>
      <c r="T1" s="85" t="s">
        <v>262</v>
      </c>
      <c r="U1" s="85" t="s">
        <v>263</v>
      </c>
      <c r="V1" s="84" t="s">
        <v>264</v>
      </c>
      <c r="W1" s="84" t="s">
        <v>265</v>
      </c>
      <c r="X1" s="88" t="s">
        <v>266</v>
      </c>
      <c r="Y1" s="159" t="s">
        <v>3120</v>
      </c>
      <c r="Z1" s="160" t="s">
        <v>3556</v>
      </c>
      <c r="AA1" s="160" t="s">
        <v>3557</v>
      </c>
      <c r="AB1" s="160" t="s">
        <v>3558</v>
      </c>
      <c r="AC1" s="160" t="s">
        <v>3559</v>
      </c>
      <c r="AD1" s="160" t="s">
        <v>3560</v>
      </c>
      <c r="AE1" s="160" t="s">
        <v>3561</v>
      </c>
      <c r="AF1" s="160" t="s">
        <v>3562</v>
      </c>
      <c r="AG1" s="160" t="s">
        <v>3563</v>
      </c>
      <c r="AH1" s="160" t="s">
        <v>3564</v>
      </c>
      <c r="AI1" s="161" t="s">
        <v>3565</v>
      </c>
      <c r="AJ1" s="162" t="s">
        <v>3566</v>
      </c>
      <c r="AK1" s="163" t="s">
        <v>3567</v>
      </c>
      <c r="AL1" s="164" t="s">
        <v>3568</v>
      </c>
      <c r="AM1" s="164" t="s">
        <v>3569</v>
      </c>
      <c r="AN1" s="165" t="s">
        <v>3570</v>
      </c>
    </row>
    <row r="2" spans="1:40" ht="16.5" customHeight="1" x14ac:dyDescent="0.2">
      <c r="A2" s="1" t="s">
        <v>267</v>
      </c>
      <c r="B2" s="22" t="s">
        <v>218</v>
      </c>
      <c r="C2" s="2" t="s">
        <v>268</v>
      </c>
      <c r="D2" s="2" t="s">
        <v>269</v>
      </c>
      <c r="E2" s="3" t="s">
        <v>270</v>
      </c>
      <c r="F2" s="3" t="s">
        <v>271</v>
      </c>
      <c r="G2" s="3" t="s">
        <v>272</v>
      </c>
      <c r="H2" s="3" t="s">
        <v>273</v>
      </c>
      <c r="I2" s="5">
        <v>164</v>
      </c>
      <c r="J2" s="5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3" t="s">
        <v>279</v>
      </c>
      <c r="P2" s="3" t="s">
        <v>280</v>
      </c>
      <c r="Q2" s="3" t="s">
        <v>281</v>
      </c>
      <c r="R2" s="3" t="s">
        <v>282</v>
      </c>
      <c r="S2" s="3" t="s">
        <v>283</v>
      </c>
      <c r="T2" s="3" t="s">
        <v>284</v>
      </c>
      <c r="U2" s="3" t="s">
        <v>285</v>
      </c>
      <c r="V2" s="2" t="s">
        <v>286</v>
      </c>
      <c r="W2" s="4" t="s">
        <v>287</v>
      </c>
      <c r="X2" s="90" t="s">
        <v>288</v>
      </c>
      <c r="Y2" s="2" t="s">
        <v>3351</v>
      </c>
      <c r="Z2" s="166"/>
      <c r="AA2" s="166"/>
      <c r="AB2" s="166"/>
      <c r="AC2" s="166" t="s">
        <v>3571</v>
      </c>
      <c r="AD2" s="167">
        <v>543424525</v>
      </c>
      <c r="AE2" s="166" t="s">
        <v>3351</v>
      </c>
      <c r="AF2" s="168"/>
      <c r="AG2" s="166" t="s">
        <v>3572</v>
      </c>
      <c r="AH2" s="166" t="s">
        <v>3573</v>
      </c>
      <c r="AI2" s="166" t="s">
        <v>3574</v>
      </c>
      <c r="AJ2" s="169" t="s">
        <v>3575</v>
      </c>
      <c r="AK2" s="5" t="s">
        <v>3575</v>
      </c>
      <c r="AL2" s="5" t="s">
        <v>3576</v>
      </c>
      <c r="AM2" s="5" t="s">
        <v>3575</v>
      </c>
      <c r="AN2" s="6"/>
    </row>
    <row r="3" spans="1:40" ht="16.5" customHeight="1" x14ac:dyDescent="0.2">
      <c r="A3" s="1" t="s">
        <v>289</v>
      </c>
      <c r="B3" s="22" t="s">
        <v>177</v>
      </c>
      <c r="C3" s="2" t="s">
        <v>290</v>
      </c>
      <c r="D3" s="2" t="s">
        <v>291</v>
      </c>
      <c r="E3" s="3" t="s">
        <v>292</v>
      </c>
      <c r="F3" s="3" t="s">
        <v>293</v>
      </c>
      <c r="G3" s="3" t="s">
        <v>272</v>
      </c>
      <c r="H3" s="3" t="s">
        <v>294</v>
      </c>
      <c r="I3" s="5">
        <v>55</v>
      </c>
      <c r="J3" s="5">
        <v>47</v>
      </c>
      <c r="K3" s="3" t="s">
        <v>275</v>
      </c>
      <c r="L3" s="3" t="s">
        <v>295</v>
      </c>
      <c r="M3" s="3" t="s">
        <v>296</v>
      </c>
      <c r="N3" s="3" t="s">
        <v>278</v>
      </c>
      <c r="O3" s="3" t="s">
        <v>297</v>
      </c>
      <c r="P3" s="3" t="s">
        <v>298</v>
      </c>
      <c r="Q3" s="3" t="s">
        <v>281</v>
      </c>
      <c r="R3" s="3" t="s">
        <v>299</v>
      </c>
      <c r="S3" s="3" t="s">
        <v>283</v>
      </c>
      <c r="T3" s="3" t="s">
        <v>284</v>
      </c>
      <c r="U3" s="3" t="s">
        <v>285</v>
      </c>
      <c r="V3" s="2">
        <v>543421751</v>
      </c>
      <c r="W3" s="2" t="s">
        <v>300</v>
      </c>
      <c r="X3" s="90" t="s">
        <v>301</v>
      </c>
      <c r="Y3" s="3" t="s">
        <v>3121</v>
      </c>
      <c r="Z3" s="166" t="s">
        <v>3577</v>
      </c>
      <c r="AA3" s="166">
        <v>543421751</v>
      </c>
      <c r="AB3" s="166" t="s">
        <v>3578</v>
      </c>
      <c r="AC3" s="166" t="s">
        <v>3579</v>
      </c>
      <c r="AD3" s="166">
        <v>543421754</v>
      </c>
      <c r="AE3" s="166" t="s">
        <v>3121</v>
      </c>
      <c r="AF3" s="168"/>
      <c r="AG3" s="166" t="s">
        <v>3577</v>
      </c>
      <c r="AH3" s="166">
        <v>543421751</v>
      </c>
      <c r="AI3" s="166" t="s">
        <v>3578</v>
      </c>
      <c r="AJ3" s="169" t="s">
        <v>3575</v>
      </c>
      <c r="AK3" s="5" t="s">
        <v>3575</v>
      </c>
      <c r="AL3" s="5" t="s">
        <v>3576</v>
      </c>
      <c r="AM3" s="5" t="s">
        <v>3580</v>
      </c>
      <c r="AN3" s="6"/>
    </row>
    <row r="4" spans="1:40" ht="16.5" customHeight="1" x14ac:dyDescent="0.2">
      <c r="A4" s="1" t="s">
        <v>302</v>
      </c>
      <c r="B4" s="22">
        <v>44993536</v>
      </c>
      <c r="C4" s="2" t="s">
        <v>290</v>
      </c>
      <c r="D4" s="2" t="s">
        <v>303</v>
      </c>
      <c r="E4" s="3" t="s">
        <v>304</v>
      </c>
      <c r="F4" s="3" t="s">
        <v>305</v>
      </c>
      <c r="G4" s="3" t="s">
        <v>272</v>
      </c>
      <c r="H4" s="3"/>
      <c r="I4" s="5">
        <v>264</v>
      </c>
      <c r="J4" s="5">
        <v>52</v>
      </c>
      <c r="K4" s="3" t="s">
        <v>275</v>
      </c>
      <c r="L4" s="3" t="s">
        <v>306</v>
      </c>
      <c r="M4" s="3" t="s">
        <v>307</v>
      </c>
      <c r="N4" s="3" t="s">
        <v>278</v>
      </c>
      <c r="O4" s="3" t="s">
        <v>308</v>
      </c>
      <c r="P4" s="3" t="s">
        <v>309</v>
      </c>
      <c r="Q4" s="3" t="s">
        <v>281</v>
      </c>
      <c r="R4" s="3" t="s">
        <v>310</v>
      </c>
      <c r="S4" s="3" t="s">
        <v>283</v>
      </c>
      <c r="T4" s="3" t="s">
        <v>284</v>
      </c>
      <c r="U4" s="3" t="s">
        <v>285</v>
      </c>
      <c r="V4" s="2" t="s">
        <v>311</v>
      </c>
      <c r="W4" s="2" t="s">
        <v>137</v>
      </c>
      <c r="X4" s="90" t="s">
        <v>312</v>
      </c>
      <c r="Y4" s="3" t="s">
        <v>137</v>
      </c>
      <c r="Z4" s="166"/>
      <c r="AA4" s="166"/>
      <c r="AB4" s="166"/>
      <c r="AC4" s="166" t="s">
        <v>3581</v>
      </c>
      <c r="AD4" s="166">
        <v>543213764</v>
      </c>
      <c r="AE4" s="166" t="s">
        <v>3582</v>
      </c>
      <c r="AF4" s="168"/>
      <c r="AG4" s="166" t="s">
        <v>3583</v>
      </c>
      <c r="AH4" s="166">
        <v>543213764</v>
      </c>
      <c r="AI4" s="166" t="s">
        <v>137</v>
      </c>
      <c r="AJ4" s="169" t="s">
        <v>3575</v>
      </c>
      <c r="AK4" s="5" t="s">
        <v>3575</v>
      </c>
      <c r="AL4" s="5" t="s">
        <v>3576</v>
      </c>
      <c r="AM4" s="5" t="s">
        <v>3580</v>
      </c>
      <c r="AN4" s="6"/>
    </row>
    <row r="5" spans="1:40" ht="16.5" customHeight="1" x14ac:dyDescent="0.2">
      <c r="A5" s="1" t="s">
        <v>313</v>
      </c>
      <c r="B5" s="22" t="s">
        <v>146</v>
      </c>
      <c r="C5" s="2" t="s">
        <v>290</v>
      </c>
      <c r="D5" s="2" t="s">
        <v>314</v>
      </c>
      <c r="E5" s="3" t="s">
        <v>315</v>
      </c>
      <c r="F5" s="3" t="s">
        <v>316</v>
      </c>
      <c r="G5" s="3" t="s">
        <v>317</v>
      </c>
      <c r="H5" s="3" t="s">
        <v>318</v>
      </c>
      <c r="I5" s="5">
        <v>684</v>
      </c>
      <c r="J5" s="5">
        <v>16</v>
      </c>
      <c r="K5" s="3" t="s">
        <v>275</v>
      </c>
      <c r="L5" s="3" t="s">
        <v>319</v>
      </c>
      <c r="M5" s="3" t="s">
        <v>320</v>
      </c>
      <c r="N5" s="3" t="s">
        <v>278</v>
      </c>
      <c r="O5" s="3" t="s">
        <v>321</v>
      </c>
      <c r="P5" s="3" t="s">
        <v>322</v>
      </c>
      <c r="Q5" s="3" t="s">
        <v>323</v>
      </c>
      <c r="R5" s="3" t="s">
        <v>324</v>
      </c>
      <c r="S5" s="3" t="s">
        <v>283</v>
      </c>
      <c r="T5" s="3" t="s">
        <v>284</v>
      </c>
      <c r="U5" s="3" t="s">
        <v>285</v>
      </c>
      <c r="V5" s="2" t="s">
        <v>325</v>
      </c>
      <c r="W5" s="2" t="s">
        <v>326</v>
      </c>
      <c r="X5" s="91" t="s">
        <v>327</v>
      </c>
      <c r="Y5" s="3" t="s">
        <v>3122</v>
      </c>
      <c r="Z5" s="166"/>
      <c r="AA5" s="166"/>
      <c r="AB5" s="166"/>
      <c r="AC5" s="166" t="s">
        <v>3584</v>
      </c>
      <c r="AD5" s="166">
        <v>542213907</v>
      </c>
      <c r="AE5" s="166" t="s">
        <v>3122</v>
      </c>
      <c r="AF5" s="166"/>
      <c r="AG5" s="166"/>
      <c r="AH5" s="166"/>
      <c r="AI5" s="166"/>
      <c r="AJ5" s="169" t="s">
        <v>3575</v>
      </c>
      <c r="AK5" s="5" t="s">
        <v>3580</v>
      </c>
      <c r="AL5" s="5"/>
      <c r="AM5" s="5" t="s">
        <v>3575</v>
      </c>
      <c r="AN5" s="6" t="s">
        <v>3585</v>
      </c>
    </row>
    <row r="6" spans="1:40" ht="16.5" customHeight="1" x14ac:dyDescent="0.2">
      <c r="A6" s="1" t="s">
        <v>328</v>
      </c>
      <c r="B6" s="22" t="s">
        <v>122</v>
      </c>
      <c r="C6" s="2" t="s">
        <v>290</v>
      </c>
      <c r="D6" s="2" t="s">
        <v>329</v>
      </c>
      <c r="E6" s="3" t="s">
        <v>330</v>
      </c>
      <c r="F6" s="3" t="s">
        <v>331</v>
      </c>
      <c r="G6" s="3" t="s">
        <v>317</v>
      </c>
      <c r="H6" s="3" t="s">
        <v>332</v>
      </c>
      <c r="I6" s="5">
        <v>190</v>
      </c>
      <c r="J6" s="5">
        <v>7</v>
      </c>
      <c r="K6" s="3" t="s">
        <v>275</v>
      </c>
      <c r="L6" s="3" t="s">
        <v>333</v>
      </c>
      <c r="M6" s="3" t="s">
        <v>334</v>
      </c>
      <c r="N6" s="3" t="s">
        <v>335</v>
      </c>
      <c r="O6" s="3" t="s">
        <v>336</v>
      </c>
      <c r="P6" s="3" t="s">
        <v>337</v>
      </c>
      <c r="Q6" s="3" t="s">
        <v>323</v>
      </c>
      <c r="R6" s="3" t="s">
        <v>338</v>
      </c>
      <c r="S6" s="3" t="s">
        <v>283</v>
      </c>
      <c r="T6" s="3" t="s">
        <v>284</v>
      </c>
      <c r="U6" s="3" t="s">
        <v>285</v>
      </c>
      <c r="V6" s="2" t="s">
        <v>339</v>
      </c>
      <c r="W6" s="2" t="s">
        <v>3123</v>
      </c>
      <c r="X6" s="113" t="s">
        <v>340</v>
      </c>
      <c r="Y6" s="6" t="s">
        <v>3124</v>
      </c>
      <c r="Z6" s="166" t="s">
        <v>3586</v>
      </c>
      <c r="AA6" s="166">
        <v>736625550</v>
      </c>
      <c r="AB6" s="166" t="s">
        <v>3587</v>
      </c>
      <c r="AC6" s="166" t="s">
        <v>3588</v>
      </c>
      <c r="AD6" s="166">
        <v>541247128</v>
      </c>
      <c r="AE6" s="166" t="s">
        <v>3589</v>
      </c>
      <c r="AF6" s="168"/>
      <c r="AG6" s="166" t="s">
        <v>3586</v>
      </c>
      <c r="AH6" s="166">
        <v>736625550</v>
      </c>
      <c r="AI6" s="166" t="s">
        <v>3587</v>
      </c>
      <c r="AJ6" s="169" t="s">
        <v>3575</v>
      </c>
      <c r="AK6" s="5" t="s">
        <v>3580</v>
      </c>
      <c r="AL6" s="5"/>
      <c r="AM6" s="5" t="s">
        <v>3580</v>
      </c>
      <c r="AN6" s="6" t="s">
        <v>3585</v>
      </c>
    </row>
    <row r="7" spans="1:40" ht="16.5" customHeight="1" x14ac:dyDescent="0.2">
      <c r="A7" s="1" t="s">
        <v>341</v>
      </c>
      <c r="B7" s="22" t="s">
        <v>73</v>
      </c>
      <c r="C7" s="2" t="s">
        <v>290</v>
      </c>
      <c r="D7" s="2" t="s">
        <v>342</v>
      </c>
      <c r="E7" s="3" t="s">
        <v>343</v>
      </c>
      <c r="F7" s="3" t="s">
        <v>344</v>
      </c>
      <c r="G7" s="3" t="s">
        <v>317</v>
      </c>
      <c r="H7" s="3" t="s">
        <v>345</v>
      </c>
      <c r="I7" s="5">
        <v>346</v>
      </c>
      <c r="J7" s="5">
        <v>8</v>
      </c>
      <c r="K7" s="3" t="s">
        <v>275</v>
      </c>
      <c r="L7" s="3" t="s">
        <v>3071</v>
      </c>
      <c r="M7" s="3" t="s">
        <v>3352</v>
      </c>
      <c r="N7" s="3" t="s">
        <v>335</v>
      </c>
      <c r="O7" s="3" t="s">
        <v>3353</v>
      </c>
      <c r="P7" s="3" t="s">
        <v>3354</v>
      </c>
      <c r="Q7" s="3" t="s">
        <v>323</v>
      </c>
      <c r="R7" s="3" t="s">
        <v>3355</v>
      </c>
      <c r="S7" s="3" t="s">
        <v>283</v>
      </c>
      <c r="T7" s="3" t="s">
        <v>284</v>
      </c>
      <c r="U7" s="3" t="s">
        <v>285</v>
      </c>
      <c r="V7" s="2" t="s">
        <v>346</v>
      </c>
      <c r="W7" s="2" t="s">
        <v>347</v>
      </c>
      <c r="X7" s="170" t="s">
        <v>71</v>
      </c>
      <c r="Y7" s="6" t="s">
        <v>71</v>
      </c>
      <c r="Z7" s="166"/>
      <c r="AA7" s="166"/>
      <c r="AB7" s="166"/>
      <c r="AC7" s="166" t="s">
        <v>3590</v>
      </c>
      <c r="AD7" s="166">
        <v>541213570</v>
      </c>
      <c r="AE7" s="166" t="s">
        <v>3591</v>
      </c>
      <c r="AF7" s="168"/>
      <c r="AG7" s="166" t="s">
        <v>72</v>
      </c>
      <c r="AH7" s="166">
        <v>725128995</v>
      </c>
      <c r="AI7" s="166" t="s">
        <v>71</v>
      </c>
      <c r="AJ7" s="169" t="s">
        <v>3575</v>
      </c>
      <c r="AK7" s="5" t="s">
        <v>3575</v>
      </c>
      <c r="AL7" s="5" t="s">
        <v>3576</v>
      </c>
      <c r="AM7" s="5" t="s">
        <v>3580</v>
      </c>
      <c r="AN7" s="6"/>
    </row>
    <row r="8" spans="1:40" ht="16.5" customHeight="1" x14ac:dyDescent="0.2">
      <c r="A8" s="1" t="s">
        <v>348</v>
      </c>
      <c r="B8" s="22" t="s">
        <v>139</v>
      </c>
      <c r="C8" s="2" t="s">
        <v>290</v>
      </c>
      <c r="D8" s="2" t="s">
        <v>349</v>
      </c>
      <c r="E8" s="3" t="s">
        <v>350</v>
      </c>
      <c r="F8" s="3" t="s">
        <v>351</v>
      </c>
      <c r="G8" s="3" t="s">
        <v>317</v>
      </c>
      <c r="H8" s="3" t="s">
        <v>345</v>
      </c>
      <c r="I8" s="5">
        <v>756</v>
      </c>
      <c r="J8" s="5">
        <v>14</v>
      </c>
      <c r="K8" s="3" t="s">
        <v>352</v>
      </c>
      <c r="L8" s="3" t="s">
        <v>353</v>
      </c>
      <c r="M8" s="3" t="s">
        <v>354</v>
      </c>
      <c r="N8" s="3" t="s">
        <v>335</v>
      </c>
      <c r="O8" s="3" t="s">
        <v>355</v>
      </c>
      <c r="P8" s="3" t="s">
        <v>356</v>
      </c>
      <c r="Q8" s="3" t="s">
        <v>323</v>
      </c>
      <c r="R8" s="3" t="s">
        <v>357</v>
      </c>
      <c r="S8" s="3" t="s">
        <v>283</v>
      </c>
      <c r="T8" s="3" t="s">
        <v>284</v>
      </c>
      <c r="U8" s="3" t="s">
        <v>285</v>
      </c>
      <c r="V8" s="12" t="s">
        <v>358</v>
      </c>
      <c r="W8" s="2" t="s">
        <v>359</v>
      </c>
      <c r="X8" s="90" t="s">
        <v>138</v>
      </c>
      <c r="Y8" s="3" t="s">
        <v>138</v>
      </c>
      <c r="Z8" s="166" t="s">
        <v>360</v>
      </c>
      <c r="AA8" s="166" t="s">
        <v>360</v>
      </c>
      <c r="AB8" s="166" t="s">
        <v>360</v>
      </c>
      <c r="AC8" s="166" t="s">
        <v>360</v>
      </c>
      <c r="AD8" s="166" t="s">
        <v>360</v>
      </c>
      <c r="AE8" s="166" t="s">
        <v>360</v>
      </c>
      <c r="AF8" s="166" t="s">
        <v>360</v>
      </c>
      <c r="AG8" s="166" t="s">
        <v>360</v>
      </c>
      <c r="AH8" s="166" t="s">
        <v>360</v>
      </c>
      <c r="AI8" s="166" t="s">
        <v>360</v>
      </c>
      <c r="AJ8" s="169" t="s">
        <v>3580</v>
      </c>
      <c r="AK8" s="5" t="s">
        <v>3580</v>
      </c>
      <c r="AL8" s="5"/>
      <c r="AM8" s="5" t="s">
        <v>3580</v>
      </c>
      <c r="AN8" s="6" t="s">
        <v>3592</v>
      </c>
    </row>
    <row r="9" spans="1:40" ht="16.5" customHeight="1" x14ac:dyDescent="0.2">
      <c r="A9" s="1" t="s">
        <v>361</v>
      </c>
      <c r="B9" s="22" t="s">
        <v>114</v>
      </c>
      <c r="C9" s="2" t="s">
        <v>290</v>
      </c>
      <c r="D9" s="2" t="s">
        <v>362</v>
      </c>
      <c r="E9" s="3" t="s">
        <v>363</v>
      </c>
      <c r="F9" s="3" t="s">
        <v>364</v>
      </c>
      <c r="G9" s="3" t="s">
        <v>365</v>
      </c>
      <c r="H9" s="3" t="s">
        <v>366</v>
      </c>
      <c r="I9" s="5">
        <v>311</v>
      </c>
      <c r="J9" s="5">
        <v>69</v>
      </c>
      <c r="K9" s="3" t="s">
        <v>275</v>
      </c>
      <c r="L9" s="3" t="s">
        <v>367</v>
      </c>
      <c r="M9" s="3" t="s">
        <v>3356</v>
      </c>
      <c r="N9" s="3" t="s">
        <v>3357</v>
      </c>
      <c r="O9" s="3" t="s">
        <v>3358</v>
      </c>
      <c r="P9" s="3" t="s">
        <v>3359</v>
      </c>
      <c r="Q9" s="3" t="s">
        <v>3360</v>
      </c>
      <c r="R9" s="3" t="s">
        <v>3361</v>
      </c>
      <c r="S9" s="3" t="s">
        <v>370</v>
      </c>
      <c r="T9" s="3" t="s">
        <v>371</v>
      </c>
      <c r="U9" s="3" t="s">
        <v>372</v>
      </c>
      <c r="V9" s="2" t="s">
        <v>373</v>
      </c>
      <c r="W9" s="108" t="s">
        <v>3593</v>
      </c>
      <c r="X9" s="113" t="s">
        <v>3594</v>
      </c>
      <c r="Y9" s="3"/>
      <c r="Z9" s="166"/>
      <c r="AA9" s="166"/>
      <c r="AB9" s="166"/>
      <c r="AC9" s="166" t="s">
        <v>3595</v>
      </c>
      <c r="AD9" s="166">
        <v>547422815</v>
      </c>
      <c r="AE9" s="171" t="s">
        <v>3596</v>
      </c>
      <c r="AF9" s="168"/>
      <c r="AG9" s="166" t="s">
        <v>3597</v>
      </c>
      <c r="AH9" s="166" t="s">
        <v>3598</v>
      </c>
      <c r="AI9" s="166" t="s">
        <v>3599</v>
      </c>
      <c r="AJ9" s="169" t="s">
        <v>3575</v>
      </c>
      <c r="AK9" s="5" t="s">
        <v>3575</v>
      </c>
      <c r="AL9" s="5"/>
      <c r="AM9" s="5" t="s">
        <v>3580</v>
      </c>
      <c r="AN9" s="6" t="s">
        <v>3585</v>
      </c>
    </row>
    <row r="10" spans="1:40" ht="16.5" customHeight="1" x14ac:dyDescent="0.2">
      <c r="A10" s="8" t="s">
        <v>374</v>
      </c>
      <c r="B10" s="22">
        <v>49459902</v>
      </c>
      <c r="C10" s="2" t="s">
        <v>290</v>
      </c>
      <c r="D10" s="2" t="s">
        <v>375</v>
      </c>
      <c r="E10" s="3" t="s">
        <v>376</v>
      </c>
      <c r="F10" s="3" t="s">
        <v>377</v>
      </c>
      <c r="G10" s="3" t="s">
        <v>378</v>
      </c>
      <c r="H10" s="3" t="s">
        <v>379</v>
      </c>
      <c r="I10" s="5">
        <v>239</v>
      </c>
      <c r="J10" s="5"/>
      <c r="K10" s="3" t="s">
        <v>275</v>
      </c>
      <c r="L10" s="3" t="s">
        <v>380</v>
      </c>
      <c r="M10" s="3" t="s">
        <v>381</v>
      </c>
      <c r="N10" s="3" t="s">
        <v>278</v>
      </c>
      <c r="O10" s="3" t="s">
        <v>382</v>
      </c>
      <c r="P10" s="3" t="s">
        <v>383</v>
      </c>
      <c r="Q10" s="3" t="s">
        <v>281</v>
      </c>
      <c r="R10" s="3" t="s">
        <v>384</v>
      </c>
      <c r="S10" s="3" t="s">
        <v>385</v>
      </c>
      <c r="T10" s="3" t="s">
        <v>284</v>
      </c>
      <c r="U10" s="3" t="s">
        <v>285</v>
      </c>
      <c r="V10" s="2" t="s">
        <v>386</v>
      </c>
      <c r="W10" s="2" t="s">
        <v>387</v>
      </c>
      <c r="X10" s="90" t="s">
        <v>3323</v>
      </c>
      <c r="Y10" s="3" t="s">
        <v>387</v>
      </c>
      <c r="Z10" s="166"/>
      <c r="AA10" s="166"/>
      <c r="AB10" s="166"/>
      <c r="AC10" s="166" t="s">
        <v>3600</v>
      </c>
      <c r="AD10" s="166">
        <v>546410159</v>
      </c>
      <c r="AE10" s="166" t="s">
        <v>3601</v>
      </c>
      <c r="AF10" s="168"/>
      <c r="AG10" s="166"/>
      <c r="AH10" s="166"/>
      <c r="AI10" s="166"/>
      <c r="AJ10" s="169" t="s">
        <v>3575</v>
      </c>
      <c r="AK10" s="5" t="s">
        <v>3575</v>
      </c>
      <c r="AL10" s="5" t="s">
        <v>3602</v>
      </c>
      <c r="AM10" s="5" t="s">
        <v>3580</v>
      </c>
      <c r="AN10" s="6"/>
    </row>
    <row r="11" spans="1:40" ht="16.5" customHeight="1" x14ac:dyDescent="0.2">
      <c r="A11" s="8" t="s">
        <v>388</v>
      </c>
      <c r="B11" s="22">
        <v>45671761</v>
      </c>
      <c r="C11" s="2" t="s">
        <v>290</v>
      </c>
      <c r="D11" s="2" t="s">
        <v>389</v>
      </c>
      <c r="E11" s="3" t="s">
        <v>390</v>
      </c>
      <c r="F11" s="3" t="s">
        <v>391</v>
      </c>
      <c r="G11" s="3" t="s">
        <v>392</v>
      </c>
      <c r="H11" s="3" t="s">
        <v>393</v>
      </c>
      <c r="I11" s="5">
        <v>1</v>
      </c>
      <c r="J11" s="5"/>
      <c r="K11" s="3" t="s">
        <v>275</v>
      </c>
      <c r="L11" s="3" t="s">
        <v>394</v>
      </c>
      <c r="M11" s="3" t="s">
        <v>395</v>
      </c>
      <c r="N11" s="3" t="s">
        <v>278</v>
      </c>
      <c r="O11" s="3" t="s">
        <v>396</v>
      </c>
      <c r="P11" s="3" t="s">
        <v>397</v>
      </c>
      <c r="Q11" s="3" t="s">
        <v>281</v>
      </c>
      <c r="R11" s="3" t="s">
        <v>398</v>
      </c>
      <c r="S11" s="3" t="s">
        <v>399</v>
      </c>
      <c r="T11" s="3" t="s">
        <v>371</v>
      </c>
      <c r="U11" s="3" t="s">
        <v>400</v>
      </c>
      <c r="V11" s="2">
        <v>515258057</v>
      </c>
      <c r="W11" s="2" t="s">
        <v>401</v>
      </c>
      <c r="X11" s="90" t="s">
        <v>402</v>
      </c>
      <c r="Y11" s="3" t="s">
        <v>3125</v>
      </c>
      <c r="Z11" s="166" t="s">
        <v>3603</v>
      </c>
      <c r="AA11" s="166">
        <v>515258229</v>
      </c>
      <c r="AB11" s="166" t="s">
        <v>3125</v>
      </c>
      <c r="AC11" s="166"/>
      <c r="AD11" s="166">
        <v>515258229</v>
      </c>
      <c r="AE11" s="172" t="s">
        <v>3604</v>
      </c>
      <c r="AF11" s="168"/>
      <c r="AG11" s="166"/>
      <c r="AH11" s="166">
        <v>515258229</v>
      </c>
      <c r="AI11" s="166" t="s">
        <v>3604</v>
      </c>
      <c r="AJ11" s="169" t="s">
        <v>3575</v>
      </c>
      <c r="AK11" s="5" t="s">
        <v>3575</v>
      </c>
      <c r="AL11" s="5" t="s">
        <v>3576</v>
      </c>
      <c r="AM11" s="5" t="s">
        <v>3575</v>
      </c>
      <c r="AN11" s="6"/>
    </row>
    <row r="12" spans="1:40" ht="16.5" customHeight="1" x14ac:dyDescent="0.2">
      <c r="A12" s="8" t="s">
        <v>403</v>
      </c>
      <c r="B12" s="22" t="s">
        <v>404</v>
      </c>
      <c r="C12" s="2" t="s">
        <v>290</v>
      </c>
      <c r="D12" s="2" t="s">
        <v>405</v>
      </c>
      <c r="E12" s="3" t="s">
        <v>406</v>
      </c>
      <c r="F12" s="3" t="s">
        <v>407</v>
      </c>
      <c r="G12" s="3" t="s">
        <v>408</v>
      </c>
      <c r="H12" s="3" t="s">
        <v>409</v>
      </c>
      <c r="I12" s="5">
        <v>104</v>
      </c>
      <c r="J12" s="5"/>
      <c r="K12" s="3" t="s">
        <v>410</v>
      </c>
      <c r="L12" s="3" t="s">
        <v>411</v>
      </c>
      <c r="M12" s="3" t="s">
        <v>412</v>
      </c>
      <c r="N12" s="3" t="s">
        <v>278</v>
      </c>
      <c r="O12" s="3" t="s">
        <v>413</v>
      </c>
      <c r="P12" s="3" t="s">
        <v>414</v>
      </c>
      <c r="Q12" s="3" t="s">
        <v>281</v>
      </c>
      <c r="R12" s="3" t="s">
        <v>415</v>
      </c>
      <c r="S12" s="3" t="s">
        <v>416</v>
      </c>
      <c r="T12" s="3" t="s">
        <v>371</v>
      </c>
      <c r="U12" s="3" t="s">
        <v>417</v>
      </c>
      <c r="V12" s="2" t="s">
        <v>418</v>
      </c>
      <c r="W12" s="2" t="s">
        <v>419</v>
      </c>
      <c r="X12" s="90" t="s">
        <v>420</v>
      </c>
      <c r="Y12" s="3" t="s">
        <v>3126</v>
      </c>
      <c r="Z12" s="166"/>
      <c r="AA12" s="166"/>
      <c r="AB12" s="166"/>
      <c r="AC12" s="166" t="s">
        <v>3605</v>
      </c>
      <c r="AD12" s="166">
        <v>515300666</v>
      </c>
      <c r="AE12" s="166" t="s">
        <v>3606</v>
      </c>
      <c r="AF12" s="168"/>
      <c r="AG12" s="166"/>
      <c r="AH12" s="166"/>
      <c r="AI12" s="166"/>
      <c r="AJ12" s="169" t="s">
        <v>3575</v>
      </c>
      <c r="AK12" s="5" t="s">
        <v>3575</v>
      </c>
      <c r="AL12" s="5" t="s">
        <v>3576</v>
      </c>
      <c r="AM12" s="5" t="s">
        <v>3580</v>
      </c>
      <c r="AN12" s="6"/>
    </row>
    <row r="13" spans="1:40" ht="16.5" customHeight="1" x14ac:dyDescent="0.2">
      <c r="A13" s="22" t="s">
        <v>421</v>
      </c>
      <c r="B13" s="22" t="s">
        <v>422</v>
      </c>
      <c r="C13" s="2" t="s">
        <v>290</v>
      </c>
      <c r="D13" s="2" t="s">
        <v>61</v>
      </c>
      <c r="E13" s="3" t="s">
        <v>423</v>
      </c>
      <c r="F13" s="3" t="s">
        <v>424</v>
      </c>
      <c r="G13" s="3" t="s">
        <v>425</v>
      </c>
      <c r="H13" s="3" t="s">
        <v>426</v>
      </c>
      <c r="I13" s="5">
        <v>1</v>
      </c>
      <c r="J13" s="5"/>
      <c r="K13" s="3" t="s">
        <v>275</v>
      </c>
      <c r="L13" s="3" t="s">
        <v>427</v>
      </c>
      <c r="M13" s="3" t="s">
        <v>3072</v>
      </c>
      <c r="N13" s="3" t="s">
        <v>3073</v>
      </c>
      <c r="O13" s="3" t="s">
        <v>3074</v>
      </c>
      <c r="P13" s="3" t="s">
        <v>3075</v>
      </c>
      <c r="Q13" s="3" t="s">
        <v>3073</v>
      </c>
      <c r="R13" s="3" t="s">
        <v>3075</v>
      </c>
      <c r="S13" s="3" t="s">
        <v>428</v>
      </c>
      <c r="T13" s="3" t="s">
        <v>371</v>
      </c>
      <c r="U13" s="3" t="s">
        <v>429</v>
      </c>
      <c r="V13" s="2" t="s">
        <v>430</v>
      </c>
      <c r="W13" s="2" t="s">
        <v>431</v>
      </c>
      <c r="X13" s="90" t="s">
        <v>3076</v>
      </c>
      <c r="Y13" s="3" t="s">
        <v>3127</v>
      </c>
      <c r="Z13" s="166"/>
      <c r="AA13" s="166"/>
      <c r="AB13" s="166"/>
      <c r="AC13" s="166" t="s">
        <v>3607</v>
      </c>
      <c r="AD13" s="166">
        <v>515252250</v>
      </c>
      <c r="AE13" s="166" t="s">
        <v>3127</v>
      </c>
      <c r="AF13" s="168"/>
      <c r="AG13" s="166"/>
      <c r="AH13" s="166"/>
      <c r="AI13" s="166"/>
      <c r="AJ13" s="169" t="s">
        <v>3575</v>
      </c>
      <c r="AK13" s="5" t="s">
        <v>3575</v>
      </c>
      <c r="AL13" s="5" t="s">
        <v>3576</v>
      </c>
      <c r="AM13" s="5" t="s">
        <v>3580</v>
      </c>
      <c r="AN13" s="6"/>
    </row>
    <row r="14" spans="1:40" ht="16.5" customHeight="1" x14ac:dyDescent="0.2">
      <c r="A14" s="8" t="s">
        <v>432</v>
      </c>
      <c r="B14" s="22" t="s">
        <v>160</v>
      </c>
      <c r="C14" s="2" t="s">
        <v>433</v>
      </c>
      <c r="D14" s="2" t="s">
        <v>434</v>
      </c>
      <c r="E14" s="3" t="s">
        <v>435</v>
      </c>
      <c r="F14" s="3" t="s">
        <v>436</v>
      </c>
      <c r="G14" s="3" t="s">
        <v>437</v>
      </c>
      <c r="H14" s="3" t="s">
        <v>438</v>
      </c>
      <c r="I14" s="5">
        <v>2675</v>
      </c>
      <c r="J14" s="5">
        <v>11</v>
      </c>
      <c r="K14" s="3" t="s">
        <v>275</v>
      </c>
      <c r="L14" s="3" t="s">
        <v>439</v>
      </c>
      <c r="M14" s="3" t="s">
        <v>3608</v>
      </c>
      <c r="N14" s="3" t="s">
        <v>3128</v>
      </c>
      <c r="O14" s="3" t="s">
        <v>3129</v>
      </c>
      <c r="P14" s="3" t="s">
        <v>3609</v>
      </c>
      <c r="Q14" s="3" t="s">
        <v>281</v>
      </c>
      <c r="R14" s="3" t="s">
        <v>3610</v>
      </c>
      <c r="S14" s="3" t="s">
        <v>440</v>
      </c>
      <c r="T14" s="3" t="s">
        <v>441</v>
      </c>
      <c r="U14" s="3" t="s">
        <v>442</v>
      </c>
      <c r="V14" s="2" t="s">
        <v>3130</v>
      </c>
      <c r="W14" s="108" t="s">
        <v>3131</v>
      </c>
      <c r="X14" s="109" t="s">
        <v>3132</v>
      </c>
      <c r="Y14" s="3" t="s">
        <v>3133</v>
      </c>
      <c r="Z14" s="166" t="s">
        <v>3611</v>
      </c>
      <c r="AA14" s="166">
        <v>515215229</v>
      </c>
      <c r="AB14" s="166" t="s">
        <v>3612</v>
      </c>
      <c r="AC14" s="166" t="s">
        <v>3613</v>
      </c>
      <c r="AD14" s="166" t="s">
        <v>3614</v>
      </c>
      <c r="AE14" s="166" t="s">
        <v>3615</v>
      </c>
      <c r="AF14" s="168"/>
      <c r="AG14" s="166" t="s">
        <v>3616</v>
      </c>
      <c r="AH14" s="166" t="s">
        <v>3617</v>
      </c>
      <c r="AI14" s="166" t="s">
        <v>3618</v>
      </c>
      <c r="AJ14" s="169" t="s">
        <v>3575</v>
      </c>
      <c r="AK14" s="5" t="s">
        <v>3575</v>
      </c>
      <c r="AL14" s="5" t="s">
        <v>3576</v>
      </c>
      <c r="AM14" s="5" t="s">
        <v>3575</v>
      </c>
      <c r="AN14" s="6"/>
    </row>
    <row r="15" spans="1:40" ht="16.5" customHeight="1" x14ac:dyDescent="0.2">
      <c r="A15" s="8" t="s">
        <v>443</v>
      </c>
      <c r="B15" s="22" t="s">
        <v>95</v>
      </c>
      <c r="C15" s="2" t="s">
        <v>444</v>
      </c>
      <c r="D15" s="2" t="s">
        <v>445</v>
      </c>
      <c r="E15" s="3" t="s">
        <v>446</v>
      </c>
      <c r="F15" s="3" t="s">
        <v>447</v>
      </c>
      <c r="G15" s="3" t="s">
        <v>437</v>
      </c>
      <c r="H15" s="3" t="s">
        <v>448</v>
      </c>
      <c r="I15" s="5">
        <v>1594</v>
      </c>
      <c r="J15" s="5">
        <v>19</v>
      </c>
      <c r="K15" s="3" t="s">
        <v>275</v>
      </c>
      <c r="L15" s="3" t="s">
        <v>449</v>
      </c>
      <c r="M15" s="3" t="s">
        <v>450</v>
      </c>
      <c r="N15" s="3" t="s">
        <v>278</v>
      </c>
      <c r="O15" s="3" t="s">
        <v>451</v>
      </c>
      <c r="P15" s="3" t="s">
        <v>452</v>
      </c>
      <c r="Q15" s="3" t="s">
        <v>281</v>
      </c>
      <c r="R15" s="3" t="s">
        <v>453</v>
      </c>
      <c r="S15" s="3" t="s">
        <v>440</v>
      </c>
      <c r="T15" s="3" t="s">
        <v>284</v>
      </c>
      <c r="U15" s="3" t="s">
        <v>285</v>
      </c>
      <c r="V15" s="2" t="s">
        <v>454</v>
      </c>
      <c r="W15" s="6" t="s">
        <v>455</v>
      </c>
      <c r="X15" s="90" t="s">
        <v>456</v>
      </c>
      <c r="Y15" s="3" t="s">
        <v>3134</v>
      </c>
      <c r="Z15" s="166"/>
      <c r="AA15" s="166">
        <v>515248538</v>
      </c>
      <c r="AB15" s="166"/>
      <c r="AC15" s="166" t="s">
        <v>3619</v>
      </c>
      <c r="AD15" s="166">
        <v>515225280</v>
      </c>
      <c r="AE15" s="166" t="s">
        <v>3620</v>
      </c>
      <c r="AF15" s="168"/>
      <c r="AG15" s="166" t="s">
        <v>3621</v>
      </c>
      <c r="AH15" s="166">
        <v>515225280</v>
      </c>
      <c r="AI15" s="166" t="s">
        <v>3622</v>
      </c>
      <c r="AJ15" s="169" t="s">
        <v>3575</v>
      </c>
      <c r="AK15" s="5" t="s">
        <v>3575</v>
      </c>
      <c r="AL15" s="5" t="s">
        <v>3576</v>
      </c>
      <c r="AM15" s="5" t="s">
        <v>3580</v>
      </c>
      <c r="AN15" s="6"/>
    </row>
    <row r="16" spans="1:40" ht="16.5" customHeight="1" x14ac:dyDescent="0.2">
      <c r="A16" s="8" t="s">
        <v>457</v>
      </c>
      <c r="B16" s="22" t="s">
        <v>209</v>
      </c>
      <c r="C16" s="2" t="s">
        <v>290</v>
      </c>
      <c r="D16" s="2" t="s">
        <v>458</v>
      </c>
      <c r="E16" s="3" t="s">
        <v>459</v>
      </c>
      <c r="F16" s="3" t="s">
        <v>460</v>
      </c>
      <c r="G16" s="3" t="s">
        <v>437</v>
      </c>
      <c r="H16" s="3" t="s">
        <v>461</v>
      </c>
      <c r="I16" s="5">
        <v>129</v>
      </c>
      <c r="J16" s="5">
        <v>8</v>
      </c>
      <c r="K16" s="3" t="s">
        <v>352</v>
      </c>
      <c r="L16" s="3" t="s">
        <v>462</v>
      </c>
      <c r="M16" s="3" t="s">
        <v>463</v>
      </c>
      <c r="N16" s="3" t="s">
        <v>335</v>
      </c>
      <c r="O16" s="3" t="s">
        <v>464</v>
      </c>
      <c r="P16" s="3" t="s">
        <v>465</v>
      </c>
      <c r="Q16" s="3" t="s">
        <v>323</v>
      </c>
      <c r="R16" s="3" t="s">
        <v>466</v>
      </c>
      <c r="S16" s="3" t="s">
        <v>440</v>
      </c>
      <c r="T16" s="3" t="s">
        <v>467</v>
      </c>
      <c r="U16" s="3" t="s">
        <v>468</v>
      </c>
      <c r="V16" s="2">
        <v>515282215</v>
      </c>
      <c r="W16" s="2" t="s">
        <v>469</v>
      </c>
      <c r="X16" s="90" t="s">
        <v>470</v>
      </c>
      <c r="Y16" s="3" t="s">
        <v>3135</v>
      </c>
      <c r="Z16" s="166"/>
      <c r="AA16" s="166"/>
      <c r="AB16" s="166"/>
      <c r="AC16" s="166" t="s">
        <v>3623</v>
      </c>
      <c r="AD16" s="166">
        <v>515282217</v>
      </c>
      <c r="AE16" s="166" t="s">
        <v>3136</v>
      </c>
      <c r="AF16" s="168"/>
      <c r="AG16" s="166" t="s">
        <v>3624</v>
      </c>
      <c r="AH16" s="166">
        <v>776488684</v>
      </c>
      <c r="AI16" s="166" t="s">
        <v>3625</v>
      </c>
      <c r="AJ16" s="169" t="s">
        <v>3575</v>
      </c>
      <c r="AK16" s="5" t="s">
        <v>3575</v>
      </c>
      <c r="AL16" s="5" t="s">
        <v>3576</v>
      </c>
      <c r="AM16" s="5" t="s">
        <v>3580</v>
      </c>
      <c r="AN16" s="6"/>
    </row>
    <row r="17" spans="1:40" ht="16.5" customHeight="1" x14ac:dyDescent="0.2">
      <c r="A17" s="8" t="s">
        <v>471</v>
      </c>
      <c r="B17" s="22">
        <v>67011748</v>
      </c>
      <c r="C17" s="2" t="s">
        <v>290</v>
      </c>
      <c r="D17" s="2" t="s">
        <v>472</v>
      </c>
      <c r="E17" s="3" t="s">
        <v>473</v>
      </c>
      <c r="F17" s="3" t="s">
        <v>474</v>
      </c>
      <c r="G17" s="3" t="s">
        <v>437</v>
      </c>
      <c r="H17" s="3" t="s">
        <v>475</v>
      </c>
      <c r="I17" s="5">
        <v>247</v>
      </c>
      <c r="J17" s="5">
        <v>15</v>
      </c>
      <c r="K17" s="3" t="s">
        <v>275</v>
      </c>
      <c r="L17" s="3" t="s">
        <v>476</v>
      </c>
      <c r="M17" s="3" t="s">
        <v>477</v>
      </c>
      <c r="N17" s="3" t="s">
        <v>335</v>
      </c>
      <c r="O17" s="3" t="s">
        <v>478</v>
      </c>
      <c r="P17" s="3" t="s">
        <v>479</v>
      </c>
      <c r="Q17" s="3" t="s">
        <v>323</v>
      </c>
      <c r="R17" s="3" t="s">
        <v>480</v>
      </c>
      <c r="S17" s="3" t="s">
        <v>440</v>
      </c>
      <c r="T17" s="3" t="s">
        <v>284</v>
      </c>
      <c r="U17" s="3" t="s">
        <v>285</v>
      </c>
      <c r="V17" s="2" t="s">
        <v>481</v>
      </c>
      <c r="W17" s="2" t="s">
        <v>347</v>
      </c>
      <c r="X17" s="90" t="s">
        <v>132</v>
      </c>
      <c r="Y17" s="3" t="s">
        <v>132</v>
      </c>
      <c r="Z17" s="166" t="s">
        <v>3626</v>
      </c>
      <c r="AA17" s="166">
        <v>727940911</v>
      </c>
      <c r="AB17" s="166" t="s">
        <v>132</v>
      </c>
      <c r="AC17" s="166" t="s">
        <v>3627</v>
      </c>
      <c r="AD17" s="166">
        <v>727940917</v>
      </c>
      <c r="AE17" s="166" t="s">
        <v>132</v>
      </c>
      <c r="AF17" s="168" t="s">
        <v>3628</v>
      </c>
      <c r="AG17" s="166" t="s">
        <v>3629</v>
      </c>
      <c r="AH17" s="166">
        <v>727940917</v>
      </c>
      <c r="AI17" s="166" t="s">
        <v>132</v>
      </c>
      <c r="AJ17" s="169" t="s">
        <v>3575</v>
      </c>
      <c r="AK17" s="5" t="s">
        <v>3575</v>
      </c>
      <c r="AL17" s="5" t="s">
        <v>3602</v>
      </c>
      <c r="AM17" s="5" t="s">
        <v>3580</v>
      </c>
      <c r="AN17" s="6"/>
    </row>
    <row r="18" spans="1:40" ht="16.5" customHeight="1" x14ac:dyDescent="0.2">
      <c r="A18" s="8" t="s">
        <v>482</v>
      </c>
      <c r="B18" s="22">
        <v>70285314</v>
      </c>
      <c r="C18" s="2" t="s">
        <v>290</v>
      </c>
      <c r="D18" s="2" t="s">
        <v>483</v>
      </c>
      <c r="E18" s="3" t="s">
        <v>484</v>
      </c>
      <c r="F18" s="3" t="s">
        <v>485</v>
      </c>
      <c r="G18" s="3" t="s">
        <v>437</v>
      </c>
      <c r="H18" s="3" t="s">
        <v>486</v>
      </c>
      <c r="I18" s="5">
        <v>1277</v>
      </c>
      <c r="J18" s="5">
        <v>8</v>
      </c>
      <c r="K18" s="3" t="s">
        <v>275</v>
      </c>
      <c r="L18" s="3" t="s">
        <v>487</v>
      </c>
      <c r="M18" s="3" t="s">
        <v>488</v>
      </c>
      <c r="N18" s="10" t="s">
        <v>335</v>
      </c>
      <c r="O18" s="3" t="s">
        <v>489</v>
      </c>
      <c r="P18" s="3" t="s">
        <v>490</v>
      </c>
      <c r="Q18" s="3" t="s">
        <v>323</v>
      </c>
      <c r="R18" s="3" t="s">
        <v>491</v>
      </c>
      <c r="S18" s="3" t="s">
        <v>440</v>
      </c>
      <c r="T18" s="3" t="s">
        <v>284</v>
      </c>
      <c r="U18" s="3" t="s">
        <v>285</v>
      </c>
      <c r="V18" s="2" t="s">
        <v>492</v>
      </c>
      <c r="W18" s="3" t="s">
        <v>493</v>
      </c>
      <c r="X18" s="110" t="s">
        <v>494</v>
      </c>
      <c r="Y18" s="3" t="s">
        <v>493</v>
      </c>
      <c r="Z18" s="166"/>
      <c r="AA18" s="166"/>
      <c r="AB18" s="166"/>
      <c r="AC18" s="166" t="s">
        <v>3630</v>
      </c>
      <c r="AD18" s="166">
        <v>515224144</v>
      </c>
      <c r="AE18" s="166" t="s">
        <v>493</v>
      </c>
      <c r="AF18" s="168"/>
      <c r="AG18" s="166" t="s">
        <v>3631</v>
      </c>
      <c r="AH18" s="166">
        <v>515224353</v>
      </c>
      <c r="AI18" s="166" t="s">
        <v>493</v>
      </c>
      <c r="AJ18" s="169" t="s">
        <v>3575</v>
      </c>
      <c r="AK18" s="5" t="s">
        <v>3575</v>
      </c>
      <c r="AL18" s="5" t="s">
        <v>3576</v>
      </c>
      <c r="AM18" s="5" t="s">
        <v>3580</v>
      </c>
      <c r="AN18" s="6"/>
    </row>
    <row r="19" spans="1:40" ht="16.5" customHeight="1" x14ac:dyDescent="0.2">
      <c r="A19" s="8" t="s">
        <v>495</v>
      </c>
      <c r="B19" s="22">
        <v>70841683</v>
      </c>
      <c r="C19" s="2" t="s">
        <v>290</v>
      </c>
      <c r="D19" s="2" t="s">
        <v>496</v>
      </c>
      <c r="E19" s="3" t="s">
        <v>497</v>
      </c>
      <c r="F19" s="3" t="s">
        <v>498</v>
      </c>
      <c r="G19" s="3" t="s">
        <v>437</v>
      </c>
      <c r="H19" s="3" t="s">
        <v>499</v>
      </c>
      <c r="I19" s="5">
        <v>955</v>
      </c>
      <c r="J19" s="5">
        <v>6</v>
      </c>
      <c r="K19" s="3" t="s">
        <v>275</v>
      </c>
      <c r="L19" s="3" t="s">
        <v>500</v>
      </c>
      <c r="M19" s="3" t="s">
        <v>501</v>
      </c>
      <c r="N19" s="3" t="s">
        <v>335</v>
      </c>
      <c r="O19" s="3" t="s">
        <v>502</v>
      </c>
      <c r="P19" s="3" t="s">
        <v>503</v>
      </c>
      <c r="Q19" s="3" t="s">
        <v>323</v>
      </c>
      <c r="R19" s="3" t="s">
        <v>504</v>
      </c>
      <c r="S19" s="3" t="s">
        <v>440</v>
      </c>
      <c r="T19" s="3" t="s">
        <v>284</v>
      </c>
      <c r="U19" s="3" t="s">
        <v>285</v>
      </c>
      <c r="V19" s="2" t="s">
        <v>505</v>
      </c>
      <c r="W19" s="2" t="s">
        <v>506</v>
      </c>
      <c r="X19" s="90" t="s">
        <v>216</v>
      </c>
      <c r="Y19" s="3" t="s">
        <v>506</v>
      </c>
      <c r="Z19" s="166"/>
      <c r="AA19" s="166"/>
      <c r="AB19" s="166"/>
      <c r="AC19" s="166" t="s">
        <v>3632</v>
      </c>
      <c r="AD19" s="166">
        <v>515260077</v>
      </c>
      <c r="AE19" s="166" t="s">
        <v>3633</v>
      </c>
      <c r="AF19" s="168"/>
      <c r="AG19" s="166" t="s">
        <v>3632</v>
      </c>
      <c r="AH19" s="166">
        <v>515260077</v>
      </c>
      <c r="AI19" s="166" t="s">
        <v>3633</v>
      </c>
      <c r="AJ19" s="169" t="s">
        <v>3575</v>
      </c>
      <c r="AK19" s="5" t="s">
        <v>3575</v>
      </c>
      <c r="AL19" s="5" t="s">
        <v>3576</v>
      </c>
      <c r="AM19" s="5" t="s">
        <v>3580</v>
      </c>
      <c r="AN19" s="6"/>
    </row>
    <row r="20" spans="1:40" ht="16.5" customHeight="1" x14ac:dyDescent="0.2">
      <c r="A20" s="1" t="s">
        <v>507</v>
      </c>
      <c r="B20" s="22" t="s">
        <v>173</v>
      </c>
      <c r="C20" s="2" t="s">
        <v>290</v>
      </c>
      <c r="D20" s="2" t="s">
        <v>508</v>
      </c>
      <c r="E20" s="3" t="s">
        <v>509</v>
      </c>
      <c r="F20" s="3" t="s">
        <v>510</v>
      </c>
      <c r="G20" s="3" t="s">
        <v>511</v>
      </c>
      <c r="H20" s="3" t="s">
        <v>499</v>
      </c>
      <c r="I20" s="5">
        <v>956</v>
      </c>
      <c r="J20" s="5">
        <v>8</v>
      </c>
      <c r="K20" s="3" t="s">
        <v>275</v>
      </c>
      <c r="L20" s="3" t="s">
        <v>512</v>
      </c>
      <c r="M20" s="3" t="s">
        <v>513</v>
      </c>
      <c r="N20" s="3" t="s">
        <v>278</v>
      </c>
      <c r="O20" s="3" t="s">
        <v>514</v>
      </c>
      <c r="P20" s="3" t="s">
        <v>515</v>
      </c>
      <c r="Q20" s="3" t="s">
        <v>281</v>
      </c>
      <c r="R20" s="3" t="s">
        <v>516</v>
      </c>
      <c r="S20" s="3" t="s">
        <v>440</v>
      </c>
      <c r="T20" s="3" t="s">
        <v>284</v>
      </c>
      <c r="U20" s="3" t="s">
        <v>285</v>
      </c>
      <c r="V20" s="2" t="s">
        <v>517</v>
      </c>
      <c r="W20" s="2" t="s">
        <v>172</v>
      </c>
      <c r="X20" s="90" t="s">
        <v>518</v>
      </c>
      <c r="Y20" s="3" t="s">
        <v>172</v>
      </c>
      <c r="Z20" s="166" t="s">
        <v>3634</v>
      </c>
      <c r="AA20" s="166">
        <v>515224547</v>
      </c>
      <c r="AB20" s="166" t="s">
        <v>3635</v>
      </c>
      <c r="AC20" s="166" t="s">
        <v>3636</v>
      </c>
      <c r="AD20" s="166">
        <v>515224547</v>
      </c>
      <c r="AE20" s="166" t="s">
        <v>3637</v>
      </c>
      <c r="AF20" s="168"/>
      <c r="AG20" s="166" t="s">
        <v>513</v>
      </c>
      <c r="AH20" s="166">
        <v>515224547</v>
      </c>
      <c r="AI20" s="166" t="s">
        <v>518</v>
      </c>
      <c r="AJ20" s="169" t="s">
        <v>3575</v>
      </c>
      <c r="AK20" s="5" t="s">
        <v>3575</v>
      </c>
      <c r="AL20" s="5" t="s">
        <v>3576</v>
      </c>
      <c r="AM20" s="5" t="s">
        <v>3580</v>
      </c>
      <c r="AN20" s="6"/>
    </row>
    <row r="21" spans="1:40" ht="16.5" customHeight="1" x14ac:dyDescent="0.2">
      <c r="A21" s="1" t="s">
        <v>519</v>
      </c>
      <c r="B21" s="22">
        <v>49438867</v>
      </c>
      <c r="C21" s="2" t="s">
        <v>290</v>
      </c>
      <c r="D21" s="2" t="s">
        <v>520</v>
      </c>
      <c r="E21" s="3" t="s">
        <v>521</v>
      </c>
      <c r="F21" s="3" t="s">
        <v>522</v>
      </c>
      <c r="G21" s="3" t="s">
        <v>523</v>
      </c>
      <c r="H21" s="3" t="s">
        <v>524</v>
      </c>
      <c r="I21" s="5">
        <v>945</v>
      </c>
      <c r="J21" s="5">
        <v>4</v>
      </c>
      <c r="K21" s="3" t="s">
        <v>352</v>
      </c>
      <c r="L21" s="3" t="s">
        <v>525</v>
      </c>
      <c r="M21" s="3" t="s">
        <v>526</v>
      </c>
      <c r="N21" s="3" t="s">
        <v>278</v>
      </c>
      <c r="O21" s="3" t="s">
        <v>527</v>
      </c>
      <c r="P21" s="3" t="s">
        <v>528</v>
      </c>
      <c r="Q21" s="3" t="s">
        <v>281</v>
      </c>
      <c r="R21" s="3" t="s">
        <v>529</v>
      </c>
      <c r="S21" s="3" t="s">
        <v>440</v>
      </c>
      <c r="T21" s="3" t="s">
        <v>284</v>
      </c>
      <c r="U21" s="3" t="s">
        <v>285</v>
      </c>
      <c r="V21" s="2" t="s">
        <v>530</v>
      </c>
      <c r="W21" s="2" t="s">
        <v>531</v>
      </c>
      <c r="X21" s="90" t="s">
        <v>532</v>
      </c>
      <c r="Y21" s="3" t="s">
        <v>3137</v>
      </c>
      <c r="Z21" s="166"/>
      <c r="AA21" s="166"/>
      <c r="AB21" s="166"/>
      <c r="AC21" s="166" t="s">
        <v>3638</v>
      </c>
      <c r="AD21" s="166">
        <v>515266176</v>
      </c>
      <c r="AE21" s="166" t="s">
        <v>3137</v>
      </c>
      <c r="AF21" s="168"/>
      <c r="AG21" s="166" t="s">
        <v>3639</v>
      </c>
      <c r="AH21" s="166">
        <v>515266162</v>
      </c>
      <c r="AI21" s="166" t="s">
        <v>3640</v>
      </c>
      <c r="AJ21" s="169" t="s">
        <v>3575</v>
      </c>
      <c r="AK21" s="5" t="s">
        <v>3575</v>
      </c>
      <c r="AL21" s="5" t="s">
        <v>3602</v>
      </c>
      <c r="AM21" s="5" t="s">
        <v>3580</v>
      </c>
      <c r="AN21" s="6"/>
    </row>
    <row r="22" spans="1:40" ht="16.5" customHeight="1" x14ac:dyDescent="0.2">
      <c r="A22" s="1" t="s">
        <v>533</v>
      </c>
      <c r="B22" s="22">
        <v>44993412</v>
      </c>
      <c r="C22" s="2" t="s">
        <v>290</v>
      </c>
      <c r="D22" s="2" t="s">
        <v>3077</v>
      </c>
      <c r="E22" s="3" t="s">
        <v>534</v>
      </c>
      <c r="F22" s="3" t="s">
        <v>535</v>
      </c>
      <c r="G22" s="3" t="s">
        <v>317</v>
      </c>
      <c r="H22" s="3" t="s">
        <v>536</v>
      </c>
      <c r="I22" s="5">
        <v>234</v>
      </c>
      <c r="J22" s="5">
        <v>4</v>
      </c>
      <c r="K22" s="3" t="s">
        <v>275</v>
      </c>
      <c r="L22" s="3" t="s">
        <v>537</v>
      </c>
      <c r="M22" s="3" t="s">
        <v>538</v>
      </c>
      <c r="N22" s="3" t="s">
        <v>335</v>
      </c>
      <c r="O22" s="3" t="s">
        <v>539</v>
      </c>
      <c r="P22" s="3" t="s">
        <v>540</v>
      </c>
      <c r="Q22" s="3" t="s">
        <v>323</v>
      </c>
      <c r="R22" s="3" t="s">
        <v>541</v>
      </c>
      <c r="S22" s="3" t="s">
        <v>283</v>
      </c>
      <c r="T22" s="3" t="s">
        <v>284</v>
      </c>
      <c r="U22" s="3" t="s">
        <v>285</v>
      </c>
      <c r="V22" s="2" t="s">
        <v>542</v>
      </c>
      <c r="W22" s="2" t="s">
        <v>543</v>
      </c>
      <c r="X22" s="90" t="s">
        <v>544</v>
      </c>
      <c r="Y22" s="3" t="s">
        <v>3138</v>
      </c>
      <c r="Z22" s="166" t="s">
        <v>3641</v>
      </c>
      <c r="AA22" s="166">
        <v>725107775</v>
      </c>
      <c r="AB22" s="173" t="s">
        <v>3642</v>
      </c>
      <c r="AC22" s="166"/>
      <c r="AD22" s="166"/>
      <c r="AE22" s="166"/>
      <c r="AF22" s="168"/>
      <c r="AG22" s="166" t="s">
        <v>3643</v>
      </c>
      <c r="AH22" s="166" t="s">
        <v>3644</v>
      </c>
      <c r="AI22" s="166"/>
      <c r="AJ22" s="169" t="s">
        <v>3575</v>
      </c>
      <c r="AK22" s="5" t="s">
        <v>3575</v>
      </c>
      <c r="AL22" s="5" t="s">
        <v>3576</v>
      </c>
      <c r="AM22" s="5" t="s">
        <v>3575</v>
      </c>
      <c r="AN22" s="6"/>
    </row>
    <row r="23" spans="1:40" ht="16.5" customHeight="1" x14ac:dyDescent="0.2">
      <c r="A23" s="1" t="s">
        <v>545</v>
      </c>
      <c r="B23" s="22" t="s">
        <v>181</v>
      </c>
      <c r="C23" s="2" t="s">
        <v>290</v>
      </c>
      <c r="D23" s="2" t="s">
        <v>546</v>
      </c>
      <c r="E23" s="3" t="s">
        <v>547</v>
      </c>
      <c r="F23" s="3" t="s">
        <v>548</v>
      </c>
      <c r="G23" s="3" t="s">
        <v>317</v>
      </c>
      <c r="H23" s="3" t="s">
        <v>549</v>
      </c>
      <c r="I23" s="5">
        <v>254</v>
      </c>
      <c r="J23" s="5">
        <v>23</v>
      </c>
      <c r="K23" s="3" t="s">
        <v>275</v>
      </c>
      <c r="L23" s="3" t="s">
        <v>550</v>
      </c>
      <c r="M23" s="3" t="s">
        <v>3645</v>
      </c>
      <c r="N23" s="3" t="s">
        <v>335</v>
      </c>
      <c r="O23" s="3" t="s">
        <v>3646</v>
      </c>
      <c r="P23" s="3" t="s">
        <v>3647</v>
      </c>
      <c r="Q23" s="3" t="s">
        <v>323</v>
      </c>
      <c r="R23" s="3" t="s">
        <v>3648</v>
      </c>
      <c r="S23" s="3" t="s">
        <v>283</v>
      </c>
      <c r="T23" s="3" t="s">
        <v>284</v>
      </c>
      <c r="U23" s="3" t="s">
        <v>285</v>
      </c>
      <c r="V23" s="2" t="s">
        <v>551</v>
      </c>
      <c r="W23" s="2" t="s">
        <v>552</v>
      </c>
      <c r="X23" s="90" t="s">
        <v>553</v>
      </c>
      <c r="Y23" s="3" t="s">
        <v>3139</v>
      </c>
      <c r="Z23" s="166" t="s">
        <v>360</v>
      </c>
      <c r="AA23" s="166" t="s">
        <v>360</v>
      </c>
      <c r="AB23" s="166" t="s">
        <v>360</v>
      </c>
      <c r="AC23" s="166" t="s">
        <v>360</v>
      </c>
      <c r="AD23" s="166" t="s">
        <v>360</v>
      </c>
      <c r="AE23" s="166" t="s">
        <v>360</v>
      </c>
      <c r="AF23" s="166" t="s">
        <v>360</v>
      </c>
      <c r="AG23" s="166" t="s">
        <v>360</v>
      </c>
      <c r="AH23" s="166" t="s">
        <v>360</v>
      </c>
      <c r="AI23" s="166" t="s">
        <v>360</v>
      </c>
      <c r="AJ23" s="169" t="s">
        <v>3580</v>
      </c>
      <c r="AK23" s="5" t="s">
        <v>3580</v>
      </c>
      <c r="AL23" s="5"/>
      <c r="AM23" s="5" t="s">
        <v>3580</v>
      </c>
      <c r="AN23" s="6" t="s">
        <v>3649</v>
      </c>
    </row>
    <row r="24" spans="1:40" ht="16.5" customHeight="1" x14ac:dyDescent="0.2">
      <c r="A24" s="1" t="s">
        <v>554</v>
      </c>
      <c r="B24" s="22" t="s">
        <v>167</v>
      </c>
      <c r="C24" s="2" t="s">
        <v>555</v>
      </c>
      <c r="D24" s="2" t="s">
        <v>556</v>
      </c>
      <c r="E24" s="3" t="s">
        <v>557</v>
      </c>
      <c r="F24" s="3" t="s">
        <v>558</v>
      </c>
      <c r="G24" s="3" t="s">
        <v>559</v>
      </c>
      <c r="H24" s="3" t="s">
        <v>560</v>
      </c>
      <c r="I24" s="5">
        <v>263</v>
      </c>
      <c r="J24" s="5">
        <v>9</v>
      </c>
      <c r="K24" s="3" t="s">
        <v>275</v>
      </c>
      <c r="L24" s="3" t="s">
        <v>561</v>
      </c>
      <c r="M24" s="3" t="s">
        <v>562</v>
      </c>
      <c r="N24" s="3" t="s">
        <v>278</v>
      </c>
      <c r="O24" s="3" t="s">
        <v>563</v>
      </c>
      <c r="P24" s="3" t="s">
        <v>564</v>
      </c>
      <c r="Q24" s="3" t="s">
        <v>281</v>
      </c>
      <c r="R24" s="3" t="s">
        <v>565</v>
      </c>
      <c r="S24" s="3" t="s">
        <v>283</v>
      </c>
      <c r="T24" s="3" t="s">
        <v>284</v>
      </c>
      <c r="U24" s="3" t="s">
        <v>285</v>
      </c>
      <c r="V24" s="2" t="s">
        <v>566</v>
      </c>
      <c r="W24" s="92" t="s">
        <v>567</v>
      </c>
      <c r="X24" s="90" t="s">
        <v>568</v>
      </c>
      <c r="Y24" s="3" t="s">
        <v>3140</v>
      </c>
      <c r="Z24" s="166"/>
      <c r="AA24" s="166"/>
      <c r="AB24" s="166"/>
      <c r="AC24" s="166" t="s">
        <v>3650</v>
      </c>
      <c r="AD24" s="166">
        <v>541211613</v>
      </c>
      <c r="AE24" s="174" t="s">
        <v>3651</v>
      </c>
      <c r="AF24" s="168" t="s">
        <v>3652</v>
      </c>
      <c r="AG24" s="166" t="s">
        <v>3653</v>
      </c>
      <c r="AH24" s="166" t="s">
        <v>3654</v>
      </c>
      <c r="AI24" s="166" t="s">
        <v>3655</v>
      </c>
      <c r="AJ24" s="169" t="s">
        <v>3575</v>
      </c>
      <c r="AK24" s="5" t="s">
        <v>3580</v>
      </c>
      <c r="AL24" s="5"/>
      <c r="AM24" s="5" t="s">
        <v>3575</v>
      </c>
      <c r="AN24" s="6" t="s">
        <v>3585</v>
      </c>
    </row>
    <row r="25" spans="1:40" ht="16.5" customHeight="1" x14ac:dyDescent="0.2">
      <c r="A25" s="1" t="s">
        <v>569</v>
      </c>
      <c r="B25" s="22" t="s">
        <v>54</v>
      </c>
      <c r="C25" s="2" t="s">
        <v>570</v>
      </c>
      <c r="D25" s="2" t="s">
        <v>571</v>
      </c>
      <c r="E25" s="3" t="s">
        <v>572</v>
      </c>
      <c r="F25" s="3" t="s">
        <v>573</v>
      </c>
      <c r="G25" s="3" t="s">
        <v>317</v>
      </c>
      <c r="H25" s="3" t="s">
        <v>486</v>
      </c>
      <c r="I25" s="5">
        <v>366</v>
      </c>
      <c r="J25" s="5">
        <v>1</v>
      </c>
      <c r="K25" s="3" t="s">
        <v>275</v>
      </c>
      <c r="L25" s="3" t="s">
        <v>574</v>
      </c>
      <c r="M25" s="3" t="s">
        <v>575</v>
      </c>
      <c r="N25" s="3" t="s">
        <v>278</v>
      </c>
      <c r="O25" s="3" t="s">
        <v>576</v>
      </c>
      <c r="P25" s="3" t="s">
        <v>577</v>
      </c>
      <c r="Q25" s="3" t="s">
        <v>281</v>
      </c>
      <c r="R25" s="3" t="s">
        <v>578</v>
      </c>
      <c r="S25" s="3" t="s">
        <v>283</v>
      </c>
      <c r="T25" s="3" t="s">
        <v>284</v>
      </c>
      <c r="U25" s="3" t="s">
        <v>285</v>
      </c>
      <c r="V25" s="2">
        <v>541427191</v>
      </c>
      <c r="W25" s="2" t="s">
        <v>347</v>
      </c>
      <c r="X25" s="90" t="s">
        <v>579</v>
      </c>
      <c r="Y25" s="3" t="s">
        <v>3141</v>
      </c>
      <c r="Z25" s="166" t="s">
        <v>3656</v>
      </c>
      <c r="AA25" s="166">
        <v>541427194</v>
      </c>
      <c r="AB25" s="166" t="s">
        <v>3657</v>
      </c>
      <c r="AC25" s="166" t="s">
        <v>3658</v>
      </c>
      <c r="AD25" s="166" t="s">
        <v>3659</v>
      </c>
      <c r="AE25" s="166" t="s">
        <v>3660</v>
      </c>
      <c r="AF25" s="168"/>
      <c r="AG25" s="166" t="s">
        <v>3661</v>
      </c>
      <c r="AH25" s="166" t="s">
        <v>3662</v>
      </c>
      <c r="AI25" s="166" t="s">
        <v>3663</v>
      </c>
      <c r="AJ25" s="169" t="s">
        <v>3575</v>
      </c>
      <c r="AK25" s="5" t="s">
        <v>3575</v>
      </c>
      <c r="AL25" s="5" t="s">
        <v>3576</v>
      </c>
      <c r="AM25" s="5" t="s">
        <v>3580</v>
      </c>
      <c r="AN25" s="6"/>
    </row>
    <row r="26" spans="1:40" ht="16.5" customHeight="1" x14ac:dyDescent="0.2">
      <c r="A26" s="1" t="s">
        <v>580</v>
      </c>
      <c r="B26" s="22" t="s">
        <v>581</v>
      </c>
      <c r="C26" s="2" t="s">
        <v>582</v>
      </c>
      <c r="D26" s="2" t="s">
        <v>583</v>
      </c>
      <c r="E26" s="3" t="s">
        <v>584</v>
      </c>
      <c r="F26" s="3" t="s">
        <v>585</v>
      </c>
      <c r="G26" s="3" t="s">
        <v>317</v>
      </c>
      <c r="H26" s="3" t="s">
        <v>586</v>
      </c>
      <c r="I26" s="5">
        <v>449</v>
      </c>
      <c r="J26" s="5">
        <v>3</v>
      </c>
      <c r="K26" s="3" t="s">
        <v>275</v>
      </c>
      <c r="L26" s="3" t="s">
        <v>587</v>
      </c>
      <c r="M26" s="3" t="s">
        <v>588</v>
      </c>
      <c r="N26" s="3" t="s">
        <v>278</v>
      </c>
      <c r="O26" s="3" t="s">
        <v>589</v>
      </c>
      <c r="P26" s="3" t="s">
        <v>590</v>
      </c>
      <c r="Q26" s="3" t="s">
        <v>281</v>
      </c>
      <c r="R26" s="3" t="s">
        <v>591</v>
      </c>
      <c r="S26" s="3" t="s">
        <v>283</v>
      </c>
      <c r="T26" s="3" t="s">
        <v>592</v>
      </c>
      <c r="U26" s="175" t="s">
        <v>593</v>
      </c>
      <c r="V26" s="2" t="s">
        <v>594</v>
      </c>
      <c r="W26" s="2" t="s">
        <v>595</v>
      </c>
      <c r="X26" s="170" t="s">
        <v>596</v>
      </c>
      <c r="Y26" s="3" t="s">
        <v>3142</v>
      </c>
      <c r="Z26" s="166"/>
      <c r="AA26" s="166"/>
      <c r="AB26" s="166"/>
      <c r="AC26" s="166" t="s">
        <v>3664</v>
      </c>
      <c r="AD26" s="166" t="s">
        <v>3665</v>
      </c>
      <c r="AE26" s="166" t="s">
        <v>3666</v>
      </c>
      <c r="AF26" s="168"/>
      <c r="AG26" s="166" t="s">
        <v>3667</v>
      </c>
      <c r="AH26" s="166" t="s">
        <v>3668</v>
      </c>
      <c r="AI26" s="166" t="s">
        <v>3669</v>
      </c>
      <c r="AJ26" s="169" t="s">
        <v>3575</v>
      </c>
      <c r="AK26" s="5" t="s">
        <v>3575</v>
      </c>
      <c r="AL26" s="5" t="s">
        <v>3576</v>
      </c>
      <c r="AM26" s="5" t="s">
        <v>3580</v>
      </c>
      <c r="AN26" s="6"/>
    </row>
    <row r="27" spans="1:40" ht="16.5" customHeight="1" x14ac:dyDescent="0.2">
      <c r="A27" s="8" t="s">
        <v>597</v>
      </c>
      <c r="B27" s="22">
        <v>44993633</v>
      </c>
      <c r="C27" s="2" t="s">
        <v>290</v>
      </c>
      <c r="D27" s="2" t="s">
        <v>598</v>
      </c>
      <c r="E27" s="3" t="s">
        <v>599</v>
      </c>
      <c r="F27" s="3" t="s">
        <v>600</v>
      </c>
      <c r="G27" s="3" t="s">
        <v>272</v>
      </c>
      <c r="H27" s="3" t="s">
        <v>294</v>
      </c>
      <c r="I27" s="5">
        <v>244</v>
      </c>
      <c r="J27" s="5">
        <v>26</v>
      </c>
      <c r="K27" s="3" t="s">
        <v>275</v>
      </c>
      <c r="L27" s="3" t="s">
        <v>601</v>
      </c>
      <c r="M27" s="3" t="s">
        <v>602</v>
      </c>
      <c r="N27" s="3" t="s">
        <v>278</v>
      </c>
      <c r="O27" s="3" t="s">
        <v>602</v>
      </c>
      <c r="P27" s="3" t="s">
        <v>602</v>
      </c>
      <c r="Q27" s="3" t="s">
        <v>323</v>
      </c>
      <c r="R27" s="3" t="s">
        <v>603</v>
      </c>
      <c r="S27" s="3" t="s">
        <v>283</v>
      </c>
      <c r="T27" s="3" t="s">
        <v>284</v>
      </c>
      <c r="U27" s="3" t="s">
        <v>285</v>
      </c>
      <c r="V27" s="2" t="s">
        <v>604</v>
      </c>
      <c r="W27" s="2" t="s">
        <v>347</v>
      </c>
      <c r="X27" s="90" t="s">
        <v>3078</v>
      </c>
      <c r="Y27" s="3" t="s">
        <v>161</v>
      </c>
      <c r="Z27" s="166"/>
      <c r="AA27" s="166"/>
      <c r="AB27" s="166"/>
      <c r="AC27" s="166" t="s">
        <v>3670</v>
      </c>
      <c r="AD27" s="166">
        <v>545210374</v>
      </c>
      <c r="AE27" s="176" t="s">
        <v>3671</v>
      </c>
      <c r="AF27" s="166"/>
      <c r="AG27" s="166"/>
      <c r="AH27" s="166"/>
      <c r="AI27" s="166"/>
      <c r="AJ27" s="169" t="s">
        <v>3575</v>
      </c>
      <c r="AK27" s="5" t="s">
        <v>3575</v>
      </c>
      <c r="AL27" s="5" t="s">
        <v>3602</v>
      </c>
      <c r="AM27" s="5" t="s">
        <v>3580</v>
      </c>
      <c r="AN27" s="6"/>
    </row>
    <row r="28" spans="1:40" ht="16.5" customHeight="1" x14ac:dyDescent="0.2">
      <c r="A28" s="8" t="s">
        <v>605</v>
      </c>
      <c r="B28" s="22" t="s">
        <v>155</v>
      </c>
      <c r="C28" s="2" t="s">
        <v>290</v>
      </c>
      <c r="D28" s="2" t="s">
        <v>606</v>
      </c>
      <c r="E28" s="3" t="s">
        <v>607</v>
      </c>
      <c r="F28" s="3" t="s">
        <v>608</v>
      </c>
      <c r="G28" s="3" t="s">
        <v>609</v>
      </c>
      <c r="H28" s="3" t="s">
        <v>610</v>
      </c>
      <c r="I28" s="5">
        <v>1829</v>
      </c>
      <c r="J28" s="5">
        <v>14</v>
      </c>
      <c r="K28" s="3" t="s">
        <v>611</v>
      </c>
      <c r="L28" s="3" t="s">
        <v>612</v>
      </c>
      <c r="M28" s="3" t="s">
        <v>3362</v>
      </c>
      <c r="N28" s="3" t="s">
        <v>278</v>
      </c>
      <c r="O28" s="89" t="s">
        <v>3362</v>
      </c>
      <c r="P28" s="3" t="s">
        <v>3363</v>
      </c>
      <c r="Q28" s="3" t="s">
        <v>281</v>
      </c>
      <c r="R28" s="3" t="s">
        <v>3364</v>
      </c>
      <c r="S28" s="3" t="s">
        <v>283</v>
      </c>
      <c r="T28" s="3" t="s">
        <v>284</v>
      </c>
      <c r="U28" s="3" t="s">
        <v>285</v>
      </c>
      <c r="V28" s="2">
        <v>545577371</v>
      </c>
      <c r="W28" s="2" t="s">
        <v>613</v>
      </c>
      <c r="X28" s="124" t="s">
        <v>3365</v>
      </c>
      <c r="Y28" s="6" t="s">
        <v>3143</v>
      </c>
      <c r="Z28" s="166" t="s">
        <v>3672</v>
      </c>
      <c r="AA28" s="166">
        <v>545321282</v>
      </c>
      <c r="AB28" s="166" t="s">
        <v>3673</v>
      </c>
      <c r="AC28" s="166" t="s">
        <v>3674</v>
      </c>
      <c r="AD28" s="166">
        <v>545321282</v>
      </c>
      <c r="AE28" s="166" t="s">
        <v>3143</v>
      </c>
      <c r="AF28" s="168"/>
      <c r="AG28" s="166" t="s">
        <v>3672</v>
      </c>
      <c r="AH28" s="166">
        <v>545321282</v>
      </c>
      <c r="AI28" s="166" t="s">
        <v>3673</v>
      </c>
      <c r="AJ28" s="169" t="s">
        <v>3575</v>
      </c>
      <c r="AK28" s="5" t="s">
        <v>3575</v>
      </c>
      <c r="AL28" s="5" t="s">
        <v>3602</v>
      </c>
      <c r="AM28" s="5" t="s">
        <v>3580</v>
      </c>
      <c r="AN28" s="6"/>
    </row>
    <row r="29" spans="1:40" ht="16.5" customHeight="1" x14ac:dyDescent="0.2">
      <c r="A29" s="8" t="s">
        <v>614</v>
      </c>
      <c r="B29" s="22">
        <v>62157213</v>
      </c>
      <c r="C29" s="2" t="s">
        <v>290</v>
      </c>
      <c r="D29" s="2" t="s">
        <v>615</v>
      </c>
      <c r="E29" s="3" t="s">
        <v>616</v>
      </c>
      <c r="F29" s="3" t="s">
        <v>617</v>
      </c>
      <c r="G29" s="3" t="s">
        <v>618</v>
      </c>
      <c r="H29" s="3" t="s">
        <v>610</v>
      </c>
      <c r="I29" s="5">
        <v>1890</v>
      </c>
      <c r="J29" s="5">
        <v>45</v>
      </c>
      <c r="K29" s="3" t="s">
        <v>275</v>
      </c>
      <c r="L29" s="3" t="s">
        <v>619</v>
      </c>
      <c r="M29" s="3" t="s">
        <v>620</v>
      </c>
      <c r="N29" s="3" t="s">
        <v>278</v>
      </c>
      <c r="O29" s="3" t="s">
        <v>621</v>
      </c>
      <c r="P29" s="3" t="s">
        <v>622</v>
      </c>
      <c r="Q29" s="3" t="s">
        <v>281</v>
      </c>
      <c r="R29" s="3" t="s">
        <v>623</v>
      </c>
      <c r="S29" s="3" t="s">
        <v>283</v>
      </c>
      <c r="T29" s="3" t="s">
        <v>284</v>
      </c>
      <c r="U29" s="3" t="s">
        <v>285</v>
      </c>
      <c r="V29" s="2" t="s">
        <v>624</v>
      </c>
      <c r="W29" s="108" t="s">
        <v>3144</v>
      </c>
      <c r="X29" s="90" t="s">
        <v>625</v>
      </c>
      <c r="Y29" s="3" t="s">
        <v>3145</v>
      </c>
      <c r="Z29" s="166"/>
      <c r="AA29" s="166"/>
      <c r="AB29" s="166"/>
      <c r="AC29" s="166" t="s">
        <v>3675</v>
      </c>
      <c r="AD29" s="166">
        <v>545215941</v>
      </c>
      <c r="AE29" s="166" t="s">
        <v>3676</v>
      </c>
      <c r="AF29" s="168"/>
      <c r="AG29" s="166" t="s">
        <v>3677</v>
      </c>
      <c r="AH29" s="166">
        <v>724245114</v>
      </c>
      <c r="AI29" s="166" t="s">
        <v>3678</v>
      </c>
      <c r="AJ29" s="169" t="s">
        <v>3575</v>
      </c>
      <c r="AK29" s="5" t="s">
        <v>3575</v>
      </c>
      <c r="AL29" s="5" t="s">
        <v>3602</v>
      </c>
      <c r="AM29" s="5" t="s">
        <v>3580</v>
      </c>
      <c r="AN29" s="6"/>
    </row>
    <row r="30" spans="1:40" ht="16.5" customHeight="1" x14ac:dyDescent="0.2">
      <c r="A30" s="8" t="s">
        <v>626</v>
      </c>
      <c r="B30" s="22">
        <v>44993510</v>
      </c>
      <c r="C30" s="2" t="s">
        <v>290</v>
      </c>
      <c r="D30" s="2" t="s">
        <v>627</v>
      </c>
      <c r="E30" s="3" t="s">
        <v>628</v>
      </c>
      <c r="F30" s="3" t="s">
        <v>629</v>
      </c>
      <c r="G30" s="3" t="s">
        <v>317</v>
      </c>
      <c r="H30" s="3" t="s">
        <v>610</v>
      </c>
      <c r="I30" s="5">
        <v>1939</v>
      </c>
      <c r="J30" s="5">
        <v>24</v>
      </c>
      <c r="K30" s="3" t="s">
        <v>410</v>
      </c>
      <c r="L30" s="3" t="s">
        <v>630</v>
      </c>
      <c r="M30" s="3" t="s">
        <v>631</v>
      </c>
      <c r="N30" s="3" t="s">
        <v>335</v>
      </c>
      <c r="O30" s="3" t="s">
        <v>632</v>
      </c>
      <c r="P30" s="3" t="s">
        <v>633</v>
      </c>
      <c r="Q30" s="3" t="s">
        <v>323</v>
      </c>
      <c r="R30" s="3" t="s">
        <v>634</v>
      </c>
      <c r="S30" s="3" t="s">
        <v>283</v>
      </c>
      <c r="T30" s="3" t="s">
        <v>284</v>
      </c>
      <c r="U30" s="3" t="s">
        <v>285</v>
      </c>
      <c r="V30" s="2" t="s">
        <v>635</v>
      </c>
      <c r="W30" s="2" t="s">
        <v>636</v>
      </c>
      <c r="X30" s="90" t="s">
        <v>637</v>
      </c>
      <c r="Y30" s="3" t="s">
        <v>3146</v>
      </c>
      <c r="Z30" s="166"/>
      <c r="AA30" s="166">
        <v>545211818</v>
      </c>
      <c r="AB30" s="177" t="s">
        <v>3679</v>
      </c>
      <c r="AC30" s="166" t="s">
        <v>3680</v>
      </c>
      <c r="AD30" s="166">
        <v>545211818</v>
      </c>
      <c r="AE30" s="166" t="s">
        <v>3681</v>
      </c>
      <c r="AF30" s="168"/>
      <c r="AG30" s="166" t="s">
        <v>3682</v>
      </c>
      <c r="AH30" s="166">
        <v>545211818</v>
      </c>
      <c r="AI30" s="166" t="s">
        <v>3147</v>
      </c>
      <c r="AJ30" s="169" t="s">
        <v>3575</v>
      </c>
      <c r="AK30" s="5" t="s">
        <v>3575</v>
      </c>
      <c r="AL30" s="5" t="s">
        <v>3602</v>
      </c>
      <c r="AM30" s="5" t="s">
        <v>3580</v>
      </c>
      <c r="AN30" s="6"/>
    </row>
    <row r="31" spans="1:40" ht="16.5" customHeight="1" x14ac:dyDescent="0.2">
      <c r="A31" s="8" t="s">
        <v>638</v>
      </c>
      <c r="B31" s="22">
        <v>49438816</v>
      </c>
      <c r="C31" s="2" t="s">
        <v>639</v>
      </c>
      <c r="D31" s="2" t="s">
        <v>640</v>
      </c>
      <c r="E31" s="3" t="s">
        <v>641</v>
      </c>
      <c r="F31" s="3" t="s">
        <v>642</v>
      </c>
      <c r="G31" s="3" t="s">
        <v>437</v>
      </c>
      <c r="H31" s="3" t="s">
        <v>643</v>
      </c>
      <c r="I31" s="5">
        <v>350</v>
      </c>
      <c r="J31" s="5">
        <v>3</v>
      </c>
      <c r="K31" s="3" t="s">
        <v>275</v>
      </c>
      <c r="L31" s="3" t="s">
        <v>644</v>
      </c>
      <c r="M31" s="3" t="s">
        <v>645</v>
      </c>
      <c r="N31" s="3" t="s">
        <v>278</v>
      </c>
      <c r="O31" s="3" t="s">
        <v>646</v>
      </c>
      <c r="P31" s="3" t="s">
        <v>647</v>
      </c>
      <c r="Q31" s="3" t="s">
        <v>281</v>
      </c>
      <c r="R31" s="3" t="s">
        <v>648</v>
      </c>
      <c r="S31" s="3" t="s">
        <v>440</v>
      </c>
      <c r="T31" s="3" t="s">
        <v>284</v>
      </c>
      <c r="U31" s="3" t="s">
        <v>285</v>
      </c>
      <c r="V31" s="2" t="s">
        <v>649</v>
      </c>
      <c r="W31" s="2" t="s">
        <v>650</v>
      </c>
      <c r="X31" s="170" t="s">
        <v>651</v>
      </c>
      <c r="Y31" s="3" t="s">
        <v>3148</v>
      </c>
      <c r="Z31" s="166"/>
      <c r="AA31" s="166"/>
      <c r="AB31" s="166"/>
      <c r="AC31" s="166" t="s">
        <v>3683</v>
      </c>
      <c r="AD31" s="166">
        <v>515158103</v>
      </c>
      <c r="AE31" s="166" t="s">
        <v>3148</v>
      </c>
      <c r="AF31" s="168" t="s">
        <v>3684</v>
      </c>
      <c r="AG31" s="166" t="s">
        <v>3685</v>
      </c>
      <c r="AH31" s="166" t="s">
        <v>3686</v>
      </c>
      <c r="AI31" s="166" t="s">
        <v>3687</v>
      </c>
      <c r="AJ31" s="169" t="s">
        <v>3575</v>
      </c>
      <c r="AK31" s="5" t="s">
        <v>3575</v>
      </c>
      <c r="AL31" s="5" t="s">
        <v>3576</v>
      </c>
      <c r="AM31" s="5" t="s">
        <v>3580</v>
      </c>
      <c r="AN31" s="6"/>
    </row>
    <row r="32" spans="1:40" ht="16.5" customHeight="1" x14ac:dyDescent="0.2">
      <c r="A32" s="8" t="s">
        <v>652</v>
      </c>
      <c r="B32" s="22" t="s">
        <v>229</v>
      </c>
      <c r="C32" s="2" t="s">
        <v>290</v>
      </c>
      <c r="D32" s="9" t="s">
        <v>3366</v>
      </c>
      <c r="E32" s="3" t="s">
        <v>653</v>
      </c>
      <c r="F32" s="3" t="s">
        <v>654</v>
      </c>
      <c r="G32" s="3" t="s">
        <v>437</v>
      </c>
      <c r="H32" s="3" t="s">
        <v>655</v>
      </c>
      <c r="I32" s="5">
        <v>1020</v>
      </c>
      <c r="J32" s="5">
        <v>10</v>
      </c>
      <c r="K32" s="3" t="s">
        <v>275</v>
      </c>
      <c r="L32" s="3" t="s">
        <v>656</v>
      </c>
      <c r="M32" s="3" t="s">
        <v>3688</v>
      </c>
      <c r="N32" s="178" t="s">
        <v>3689</v>
      </c>
      <c r="O32" s="3" t="s">
        <v>3690</v>
      </c>
      <c r="P32" s="3" t="s">
        <v>3691</v>
      </c>
      <c r="Q32" s="3" t="s">
        <v>3692</v>
      </c>
      <c r="R32" s="3" t="s">
        <v>3693</v>
      </c>
      <c r="S32" s="3" t="s">
        <v>440</v>
      </c>
      <c r="T32" s="3" t="s">
        <v>441</v>
      </c>
      <c r="U32" s="3" t="s">
        <v>657</v>
      </c>
      <c r="V32" s="2">
        <v>515220760</v>
      </c>
      <c r="W32" s="179" t="s">
        <v>3334</v>
      </c>
      <c r="X32" s="113" t="s">
        <v>3334</v>
      </c>
      <c r="Y32" s="3" t="s">
        <v>3149</v>
      </c>
      <c r="Z32" s="166" t="s">
        <v>3694</v>
      </c>
      <c r="AA32" s="167">
        <v>739389092</v>
      </c>
      <c r="AB32" s="180" t="s">
        <v>3334</v>
      </c>
      <c r="AC32" s="166" t="s">
        <v>3695</v>
      </c>
      <c r="AD32" s="166" t="s">
        <v>3696</v>
      </c>
      <c r="AE32" s="166" t="s">
        <v>3697</v>
      </c>
      <c r="AF32" s="168"/>
      <c r="AG32" s="166" t="s">
        <v>3694</v>
      </c>
      <c r="AH32" s="167">
        <v>739389092</v>
      </c>
      <c r="AI32" s="180" t="s">
        <v>3334</v>
      </c>
      <c r="AJ32" s="169" t="s">
        <v>3575</v>
      </c>
      <c r="AK32" s="5" t="s">
        <v>3575</v>
      </c>
      <c r="AL32" s="5" t="s">
        <v>3602</v>
      </c>
      <c r="AM32" s="5" t="s">
        <v>3580</v>
      </c>
      <c r="AN32" s="6"/>
    </row>
    <row r="33" spans="1:40" ht="16.5" customHeight="1" x14ac:dyDescent="0.2">
      <c r="A33" s="8" t="s">
        <v>658</v>
      </c>
      <c r="B33" s="22">
        <v>70285756</v>
      </c>
      <c r="C33" s="2" t="s">
        <v>290</v>
      </c>
      <c r="D33" s="2" t="s">
        <v>659</v>
      </c>
      <c r="E33" s="3" t="s">
        <v>660</v>
      </c>
      <c r="F33" s="3" t="s">
        <v>661</v>
      </c>
      <c r="G33" s="3" t="s">
        <v>437</v>
      </c>
      <c r="H33" s="3" t="s">
        <v>662</v>
      </c>
      <c r="I33" s="5">
        <v>999</v>
      </c>
      <c r="J33" s="5">
        <v>21</v>
      </c>
      <c r="K33" s="3" t="s">
        <v>410</v>
      </c>
      <c r="L33" s="3" t="s">
        <v>663</v>
      </c>
      <c r="M33" s="3" t="s">
        <v>36</v>
      </c>
      <c r="N33" s="3" t="s">
        <v>278</v>
      </c>
      <c r="O33" s="3" t="s">
        <v>664</v>
      </c>
      <c r="P33" s="3" t="s">
        <v>665</v>
      </c>
      <c r="Q33" s="3" t="s">
        <v>281</v>
      </c>
      <c r="R33" s="3" t="s">
        <v>666</v>
      </c>
      <c r="S33" s="3" t="s">
        <v>440</v>
      </c>
      <c r="T33" s="3" t="s">
        <v>284</v>
      </c>
      <c r="U33" s="3" t="s">
        <v>285</v>
      </c>
      <c r="V33" s="2">
        <v>515224437</v>
      </c>
      <c r="W33" s="2" t="s">
        <v>35</v>
      </c>
      <c r="X33" s="90" t="s">
        <v>667</v>
      </c>
      <c r="Y33" s="3" t="s">
        <v>35</v>
      </c>
      <c r="Z33" s="166"/>
      <c r="AA33" s="166"/>
      <c r="AB33" s="166"/>
      <c r="AC33" s="166" t="s">
        <v>3698</v>
      </c>
      <c r="AD33" s="166">
        <v>515224437</v>
      </c>
      <c r="AE33" s="166" t="s">
        <v>3699</v>
      </c>
      <c r="AF33" s="168"/>
      <c r="AG33" s="166"/>
      <c r="AH33" s="166"/>
      <c r="AI33" s="166"/>
      <c r="AJ33" s="169" t="s">
        <v>3575</v>
      </c>
      <c r="AK33" s="5" t="s">
        <v>3575</v>
      </c>
      <c r="AL33" s="5" t="s">
        <v>3602</v>
      </c>
      <c r="AM33" s="5" t="s">
        <v>3580</v>
      </c>
      <c r="AN33" s="6"/>
    </row>
    <row r="34" spans="1:40" ht="16.5" customHeight="1" x14ac:dyDescent="0.2">
      <c r="A34" s="1" t="s">
        <v>668</v>
      </c>
      <c r="B34" s="22" t="s">
        <v>197</v>
      </c>
      <c r="C34" s="2" t="s">
        <v>290</v>
      </c>
      <c r="D34" s="2" t="s">
        <v>669</v>
      </c>
      <c r="E34" s="3" t="s">
        <v>670</v>
      </c>
      <c r="F34" s="3" t="s">
        <v>671</v>
      </c>
      <c r="G34" s="3" t="s">
        <v>437</v>
      </c>
      <c r="H34" s="3" t="s">
        <v>672</v>
      </c>
      <c r="I34" s="5">
        <v>3264</v>
      </c>
      <c r="J34" s="5">
        <v>6</v>
      </c>
      <c r="K34" s="3" t="s">
        <v>275</v>
      </c>
      <c r="L34" s="3" t="s">
        <v>673</v>
      </c>
      <c r="M34" s="3" t="s">
        <v>674</v>
      </c>
      <c r="N34" s="3" t="s">
        <v>278</v>
      </c>
      <c r="O34" s="3" t="s">
        <v>675</v>
      </c>
      <c r="P34" s="3" t="s">
        <v>676</v>
      </c>
      <c r="Q34" s="3" t="s">
        <v>281</v>
      </c>
      <c r="R34" s="3" t="s">
        <v>677</v>
      </c>
      <c r="S34" s="3" t="s">
        <v>440</v>
      </c>
      <c r="T34" s="3" t="s">
        <v>284</v>
      </c>
      <c r="U34" s="3" t="s">
        <v>285</v>
      </c>
      <c r="V34" s="2" t="s">
        <v>678</v>
      </c>
      <c r="W34" s="2" t="s">
        <v>679</v>
      </c>
      <c r="X34" s="90" t="s">
        <v>680</v>
      </c>
      <c r="Y34" s="3"/>
      <c r="Z34" s="166"/>
      <c r="AA34" s="166">
        <v>530511351</v>
      </c>
      <c r="AB34" s="166"/>
      <c r="AC34" s="166"/>
      <c r="AD34" s="166">
        <v>515228937</v>
      </c>
      <c r="AE34" s="166"/>
      <c r="AF34" s="168"/>
      <c r="AG34" s="166"/>
      <c r="AH34" s="166">
        <v>515228937</v>
      </c>
      <c r="AI34" s="166"/>
      <c r="AJ34" s="169" t="s">
        <v>3575</v>
      </c>
      <c r="AK34" s="5" t="s">
        <v>3575</v>
      </c>
      <c r="AL34" s="5" t="s">
        <v>3576</v>
      </c>
      <c r="AM34" s="5" t="s">
        <v>3575</v>
      </c>
      <c r="AN34" s="6"/>
    </row>
    <row r="35" spans="1:40" ht="16.5" customHeight="1" x14ac:dyDescent="0.2">
      <c r="A35" s="8" t="s">
        <v>681</v>
      </c>
      <c r="B35" s="22">
        <v>49439723</v>
      </c>
      <c r="C35" s="2" t="s">
        <v>290</v>
      </c>
      <c r="D35" s="2" t="s">
        <v>682</v>
      </c>
      <c r="E35" s="3" t="s">
        <v>683</v>
      </c>
      <c r="F35" s="3" t="s">
        <v>684</v>
      </c>
      <c r="G35" s="3" t="s">
        <v>437</v>
      </c>
      <c r="H35" s="3" t="s">
        <v>685</v>
      </c>
      <c r="I35" s="5">
        <v>716</v>
      </c>
      <c r="J35" s="5">
        <v>18</v>
      </c>
      <c r="K35" s="3" t="s">
        <v>275</v>
      </c>
      <c r="L35" s="3" t="s">
        <v>686</v>
      </c>
      <c r="M35" s="3" t="s">
        <v>687</v>
      </c>
      <c r="N35" s="3" t="s">
        <v>335</v>
      </c>
      <c r="O35" s="3" t="s">
        <v>688</v>
      </c>
      <c r="P35" s="3" t="s">
        <v>689</v>
      </c>
      <c r="Q35" s="3" t="s">
        <v>323</v>
      </c>
      <c r="R35" s="3" t="s">
        <v>690</v>
      </c>
      <c r="S35" s="3" t="s">
        <v>440</v>
      </c>
      <c r="T35" s="3" t="s">
        <v>284</v>
      </c>
      <c r="U35" s="3" t="s">
        <v>285</v>
      </c>
      <c r="V35" s="2" t="s">
        <v>691</v>
      </c>
      <c r="W35" s="2" t="s">
        <v>198</v>
      </c>
      <c r="X35" s="90" t="s">
        <v>692</v>
      </c>
      <c r="Y35" s="3" t="s">
        <v>198</v>
      </c>
      <c r="Z35" s="166"/>
      <c r="AA35" s="166"/>
      <c r="AB35" s="166"/>
      <c r="AC35" s="166" t="s">
        <v>3700</v>
      </c>
      <c r="AD35" s="166">
        <v>515224506</v>
      </c>
      <c r="AE35" s="166" t="s">
        <v>3701</v>
      </c>
      <c r="AF35" s="168"/>
      <c r="AG35" s="166" t="s">
        <v>3702</v>
      </c>
      <c r="AH35" s="166">
        <v>739634337</v>
      </c>
      <c r="AI35" s="166" t="s">
        <v>3703</v>
      </c>
      <c r="AJ35" s="169" t="s">
        <v>3575</v>
      </c>
      <c r="AK35" s="5" t="s">
        <v>3575</v>
      </c>
      <c r="AL35" s="5" t="s">
        <v>3576</v>
      </c>
      <c r="AM35" s="5" t="s">
        <v>3580</v>
      </c>
      <c r="AN35" s="6"/>
    </row>
    <row r="36" spans="1:40" ht="16.5" customHeight="1" x14ac:dyDescent="0.2">
      <c r="A36" s="8" t="s">
        <v>693</v>
      </c>
      <c r="B36" s="22">
        <v>70285306</v>
      </c>
      <c r="C36" s="2" t="s">
        <v>290</v>
      </c>
      <c r="D36" s="2" t="s">
        <v>694</v>
      </c>
      <c r="E36" s="3" t="s">
        <v>695</v>
      </c>
      <c r="F36" s="3" t="s">
        <v>696</v>
      </c>
      <c r="G36" s="3" t="s">
        <v>697</v>
      </c>
      <c r="H36" s="3" t="s">
        <v>698</v>
      </c>
      <c r="I36" s="5">
        <v>197</v>
      </c>
      <c r="J36" s="5">
        <v>16</v>
      </c>
      <c r="K36" s="3" t="s">
        <v>410</v>
      </c>
      <c r="L36" s="3" t="s">
        <v>699</v>
      </c>
      <c r="M36" s="3" t="s">
        <v>3350</v>
      </c>
      <c r="N36" s="3" t="s">
        <v>335</v>
      </c>
      <c r="O36" s="3" t="s">
        <v>3367</v>
      </c>
      <c r="P36" s="3" t="s">
        <v>3368</v>
      </c>
      <c r="Q36" s="3" t="s">
        <v>323</v>
      </c>
      <c r="R36" s="3" t="s">
        <v>3369</v>
      </c>
      <c r="S36" s="3" t="s">
        <v>700</v>
      </c>
      <c r="T36" s="3" t="s">
        <v>284</v>
      </c>
      <c r="U36" s="3" t="s">
        <v>285</v>
      </c>
      <c r="V36" s="2" t="s">
        <v>3370</v>
      </c>
      <c r="W36" s="2" t="s">
        <v>701</v>
      </c>
      <c r="X36" s="90" t="s">
        <v>3150</v>
      </c>
      <c r="Y36" s="3" t="s">
        <v>3150</v>
      </c>
      <c r="Z36" s="166"/>
      <c r="AA36" s="166"/>
      <c r="AB36" s="166"/>
      <c r="AC36" s="166"/>
      <c r="AD36" s="166"/>
      <c r="AE36" s="166"/>
      <c r="AF36" s="168"/>
      <c r="AG36" s="166"/>
      <c r="AH36" s="166"/>
      <c r="AI36" s="166"/>
      <c r="AJ36" s="169" t="s">
        <v>3580</v>
      </c>
      <c r="AK36" s="5" t="s">
        <v>3575</v>
      </c>
      <c r="AL36" s="5" t="s">
        <v>3602</v>
      </c>
      <c r="AM36" s="5" t="s">
        <v>3580</v>
      </c>
      <c r="AN36" s="181" t="s">
        <v>3704</v>
      </c>
    </row>
    <row r="37" spans="1:40" ht="16.5" customHeight="1" x14ac:dyDescent="0.2">
      <c r="A37" s="8" t="s">
        <v>702</v>
      </c>
      <c r="B37" s="22">
        <v>70841829</v>
      </c>
      <c r="C37" s="2" t="s">
        <v>290</v>
      </c>
      <c r="D37" s="2" t="s">
        <v>703</v>
      </c>
      <c r="E37" s="3" t="s">
        <v>704</v>
      </c>
      <c r="F37" s="3" t="s">
        <v>705</v>
      </c>
      <c r="G37" s="3" t="s">
        <v>697</v>
      </c>
      <c r="H37" s="3" t="s">
        <v>706</v>
      </c>
      <c r="I37" s="5">
        <v>177</v>
      </c>
      <c r="J37" s="5">
        <v>1</v>
      </c>
      <c r="K37" s="3" t="s">
        <v>352</v>
      </c>
      <c r="L37" s="3" t="s">
        <v>707</v>
      </c>
      <c r="M37" s="3" t="s">
        <v>708</v>
      </c>
      <c r="N37" s="3" t="s">
        <v>278</v>
      </c>
      <c r="O37" s="3" t="s">
        <v>709</v>
      </c>
      <c r="P37" s="3" t="s">
        <v>710</v>
      </c>
      <c r="Q37" s="3" t="s">
        <v>281</v>
      </c>
      <c r="R37" s="3" t="s">
        <v>711</v>
      </c>
      <c r="S37" s="3" t="s">
        <v>700</v>
      </c>
      <c r="T37" s="3" t="s">
        <v>284</v>
      </c>
      <c r="U37" s="3" t="s">
        <v>285</v>
      </c>
      <c r="V37" s="2" t="s">
        <v>712</v>
      </c>
      <c r="W37" s="2" t="s">
        <v>347</v>
      </c>
      <c r="X37" s="90" t="s">
        <v>59</v>
      </c>
      <c r="Y37" s="3" t="s">
        <v>59</v>
      </c>
      <c r="Z37" s="166" t="s">
        <v>3705</v>
      </c>
      <c r="AA37" s="166">
        <v>515333124</v>
      </c>
      <c r="AB37" s="166" t="s">
        <v>3706</v>
      </c>
      <c r="AC37" s="166" t="s">
        <v>3707</v>
      </c>
      <c r="AD37" s="166">
        <v>515262954</v>
      </c>
      <c r="AE37" s="166" t="s">
        <v>3708</v>
      </c>
      <c r="AF37" s="168"/>
      <c r="AG37" s="166" t="s">
        <v>3705</v>
      </c>
      <c r="AH37" s="166">
        <v>515333124</v>
      </c>
      <c r="AI37" s="166" t="s">
        <v>3706</v>
      </c>
      <c r="AJ37" s="169" t="s">
        <v>3575</v>
      </c>
      <c r="AK37" s="5" t="s">
        <v>3575</v>
      </c>
      <c r="AL37" s="5" t="s">
        <v>3602</v>
      </c>
      <c r="AM37" s="5" t="s">
        <v>3580</v>
      </c>
      <c r="AN37" s="6"/>
    </row>
    <row r="38" spans="1:40" ht="16.5" customHeight="1" x14ac:dyDescent="0.2">
      <c r="A38" s="8" t="s">
        <v>713</v>
      </c>
      <c r="B38" s="22" t="s">
        <v>714</v>
      </c>
      <c r="C38" s="2" t="s">
        <v>290</v>
      </c>
      <c r="D38" s="2" t="s">
        <v>715</v>
      </c>
      <c r="E38" s="3" t="s">
        <v>716</v>
      </c>
      <c r="F38" s="3" t="s">
        <v>717</v>
      </c>
      <c r="G38" s="3" t="s">
        <v>718</v>
      </c>
      <c r="H38" s="3" t="s">
        <v>719</v>
      </c>
      <c r="I38" s="5">
        <v>1</v>
      </c>
      <c r="J38" s="5"/>
      <c r="K38" s="3" t="s">
        <v>275</v>
      </c>
      <c r="L38" s="3" t="s">
        <v>720</v>
      </c>
      <c r="M38" s="3" t="s">
        <v>721</v>
      </c>
      <c r="N38" s="3" t="s">
        <v>335</v>
      </c>
      <c r="O38" s="3" t="s">
        <v>722</v>
      </c>
      <c r="P38" s="3" t="s">
        <v>723</v>
      </c>
      <c r="Q38" s="3" t="s">
        <v>323</v>
      </c>
      <c r="R38" s="3" t="s">
        <v>724</v>
      </c>
      <c r="S38" s="3" t="s">
        <v>725</v>
      </c>
      <c r="T38" s="3" t="s">
        <v>371</v>
      </c>
      <c r="U38" s="3" t="s">
        <v>726</v>
      </c>
      <c r="V38" s="2">
        <v>515339157</v>
      </c>
      <c r="W38" s="2" t="s">
        <v>347</v>
      </c>
      <c r="X38" s="90" t="s">
        <v>3151</v>
      </c>
      <c r="Y38" s="3" t="s">
        <v>3152</v>
      </c>
      <c r="Z38" s="166"/>
      <c r="AA38" s="166"/>
      <c r="AB38" s="166"/>
      <c r="AC38" s="166" t="s">
        <v>3709</v>
      </c>
      <c r="AD38" s="166">
        <v>515339157</v>
      </c>
      <c r="AE38" s="166" t="s">
        <v>3152</v>
      </c>
      <c r="AF38" s="168"/>
      <c r="AG38" s="166" t="s">
        <v>3709</v>
      </c>
      <c r="AH38" s="166">
        <v>515339157</v>
      </c>
      <c r="AI38" s="166" t="s">
        <v>3152</v>
      </c>
      <c r="AJ38" s="169" t="s">
        <v>3575</v>
      </c>
      <c r="AK38" s="5" t="s">
        <v>3575</v>
      </c>
      <c r="AL38" s="5" t="s">
        <v>3602</v>
      </c>
      <c r="AM38" s="5" t="s">
        <v>3580</v>
      </c>
      <c r="AN38" s="6"/>
    </row>
    <row r="39" spans="1:40" ht="16.5" customHeight="1" x14ac:dyDescent="0.2">
      <c r="A39" s="8" t="s">
        <v>727</v>
      </c>
      <c r="B39" s="22" t="s">
        <v>125</v>
      </c>
      <c r="C39" s="2" t="s">
        <v>290</v>
      </c>
      <c r="D39" s="2" t="s">
        <v>728</v>
      </c>
      <c r="E39" s="3" t="s">
        <v>729</v>
      </c>
      <c r="F39" s="3" t="s">
        <v>730</v>
      </c>
      <c r="G39" s="3" t="s">
        <v>731</v>
      </c>
      <c r="H39" s="3" t="s">
        <v>732</v>
      </c>
      <c r="I39" s="5">
        <v>980</v>
      </c>
      <c r="J39" s="5">
        <v>55</v>
      </c>
      <c r="K39" s="3" t="s">
        <v>275</v>
      </c>
      <c r="L39" s="3" t="s">
        <v>733</v>
      </c>
      <c r="M39" s="3" t="s">
        <v>3371</v>
      </c>
      <c r="N39" s="3" t="s">
        <v>278</v>
      </c>
      <c r="O39" s="3" t="s">
        <v>3710</v>
      </c>
      <c r="P39" s="3" t="s">
        <v>3372</v>
      </c>
      <c r="Q39" s="3" t="s">
        <v>281</v>
      </c>
      <c r="R39" s="3" t="s">
        <v>3373</v>
      </c>
      <c r="S39" s="3" t="s">
        <v>283</v>
      </c>
      <c r="T39" s="3" t="s">
        <v>284</v>
      </c>
      <c r="U39" s="3" t="s">
        <v>285</v>
      </c>
      <c r="V39" s="2">
        <v>549122069</v>
      </c>
      <c r="W39" s="108" t="s">
        <v>734</v>
      </c>
      <c r="X39" s="113" t="s">
        <v>3374</v>
      </c>
      <c r="Y39" s="3" t="s">
        <v>3153</v>
      </c>
      <c r="Z39" s="166"/>
      <c r="AA39" s="166"/>
      <c r="AB39" s="166"/>
      <c r="AC39" s="166" t="s">
        <v>3711</v>
      </c>
      <c r="AD39" s="166">
        <v>549122061</v>
      </c>
      <c r="AE39" s="166" t="s">
        <v>3712</v>
      </c>
      <c r="AF39" s="168"/>
      <c r="AG39" s="166" t="s">
        <v>3713</v>
      </c>
      <c r="AH39" s="166">
        <v>549122066</v>
      </c>
      <c r="AI39" s="166" t="s">
        <v>3153</v>
      </c>
      <c r="AJ39" s="169" t="s">
        <v>3575</v>
      </c>
      <c r="AK39" s="5" t="s">
        <v>3575</v>
      </c>
      <c r="AL39" s="5" t="s">
        <v>3576</v>
      </c>
      <c r="AM39" s="5" t="s">
        <v>3580</v>
      </c>
      <c r="AN39" s="6"/>
    </row>
    <row r="40" spans="1:40" ht="16.5" customHeight="1" x14ac:dyDescent="0.2">
      <c r="A40" s="1" t="s">
        <v>735</v>
      </c>
      <c r="B40" s="22">
        <v>44993528</v>
      </c>
      <c r="C40" s="2" t="s">
        <v>290</v>
      </c>
      <c r="D40" s="2" t="s">
        <v>736</v>
      </c>
      <c r="E40" s="3" t="s">
        <v>737</v>
      </c>
      <c r="F40" s="3" t="s">
        <v>738</v>
      </c>
      <c r="G40" s="3" t="s">
        <v>731</v>
      </c>
      <c r="H40" s="3" t="s">
        <v>739</v>
      </c>
      <c r="I40" s="5">
        <v>944</v>
      </c>
      <c r="J40" s="5">
        <v>133</v>
      </c>
      <c r="K40" s="3" t="s">
        <v>275</v>
      </c>
      <c r="L40" s="3" t="s">
        <v>740</v>
      </c>
      <c r="M40" s="3" t="s">
        <v>741</v>
      </c>
      <c r="N40" s="3" t="s">
        <v>278</v>
      </c>
      <c r="O40" s="3" t="s">
        <v>742</v>
      </c>
      <c r="P40" s="3" t="s">
        <v>743</v>
      </c>
      <c r="Q40" s="3" t="s">
        <v>281</v>
      </c>
      <c r="R40" s="3" t="s">
        <v>744</v>
      </c>
      <c r="S40" s="3" t="s">
        <v>283</v>
      </c>
      <c r="T40" s="3" t="s">
        <v>284</v>
      </c>
      <c r="U40" s="3" t="s">
        <v>285</v>
      </c>
      <c r="V40" s="2">
        <v>541424421</v>
      </c>
      <c r="W40" s="2" t="s">
        <v>745</v>
      </c>
      <c r="X40" s="90" t="s">
        <v>746</v>
      </c>
      <c r="Y40" s="3" t="s">
        <v>3154</v>
      </c>
      <c r="Z40" s="166"/>
      <c r="AA40" s="166"/>
      <c r="AB40" s="166"/>
      <c r="AC40" s="166" t="s">
        <v>3714</v>
      </c>
      <c r="AD40" s="166">
        <v>541424422</v>
      </c>
      <c r="AE40" s="177" t="s">
        <v>3154</v>
      </c>
      <c r="AF40" s="168"/>
      <c r="AG40" s="166" t="s">
        <v>3715</v>
      </c>
      <c r="AH40" s="166">
        <v>541424420</v>
      </c>
      <c r="AI40" s="166" t="s">
        <v>3716</v>
      </c>
      <c r="AJ40" s="169" t="s">
        <v>3575</v>
      </c>
      <c r="AK40" s="5" t="s">
        <v>3575</v>
      </c>
      <c r="AL40" s="5" t="s">
        <v>3602</v>
      </c>
      <c r="AM40" s="5" t="s">
        <v>3580</v>
      </c>
      <c r="AN40" s="6"/>
    </row>
    <row r="41" spans="1:40" ht="16.5" customHeight="1" x14ac:dyDescent="0.2">
      <c r="A41" s="8" t="s">
        <v>747</v>
      </c>
      <c r="B41" s="22" t="s">
        <v>82</v>
      </c>
      <c r="C41" s="2" t="s">
        <v>290</v>
      </c>
      <c r="D41" s="2" t="s">
        <v>748</v>
      </c>
      <c r="E41" s="3" t="s">
        <v>749</v>
      </c>
      <c r="F41" s="3" t="s">
        <v>750</v>
      </c>
      <c r="G41" s="3" t="s">
        <v>317</v>
      </c>
      <c r="H41" s="3" t="s">
        <v>751</v>
      </c>
      <c r="I41" s="5">
        <v>63</v>
      </c>
      <c r="J41" s="5">
        <v>70</v>
      </c>
      <c r="K41" s="3" t="s">
        <v>275</v>
      </c>
      <c r="L41" s="3" t="s">
        <v>752</v>
      </c>
      <c r="M41" s="3" t="s">
        <v>753</v>
      </c>
      <c r="N41" s="3" t="s">
        <v>278</v>
      </c>
      <c r="O41" s="3" t="s">
        <v>754</v>
      </c>
      <c r="P41" s="3" t="s">
        <v>755</v>
      </c>
      <c r="Q41" s="3" t="s">
        <v>281</v>
      </c>
      <c r="R41" s="3" t="s">
        <v>756</v>
      </c>
      <c r="S41" s="3" t="s">
        <v>283</v>
      </c>
      <c r="T41" s="3" t="s">
        <v>284</v>
      </c>
      <c r="U41" s="3" t="s">
        <v>285</v>
      </c>
      <c r="V41" s="2" t="s">
        <v>757</v>
      </c>
      <c r="W41" s="2" t="s">
        <v>81</v>
      </c>
      <c r="X41" s="90" t="s">
        <v>758</v>
      </c>
      <c r="Y41" s="3" t="s">
        <v>81</v>
      </c>
      <c r="Z41" s="166" t="s">
        <v>3155</v>
      </c>
      <c r="AA41" s="166">
        <v>541212176</v>
      </c>
      <c r="AB41" s="166" t="s">
        <v>81</v>
      </c>
      <c r="AC41" s="166" t="s">
        <v>3717</v>
      </c>
      <c r="AD41" s="166">
        <v>541212176</v>
      </c>
      <c r="AE41" s="166" t="s">
        <v>81</v>
      </c>
      <c r="AF41" s="168"/>
      <c r="AG41" s="166" t="s">
        <v>3718</v>
      </c>
      <c r="AH41" s="166">
        <v>541212176</v>
      </c>
      <c r="AI41" s="166" t="s">
        <v>81</v>
      </c>
      <c r="AJ41" s="169" t="s">
        <v>3575</v>
      </c>
      <c r="AK41" s="5" t="s">
        <v>3575</v>
      </c>
      <c r="AL41" s="5" t="s">
        <v>3602</v>
      </c>
      <c r="AM41" s="5" t="s">
        <v>3580</v>
      </c>
      <c r="AN41" s="6"/>
    </row>
    <row r="42" spans="1:40" ht="16.5" customHeight="1" x14ac:dyDescent="0.2">
      <c r="A42" s="8" t="s">
        <v>759</v>
      </c>
      <c r="B42" s="22">
        <v>62156586</v>
      </c>
      <c r="C42" s="2" t="s">
        <v>290</v>
      </c>
      <c r="D42" s="2" t="s">
        <v>760</v>
      </c>
      <c r="E42" s="3" t="s">
        <v>761</v>
      </c>
      <c r="F42" s="3" t="s">
        <v>762</v>
      </c>
      <c r="G42" s="3" t="s">
        <v>763</v>
      </c>
      <c r="H42" s="14" t="s">
        <v>764</v>
      </c>
      <c r="I42" s="5">
        <v>822</v>
      </c>
      <c r="J42" s="5">
        <v>70</v>
      </c>
      <c r="K42" s="3" t="s">
        <v>275</v>
      </c>
      <c r="L42" s="3" t="s">
        <v>765</v>
      </c>
      <c r="M42" s="3" t="s">
        <v>766</v>
      </c>
      <c r="N42" s="3" t="s">
        <v>335</v>
      </c>
      <c r="O42" s="3" t="s">
        <v>767</v>
      </c>
      <c r="P42" s="3" t="s">
        <v>768</v>
      </c>
      <c r="Q42" s="3" t="s">
        <v>323</v>
      </c>
      <c r="R42" s="3" t="s">
        <v>769</v>
      </c>
      <c r="S42" s="3" t="s">
        <v>283</v>
      </c>
      <c r="T42" s="3" t="s">
        <v>284</v>
      </c>
      <c r="U42" s="3" t="s">
        <v>285</v>
      </c>
      <c r="V42" s="2">
        <v>541213946</v>
      </c>
      <c r="W42" s="2" t="s">
        <v>120</v>
      </c>
      <c r="X42" s="90" t="s">
        <v>120</v>
      </c>
      <c r="Y42" s="3" t="s">
        <v>120</v>
      </c>
      <c r="Z42" s="166"/>
      <c r="AA42" s="166"/>
      <c r="AB42" s="166"/>
      <c r="AC42" s="166" t="s">
        <v>3719</v>
      </c>
      <c r="AD42" s="166">
        <v>541213946</v>
      </c>
      <c r="AE42" s="166" t="s">
        <v>120</v>
      </c>
      <c r="AF42" s="168" t="s">
        <v>3720</v>
      </c>
      <c r="AG42" s="166" t="s">
        <v>3721</v>
      </c>
      <c r="AH42" s="166">
        <v>541213946</v>
      </c>
      <c r="AI42" s="166" t="s">
        <v>3722</v>
      </c>
      <c r="AJ42" s="169" t="s">
        <v>3575</v>
      </c>
      <c r="AK42" s="5" t="s">
        <v>3575</v>
      </c>
      <c r="AL42" s="5" t="s">
        <v>3576</v>
      </c>
      <c r="AM42" s="5" t="s">
        <v>3580</v>
      </c>
      <c r="AN42" s="6"/>
    </row>
    <row r="43" spans="1:40" ht="16.5" customHeight="1" x14ac:dyDescent="0.2">
      <c r="A43" s="8" t="s">
        <v>770</v>
      </c>
      <c r="B43" s="22">
        <v>64327981</v>
      </c>
      <c r="C43" s="2" t="s">
        <v>290</v>
      </c>
      <c r="D43" s="2" t="s">
        <v>92</v>
      </c>
      <c r="E43" s="3" t="s">
        <v>771</v>
      </c>
      <c r="F43" s="3" t="s">
        <v>772</v>
      </c>
      <c r="G43" s="3" t="s">
        <v>763</v>
      </c>
      <c r="H43" s="14" t="s">
        <v>764</v>
      </c>
      <c r="I43" s="5">
        <v>343</v>
      </c>
      <c r="J43" s="5">
        <v>68</v>
      </c>
      <c r="K43" s="3" t="s">
        <v>275</v>
      </c>
      <c r="L43" s="3" t="s">
        <v>773</v>
      </c>
      <c r="M43" s="93" t="s">
        <v>774</v>
      </c>
      <c r="N43" s="93" t="s">
        <v>335</v>
      </c>
      <c r="O43" s="93" t="s">
        <v>775</v>
      </c>
      <c r="P43" s="93" t="s">
        <v>776</v>
      </c>
      <c r="Q43" s="93" t="s">
        <v>323</v>
      </c>
      <c r="R43" s="93" t="s">
        <v>777</v>
      </c>
      <c r="S43" s="3" t="s">
        <v>283</v>
      </c>
      <c r="T43" s="3" t="s">
        <v>284</v>
      </c>
      <c r="U43" s="3" t="s">
        <v>285</v>
      </c>
      <c r="V43" s="2" t="s">
        <v>778</v>
      </c>
      <c r="W43" s="2" t="s">
        <v>347</v>
      </c>
      <c r="X43" s="112" t="s">
        <v>3156</v>
      </c>
      <c r="Y43" s="89" t="s">
        <v>91</v>
      </c>
      <c r="Z43" s="166"/>
      <c r="AA43" s="166"/>
      <c r="AB43" s="166"/>
      <c r="AC43" s="166" t="s">
        <v>3723</v>
      </c>
      <c r="AD43" s="166" t="s">
        <v>3724</v>
      </c>
      <c r="AE43" s="177" t="s">
        <v>91</v>
      </c>
      <c r="AF43" s="168"/>
      <c r="AG43" s="166" t="s">
        <v>3725</v>
      </c>
      <c r="AH43" s="166" t="s">
        <v>3724</v>
      </c>
      <c r="AI43" s="166" t="s">
        <v>3726</v>
      </c>
      <c r="AJ43" s="169" t="s">
        <v>3575</v>
      </c>
      <c r="AK43" s="5" t="s">
        <v>3575</v>
      </c>
      <c r="AL43" s="5" t="s">
        <v>3576</v>
      </c>
      <c r="AM43" s="5" t="s">
        <v>3580</v>
      </c>
      <c r="AN43" s="6"/>
    </row>
    <row r="44" spans="1:40" ht="16.5" customHeight="1" x14ac:dyDescent="0.2">
      <c r="A44" s="1" t="s">
        <v>779</v>
      </c>
      <c r="B44" s="22" t="s">
        <v>199</v>
      </c>
      <c r="C44" s="2" t="s">
        <v>290</v>
      </c>
      <c r="D44" s="2" t="s">
        <v>780</v>
      </c>
      <c r="E44" s="3" t="s">
        <v>781</v>
      </c>
      <c r="F44" s="3" t="s">
        <v>782</v>
      </c>
      <c r="G44" s="3" t="s">
        <v>763</v>
      </c>
      <c r="H44" s="3" t="s">
        <v>783</v>
      </c>
      <c r="I44" s="5">
        <v>1804</v>
      </c>
      <c r="J44" s="5">
        <v>7</v>
      </c>
      <c r="K44" s="3" t="s">
        <v>611</v>
      </c>
      <c r="L44" s="3" t="s">
        <v>784</v>
      </c>
      <c r="M44" s="3" t="s">
        <v>785</v>
      </c>
      <c r="N44" s="3" t="s">
        <v>278</v>
      </c>
      <c r="O44" s="3" t="s">
        <v>786</v>
      </c>
      <c r="P44" s="3" t="s">
        <v>787</v>
      </c>
      <c r="Q44" s="3" t="s">
        <v>281</v>
      </c>
      <c r="R44" s="3" t="s">
        <v>788</v>
      </c>
      <c r="S44" s="3" t="s">
        <v>283</v>
      </c>
      <c r="T44" s="3" t="s">
        <v>284</v>
      </c>
      <c r="U44" s="3" t="s">
        <v>285</v>
      </c>
      <c r="V44" s="2" t="s">
        <v>789</v>
      </c>
      <c r="W44" s="2" t="s">
        <v>790</v>
      </c>
      <c r="X44" s="90" t="s">
        <v>791</v>
      </c>
      <c r="Y44" s="3" t="s">
        <v>3157</v>
      </c>
      <c r="Z44" s="166"/>
      <c r="AA44" s="166"/>
      <c r="AB44" s="166"/>
      <c r="AC44" s="166" t="s">
        <v>3727</v>
      </c>
      <c r="AD44" s="166">
        <v>541321317</v>
      </c>
      <c r="AE44" s="166" t="s">
        <v>3157</v>
      </c>
      <c r="AF44" s="168"/>
      <c r="AG44" s="166" t="s">
        <v>3728</v>
      </c>
      <c r="AH44" s="166" t="s">
        <v>3729</v>
      </c>
      <c r="AI44" s="166" t="s">
        <v>3730</v>
      </c>
      <c r="AJ44" s="169" t="s">
        <v>3575</v>
      </c>
      <c r="AK44" s="5" t="s">
        <v>3575</v>
      </c>
      <c r="AL44" s="5" t="s">
        <v>3602</v>
      </c>
      <c r="AM44" s="5" t="s">
        <v>3580</v>
      </c>
      <c r="AN44" s="6"/>
    </row>
    <row r="45" spans="1:40" ht="16.5" customHeight="1" x14ac:dyDescent="0.2">
      <c r="A45" s="1" t="s">
        <v>792</v>
      </c>
      <c r="B45" s="22">
        <v>15530213</v>
      </c>
      <c r="C45" s="2" t="s">
        <v>290</v>
      </c>
      <c r="D45" s="2" t="s">
        <v>793</v>
      </c>
      <c r="E45" s="3" t="s">
        <v>794</v>
      </c>
      <c r="F45" s="3" t="s">
        <v>795</v>
      </c>
      <c r="G45" s="3" t="s">
        <v>763</v>
      </c>
      <c r="H45" s="3" t="s">
        <v>796</v>
      </c>
      <c r="I45" s="5">
        <v>2832</v>
      </c>
      <c r="J45" s="5">
        <v>97</v>
      </c>
      <c r="K45" s="3" t="s">
        <v>275</v>
      </c>
      <c r="L45" s="3" t="s">
        <v>797</v>
      </c>
      <c r="M45" s="3" t="s">
        <v>798</v>
      </c>
      <c r="N45" s="3" t="s">
        <v>278</v>
      </c>
      <c r="O45" s="3" t="s">
        <v>799</v>
      </c>
      <c r="P45" s="3" t="s">
        <v>800</v>
      </c>
      <c r="Q45" s="3" t="s">
        <v>281</v>
      </c>
      <c r="R45" s="3" t="s">
        <v>801</v>
      </c>
      <c r="S45" s="3" t="s">
        <v>283</v>
      </c>
      <c r="T45" s="3" t="s">
        <v>284</v>
      </c>
      <c r="U45" s="3" t="s">
        <v>285</v>
      </c>
      <c r="V45" s="2" t="s">
        <v>802</v>
      </c>
      <c r="W45" s="6" t="s">
        <v>803</v>
      </c>
      <c r="X45" s="90" t="s">
        <v>804</v>
      </c>
      <c r="Y45" s="3" t="s">
        <v>3158</v>
      </c>
      <c r="Z45" s="166"/>
      <c r="AA45" s="166"/>
      <c r="AB45" s="166"/>
      <c r="AC45" s="166" t="s">
        <v>3731</v>
      </c>
      <c r="AD45" s="166">
        <v>541649230</v>
      </c>
      <c r="AE45" s="166" t="s">
        <v>3732</v>
      </c>
      <c r="AF45" s="168"/>
      <c r="AG45" s="166" t="s">
        <v>3733</v>
      </c>
      <c r="AH45" s="166" t="s">
        <v>3734</v>
      </c>
      <c r="AI45" s="166" t="s">
        <v>3735</v>
      </c>
      <c r="AJ45" s="169" t="s">
        <v>3580</v>
      </c>
      <c r="AK45" s="5" t="s">
        <v>3575</v>
      </c>
      <c r="AL45" s="5" t="s">
        <v>3602</v>
      </c>
      <c r="AM45" s="5" t="s">
        <v>3580</v>
      </c>
      <c r="AN45" s="10" t="s">
        <v>3736</v>
      </c>
    </row>
    <row r="46" spans="1:40" ht="16.5" customHeight="1" x14ac:dyDescent="0.2">
      <c r="A46" s="8" t="s">
        <v>805</v>
      </c>
      <c r="B46" s="22">
        <v>48513512</v>
      </c>
      <c r="C46" s="2" t="s">
        <v>290</v>
      </c>
      <c r="D46" s="2" t="s">
        <v>806</v>
      </c>
      <c r="E46" s="3" t="s">
        <v>807</v>
      </c>
      <c r="F46" s="3" t="s">
        <v>808</v>
      </c>
      <c r="G46" s="3" t="s">
        <v>809</v>
      </c>
      <c r="H46" s="3" t="s">
        <v>810</v>
      </c>
      <c r="I46" s="5">
        <v>936</v>
      </c>
      <c r="J46" s="5">
        <v>2</v>
      </c>
      <c r="K46" s="3" t="s">
        <v>275</v>
      </c>
      <c r="L46" s="3" t="s">
        <v>811</v>
      </c>
      <c r="M46" s="3" t="s">
        <v>812</v>
      </c>
      <c r="N46" s="3" t="s">
        <v>278</v>
      </c>
      <c r="O46" s="3" t="s">
        <v>813</v>
      </c>
      <c r="P46" s="3" t="s">
        <v>814</v>
      </c>
      <c r="Q46" s="3" t="s">
        <v>281</v>
      </c>
      <c r="R46" s="3" t="s">
        <v>815</v>
      </c>
      <c r="S46" s="3" t="s">
        <v>283</v>
      </c>
      <c r="T46" s="3" t="s">
        <v>284</v>
      </c>
      <c r="U46" s="3" t="s">
        <v>285</v>
      </c>
      <c r="V46" s="2" t="s">
        <v>816</v>
      </c>
      <c r="W46" s="2" t="s">
        <v>817</v>
      </c>
      <c r="X46" s="90" t="s">
        <v>241</v>
      </c>
      <c r="Y46" s="182" t="s">
        <v>3159</v>
      </c>
      <c r="Z46" s="166"/>
      <c r="AA46" s="166"/>
      <c r="AB46" s="166"/>
      <c r="AC46" s="166"/>
      <c r="AD46" s="166">
        <v>541225411</v>
      </c>
      <c r="AE46" s="166"/>
      <c r="AF46" s="168"/>
      <c r="AG46" s="166" t="s">
        <v>3737</v>
      </c>
      <c r="AH46" s="166">
        <v>541225411</v>
      </c>
      <c r="AI46" s="166" t="s">
        <v>817</v>
      </c>
      <c r="AJ46" s="169" t="s">
        <v>3575</v>
      </c>
      <c r="AK46" s="5" t="s">
        <v>3575</v>
      </c>
      <c r="AL46" s="5" t="s">
        <v>3602</v>
      </c>
      <c r="AM46" s="5" t="s">
        <v>3580</v>
      </c>
      <c r="AN46" s="10"/>
    </row>
    <row r="47" spans="1:40" ht="16.5" customHeight="1" x14ac:dyDescent="0.2">
      <c r="A47" s="1" t="s">
        <v>818</v>
      </c>
      <c r="B47" s="22" t="s">
        <v>242</v>
      </c>
      <c r="C47" s="2" t="s">
        <v>819</v>
      </c>
      <c r="D47" s="2" t="s">
        <v>820</v>
      </c>
      <c r="E47" s="3" t="s">
        <v>3738</v>
      </c>
      <c r="F47" s="3" t="s">
        <v>821</v>
      </c>
      <c r="G47" s="3" t="s">
        <v>317</v>
      </c>
      <c r="H47" s="3" t="s">
        <v>822</v>
      </c>
      <c r="I47" s="5">
        <v>1880</v>
      </c>
      <c r="J47" s="5">
        <v>50</v>
      </c>
      <c r="K47" s="3" t="s">
        <v>823</v>
      </c>
      <c r="L47" s="3" t="s">
        <v>824</v>
      </c>
      <c r="M47" s="3" t="s">
        <v>825</v>
      </c>
      <c r="N47" s="3" t="s">
        <v>278</v>
      </c>
      <c r="O47" s="3" t="s">
        <v>825</v>
      </c>
      <c r="P47" s="3" t="s">
        <v>826</v>
      </c>
      <c r="Q47" s="3" t="s">
        <v>281</v>
      </c>
      <c r="R47" s="3" t="s">
        <v>827</v>
      </c>
      <c r="S47" s="3" t="s">
        <v>283</v>
      </c>
      <c r="T47" s="3" t="s">
        <v>284</v>
      </c>
      <c r="U47" s="3" t="s">
        <v>285</v>
      </c>
      <c r="V47" s="2" t="s">
        <v>828</v>
      </c>
      <c r="W47" s="2" t="s">
        <v>829</v>
      </c>
      <c r="X47" s="90" t="s">
        <v>830</v>
      </c>
      <c r="Y47" s="3" t="s">
        <v>3160</v>
      </c>
      <c r="Z47" s="166" t="s">
        <v>3739</v>
      </c>
      <c r="AA47" s="166">
        <v>602476796</v>
      </c>
      <c r="AB47" s="166" t="s">
        <v>830</v>
      </c>
      <c r="AC47" s="166" t="s">
        <v>3739</v>
      </c>
      <c r="AD47" s="166">
        <v>602476796</v>
      </c>
      <c r="AE47" s="166" t="s">
        <v>830</v>
      </c>
      <c r="AF47" s="168"/>
      <c r="AG47" s="166" t="s">
        <v>3739</v>
      </c>
      <c r="AH47" s="166">
        <v>602476796</v>
      </c>
      <c r="AI47" s="166" t="s">
        <v>830</v>
      </c>
      <c r="AJ47" s="169" t="s">
        <v>3575</v>
      </c>
      <c r="AK47" s="5" t="s">
        <v>3575</v>
      </c>
      <c r="AL47" s="5" t="s">
        <v>3576</v>
      </c>
      <c r="AM47" s="5" t="s">
        <v>3580</v>
      </c>
      <c r="AN47" s="10" t="s">
        <v>3740</v>
      </c>
    </row>
    <row r="48" spans="1:40" ht="16.5" customHeight="1" x14ac:dyDescent="0.2">
      <c r="A48" s="1" t="s">
        <v>831</v>
      </c>
      <c r="B48" s="22" t="s">
        <v>192</v>
      </c>
      <c r="C48" s="2" t="s">
        <v>832</v>
      </c>
      <c r="D48" s="2" t="s">
        <v>833</v>
      </c>
      <c r="E48" s="3" t="s">
        <v>834</v>
      </c>
      <c r="F48" s="3" t="s">
        <v>835</v>
      </c>
      <c r="G48" s="3" t="s">
        <v>836</v>
      </c>
      <c r="H48" s="3" t="s">
        <v>837</v>
      </c>
      <c r="I48" s="5">
        <v>1855</v>
      </c>
      <c r="J48" s="5">
        <v>8</v>
      </c>
      <c r="K48" s="3" t="s">
        <v>275</v>
      </c>
      <c r="L48" s="3" t="s">
        <v>838</v>
      </c>
      <c r="M48" s="3" t="s">
        <v>839</v>
      </c>
      <c r="N48" s="3" t="s">
        <v>278</v>
      </c>
      <c r="O48" s="3" t="s">
        <v>840</v>
      </c>
      <c r="P48" s="3" t="s">
        <v>841</v>
      </c>
      <c r="Q48" s="3" t="s">
        <v>281</v>
      </c>
      <c r="R48" s="3" t="s">
        <v>842</v>
      </c>
      <c r="S48" s="3" t="s">
        <v>283</v>
      </c>
      <c r="T48" s="3" t="s">
        <v>284</v>
      </c>
      <c r="U48" s="3" t="s">
        <v>285</v>
      </c>
      <c r="V48" s="2" t="s">
        <v>843</v>
      </c>
      <c r="W48" s="2" t="s">
        <v>844</v>
      </c>
      <c r="X48" s="90" t="s">
        <v>845</v>
      </c>
      <c r="Y48" s="3" t="s">
        <v>844</v>
      </c>
      <c r="Z48" s="166" t="s">
        <v>3741</v>
      </c>
      <c r="AA48" s="166">
        <v>533446147</v>
      </c>
      <c r="AB48" s="166" t="s">
        <v>3742</v>
      </c>
      <c r="AC48" s="166" t="s">
        <v>3743</v>
      </c>
      <c r="AD48" s="166">
        <v>533446145</v>
      </c>
      <c r="AE48" s="166" t="s">
        <v>3744</v>
      </c>
      <c r="AF48" s="168"/>
      <c r="AG48" s="166" t="s">
        <v>3741</v>
      </c>
      <c r="AH48" s="166">
        <v>533446147</v>
      </c>
      <c r="AI48" s="166" t="s">
        <v>3742</v>
      </c>
      <c r="AJ48" s="169" t="s">
        <v>3575</v>
      </c>
      <c r="AK48" s="5" t="s">
        <v>3575</v>
      </c>
      <c r="AL48" s="5" t="s">
        <v>3576</v>
      </c>
      <c r="AM48" s="5" t="s">
        <v>3575</v>
      </c>
      <c r="AN48" s="10"/>
    </row>
    <row r="49" spans="1:40" ht="15.75" customHeight="1" x14ac:dyDescent="0.2">
      <c r="A49" s="13" t="s">
        <v>846</v>
      </c>
      <c r="B49" s="22" t="s">
        <v>228</v>
      </c>
      <c r="C49" s="2" t="s">
        <v>847</v>
      </c>
      <c r="D49" s="2" t="s">
        <v>848</v>
      </c>
      <c r="E49" s="3" t="s">
        <v>849</v>
      </c>
      <c r="F49" s="3" t="s">
        <v>850</v>
      </c>
      <c r="G49" s="3" t="s">
        <v>851</v>
      </c>
      <c r="H49" s="3" t="s">
        <v>852</v>
      </c>
      <c r="I49" s="5">
        <v>798</v>
      </c>
      <c r="J49" s="5" t="s">
        <v>853</v>
      </c>
      <c r="K49" s="3" t="s">
        <v>611</v>
      </c>
      <c r="L49" s="3" t="s">
        <v>854</v>
      </c>
      <c r="M49" s="3" t="s">
        <v>855</v>
      </c>
      <c r="N49" s="3" t="s">
        <v>335</v>
      </c>
      <c r="O49" s="3" t="s">
        <v>856</v>
      </c>
      <c r="P49" s="3" t="s">
        <v>857</v>
      </c>
      <c r="Q49" s="3" t="s">
        <v>323</v>
      </c>
      <c r="R49" s="3" t="s">
        <v>858</v>
      </c>
      <c r="S49" s="3" t="s">
        <v>283</v>
      </c>
      <c r="T49" s="3" t="s">
        <v>441</v>
      </c>
      <c r="U49" s="3" t="s">
        <v>859</v>
      </c>
      <c r="V49" s="2">
        <v>545113101</v>
      </c>
      <c r="W49" s="6" t="s">
        <v>860</v>
      </c>
      <c r="X49" s="90" t="s">
        <v>861</v>
      </c>
      <c r="Y49" s="3" t="s">
        <v>3161</v>
      </c>
      <c r="Z49" s="166"/>
      <c r="AA49" s="166"/>
      <c r="AB49" s="166"/>
      <c r="AC49" s="166"/>
      <c r="AD49" s="166">
        <v>545113146</v>
      </c>
      <c r="AE49" s="166"/>
      <c r="AF49" s="168"/>
      <c r="AG49" s="166" t="s">
        <v>3745</v>
      </c>
      <c r="AH49" s="166" t="s">
        <v>3746</v>
      </c>
      <c r="AI49" s="166" t="s">
        <v>3747</v>
      </c>
      <c r="AJ49" s="169" t="s">
        <v>3575</v>
      </c>
      <c r="AK49" s="5" t="s">
        <v>3575</v>
      </c>
      <c r="AL49" s="5" t="s">
        <v>3602</v>
      </c>
      <c r="AM49" s="5" t="s">
        <v>3580</v>
      </c>
      <c r="AN49" s="10"/>
    </row>
    <row r="50" spans="1:40" ht="16.5" customHeight="1" x14ac:dyDescent="0.2">
      <c r="A50" s="1" t="s">
        <v>862</v>
      </c>
      <c r="B50" s="22" t="s">
        <v>45</v>
      </c>
      <c r="C50" s="2" t="s">
        <v>290</v>
      </c>
      <c r="D50" s="2" t="s">
        <v>863</v>
      </c>
      <c r="E50" s="3" t="s">
        <v>864</v>
      </c>
      <c r="F50" s="3" t="s">
        <v>865</v>
      </c>
      <c r="G50" s="3" t="s">
        <v>866</v>
      </c>
      <c r="H50" s="3" t="s">
        <v>867</v>
      </c>
      <c r="I50" s="5">
        <v>590</v>
      </c>
      <c r="J50" s="5">
        <v>15</v>
      </c>
      <c r="K50" s="3" t="s">
        <v>275</v>
      </c>
      <c r="L50" s="3" t="s">
        <v>868</v>
      </c>
      <c r="M50" s="3" t="s">
        <v>869</v>
      </c>
      <c r="N50" s="3" t="s">
        <v>335</v>
      </c>
      <c r="O50" s="3" t="s">
        <v>870</v>
      </c>
      <c r="P50" s="3" t="s">
        <v>871</v>
      </c>
      <c r="Q50" s="3" t="s">
        <v>323</v>
      </c>
      <c r="R50" s="3" t="s">
        <v>872</v>
      </c>
      <c r="S50" s="3" t="s">
        <v>283</v>
      </c>
      <c r="T50" s="3" t="s">
        <v>284</v>
      </c>
      <c r="U50" s="3" t="s">
        <v>285</v>
      </c>
      <c r="V50" s="2" t="s">
        <v>873</v>
      </c>
      <c r="W50" s="6" t="s">
        <v>874</v>
      </c>
      <c r="X50" s="91" t="s">
        <v>43</v>
      </c>
      <c r="Y50" s="3" t="s">
        <v>3162</v>
      </c>
      <c r="Z50" s="166"/>
      <c r="AA50" s="166"/>
      <c r="AB50" s="166"/>
      <c r="AC50" s="166" t="s">
        <v>3748</v>
      </c>
      <c r="AD50" s="166">
        <v>543421542</v>
      </c>
      <c r="AE50" s="166" t="s">
        <v>3749</v>
      </c>
      <c r="AF50" s="168"/>
      <c r="AG50" s="166" t="s">
        <v>3750</v>
      </c>
      <c r="AH50" s="166">
        <v>724088738</v>
      </c>
      <c r="AI50" s="166" t="s">
        <v>3751</v>
      </c>
      <c r="AJ50" s="169" t="s">
        <v>3575</v>
      </c>
      <c r="AK50" s="5" t="s">
        <v>3575</v>
      </c>
      <c r="AL50" s="5" t="s">
        <v>3576</v>
      </c>
      <c r="AM50" s="5" t="s">
        <v>3580</v>
      </c>
      <c r="AN50" s="10"/>
    </row>
    <row r="51" spans="1:40" ht="16.5" customHeight="1" x14ac:dyDescent="0.2">
      <c r="A51" s="1" t="s">
        <v>875</v>
      </c>
      <c r="B51" s="22">
        <v>44993668</v>
      </c>
      <c r="C51" s="2" t="s">
        <v>290</v>
      </c>
      <c r="D51" s="2" t="s">
        <v>876</v>
      </c>
      <c r="E51" s="3" t="s">
        <v>877</v>
      </c>
      <c r="F51" s="3" t="s">
        <v>878</v>
      </c>
      <c r="G51" s="3" t="s">
        <v>879</v>
      </c>
      <c r="H51" s="3" t="s">
        <v>880</v>
      </c>
      <c r="I51" s="5">
        <v>895</v>
      </c>
      <c r="J51" s="5">
        <v>1</v>
      </c>
      <c r="K51" s="3" t="s">
        <v>275</v>
      </c>
      <c r="L51" s="3" t="s">
        <v>881</v>
      </c>
      <c r="M51" s="3" t="s">
        <v>882</v>
      </c>
      <c r="N51" s="3" t="s">
        <v>335</v>
      </c>
      <c r="O51" s="3" t="s">
        <v>883</v>
      </c>
      <c r="P51" s="3" t="s">
        <v>884</v>
      </c>
      <c r="Q51" s="3" t="s">
        <v>323</v>
      </c>
      <c r="R51" s="3" t="s">
        <v>885</v>
      </c>
      <c r="S51" s="3" t="s">
        <v>283</v>
      </c>
      <c r="T51" s="3" t="s">
        <v>284</v>
      </c>
      <c r="U51" s="3" t="s">
        <v>285</v>
      </c>
      <c r="V51" s="2">
        <v>545212334</v>
      </c>
      <c r="W51" s="2" t="s">
        <v>23</v>
      </c>
      <c r="X51" s="90" t="s">
        <v>886</v>
      </c>
      <c r="Y51" s="3" t="s">
        <v>886</v>
      </c>
      <c r="Z51" s="166"/>
      <c r="AA51" s="166"/>
      <c r="AB51" s="166"/>
      <c r="AC51" s="166"/>
      <c r="AD51" s="166"/>
      <c r="AE51" s="177" t="s">
        <v>886</v>
      </c>
      <c r="AF51" s="168"/>
      <c r="AG51" s="166" t="s">
        <v>3752</v>
      </c>
      <c r="AH51" s="166">
        <v>545212334</v>
      </c>
      <c r="AI51" s="166" t="s">
        <v>886</v>
      </c>
      <c r="AJ51" s="169" t="s">
        <v>3575</v>
      </c>
      <c r="AK51" s="5" t="s">
        <v>3575</v>
      </c>
      <c r="AL51" s="5" t="s">
        <v>3576</v>
      </c>
      <c r="AM51" s="5" t="s">
        <v>3580</v>
      </c>
      <c r="AN51" s="10"/>
    </row>
    <row r="52" spans="1:40" ht="16.5" customHeight="1" x14ac:dyDescent="0.2">
      <c r="A52" s="8" t="s">
        <v>887</v>
      </c>
      <c r="B52" s="22">
        <v>62156756</v>
      </c>
      <c r="C52" s="2" t="s">
        <v>290</v>
      </c>
      <c r="D52" s="2" t="s">
        <v>888</v>
      </c>
      <c r="E52" s="3" t="s">
        <v>889</v>
      </c>
      <c r="F52" s="3" t="s">
        <v>890</v>
      </c>
      <c r="G52" s="3" t="s">
        <v>879</v>
      </c>
      <c r="H52" s="3" t="s">
        <v>891</v>
      </c>
      <c r="I52" s="5">
        <v>842</v>
      </c>
      <c r="J52" s="5">
        <v>41</v>
      </c>
      <c r="K52" s="3" t="s">
        <v>275</v>
      </c>
      <c r="L52" s="3" t="s">
        <v>892</v>
      </c>
      <c r="M52" s="3" t="s">
        <v>893</v>
      </c>
      <c r="N52" s="3" t="s">
        <v>335</v>
      </c>
      <c r="O52" s="3" t="s">
        <v>894</v>
      </c>
      <c r="P52" s="3" t="s">
        <v>895</v>
      </c>
      <c r="Q52" s="3" t="s">
        <v>323</v>
      </c>
      <c r="R52" s="3" t="s">
        <v>896</v>
      </c>
      <c r="S52" s="3" t="s">
        <v>283</v>
      </c>
      <c r="T52" s="3" t="s">
        <v>284</v>
      </c>
      <c r="U52" s="3" t="s">
        <v>285</v>
      </c>
      <c r="V52" s="2" t="s">
        <v>897</v>
      </c>
      <c r="W52" s="2" t="s">
        <v>347</v>
      </c>
      <c r="X52" s="113" t="s">
        <v>19</v>
      </c>
      <c r="Y52" s="3" t="s">
        <v>3163</v>
      </c>
      <c r="Z52" s="166"/>
      <c r="AA52" s="166"/>
      <c r="AB52" s="166"/>
      <c r="AC52" s="166" t="s">
        <v>20</v>
      </c>
      <c r="AD52" s="166">
        <v>545574893</v>
      </c>
      <c r="AE52" s="166" t="s">
        <v>3753</v>
      </c>
      <c r="AF52" s="168"/>
      <c r="AG52" s="166" t="s">
        <v>20</v>
      </c>
      <c r="AH52" s="166">
        <v>545574893</v>
      </c>
      <c r="AI52" s="166" t="s">
        <v>3753</v>
      </c>
      <c r="AJ52" s="169" t="s">
        <v>3575</v>
      </c>
      <c r="AK52" s="5" t="s">
        <v>3575</v>
      </c>
      <c r="AL52" s="5" t="s">
        <v>3576</v>
      </c>
      <c r="AM52" s="5" t="s">
        <v>3580</v>
      </c>
      <c r="AN52" s="10"/>
    </row>
    <row r="53" spans="1:40" ht="16.5" customHeight="1" x14ac:dyDescent="0.2">
      <c r="A53" s="8" t="s">
        <v>898</v>
      </c>
      <c r="B53" s="22">
        <v>62157264</v>
      </c>
      <c r="C53" s="2" t="s">
        <v>899</v>
      </c>
      <c r="D53" s="2" t="s">
        <v>3375</v>
      </c>
      <c r="E53" s="3" t="s">
        <v>900</v>
      </c>
      <c r="F53" s="3" t="s">
        <v>901</v>
      </c>
      <c r="G53" s="3" t="s">
        <v>879</v>
      </c>
      <c r="H53" s="3" t="s">
        <v>891</v>
      </c>
      <c r="I53" s="5">
        <v>1364</v>
      </c>
      <c r="J53" s="5">
        <v>65</v>
      </c>
      <c r="K53" s="3" t="s">
        <v>275</v>
      </c>
      <c r="L53" s="3" t="s">
        <v>902</v>
      </c>
      <c r="M53" s="3" t="s">
        <v>903</v>
      </c>
      <c r="N53" s="3" t="s">
        <v>278</v>
      </c>
      <c r="O53" s="3" t="s">
        <v>904</v>
      </c>
      <c r="P53" s="3" t="s">
        <v>905</v>
      </c>
      <c r="Q53" s="3" t="s">
        <v>281</v>
      </c>
      <c r="R53" s="3" t="s">
        <v>906</v>
      </c>
      <c r="S53" s="3" t="s">
        <v>283</v>
      </c>
      <c r="T53" s="3" t="s">
        <v>284</v>
      </c>
      <c r="U53" s="3" t="s">
        <v>285</v>
      </c>
      <c r="V53" s="2">
        <v>545544414</v>
      </c>
      <c r="W53" s="2" t="s">
        <v>169</v>
      </c>
      <c r="X53" s="90" t="s">
        <v>907</v>
      </c>
      <c r="Y53" s="183" t="s">
        <v>3164</v>
      </c>
      <c r="Z53" s="166"/>
      <c r="AA53" s="166"/>
      <c r="AB53" s="166"/>
      <c r="AC53" s="166" t="s">
        <v>3754</v>
      </c>
      <c r="AD53" s="166">
        <v>545544430</v>
      </c>
      <c r="AE53" s="166" t="s">
        <v>3755</v>
      </c>
      <c r="AF53" s="168"/>
      <c r="AG53" s="166" t="s">
        <v>3756</v>
      </c>
      <c r="AH53" s="166">
        <v>545544418</v>
      </c>
      <c r="AI53" s="166" t="s">
        <v>3757</v>
      </c>
      <c r="AJ53" s="169" t="s">
        <v>3575</v>
      </c>
      <c r="AK53" s="5" t="s">
        <v>3575</v>
      </c>
      <c r="AL53" s="5" t="s">
        <v>3576</v>
      </c>
      <c r="AM53" s="5" t="s">
        <v>3580</v>
      </c>
      <c r="AN53" s="10"/>
    </row>
    <row r="54" spans="1:40" ht="16.5" customHeight="1" x14ac:dyDescent="0.2">
      <c r="A54" s="8" t="s">
        <v>908</v>
      </c>
      <c r="B54" s="22" t="s">
        <v>180</v>
      </c>
      <c r="C54" s="2" t="s">
        <v>290</v>
      </c>
      <c r="D54" s="2" t="s">
        <v>909</v>
      </c>
      <c r="E54" s="3" t="s">
        <v>910</v>
      </c>
      <c r="F54" s="3" t="s">
        <v>911</v>
      </c>
      <c r="G54" s="3" t="s">
        <v>879</v>
      </c>
      <c r="H54" s="3" t="s">
        <v>912</v>
      </c>
      <c r="I54" s="5">
        <v>689</v>
      </c>
      <c r="J54" s="5">
        <v>3</v>
      </c>
      <c r="K54" s="3" t="s">
        <v>275</v>
      </c>
      <c r="L54" s="3" t="s">
        <v>913</v>
      </c>
      <c r="M54" s="3" t="s">
        <v>914</v>
      </c>
      <c r="N54" s="3" t="s">
        <v>335</v>
      </c>
      <c r="O54" s="3" t="s">
        <v>915</v>
      </c>
      <c r="P54" s="3" t="s">
        <v>916</v>
      </c>
      <c r="Q54" s="3" t="s">
        <v>323</v>
      </c>
      <c r="R54" s="3" t="s">
        <v>917</v>
      </c>
      <c r="S54" s="3" t="s">
        <v>283</v>
      </c>
      <c r="T54" s="3" t="s">
        <v>284</v>
      </c>
      <c r="U54" s="3" t="s">
        <v>285</v>
      </c>
      <c r="V54" s="2" t="s">
        <v>918</v>
      </c>
      <c r="W54" s="2" t="s">
        <v>919</v>
      </c>
      <c r="X54" s="113" t="s">
        <v>920</v>
      </c>
      <c r="Y54" s="3" t="s">
        <v>919</v>
      </c>
      <c r="Z54" s="166" t="s">
        <v>3758</v>
      </c>
      <c r="AA54" s="166">
        <v>545321222</v>
      </c>
      <c r="AB54" s="166" t="s">
        <v>3759</v>
      </c>
      <c r="AC54" s="166" t="s">
        <v>3760</v>
      </c>
      <c r="AD54" s="166">
        <v>545216871</v>
      </c>
      <c r="AE54" s="166" t="s">
        <v>3761</v>
      </c>
      <c r="AF54" s="168"/>
      <c r="AG54" s="166" t="s">
        <v>3762</v>
      </c>
      <c r="AH54" s="166">
        <v>545321222</v>
      </c>
      <c r="AI54" s="166" t="s">
        <v>919</v>
      </c>
      <c r="AJ54" s="169" t="s">
        <v>3575</v>
      </c>
      <c r="AK54" s="5" t="s">
        <v>3575</v>
      </c>
      <c r="AL54" s="5" t="s">
        <v>3576</v>
      </c>
      <c r="AM54" s="5" t="s">
        <v>3575</v>
      </c>
      <c r="AN54" s="10"/>
    </row>
    <row r="55" spans="1:40" ht="16.5" customHeight="1" x14ac:dyDescent="0.2">
      <c r="A55" s="94" t="s">
        <v>921</v>
      </c>
      <c r="B55" s="22">
        <v>48511005</v>
      </c>
      <c r="C55" s="2" t="s">
        <v>922</v>
      </c>
      <c r="D55" s="2" t="s">
        <v>923</v>
      </c>
      <c r="E55" s="3" t="s">
        <v>924</v>
      </c>
      <c r="F55" s="3" t="s">
        <v>925</v>
      </c>
      <c r="G55" s="3" t="s">
        <v>879</v>
      </c>
      <c r="H55" s="3" t="s">
        <v>926</v>
      </c>
      <c r="I55" s="5">
        <v>1321</v>
      </c>
      <c r="J55" s="5">
        <v>30</v>
      </c>
      <c r="K55" s="3" t="s">
        <v>275</v>
      </c>
      <c r="L55" s="3" t="s">
        <v>927</v>
      </c>
      <c r="M55" s="3" t="s">
        <v>928</v>
      </c>
      <c r="N55" s="3" t="s">
        <v>278</v>
      </c>
      <c r="O55" s="3" t="s">
        <v>929</v>
      </c>
      <c r="P55" s="3" t="s">
        <v>930</v>
      </c>
      <c r="Q55" s="3" t="s">
        <v>281</v>
      </c>
      <c r="R55" s="3" t="s">
        <v>930</v>
      </c>
      <c r="S55" s="3" t="s">
        <v>283</v>
      </c>
      <c r="T55" s="3" t="s">
        <v>467</v>
      </c>
      <c r="U55" s="3" t="s">
        <v>931</v>
      </c>
      <c r="V55" s="2" t="s">
        <v>932</v>
      </c>
      <c r="W55" s="11" t="s">
        <v>933</v>
      </c>
      <c r="X55" s="95" t="s">
        <v>84</v>
      </c>
      <c r="Y55" s="3" t="s">
        <v>933</v>
      </c>
      <c r="Z55" s="166"/>
      <c r="AA55" s="166"/>
      <c r="AB55" s="166"/>
      <c r="AC55" s="166" t="s">
        <v>3763</v>
      </c>
      <c r="AD55" s="166" t="s">
        <v>3764</v>
      </c>
      <c r="AE55" s="166" t="s">
        <v>3765</v>
      </c>
      <c r="AF55" s="168"/>
      <c r="AG55" s="166" t="s">
        <v>3766</v>
      </c>
      <c r="AH55" s="166" t="s">
        <v>3764</v>
      </c>
      <c r="AI55" s="166" t="s">
        <v>3767</v>
      </c>
      <c r="AJ55" s="169" t="s">
        <v>3575</v>
      </c>
      <c r="AK55" s="5" t="s">
        <v>3575</v>
      </c>
      <c r="AL55" s="5" t="s">
        <v>3602</v>
      </c>
      <c r="AM55" s="5" t="s">
        <v>3580</v>
      </c>
      <c r="AN55" s="10"/>
    </row>
    <row r="56" spans="1:40" ht="16.5" customHeight="1" x14ac:dyDescent="0.2">
      <c r="A56" s="8" t="s">
        <v>934</v>
      </c>
      <c r="B56" s="22" t="s">
        <v>191</v>
      </c>
      <c r="C56" s="2" t="s">
        <v>290</v>
      </c>
      <c r="D56" s="2" t="s">
        <v>3376</v>
      </c>
      <c r="E56" s="3" t="s">
        <v>935</v>
      </c>
      <c r="F56" s="3" t="s">
        <v>936</v>
      </c>
      <c r="G56" s="3" t="s">
        <v>317</v>
      </c>
      <c r="H56" s="3" t="s">
        <v>937</v>
      </c>
      <c r="I56" s="5">
        <v>537</v>
      </c>
      <c r="J56" s="5">
        <v>10</v>
      </c>
      <c r="K56" s="3" t="s">
        <v>275</v>
      </c>
      <c r="L56" s="3" t="s">
        <v>3377</v>
      </c>
      <c r="M56" s="14" t="s">
        <v>938</v>
      </c>
      <c r="N56" s="3" t="s">
        <v>278</v>
      </c>
      <c r="O56" s="3" t="s">
        <v>939</v>
      </c>
      <c r="P56" s="3" t="s">
        <v>940</v>
      </c>
      <c r="Q56" s="3" t="s">
        <v>281</v>
      </c>
      <c r="R56" s="3" t="s">
        <v>941</v>
      </c>
      <c r="S56" s="3" t="s">
        <v>283</v>
      </c>
      <c r="T56" s="3" t="s">
        <v>284</v>
      </c>
      <c r="U56" s="3" t="s">
        <v>285</v>
      </c>
      <c r="V56" s="2" t="s">
        <v>3079</v>
      </c>
      <c r="W56" s="14" t="s">
        <v>942</v>
      </c>
      <c r="X56" s="101" t="s">
        <v>3080</v>
      </c>
      <c r="Y56" s="14" t="s">
        <v>3165</v>
      </c>
      <c r="Z56" s="166" t="s">
        <v>3768</v>
      </c>
      <c r="AA56" s="166">
        <v>543421360</v>
      </c>
      <c r="AB56" s="166" t="s">
        <v>3769</v>
      </c>
      <c r="AC56" s="166"/>
      <c r="AD56" s="166">
        <v>543421364</v>
      </c>
      <c r="AE56" s="184" t="s">
        <v>3165</v>
      </c>
      <c r="AF56" s="168" t="s">
        <v>3770</v>
      </c>
      <c r="AG56" s="166" t="s">
        <v>3771</v>
      </c>
      <c r="AH56" s="166" t="s">
        <v>3772</v>
      </c>
      <c r="AI56" s="166" t="s">
        <v>942</v>
      </c>
      <c r="AJ56" s="169" t="s">
        <v>3575</v>
      </c>
      <c r="AK56" s="5" t="s">
        <v>3575</v>
      </c>
      <c r="AL56" s="5" t="s">
        <v>3576</v>
      </c>
      <c r="AM56" s="5" t="s">
        <v>3580</v>
      </c>
      <c r="AN56" s="10"/>
    </row>
    <row r="57" spans="1:40" ht="16.5" customHeight="1" x14ac:dyDescent="0.2">
      <c r="A57" s="8" t="s">
        <v>943</v>
      </c>
      <c r="B57" s="22" t="s">
        <v>233</v>
      </c>
      <c r="C57" s="2" t="s">
        <v>944</v>
      </c>
      <c r="D57" s="2" t="s">
        <v>945</v>
      </c>
      <c r="E57" s="3" t="s">
        <v>946</v>
      </c>
      <c r="F57" s="3" t="s">
        <v>947</v>
      </c>
      <c r="G57" s="3" t="s">
        <v>317</v>
      </c>
      <c r="H57" s="3" t="s">
        <v>948</v>
      </c>
      <c r="I57" s="5">
        <v>604</v>
      </c>
      <c r="J57" s="5">
        <v>21</v>
      </c>
      <c r="K57" s="3" t="s">
        <v>275</v>
      </c>
      <c r="L57" s="3" t="s">
        <v>949</v>
      </c>
      <c r="M57" s="3" t="s">
        <v>950</v>
      </c>
      <c r="N57" s="3" t="s">
        <v>335</v>
      </c>
      <c r="O57" s="3" t="s">
        <v>951</v>
      </c>
      <c r="P57" s="3" t="s">
        <v>952</v>
      </c>
      <c r="Q57" s="3" t="s">
        <v>323</v>
      </c>
      <c r="R57" s="3" t="s">
        <v>953</v>
      </c>
      <c r="S57" s="3" t="s">
        <v>283</v>
      </c>
      <c r="T57" s="3" t="s">
        <v>284</v>
      </c>
      <c r="U57" s="3" t="s">
        <v>285</v>
      </c>
      <c r="V57" s="2" t="s">
        <v>954</v>
      </c>
      <c r="W57" s="2" t="s">
        <v>955</v>
      </c>
      <c r="X57" s="90" t="s">
        <v>956</v>
      </c>
      <c r="Y57" s="3" t="s">
        <v>955</v>
      </c>
      <c r="Z57" s="166" t="s">
        <v>3773</v>
      </c>
      <c r="AA57" s="166">
        <v>607004456</v>
      </c>
      <c r="AB57" s="166" t="s">
        <v>955</v>
      </c>
      <c r="AC57" s="166" t="s">
        <v>3774</v>
      </c>
      <c r="AD57" s="166">
        <v>549247995</v>
      </c>
      <c r="AE57" s="166" t="s">
        <v>955</v>
      </c>
      <c r="AF57" s="168" t="s">
        <v>3775</v>
      </c>
      <c r="AG57" s="166" t="s">
        <v>3776</v>
      </c>
      <c r="AH57" s="166" t="s">
        <v>3777</v>
      </c>
      <c r="AI57" s="166" t="s">
        <v>955</v>
      </c>
      <c r="AJ57" s="169" t="s">
        <v>3575</v>
      </c>
      <c r="AK57" s="5" t="s">
        <v>3575</v>
      </c>
      <c r="AL57" s="5" t="s">
        <v>3576</v>
      </c>
      <c r="AM57" s="5" t="s">
        <v>3575</v>
      </c>
      <c r="AN57" s="10"/>
    </row>
    <row r="58" spans="1:40" ht="16.5" customHeight="1" x14ac:dyDescent="0.2">
      <c r="A58" s="8" t="s">
        <v>957</v>
      </c>
      <c r="B58" s="22" t="s">
        <v>143</v>
      </c>
      <c r="C58" s="2" t="s">
        <v>958</v>
      </c>
      <c r="D58" s="2" t="s">
        <v>959</v>
      </c>
      <c r="E58" s="3" t="s">
        <v>960</v>
      </c>
      <c r="F58" s="3" t="s">
        <v>961</v>
      </c>
      <c r="G58" s="3" t="s">
        <v>962</v>
      </c>
      <c r="H58" s="3" t="s">
        <v>963</v>
      </c>
      <c r="I58" s="5">
        <v>636</v>
      </c>
      <c r="J58" s="5" t="s">
        <v>964</v>
      </c>
      <c r="K58" s="3" t="s">
        <v>275</v>
      </c>
      <c r="L58" s="3" t="s">
        <v>965</v>
      </c>
      <c r="M58" s="3" t="s">
        <v>966</v>
      </c>
      <c r="N58" s="3" t="s">
        <v>278</v>
      </c>
      <c r="O58" s="3" t="s">
        <v>967</v>
      </c>
      <c r="P58" s="3" t="s">
        <v>968</v>
      </c>
      <c r="Q58" s="3" t="s">
        <v>281</v>
      </c>
      <c r="R58" s="3" t="s">
        <v>969</v>
      </c>
      <c r="S58" s="3" t="s">
        <v>283</v>
      </c>
      <c r="T58" s="3" t="s">
        <v>284</v>
      </c>
      <c r="U58" s="3" t="s">
        <v>285</v>
      </c>
      <c r="V58" s="2" t="s">
        <v>970</v>
      </c>
      <c r="W58" s="2" t="s">
        <v>971</v>
      </c>
      <c r="X58" s="113" t="s">
        <v>972</v>
      </c>
      <c r="Y58" s="3" t="s">
        <v>3166</v>
      </c>
      <c r="Z58" s="166" t="s">
        <v>3778</v>
      </c>
      <c r="AA58" s="166" t="s">
        <v>3779</v>
      </c>
      <c r="AB58" s="166" t="s">
        <v>3780</v>
      </c>
      <c r="AC58" s="166" t="s">
        <v>3781</v>
      </c>
      <c r="AD58" s="166">
        <v>547120690</v>
      </c>
      <c r="AE58" s="166" t="s">
        <v>3782</v>
      </c>
      <c r="AF58" s="168" t="s">
        <v>3783</v>
      </c>
      <c r="AG58" s="166" t="s">
        <v>3784</v>
      </c>
      <c r="AH58" s="166" t="s">
        <v>3785</v>
      </c>
      <c r="AI58" s="166" t="s">
        <v>3786</v>
      </c>
      <c r="AJ58" s="169" t="s">
        <v>3575</v>
      </c>
      <c r="AK58" s="5" t="s">
        <v>3575</v>
      </c>
      <c r="AL58" s="5" t="s">
        <v>3576</v>
      </c>
      <c r="AM58" s="5" t="s">
        <v>3580</v>
      </c>
      <c r="AN58" s="10"/>
    </row>
    <row r="59" spans="1:40" ht="16.5" customHeight="1" x14ac:dyDescent="0.2">
      <c r="A59" s="8" t="s">
        <v>973</v>
      </c>
      <c r="B59" s="22">
        <v>44993447</v>
      </c>
      <c r="C59" s="2" t="s">
        <v>974</v>
      </c>
      <c r="D59" s="2" t="s">
        <v>109</v>
      </c>
      <c r="E59" s="3" t="s">
        <v>975</v>
      </c>
      <c r="F59" s="3" t="s">
        <v>976</v>
      </c>
      <c r="G59" s="3" t="s">
        <v>317</v>
      </c>
      <c r="H59" s="3" t="s">
        <v>977</v>
      </c>
      <c r="I59" s="5">
        <v>233</v>
      </c>
      <c r="J59" s="5">
        <v>20</v>
      </c>
      <c r="K59" s="3" t="s">
        <v>275</v>
      </c>
      <c r="L59" s="3" t="s">
        <v>978</v>
      </c>
      <c r="M59" s="3" t="s">
        <v>979</v>
      </c>
      <c r="N59" s="3" t="s">
        <v>335</v>
      </c>
      <c r="O59" s="3" t="s">
        <v>980</v>
      </c>
      <c r="P59" s="3" t="s">
        <v>981</v>
      </c>
      <c r="Q59" s="3" t="s">
        <v>323</v>
      </c>
      <c r="R59" s="3" t="s">
        <v>982</v>
      </c>
      <c r="S59" s="3" t="s">
        <v>283</v>
      </c>
      <c r="T59" s="3" t="s">
        <v>284</v>
      </c>
      <c r="U59" s="3" t="s">
        <v>285</v>
      </c>
      <c r="V59" s="2" t="s">
        <v>983</v>
      </c>
      <c r="W59" s="2" t="s">
        <v>984</v>
      </c>
      <c r="X59" s="113" t="s">
        <v>985</v>
      </c>
      <c r="Y59" s="3" t="s">
        <v>3167</v>
      </c>
      <c r="Z59" s="166" t="s">
        <v>3787</v>
      </c>
      <c r="AA59" s="166">
        <v>731560703</v>
      </c>
      <c r="AB59" s="166" t="s">
        <v>3788</v>
      </c>
      <c r="AC59" s="166" t="s">
        <v>3789</v>
      </c>
      <c r="AD59" s="166" t="s">
        <v>3790</v>
      </c>
      <c r="AE59" s="166" t="s">
        <v>3791</v>
      </c>
      <c r="AF59" s="168" t="s">
        <v>3792</v>
      </c>
      <c r="AG59" s="166" t="s">
        <v>3793</v>
      </c>
      <c r="AH59" s="166" t="s">
        <v>3794</v>
      </c>
      <c r="AI59" s="166" t="s">
        <v>3795</v>
      </c>
      <c r="AJ59" s="169" t="s">
        <v>3575</v>
      </c>
      <c r="AK59" s="5" t="s">
        <v>3575</v>
      </c>
      <c r="AL59" s="5" t="s">
        <v>3576</v>
      </c>
      <c r="AM59" s="5" t="s">
        <v>3580</v>
      </c>
      <c r="AN59" s="10"/>
    </row>
    <row r="60" spans="1:40" ht="16.5" customHeight="1" x14ac:dyDescent="0.2">
      <c r="A60" s="8" t="s">
        <v>986</v>
      </c>
      <c r="B60" s="22">
        <v>62073117</v>
      </c>
      <c r="C60" s="2" t="s">
        <v>290</v>
      </c>
      <c r="D60" s="2" t="s">
        <v>987</v>
      </c>
      <c r="E60" s="3" t="s">
        <v>988</v>
      </c>
      <c r="F60" s="3" t="s">
        <v>989</v>
      </c>
      <c r="G60" s="3" t="s">
        <v>990</v>
      </c>
      <c r="H60" s="3" t="s">
        <v>706</v>
      </c>
      <c r="I60" s="5">
        <v>343</v>
      </c>
      <c r="J60" s="5">
        <v>5</v>
      </c>
      <c r="K60" s="125" t="s">
        <v>3378</v>
      </c>
      <c r="L60" s="3" t="s">
        <v>3379</v>
      </c>
      <c r="M60" s="3" t="s">
        <v>991</v>
      </c>
      <c r="N60" s="3" t="s">
        <v>335</v>
      </c>
      <c r="O60" s="3" t="s">
        <v>992</v>
      </c>
      <c r="P60" s="3" t="s">
        <v>993</v>
      </c>
      <c r="Q60" s="3" t="s">
        <v>323</v>
      </c>
      <c r="R60" s="3" t="s">
        <v>994</v>
      </c>
      <c r="S60" s="3" t="s">
        <v>995</v>
      </c>
      <c r="T60" s="3" t="s">
        <v>284</v>
      </c>
      <c r="U60" s="3" t="s">
        <v>285</v>
      </c>
      <c r="V60" s="2" t="s">
        <v>996</v>
      </c>
      <c r="W60" s="2" t="s">
        <v>997</v>
      </c>
      <c r="X60" s="90" t="s">
        <v>998</v>
      </c>
      <c r="Y60" s="3" t="s">
        <v>997</v>
      </c>
      <c r="Z60" s="166"/>
      <c r="AA60" s="166"/>
      <c r="AB60" s="166"/>
      <c r="AC60" s="166" t="s">
        <v>3796</v>
      </c>
      <c r="AD60" s="166" t="s">
        <v>3797</v>
      </c>
      <c r="AE60" s="166" t="s">
        <v>3798</v>
      </c>
      <c r="AF60" s="168"/>
      <c r="AG60" s="166" t="s">
        <v>3799</v>
      </c>
      <c r="AH60" s="166" t="s">
        <v>3800</v>
      </c>
      <c r="AI60" s="166" t="s">
        <v>3801</v>
      </c>
      <c r="AJ60" s="169" t="s">
        <v>3575</v>
      </c>
      <c r="AK60" s="5" t="s">
        <v>3575</v>
      </c>
      <c r="AL60" s="5" t="s">
        <v>3576</v>
      </c>
      <c r="AM60" s="5" t="s">
        <v>3580</v>
      </c>
      <c r="AN60" s="10"/>
    </row>
    <row r="61" spans="1:40" ht="16.5" customHeight="1" x14ac:dyDescent="0.2">
      <c r="A61" s="8" t="s">
        <v>999</v>
      </c>
      <c r="B61" s="22" t="s">
        <v>1000</v>
      </c>
      <c r="C61" s="2" t="s">
        <v>290</v>
      </c>
      <c r="D61" s="2" t="s">
        <v>1001</v>
      </c>
      <c r="E61" s="3" t="s">
        <v>1002</v>
      </c>
      <c r="F61" s="3" t="s">
        <v>1003</v>
      </c>
      <c r="G61" s="3" t="s">
        <v>990</v>
      </c>
      <c r="H61" s="3" t="s">
        <v>1004</v>
      </c>
      <c r="I61" s="5">
        <v>222</v>
      </c>
      <c r="J61" s="5">
        <v>1</v>
      </c>
      <c r="K61" s="125" t="s">
        <v>3378</v>
      </c>
      <c r="L61" s="3" t="s">
        <v>3380</v>
      </c>
      <c r="M61" s="3" t="s">
        <v>1005</v>
      </c>
      <c r="N61" s="3" t="s">
        <v>335</v>
      </c>
      <c r="O61" s="3" t="s">
        <v>1006</v>
      </c>
      <c r="P61" s="3" t="s">
        <v>1007</v>
      </c>
      <c r="Q61" s="3" t="s">
        <v>323</v>
      </c>
      <c r="R61" s="3" t="s">
        <v>1008</v>
      </c>
      <c r="S61" s="3" t="s">
        <v>995</v>
      </c>
      <c r="T61" s="3" t="s">
        <v>284</v>
      </c>
      <c r="U61" s="3" t="s">
        <v>285</v>
      </c>
      <c r="V61" s="2">
        <v>516802216</v>
      </c>
      <c r="W61" s="2" t="s">
        <v>1009</v>
      </c>
      <c r="X61" s="90" t="s">
        <v>1010</v>
      </c>
      <c r="Y61" s="3" t="s">
        <v>3168</v>
      </c>
      <c r="Z61" s="166" t="s">
        <v>3802</v>
      </c>
      <c r="AA61" s="166" t="s">
        <v>3803</v>
      </c>
      <c r="AB61" s="166" t="s">
        <v>3804</v>
      </c>
      <c r="AC61" s="166" t="s">
        <v>3805</v>
      </c>
      <c r="AD61" s="166">
        <v>516802211</v>
      </c>
      <c r="AE61" s="166" t="s">
        <v>3168</v>
      </c>
      <c r="AF61" s="168"/>
      <c r="AG61" s="166" t="s">
        <v>3806</v>
      </c>
      <c r="AH61" s="166" t="s">
        <v>3807</v>
      </c>
      <c r="AI61" s="166" t="s">
        <v>1009</v>
      </c>
      <c r="AJ61" s="169" t="s">
        <v>3575</v>
      </c>
      <c r="AK61" s="5" t="s">
        <v>3575</v>
      </c>
      <c r="AL61" s="5" t="s">
        <v>3576</v>
      </c>
      <c r="AM61" s="5" t="s">
        <v>3580</v>
      </c>
      <c r="AN61" s="10"/>
    </row>
    <row r="62" spans="1:40" ht="16.5" customHeight="1" x14ac:dyDescent="0.2">
      <c r="A62" s="8" t="s">
        <v>1011</v>
      </c>
      <c r="B62" s="22" t="s">
        <v>151</v>
      </c>
      <c r="C62" s="2" t="s">
        <v>290</v>
      </c>
      <c r="D62" s="2" t="s">
        <v>3808</v>
      </c>
      <c r="E62" s="3" t="s">
        <v>1012</v>
      </c>
      <c r="F62" s="3" t="s">
        <v>1013</v>
      </c>
      <c r="G62" s="3" t="s">
        <v>1014</v>
      </c>
      <c r="H62" s="3" t="s">
        <v>1015</v>
      </c>
      <c r="I62" s="5">
        <v>153</v>
      </c>
      <c r="J62" s="5">
        <v>1</v>
      </c>
      <c r="K62" s="3" t="s">
        <v>410</v>
      </c>
      <c r="L62" s="3" t="s">
        <v>1016</v>
      </c>
      <c r="M62" s="3" t="s">
        <v>3381</v>
      </c>
      <c r="N62" s="3" t="s">
        <v>278</v>
      </c>
      <c r="O62" s="3" t="s">
        <v>3382</v>
      </c>
      <c r="P62" s="3" t="s">
        <v>3383</v>
      </c>
      <c r="Q62" s="3" t="s">
        <v>281</v>
      </c>
      <c r="R62" s="3" t="s">
        <v>3384</v>
      </c>
      <c r="S62" s="3" t="s">
        <v>995</v>
      </c>
      <c r="T62" s="3" t="s">
        <v>284</v>
      </c>
      <c r="U62" s="3" t="s">
        <v>285</v>
      </c>
      <c r="V62" s="2" t="s">
        <v>1017</v>
      </c>
      <c r="W62" s="2" t="s">
        <v>347</v>
      </c>
      <c r="X62" s="113" t="s">
        <v>3385</v>
      </c>
      <c r="Y62" s="3" t="s">
        <v>150</v>
      </c>
      <c r="Z62" s="166"/>
      <c r="AA62" s="166"/>
      <c r="AB62" s="166"/>
      <c r="AC62" s="166" t="s">
        <v>3809</v>
      </c>
      <c r="AD62" s="166">
        <v>516452006</v>
      </c>
      <c r="AE62" s="166" t="s">
        <v>150</v>
      </c>
      <c r="AF62" s="168"/>
      <c r="AG62" s="166" t="s">
        <v>3809</v>
      </c>
      <c r="AH62" s="166">
        <v>516452006</v>
      </c>
      <c r="AI62" s="166" t="s">
        <v>150</v>
      </c>
      <c r="AJ62" s="169" t="s">
        <v>3575</v>
      </c>
      <c r="AK62" s="5" t="s">
        <v>3575</v>
      </c>
      <c r="AL62" s="5" t="s">
        <v>3576</v>
      </c>
      <c r="AM62" s="5" t="s">
        <v>3580</v>
      </c>
      <c r="AN62" s="10"/>
    </row>
    <row r="63" spans="1:40" ht="16.5" customHeight="1" x14ac:dyDescent="0.2">
      <c r="A63" s="8" t="s">
        <v>1018</v>
      </c>
      <c r="B63" s="22" t="s">
        <v>129</v>
      </c>
      <c r="C63" s="2" t="s">
        <v>290</v>
      </c>
      <c r="D63" s="2" t="s">
        <v>1019</v>
      </c>
      <c r="E63" s="3" t="s">
        <v>1020</v>
      </c>
      <c r="F63" s="3" t="s">
        <v>1021</v>
      </c>
      <c r="G63" s="3" t="s">
        <v>1014</v>
      </c>
      <c r="H63" s="3" t="s">
        <v>1022</v>
      </c>
      <c r="I63" s="5">
        <v>951</v>
      </c>
      <c r="J63" s="5">
        <v>7</v>
      </c>
      <c r="K63" s="125" t="s">
        <v>3378</v>
      </c>
      <c r="L63" s="3" t="s">
        <v>3386</v>
      </c>
      <c r="M63" s="3" t="s">
        <v>1023</v>
      </c>
      <c r="N63" s="3" t="s">
        <v>278</v>
      </c>
      <c r="O63" s="3" t="s">
        <v>1024</v>
      </c>
      <c r="P63" s="3" t="s">
        <v>1025</v>
      </c>
      <c r="Q63" s="3" t="s">
        <v>281</v>
      </c>
      <c r="R63" s="3" t="s">
        <v>1026</v>
      </c>
      <c r="S63" s="3" t="s">
        <v>995</v>
      </c>
      <c r="T63" s="3" t="s">
        <v>284</v>
      </c>
      <c r="U63" s="3" t="s">
        <v>285</v>
      </c>
      <c r="V63" s="2" t="s">
        <v>1027</v>
      </c>
      <c r="W63" s="2" t="s">
        <v>347</v>
      </c>
      <c r="X63" s="90" t="s">
        <v>1028</v>
      </c>
      <c r="Y63" s="3" t="s">
        <v>1028</v>
      </c>
      <c r="Z63" s="166"/>
      <c r="AA63" s="166"/>
      <c r="AB63" s="166"/>
      <c r="AC63" s="166" t="s">
        <v>3169</v>
      </c>
      <c r="AD63" s="166" t="s">
        <v>3810</v>
      </c>
      <c r="AE63" s="166" t="s">
        <v>1028</v>
      </c>
      <c r="AF63" s="168"/>
      <c r="AG63" s="166" t="s">
        <v>3169</v>
      </c>
      <c r="AH63" s="166">
        <v>516452250</v>
      </c>
      <c r="AI63" s="166" t="s">
        <v>3170</v>
      </c>
      <c r="AJ63" s="169" t="s">
        <v>3575</v>
      </c>
      <c r="AK63" s="5" t="s">
        <v>3575</v>
      </c>
      <c r="AL63" s="5" t="s">
        <v>3576</v>
      </c>
      <c r="AM63" s="5" t="s">
        <v>3580</v>
      </c>
      <c r="AN63" s="10"/>
    </row>
    <row r="64" spans="1:40" ht="16.5" customHeight="1" x14ac:dyDescent="0.2">
      <c r="A64" s="8" t="s">
        <v>1029</v>
      </c>
      <c r="B64" s="22" t="s">
        <v>166</v>
      </c>
      <c r="C64" s="2" t="s">
        <v>1030</v>
      </c>
      <c r="D64" s="2" t="s">
        <v>1031</v>
      </c>
      <c r="E64" s="3" t="s">
        <v>1032</v>
      </c>
      <c r="F64" s="3" t="s">
        <v>1033</v>
      </c>
      <c r="G64" s="3" t="s">
        <v>990</v>
      </c>
      <c r="H64" s="3" t="s">
        <v>1022</v>
      </c>
      <c r="I64" s="5">
        <v>2153</v>
      </c>
      <c r="J64" s="5" t="s">
        <v>1034</v>
      </c>
      <c r="K64" s="3" t="s">
        <v>275</v>
      </c>
      <c r="L64" s="3" t="s">
        <v>1035</v>
      </c>
      <c r="M64" s="3" t="s">
        <v>3387</v>
      </c>
      <c r="N64" s="3" t="s">
        <v>278</v>
      </c>
      <c r="O64" s="3" t="s">
        <v>3388</v>
      </c>
      <c r="P64" s="3" t="s">
        <v>3389</v>
      </c>
      <c r="Q64" s="3" t="s">
        <v>281</v>
      </c>
      <c r="R64" s="3" t="s">
        <v>3390</v>
      </c>
      <c r="S64" s="3" t="s">
        <v>995</v>
      </c>
      <c r="T64" s="3" t="s">
        <v>284</v>
      </c>
      <c r="U64" s="3" t="s">
        <v>285</v>
      </c>
      <c r="V64" s="2" t="s">
        <v>3811</v>
      </c>
      <c r="W64" s="2" t="s">
        <v>1038</v>
      </c>
      <c r="X64" s="113" t="s">
        <v>3391</v>
      </c>
      <c r="Y64" s="3" t="s">
        <v>3812</v>
      </c>
      <c r="Z64" s="166" t="s">
        <v>3813</v>
      </c>
      <c r="AA64" s="166"/>
      <c r="AB64" s="166"/>
      <c r="AC64" s="166" t="s">
        <v>3814</v>
      </c>
      <c r="AD64" s="166" t="s">
        <v>3815</v>
      </c>
      <c r="AE64" s="166"/>
      <c r="AF64" s="168"/>
      <c r="AG64" s="166" t="s">
        <v>3816</v>
      </c>
      <c r="AH64" s="166" t="s">
        <v>3817</v>
      </c>
      <c r="AI64" s="166" t="s">
        <v>3818</v>
      </c>
      <c r="AJ64" s="169" t="s">
        <v>3575</v>
      </c>
      <c r="AK64" s="5" t="s">
        <v>3575</v>
      </c>
      <c r="AL64" s="5" t="s">
        <v>3602</v>
      </c>
      <c r="AM64" s="5" t="s">
        <v>3575</v>
      </c>
      <c r="AN64" s="10"/>
    </row>
    <row r="65" spans="1:40" ht="16.5" customHeight="1" x14ac:dyDescent="0.2">
      <c r="A65" s="8" t="s">
        <v>1039</v>
      </c>
      <c r="B65" s="22">
        <v>70285772</v>
      </c>
      <c r="C65" s="2" t="s">
        <v>290</v>
      </c>
      <c r="D65" s="2" t="s">
        <v>135</v>
      </c>
      <c r="E65" s="3" t="s">
        <v>1040</v>
      </c>
      <c r="F65" s="3" t="s">
        <v>1041</v>
      </c>
      <c r="G65" s="3" t="s">
        <v>1042</v>
      </c>
      <c r="H65" s="3" t="s">
        <v>796</v>
      </c>
      <c r="I65" s="5">
        <v>1685</v>
      </c>
      <c r="J65" s="5"/>
      <c r="K65" s="3" t="s">
        <v>275</v>
      </c>
      <c r="L65" s="3" t="s">
        <v>1043</v>
      </c>
      <c r="M65" s="3" t="s">
        <v>1044</v>
      </c>
      <c r="N65" s="3" t="s">
        <v>335</v>
      </c>
      <c r="O65" s="3" t="s">
        <v>1045</v>
      </c>
      <c r="P65" s="3" t="s">
        <v>1046</v>
      </c>
      <c r="Q65" s="3" t="s">
        <v>323</v>
      </c>
      <c r="R65" s="3" t="s">
        <v>1047</v>
      </c>
      <c r="S65" s="3" t="s">
        <v>1048</v>
      </c>
      <c r="T65" s="3" t="s">
        <v>284</v>
      </c>
      <c r="U65" s="3" t="s">
        <v>285</v>
      </c>
      <c r="V65" s="2">
        <v>549410200</v>
      </c>
      <c r="W65" s="2" t="s">
        <v>134</v>
      </c>
      <c r="X65" s="90" t="s">
        <v>1049</v>
      </c>
      <c r="Y65" s="3" t="s">
        <v>134</v>
      </c>
      <c r="Z65" s="166"/>
      <c r="AA65" s="166"/>
      <c r="AB65" s="166"/>
      <c r="AC65" s="166" t="s">
        <v>3819</v>
      </c>
      <c r="AD65" s="166">
        <v>549410205</v>
      </c>
      <c r="AE65" s="166" t="s">
        <v>134</v>
      </c>
      <c r="AF65" s="168"/>
      <c r="AG65" s="166" t="s">
        <v>3820</v>
      </c>
      <c r="AH65" s="166">
        <v>549410205</v>
      </c>
      <c r="AI65" s="166" t="s">
        <v>134</v>
      </c>
      <c r="AJ65" s="169" t="s">
        <v>3575</v>
      </c>
      <c r="AK65" s="5" t="s">
        <v>3575</v>
      </c>
      <c r="AL65" s="5" t="s">
        <v>3576</v>
      </c>
      <c r="AM65" s="5" t="s">
        <v>3575</v>
      </c>
      <c r="AN65" s="10"/>
    </row>
    <row r="66" spans="1:40" ht="16.5" customHeight="1" x14ac:dyDescent="0.2">
      <c r="A66" s="13" t="s">
        <v>1050</v>
      </c>
      <c r="B66" s="22">
        <v>44947909</v>
      </c>
      <c r="C66" s="2" t="s">
        <v>290</v>
      </c>
      <c r="D66" s="2" t="s">
        <v>1051</v>
      </c>
      <c r="E66" s="3" t="s">
        <v>1052</v>
      </c>
      <c r="F66" s="3" t="s">
        <v>1053</v>
      </c>
      <c r="G66" s="3" t="s">
        <v>1054</v>
      </c>
      <c r="H66" s="3" t="s">
        <v>796</v>
      </c>
      <c r="I66" s="5">
        <v>279</v>
      </c>
      <c r="J66" s="5"/>
      <c r="K66" s="2" t="s">
        <v>275</v>
      </c>
      <c r="L66" s="3" t="s">
        <v>1055</v>
      </c>
      <c r="M66" s="3" t="s">
        <v>1056</v>
      </c>
      <c r="N66" s="3" t="s">
        <v>278</v>
      </c>
      <c r="O66" s="3" t="s">
        <v>1057</v>
      </c>
      <c r="P66" s="3" t="s">
        <v>1058</v>
      </c>
      <c r="Q66" s="3" t="s">
        <v>281</v>
      </c>
      <c r="R66" s="3" t="s">
        <v>1059</v>
      </c>
      <c r="S66" s="3" t="s">
        <v>1048</v>
      </c>
      <c r="T66" s="3" t="s">
        <v>441</v>
      </c>
      <c r="U66" s="3" t="s">
        <v>1060</v>
      </c>
      <c r="V66" s="2" t="s">
        <v>1061</v>
      </c>
      <c r="W66" s="2" t="s">
        <v>1062</v>
      </c>
      <c r="X66" s="90" t="s">
        <v>147</v>
      </c>
      <c r="Y66" s="3" t="s">
        <v>3171</v>
      </c>
      <c r="Z66" s="166"/>
      <c r="AA66" s="166"/>
      <c r="AB66" s="166"/>
      <c r="AC66" s="166" t="s">
        <v>3821</v>
      </c>
      <c r="AD66" s="166">
        <v>549436012</v>
      </c>
      <c r="AE66" s="173"/>
      <c r="AF66" s="168"/>
      <c r="AG66" s="166"/>
      <c r="AH66" s="166"/>
      <c r="AI66" s="166"/>
      <c r="AJ66" s="169" t="s">
        <v>3575</v>
      </c>
      <c r="AK66" s="5" t="s">
        <v>3575</v>
      </c>
      <c r="AL66" s="5" t="s">
        <v>3576</v>
      </c>
      <c r="AM66" s="5" t="s">
        <v>3575</v>
      </c>
      <c r="AN66" s="10"/>
    </row>
    <row r="67" spans="1:40" ht="16.5" customHeight="1" x14ac:dyDescent="0.2">
      <c r="A67" s="8" t="s">
        <v>1063</v>
      </c>
      <c r="B67" s="22">
        <v>49459881</v>
      </c>
      <c r="C67" s="2" t="s">
        <v>290</v>
      </c>
      <c r="D67" s="2" t="s">
        <v>1064</v>
      </c>
      <c r="E67" s="3" t="s">
        <v>1065</v>
      </c>
      <c r="F67" s="3" t="s">
        <v>1066</v>
      </c>
      <c r="G67" s="3" t="s">
        <v>1042</v>
      </c>
      <c r="H67" s="3" t="s">
        <v>1067</v>
      </c>
      <c r="I67" s="5">
        <v>20</v>
      </c>
      <c r="J67" s="5"/>
      <c r="K67" s="3" t="s">
        <v>275</v>
      </c>
      <c r="L67" s="3" t="s">
        <v>1068</v>
      </c>
      <c r="M67" s="3" t="s">
        <v>1069</v>
      </c>
      <c r="N67" s="3" t="s">
        <v>335</v>
      </c>
      <c r="O67" s="3" t="s">
        <v>1070</v>
      </c>
      <c r="P67" s="3" t="s">
        <v>1071</v>
      </c>
      <c r="Q67" s="3" t="s">
        <v>323</v>
      </c>
      <c r="R67" s="3" t="s">
        <v>1072</v>
      </c>
      <c r="S67" s="3" t="s">
        <v>1048</v>
      </c>
      <c r="T67" s="3" t="s">
        <v>284</v>
      </c>
      <c r="U67" s="3" t="s">
        <v>285</v>
      </c>
      <c r="V67" s="2" t="s">
        <v>1073</v>
      </c>
      <c r="W67" s="2" t="s">
        <v>1074</v>
      </c>
      <c r="X67" s="90" t="s">
        <v>1075</v>
      </c>
      <c r="Y67" s="3" t="s">
        <v>3172</v>
      </c>
      <c r="Z67" s="166" t="s">
        <v>3822</v>
      </c>
      <c r="AA67" s="166">
        <v>739051185</v>
      </c>
      <c r="AB67" s="166" t="s">
        <v>3823</v>
      </c>
      <c r="AC67" s="166" t="s">
        <v>3824</v>
      </c>
      <c r="AD67" s="166">
        <v>549410402</v>
      </c>
      <c r="AE67" s="166" t="s">
        <v>3172</v>
      </c>
      <c r="AF67" s="168"/>
      <c r="AG67" s="166" t="s">
        <v>3825</v>
      </c>
      <c r="AH67" s="166">
        <v>549410402</v>
      </c>
      <c r="AI67" s="166"/>
      <c r="AJ67" s="169" t="s">
        <v>3575</v>
      </c>
      <c r="AK67" s="5" t="s">
        <v>3575</v>
      </c>
      <c r="AL67" s="5" t="s">
        <v>3576</v>
      </c>
      <c r="AM67" s="5" t="s">
        <v>3575</v>
      </c>
      <c r="AN67" s="10"/>
    </row>
    <row r="68" spans="1:40" ht="16.5" customHeight="1" x14ac:dyDescent="0.2">
      <c r="A68" s="8" t="s">
        <v>1076</v>
      </c>
      <c r="B68" s="22">
        <v>44947721</v>
      </c>
      <c r="C68" s="2" t="s">
        <v>290</v>
      </c>
      <c r="D68" s="2" t="s">
        <v>1077</v>
      </c>
      <c r="E68" s="3" t="s">
        <v>1078</v>
      </c>
      <c r="F68" s="3" t="s">
        <v>1079</v>
      </c>
      <c r="G68" s="3" t="s">
        <v>1042</v>
      </c>
      <c r="H68" s="3" t="s">
        <v>1080</v>
      </c>
      <c r="I68" s="5">
        <v>316</v>
      </c>
      <c r="J68" s="5"/>
      <c r="K68" s="3" t="s">
        <v>275</v>
      </c>
      <c r="L68" s="3" t="s">
        <v>1081</v>
      </c>
      <c r="M68" s="3" t="s">
        <v>1082</v>
      </c>
      <c r="N68" s="3" t="s">
        <v>278</v>
      </c>
      <c r="O68" s="3" t="s">
        <v>1083</v>
      </c>
      <c r="P68" s="3" t="s">
        <v>1084</v>
      </c>
      <c r="Q68" s="3" t="s">
        <v>281</v>
      </c>
      <c r="R68" s="3" t="s">
        <v>1085</v>
      </c>
      <c r="S68" s="3" t="s">
        <v>1048</v>
      </c>
      <c r="T68" s="3" t="s">
        <v>284</v>
      </c>
      <c r="U68" s="3" t="s">
        <v>285</v>
      </c>
      <c r="V68" s="2" t="s">
        <v>1086</v>
      </c>
      <c r="W68" s="2" t="s">
        <v>1087</v>
      </c>
      <c r="X68" s="90" t="s">
        <v>1088</v>
      </c>
      <c r="Y68" s="3" t="s">
        <v>3173</v>
      </c>
      <c r="Z68" s="166"/>
      <c r="AA68" s="166"/>
      <c r="AB68" s="166"/>
      <c r="AC68" s="166" t="s">
        <v>3826</v>
      </c>
      <c r="AD68" s="166">
        <v>549410017</v>
      </c>
      <c r="AE68" s="166" t="s">
        <v>3173</v>
      </c>
      <c r="AF68" s="168"/>
      <c r="AG68" s="166" t="s">
        <v>3827</v>
      </c>
      <c r="AH68" s="166">
        <v>549410017</v>
      </c>
      <c r="AI68" s="166" t="s">
        <v>3173</v>
      </c>
      <c r="AJ68" s="169" t="s">
        <v>3575</v>
      </c>
      <c r="AK68" s="5" t="s">
        <v>3575</v>
      </c>
      <c r="AL68" s="5" t="s">
        <v>3576</v>
      </c>
      <c r="AM68" s="5" t="s">
        <v>3580</v>
      </c>
      <c r="AN68" s="10"/>
    </row>
    <row r="69" spans="1:40" ht="16.5" customHeight="1" x14ac:dyDescent="0.2">
      <c r="A69" s="8" t="s">
        <v>1089</v>
      </c>
      <c r="B69" s="22">
        <v>70842680</v>
      </c>
      <c r="C69" s="2" t="s">
        <v>290</v>
      </c>
      <c r="D69" s="2" t="s">
        <v>1090</v>
      </c>
      <c r="E69" s="3" t="s">
        <v>1091</v>
      </c>
      <c r="F69" s="3" t="s">
        <v>1092</v>
      </c>
      <c r="G69" s="3" t="s">
        <v>1093</v>
      </c>
      <c r="H69" s="3" t="s">
        <v>1094</v>
      </c>
      <c r="I69" s="5">
        <v>160</v>
      </c>
      <c r="J69" s="5"/>
      <c r="K69" s="3" t="s">
        <v>275</v>
      </c>
      <c r="L69" s="3" t="s">
        <v>1095</v>
      </c>
      <c r="M69" s="3" t="s">
        <v>1096</v>
      </c>
      <c r="N69" s="3" t="s">
        <v>278</v>
      </c>
      <c r="O69" s="3" t="s">
        <v>1097</v>
      </c>
      <c r="P69" s="3" t="s">
        <v>1098</v>
      </c>
      <c r="Q69" s="3" t="s">
        <v>281</v>
      </c>
      <c r="R69" s="3" t="s">
        <v>1099</v>
      </c>
      <c r="S69" s="3" t="s">
        <v>1100</v>
      </c>
      <c r="T69" s="3" t="s">
        <v>284</v>
      </c>
      <c r="U69" s="3" t="s">
        <v>285</v>
      </c>
      <c r="V69" s="2" t="s">
        <v>1101</v>
      </c>
      <c r="W69" s="2" t="s">
        <v>347</v>
      </c>
      <c r="X69" s="90" t="s">
        <v>238</v>
      </c>
      <c r="Y69" s="3" t="s">
        <v>238</v>
      </c>
      <c r="Z69" s="166" t="s">
        <v>3828</v>
      </c>
      <c r="AA69" s="166">
        <v>541239025</v>
      </c>
      <c r="AB69" s="166" t="s">
        <v>238</v>
      </c>
      <c r="AC69" s="166" t="s">
        <v>3828</v>
      </c>
      <c r="AD69" s="166">
        <v>541239025</v>
      </c>
      <c r="AE69" s="166" t="s">
        <v>238</v>
      </c>
      <c r="AF69" s="168"/>
      <c r="AG69" s="166" t="s">
        <v>3829</v>
      </c>
      <c r="AH69" s="166">
        <v>541239025</v>
      </c>
      <c r="AI69" s="166" t="s">
        <v>238</v>
      </c>
      <c r="AJ69" s="169" t="s">
        <v>3575</v>
      </c>
      <c r="AK69" s="5" t="s">
        <v>3575</v>
      </c>
      <c r="AL69" s="5" t="s">
        <v>3602</v>
      </c>
      <c r="AM69" s="5" t="s">
        <v>3580</v>
      </c>
      <c r="AN69" s="10"/>
    </row>
    <row r="70" spans="1:40" ht="16.5" customHeight="1" x14ac:dyDescent="0.2">
      <c r="A70" s="8" t="s">
        <v>1102</v>
      </c>
      <c r="B70" s="22" t="s">
        <v>1103</v>
      </c>
      <c r="C70" s="2" t="s">
        <v>290</v>
      </c>
      <c r="D70" s="2" t="s">
        <v>1104</v>
      </c>
      <c r="E70" s="3" t="s">
        <v>1105</v>
      </c>
      <c r="F70" s="3" t="s">
        <v>1106</v>
      </c>
      <c r="G70" s="3" t="s">
        <v>1107</v>
      </c>
      <c r="H70" s="3" t="s">
        <v>1108</v>
      </c>
      <c r="I70" s="5">
        <v>1438</v>
      </c>
      <c r="J70" s="5"/>
      <c r="K70" s="3" t="s">
        <v>275</v>
      </c>
      <c r="L70" s="3" t="s">
        <v>1109</v>
      </c>
      <c r="M70" s="3" t="s">
        <v>1110</v>
      </c>
      <c r="N70" s="3" t="s">
        <v>278</v>
      </c>
      <c r="O70" s="3" t="s">
        <v>1111</v>
      </c>
      <c r="P70" s="3" t="s">
        <v>1112</v>
      </c>
      <c r="Q70" s="3" t="s">
        <v>281</v>
      </c>
      <c r="R70" s="3" t="s">
        <v>1113</v>
      </c>
      <c r="S70" s="3" t="s">
        <v>1114</v>
      </c>
      <c r="T70" s="3" t="s">
        <v>371</v>
      </c>
      <c r="U70" s="3" t="s">
        <v>1115</v>
      </c>
      <c r="V70" s="2">
        <v>549439612</v>
      </c>
      <c r="W70" s="2" t="s">
        <v>347</v>
      </c>
      <c r="X70" s="90" t="s">
        <v>1116</v>
      </c>
      <c r="Y70" s="3" t="s">
        <v>3174</v>
      </c>
      <c r="Z70" s="166"/>
      <c r="AA70" s="166"/>
      <c r="AB70" s="166"/>
      <c r="AC70" s="166" t="s">
        <v>3830</v>
      </c>
      <c r="AD70" s="166">
        <v>737589469</v>
      </c>
      <c r="AE70" s="166" t="s">
        <v>3174</v>
      </c>
      <c r="AF70" s="168"/>
      <c r="AG70" s="166" t="s">
        <v>3831</v>
      </c>
      <c r="AH70" s="166">
        <v>731508554</v>
      </c>
      <c r="AI70" s="166" t="s">
        <v>83</v>
      </c>
      <c r="AJ70" s="169" t="s">
        <v>3575</v>
      </c>
      <c r="AK70" s="5" t="s">
        <v>3575</v>
      </c>
      <c r="AL70" s="5" t="s">
        <v>3576</v>
      </c>
      <c r="AM70" s="5" t="s">
        <v>3580</v>
      </c>
      <c r="AN70" s="10"/>
    </row>
    <row r="71" spans="1:40" ht="16.5" customHeight="1" x14ac:dyDescent="0.2">
      <c r="A71" s="8" t="s">
        <v>1117</v>
      </c>
      <c r="B71" s="22" t="s">
        <v>205</v>
      </c>
      <c r="C71" s="2" t="s">
        <v>1118</v>
      </c>
      <c r="D71" s="2" t="s">
        <v>1119</v>
      </c>
      <c r="E71" s="3" t="s">
        <v>1120</v>
      </c>
      <c r="F71" s="3" t="s">
        <v>1121</v>
      </c>
      <c r="G71" s="3" t="s">
        <v>1107</v>
      </c>
      <c r="H71" s="3" t="s">
        <v>1122</v>
      </c>
      <c r="I71" s="5">
        <v>1001</v>
      </c>
      <c r="J71" s="5"/>
      <c r="K71" s="3" t="s">
        <v>275</v>
      </c>
      <c r="L71" s="3" t="s">
        <v>1123</v>
      </c>
      <c r="M71" s="3" t="s">
        <v>1124</v>
      </c>
      <c r="N71" s="3" t="s">
        <v>278</v>
      </c>
      <c r="O71" s="3" t="s">
        <v>1125</v>
      </c>
      <c r="P71" s="3" t="s">
        <v>1126</v>
      </c>
      <c r="Q71" s="3" t="s">
        <v>281</v>
      </c>
      <c r="R71" s="3" t="s">
        <v>1127</v>
      </c>
      <c r="S71" s="3" t="s">
        <v>1114</v>
      </c>
      <c r="T71" s="3" t="s">
        <v>467</v>
      </c>
      <c r="U71" s="3" t="s">
        <v>1128</v>
      </c>
      <c r="V71" s="7">
        <v>733542400</v>
      </c>
      <c r="W71" s="2" t="s">
        <v>347</v>
      </c>
      <c r="X71" s="90" t="s">
        <v>1129</v>
      </c>
      <c r="Y71" s="3" t="s">
        <v>3175</v>
      </c>
      <c r="Z71" s="166"/>
      <c r="AA71" s="166"/>
      <c r="AB71" s="166"/>
      <c r="AC71" s="166"/>
      <c r="AD71" s="166"/>
      <c r="AE71" s="177" t="s">
        <v>3832</v>
      </c>
      <c r="AF71" s="168" t="s">
        <v>3833</v>
      </c>
      <c r="AG71" s="168" t="s">
        <v>3834</v>
      </c>
      <c r="AH71" s="167" t="s">
        <v>3835</v>
      </c>
      <c r="AI71" s="166"/>
      <c r="AJ71" s="169" t="s">
        <v>3575</v>
      </c>
      <c r="AK71" s="5" t="s">
        <v>3575</v>
      </c>
      <c r="AL71" s="5" t="s">
        <v>3576</v>
      </c>
      <c r="AM71" s="5" t="s">
        <v>3575</v>
      </c>
      <c r="AN71" s="10"/>
    </row>
    <row r="72" spans="1:40" ht="16.5" customHeight="1" x14ac:dyDescent="0.2">
      <c r="A72" s="8" t="s">
        <v>1130</v>
      </c>
      <c r="B72" s="22">
        <v>62073257</v>
      </c>
      <c r="C72" s="2" t="s">
        <v>290</v>
      </c>
      <c r="D72" s="2" t="s">
        <v>1131</v>
      </c>
      <c r="E72" s="3" t="s">
        <v>1132</v>
      </c>
      <c r="F72" s="3" t="s">
        <v>1133</v>
      </c>
      <c r="G72" s="3" t="s">
        <v>1134</v>
      </c>
      <c r="H72" s="3" t="s">
        <v>1135</v>
      </c>
      <c r="I72" s="5">
        <v>15</v>
      </c>
      <c r="J72" s="5"/>
      <c r="K72" s="3" t="s">
        <v>1136</v>
      </c>
      <c r="L72" s="3" t="s">
        <v>1137</v>
      </c>
      <c r="M72" s="3" t="s">
        <v>235</v>
      </c>
      <c r="N72" s="3" t="s">
        <v>278</v>
      </c>
      <c r="O72" s="3" t="s">
        <v>1138</v>
      </c>
      <c r="P72" s="3" t="s">
        <v>1139</v>
      </c>
      <c r="Q72" s="3" t="s">
        <v>281</v>
      </c>
      <c r="R72" s="3" t="s">
        <v>1140</v>
      </c>
      <c r="S72" s="3" t="s">
        <v>1141</v>
      </c>
      <c r="T72" s="3" t="s">
        <v>284</v>
      </c>
      <c r="U72" s="3" t="s">
        <v>285</v>
      </c>
      <c r="V72" s="2" t="s">
        <v>1142</v>
      </c>
      <c r="W72" s="2" t="s">
        <v>347</v>
      </c>
      <c r="X72" s="90" t="s">
        <v>234</v>
      </c>
      <c r="Y72" s="3" t="s">
        <v>3176</v>
      </c>
      <c r="Z72" s="166"/>
      <c r="AA72" s="166"/>
      <c r="AB72" s="166"/>
      <c r="AC72" s="166" t="s">
        <v>3836</v>
      </c>
      <c r="AD72" s="166" t="s">
        <v>3837</v>
      </c>
      <c r="AE72" s="166" t="s">
        <v>3176</v>
      </c>
      <c r="AF72" s="168"/>
      <c r="AG72" s="166" t="s">
        <v>3838</v>
      </c>
      <c r="AH72" s="166" t="s">
        <v>3839</v>
      </c>
      <c r="AI72" s="166" t="s">
        <v>3176</v>
      </c>
      <c r="AJ72" s="169" t="s">
        <v>3575</v>
      </c>
      <c r="AK72" s="5" t="s">
        <v>3575</v>
      </c>
      <c r="AL72" s="5" t="s">
        <v>3602</v>
      </c>
      <c r="AM72" s="5" t="s">
        <v>3580</v>
      </c>
      <c r="AN72" s="10"/>
    </row>
    <row r="73" spans="1:40" ht="16.5" customHeight="1" x14ac:dyDescent="0.2">
      <c r="A73" s="8" t="s">
        <v>1143</v>
      </c>
      <c r="B73" s="22" t="s">
        <v>159</v>
      </c>
      <c r="C73" s="2" t="s">
        <v>290</v>
      </c>
      <c r="D73" s="2" t="s">
        <v>1144</v>
      </c>
      <c r="E73" s="3" t="s">
        <v>1145</v>
      </c>
      <c r="F73" s="3" t="s">
        <v>1146</v>
      </c>
      <c r="G73" s="3" t="s">
        <v>1147</v>
      </c>
      <c r="H73" s="3" t="s">
        <v>1148</v>
      </c>
      <c r="I73" s="5">
        <v>475</v>
      </c>
      <c r="J73" s="5">
        <v>2</v>
      </c>
      <c r="K73" s="3" t="s">
        <v>275</v>
      </c>
      <c r="L73" s="3" t="s">
        <v>1149</v>
      </c>
      <c r="M73" s="3" t="s">
        <v>1150</v>
      </c>
      <c r="N73" s="3" t="s">
        <v>335</v>
      </c>
      <c r="O73" s="3" t="s">
        <v>1151</v>
      </c>
      <c r="P73" s="3" t="s">
        <v>1152</v>
      </c>
      <c r="Q73" s="3" t="s">
        <v>323</v>
      </c>
      <c r="R73" s="3" t="s">
        <v>1153</v>
      </c>
      <c r="S73" s="3" t="s">
        <v>1154</v>
      </c>
      <c r="T73" s="3" t="s">
        <v>467</v>
      </c>
      <c r="U73" s="3" t="s">
        <v>1155</v>
      </c>
      <c r="V73" s="2" t="s">
        <v>1156</v>
      </c>
      <c r="W73" s="2" t="s">
        <v>1157</v>
      </c>
      <c r="X73" s="90" t="s">
        <v>1158</v>
      </c>
      <c r="Y73" s="3" t="s">
        <v>3177</v>
      </c>
      <c r="Z73" s="166"/>
      <c r="AA73" s="166"/>
      <c r="AB73" s="166"/>
      <c r="AC73" s="166" t="s">
        <v>3840</v>
      </c>
      <c r="AD73" s="166" t="s">
        <v>3841</v>
      </c>
      <c r="AE73" s="166" t="s">
        <v>3842</v>
      </c>
      <c r="AF73" s="168"/>
      <c r="AG73" s="166" t="s">
        <v>3840</v>
      </c>
      <c r="AH73" s="166" t="s">
        <v>3841</v>
      </c>
      <c r="AI73" s="166" t="s">
        <v>3842</v>
      </c>
      <c r="AJ73" s="169" t="s">
        <v>3575</v>
      </c>
      <c r="AK73" s="5" t="s">
        <v>3575</v>
      </c>
      <c r="AL73" s="5" t="s">
        <v>3576</v>
      </c>
      <c r="AM73" s="5" t="s">
        <v>3580</v>
      </c>
      <c r="AN73" s="10"/>
    </row>
    <row r="74" spans="1:40" ht="16.5" customHeight="1" x14ac:dyDescent="0.2">
      <c r="A74" s="1" t="s">
        <v>1159</v>
      </c>
      <c r="B74" s="22">
        <v>70285829</v>
      </c>
      <c r="C74" s="2" t="s">
        <v>290</v>
      </c>
      <c r="D74" s="2" t="s">
        <v>1160</v>
      </c>
      <c r="E74" s="3" t="s">
        <v>1161</v>
      </c>
      <c r="F74" s="3" t="s">
        <v>1162</v>
      </c>
      <c r="G74" s="3" t="s">
        <v>1147</v>
      </c>
      <c r="H74" s="3" t="s">
        <v>1163</v>
      </c>
      <c r="I74" s="5">
        <v>124</v>
      </c>
      <c r="J74" s="5">
        <v>4</v>
      </c>
      <c r="K74" s="3" t="s">
        <v>275</v>
      </c>
      <c r="L74" s="3" t="s">
        <v>1164</v>
      </c>
      <c r="M74" s="3" t="s">
        <v>1165</v>
      </c>
      <c r="N74" s="3" t="s">
        <v>278</v>
      </c>
      <c r="O74" s="3" t="s">
        <v>1166</v>
      </c>
      <c r="P74" s="3" t="s">
        <v>1167</v>
      </c>
      <c r="Q74" s="3" t="s">
        <v>281</v>
      </c>
      <c r="R74" s="3" t="s">
        <v>1168</v>
      </c>
      <c r="S74" s="3" t="s">
        <v>1154</v>
      </c>
      <c r="T74" s="3" t="s">
        <v>284</v>
      </c>
      <c r="U74" s="3" t="s">
        <v>285</v>
      </c>
      <c r="V74" s="2">
        <v>517348648</v>
      </c>
      <c r="W74" s="2" t="s">
        <v>74</v>
      </c>
      <c r="X74" s="90" t="s">
        <v>1169</v>
      </c>
      <c r="Y74" s="3" t="s">
        <v>74</v>
      </c>
      <c r="Z74" s="166" t="s">
        <v>360</v>
      </c>
      <c r="AA74" s="166" t="s">
        <v>360</v>
      </c>
      <c r="AB74" s="166" t="s">
        <v>360</v>
      </c>
      <c r="AC74" s="166" t="s">
        <v>360</v>
      </c>
      <c r="AD74" s="166" t="s">
        <v>360</v>
      </c>
      <c r="AE74" s="166" t="s">
        <v>360</v>
      </c>
      <c r="AF74" s="166" t="s">
        <v>360</v>
      </c>
      <c r="AG74" s="166" t="s">
        <v>360</v>
      </c>
      <c r="AH74" s="166" t="s">
        <v>360</v>
      </c>
      <c r="AI74" s="166" t="s">
        <v>360</v>
      </c>
      <c r="AJ74" s="169" t="s">
        <v>3580</v>
      </c>
      <c r="AK74" s="185" t="s">
        <v>3580</v>
      </c>
      <c r="AL74" s="5"/>
      <c r="AM74" s="5" t="s">
        <v>3575</v>
      </c>
      <c r="AN74" s="10" t="s">
        <v>3843</v>
      </c>
    </row>
    <row r="75" spans="1:40" ht="16.5" customHeight="1" x14ac:dyDescent="0.2">
      <c r="A75" s="8" t="s">
        <v>1170</v>
      </c>
      <c r="B75" s="22" t="s">
        <v>225</v>
      </c>
      <c r="C75" s="2" t="s">
        <v>290</v>
      </c>
      <c r="D75" s="2" t="s">
        <v>3392</v>
      </c>
      <c r="E75" s="3" t="s">
        <v>1171</v>
      </c>
      <c r="F75" s="3" t="s">
        <v>1172</v>
      </c>
      <c r="G75" s="3" t="s">
        <v>1147</v>
      </c>
      <c r="H75" s="3" t="s">
        <v>706</v>
      </c>
      <c r="I75" s="5">
        <v>16</v>
      </c>
      <c r="J75" s="5">
        <v>5</v>
      </c>
      <c r="K75" s="3" t="s">
        <v>410</v>
      </c>
      <c r="L75" s="3" t="s">
        <v>1173</v>
      </c>
      <c r="M75" s="3" t="s">
        <v>1174</v>
      </c>
      <c r="N75" s="3" t="s">
        <v>278</v>
      </c>
      <c r="O75" s="3" t="s">
        <v>1175</v>
      </c>
      <c r="P75" s="3" t="s">
        <v>1176</v>
      </c>
      <c r="Q75" s="3" t="s">
        <v>281</v>
      </c>
      <c r="R75" s="3" t="s">
        <v>1177</v>
      </c>
      <c r="S75" s="3" t="s">
        <v>1154</v>
      </c>
      <c r="T75" s="3" t="s">
        <v>284</v>
      </c>
      <c r="U75" s="3" t="s">
        <v>285</v>
      </c>
      <c r="V75" s="2">
        <v>517307010</v>
      </c>
      <c r="W75" s="92" t="s">
        <v>1178</v>
      </c>
      <c r="X75" s="90" t="s">
        <v>1179</v>
      </c>
      <c r="Y75" s="92" t="s">
        <v>1178</v>
      </c>
      <c r="Z75" s="166"/>
      <c r="AA75" s="166"/>
      <c r="AB75" s="166"/>
      <c r="AC75" s="166"/>
      <c r="AD75" s="166">
        <v>724089244</v>
      </c>
      <c r="AE75" s="166"/>
      <c r="AF75" s="168" t="s">
        <v>3844</v>
      </c>
      <c r="AG75" s="166" t="s">
        <v>3845</v>
      </c>
      <c r="AH75" s="166" t="s">
        <v>3846</v>
      </c>
      <c r="AI75" s="166"/>
      <c r="AJ75" s="169" t="s">
        <v>3575</v>
      </c>
      <c r="AK75" s="5" t="s">
        <v>3575</v>
      </c>
      <c r="AL75" s="5" t="s">
        <v>3602</v>
      </c>
      <c r="AM75" s="5" t="s">
        <v>3580</v>
      </c>
      <c r="AN75" s="10"/>
    </row>
    <row r="76" spans="1:40" ht="16.5" customHeight="1" x14ac:dyDescent="0.2">
      <c r="A76" s="8" t="s">
        <v>1180</v>
      </c>
      <c r="B76" s="22">
        <v>70843180</v>
      </c>
      <c r="C76" s="2" t="s">
        <v>290</v>
      </c>
      <c r="D76" s="2" t="s">
        <v>1181</v>
      </c>
      <c r="E76" s="3" t="s">
        <v>1182</v>
      </c>
      <c r="F76" s="3" t="s">
        <v>1183</v>
      </c>
      <c r="G76" s="3" t="s">
        <v>1147</v>
      </c>
      <c r="H76" s="3" t="s">
        <v>1184</v>
      </c>
      <c r="I76" s="5">
        <v>76</v>
      </c>
      <c r="J76" s="5">
        <v>2</v>
      </c>
      <c r="K76" s="3" t="s">
        <v>275</v>
      </c>
      <c r="L76" s="3" t="s">
        <v>1185</v>
      </c>
      <c r="M76" s="3" t="s">
        <v>1186</v>
      </c>
      <c r="N76" s="3" t="s">
        <v>278</v>
      </c>
      <c r="O76" s="3" t="s">
        <v>1187</v>
      </c>
      <c r="P76" s="3" t="s">
        <v>1188</v>
      </c>
      <c r="Q76" s="3" t="s">
        <v>281</v>
      </c>
      <c r="R76" s="3" t="s">
        <v>1189</v>
      </c>
      <c r="S76" s="3" t="s">
        <v>1154</v>
      </c>
      <c r="T76" s="3" t="s">
        <v>284</v>
      </c>
      <c r="U76" s="3" t="s">
        <v>285</v>
      </c>
      <c r="V76" s="2">
        <v>517348706</v>
      </c>
      <c r="W76" s="2" t="s">
        <v>347</v>
      </c>
      <c r="X76" s="90" t="s">
        <v>1190</v>
      </c>
      <c r="Y76" s="3" t="s">
        <v>3178</v>
      </c>
      <c r="Z76" s="166"/>
      <c r="AA76" s="166"/>
      <c r="AB76" s="166"/>
      <c r="AC76" s="166" t="s">
        <v>3847</v>
      </c>
      <c r="AD76" s="166">
        <v>517348706</v>
      </c>
      <c r="AE76" s="166" t="s">
        <v>3178</v>
      </c>
      <c r="AF76" s="168"/>
      <c r="AG76" s="166"/>
      <c r="AH76" s="166"/>
      <c r="AI76" s="166"/>
      <c r="AJ76" s="169" t="s">
        <v>3575</v>
      </c>
      <c r="AK76" s="5" t="s">
        <v>3575</v>
      </c>
      <c r="AL76" s="5" t="s">
        <v>3576</v>
      </c>
      <c r="AM76" s="5" t="s">
        <v>3580</v>
      </c>
      <c r="AN76" s="10"/>
    </row>
    <row r="77" spans="1:40" ht="16.5" customHeight="1" x14ac:dyDescent="0.2">
      <c r="A77" s="8" t="s">
        <v>1191</v>
      </c>
      <c r="B77" s="22">
        <v>13692933</v>
      </c>
      <c r="C77" s="2" t="s">
        <v>290</v>
      </c>
      <c r="D77" s="2" t="s">
        <v>1192</v>
      </c>
      <c r="E77" s="3" t="s">
        <v>1193</v>
      </c>
      <c r="F77" s="3" t="s">
        <v>1194</v>
      </c>
      <c r="G77" s="3" t="s">
        <v>1147</v>
      </c>
      <c r="H77" s="3" t="s">
        <v>1195</v>
      </c>
      <c r="I77" s="5">
        <v>552</v>
      </c>
      <c r="J77" s="5">
        <v>15</v>
      </c>
      <c r="K77" s="3" t="s">
        <v>275</v>
      </c>
      <c r="L77" s="3" t="s">
        <v>1196</v>
      </c>
      <c r="M77" s="3" t="s">
        <v>1197</v>
      </c>
      <c r="N77" s="3" t="s">
        <v>278</v>
      </c>
      <c r="O77" s="3" t="s">
        <v>1198</v>
      </c>
      <c r="P77" s="3" t="s">
        <v>1199</v>
      </c>
      <c r="Q77" s="3" t="s">
        <v>281</v>
      </c>
      <c r="R77" s="3" t="s">
        <v>1200</v>
      </c>
      <c r="S77" s="3" t="s">
        <v>1154</v>
      </c>
      <c r="T77" s="3" t="s">
        <v>284</v>
      </c>
      <c r="U77" s="3" t="s">
        <v>285</v>
      </c>
      <c r="V77" s="2" t="s">
        <v>1201</v>
      </c>
      <c r="W77" s="2" t="s">
        <v>1202</v>
      </c>
      <c r="X77" s="90" t="s">
        <v>1203</v>
      </c>
      <c r="Y77" s="3" t="s">
        <v>3179</v>
      </c>
      <c r="Z77" s="166"/>
      <c r="AA77" s="166"/>
      <c r="AB77" s="166"/>
      <c r="AC77" s="166" t="s">
        <v>3848</v>
      </c>
      <c r="AD77" s="166" t="s">
        <v>3849</v>
      </c>
      <c r="AE77" s="166" t="s">
        <v>3179</v>
      </c>
      <c r="AF77" s="168"/>
      <c r="AG77" s="166" t="s">
        <v>3848</v>
      </c>
      <c r="AH77" s="166" t="s">
        <v>3849</v>
      </c>
      <c r="AI77" s="166" t="s">
        <v>3179</v>
      </c>
      <c r="AJ77" s="169" t="s">
        <v>3575</v>
      </c>
      <c r="AK77" s="5" t="s">
        <v>3575</v>
      </c>
      <c r="AL77" s="5" t="s">
        <v>3602</v>
      </c>
      <c r="AM77" s="5" t="s">
        <v>3580</v>
      </c>
      <c r="AN77" s="10"/>
    </row>
    <row r="78" spans="1:40" ht="16.5" customHeight="1" x14ac:dyDescent="0.2">
      <c r="A78" s="8" t="s">
        <v>1204</v>
      </c>
      <c r="B78" s="22">
        <v>70843082</v>
      </c>
      <c r="C78" s="2" t="s">
        <v>290</v>
      </c>
      <c r="D78" s="2" t="s">
        <v>1205</v>
      </c>
      <c r="E78" s="3" t="s">
        <v>1206</v>
      </c>
      <c r="F78" s="3" t="s">
        <v>1207</v>
      </c>
      <c r="G78" s="3" t="s">
        <v>1147</v>
      </c>
      <c r="H78" s="3" t="s">
        <v>1208</v>
      </c>
      <c r="I78" s="5">
        <v>681</v>
      </c>
      <c r="J78" s="5">
        <v>55</v>
      </c>
      <c r="K78" s="3" t="s">
        <v>275</v>
      </c>
      <c r="L78" s="3" t="s">
        <v>1209</v>
      </c>
      <c r="M78" s="3" t="s">
        <v>1210</v>
      </c>
      <c r="N78" s="3" t="s">
        <v>335</v>
      </c>
      <c r="O78" s="3" t="s">
        <v>1210</v>
      </c>
      <c r="P78" s="3" t="s">
        <v>1210</v>
      </c>
      <c r="Q78" s="3" t="s">
        <v>323</v>
      </c>
      <c r="R78" s="3" t="s">
        <v>1211</v>
      </c>
      <c r="S78" s="3" t="s">
        <v>1154</v>
      </c>
      <c r="T78" s="3" t="s">
        <v>284</v>
      </c>
      <c r="U78" s="3" t="s">
        <v>285</v>
      </c>
      <c r="V78" s="2">
        <v>517348909</v>
      </c>
      <c r="W78" s="2" t="s">
        <v>3180</v>
      </c>
      <c r="X78" s="90" t="s">
        <v>1212</v>
      </c>
      <c r="Y78" s="3" t="s">
        <v>3181</v>
      </c>
      <c r="Z78" s="166"/>
      <c r="AA78" s="166"/>
      <c r="AB78" s="166"/>
      <c r="AC78" s="166" t="s">
        <v>3850</v>
      </c>
      <c r="AD78" s="166" t="s">
        <v>3851</v>
      </c>
      <c r="AE78" s="166" t="s">
        <v>3852</v>
      </c>
      <c r="AF78" s="168"/>
      <c r="AG78" s="166"/>
      <c r="AH78" s="166"/>
      <c r="AI78" s="166"/>
      <c r="AJ78" s="169" t="s">
        <v>3575</v>
      </c>
      <c r="AK78" s="5" t="s">
        <v>3575</v>
      </c>
      <c r="AL78" s="5" t="s">
        <v>3576</v>
      </c>
      <c r="AM78" s="5" t="s">
        <v>3575</v>
      </c>
      <c r="AN78" s="10"/>
    </row>
    <row r="79" spans="1:40" ht="16.5" customHeight="1" x14ac:dyDescent="0.2">
      <c r="A79" s="13" t="s">
        <v>1213</v>
      </c>
      <c r="B79" s="22" t="s">
        <v>116</v>
      </c>
      <c r="C79" s="2" t="s">
        <v>1214</v>
      </c>
      <c r="D79" s="2" t="s">
        <v>1215</v>
      </c>
      <c r="E79" s="3" t="s">
        <v>1216</v>
      </c>
      <c r="F79" s="3" t="s">
        <v>1217</v>
      </c>
      <c r="G79" s="3" t="s">
        <v>1147</v>
      </c>
      <c r="H79" s="3" t="s">
        <v>796</v>
      </c>
      <c r="I79" s="5">
        <v>235</v>
      </c>
      <c r="J79" s="5">
        <v>36</v>
      </c>
      <c r="K79" s="3" t="s">
        <v>275</v>
      </c>
      <c r="L79" s="3" t="s">
        <v>1218</v>
      </c>
      <c r="M79" s="3" t="s">
        <v>1219</v>
      </c>
      <c r="N79" s="3" t="s">
        <v>278</v>
      </c>
      <c r="O79" s="3" t="s">
        <v>1220</v>
      </c>
      <c r="P79" s="3" t="s">
        <v>1221</v>
      </c>
      <c r="Q79" s="3" t="s">
        <v>281</v>
      </c>
      <c r="R79" s="3" t="s">
        <v>1222</v>
      </c>
      <c r="S79" s="3" t="s">
        <v>1154</v>
      </c>
      <c r="T79" s="3" t="s">
        <v>441</v>
      </c>
      <c r="U79" s="3" t="s">
        <v>1223</v>
      </c>
      <c r="V79" s="2" t="s">
        <v>1224</v>
      </c>
      <c r="W79" s="2" t="s">
        <v>1225</v>
      </c>
      <c r="X79" s="90" t="s">
        <v>1226</v>
      </c>
      <c r="Y79" s="6" t="s">
        <v>3182</v>
      </c>
      <c r="Z79" s="166" t="s">
        <v>3853</v>
      </c>
      <c r="AA79" s="166">
        <v>517315130</v>
      </c>
      <c r="AB79" s="166" t="s">
        <v>3854</v>
      </c>
      <c r="AC79" s="166" t="s">
        <v>3855</v>
      </c>
      <c r="AD79" s="166" t="s">
        <v>3856</v>
      </c>
      <c r="AE79" s="166" t="s">
        <v>3857</v>
      </c>
      <c r="AF79" s="168"/>
      <c r="AG79" s="166" t="s">
        <v>3858</v>
      </c>
      <c r="AH79" s="166" t="s">
        <v>3859</v>
      </c>
      <c r="AI79" s="166" t="s">
        <v>3860</v>
      </c>
      <c r="AJ79" s="169" t="s">
        <v>3575</v>
      </c>
      <c r="AK79" s="5" t="s">
        <v>3575</v>
      </c>
      <c r="AL79" s="5" t="s">
        <v>3576</v>
      </c>
      <c r="AM79" s="5" t="s">
        <v>3580</v>
      </c>
      <c r="AN79" s="10"/>
    </row>
    <row r="80" spans="1:40" ht="16.5" customHeight="1" x14ac:dyDescent="0.2">
      <c r="A80" s="8" t="s">
        <v>1227</v>
      </c>
      <c r="B80" s="22">
        <v>62073516</v>
      </c>
      <c r="C80" s="2" t="s">
        <v>1228</v>
      </c>
      <c r="D80" s="2" t="s">
        <v>1229</v>
      </c>
      <c r="E80" s="3" t="s">
        <v>1230</v>
      </c>
      <c r="F80" s="3" t="s">
        <v>1231</v>
      </c>
      <c r="G80" s="3" t="s">
        <v>1014</v>
      </c>
      <c r="H80" s="3" t="s">
        <v>1232</v>
      </c>
      <c r="I80" s="5">
        <v>982</v>
      </c>
      <c r="J80" s="5">
        <v>53</v>
      </c>
      <c r="K80" s="3" t="s">
        <v>275</v>
      </c>
      <c r="L80" s="3" t="s">
        <v>1233</v>
      </c>
      <c r="M80" s="3" t="s">
        <v>1234</v>
      </c>
      <c r="N80" s="3" t="s">
        <v>278</v>
      </c>
      <c r="O80" s="3" t="s">
        <v>1235</v>
      </c>
      <c r="P80" s="3" t="s">
        <v>1236</v>
      </c>
      <c r="Q80" s="3" t="s">
        <v>281</v>
      </c>
      <c r="R80" s="4" t="s">
        <v>1237</v>
      </c>
      <c r="S80" s="3" t="s">
        <v>995</v>
      </c>
      <c r="T80" s="3" t="s">
        <v>284</v>
      </c>
      <c r="U80" s="3" t="s">
        <v>285</v>
      </c>
      <c r="V80" s="2">
        <v>511123111</v>
      </c>
      <c r="W80" s="12" t="s">
        <v>1238</v>
      </c>
      <c r="X80" s="89" t="s">
        <v>1239</v>
      </c>
      <c r="Y80" s="3" t="s">
        <v>3183</v>
      </c>
      <c r="Z80" s="166"/>
      <c r="AA80" s="166"/>
      <c r="AB80" s="166"/>
      <c r="AC80" s="166" t="s">
        <v>3861</v>
      </c>
      <c r="AD80" s="166">
        <v>511123113</v>
      </c>
      <c r="AE80" s="166" t="s">
        <v>3183</v>
      </c>
      <c r="AF80" s="168"/>
      <c r="AG80" s="166" t="s">
        <v>3862</v>
      </c>
      <c r="AH80" s="166">
        <v>511123105</v>
      </c>
      <c r="AI80" s="166" t="s">
        <v>3863</v>
      </c>
      <c r="AJ80" s="169" t="s">
        <v>3575</v>
      </c>
      <c r="AK80" s="5" t="s">
        <v>3575</v>
      </c>
      <c r="AL80" s="5" t="s">
        <v>3576</v>
      </c>
      <c r="AM80" s="5" t="s">
        <v>3580</v>
      </c>
      <c r="AN80" s="10"/>
    </row>
    <row r="81" spans="1:40" ht="16.5" customHeight="1" x14ac:dyDescent="0.2">
      <c r="A81" s="8" t="s">
        <v>1240</v>
      </c>
      <c r="B81" s="22" t="s">
        <v>117</v>
      </c>
      <c r="C81" s="2" t="s">
        <v>290</v>
      </c>
      <c r="D81" s="2" t="s">
        <v>1241</v>
      </c>
      <c r="E81" s="3" t="s">
        <v>1242</v>
      </c>
      <c r="F81" s="3" t="s">
        <v>1243</v>
      </c>
      <c r="G81" s="3" t="s">
        <v>317</v>
      </c>
      <c r="H81" s="3" t="s">
        <v>1244</v>
      </c>
      <c r="I81" s="5">
        <v>304</v>
      </c>
      <c r="J81" s="5">
        <v>36</v>
      </c>
      <c r="K81" s="3" t="s">
        <v>275</v>
      </c>
      <c r="L81" s="3" t="s">
        <v>1245</v>
      </c>
      <c r="M81" s="3" t="s">
        <v>1246</v>
      </c>
      <c r="N81" s="3" t="s">
        <v>278</v>
      </c>
      <c r="O81" s="3" t="s">
        <v>1247</v>
      </c>
      <c r="P81" s="3" t="s">
        <v>1248</v>
      </c>
      <c r="Q81" s="3" t="s">
        <v>281</v>
      </c>
      <c r="R81" s="3" t="s">
        <v>1249</v>
      </c>
      <c r="S81" s="3" t="s">
        <v>283</v>
      </c>
      <c r="T81" s="3" t="s">
        <v>284</v>
      </c>
      <c r="U81" s="3" t="s">
        <v>285</v>
      </c>
      <c r="V81" s="2">
        <v>543211598</v>
      </c>
      <c r="W81" s="2" t="s">
        <v>347</v>
      </c>
      <c r="X81" s="90" t="s">
        <v>1250</v>
      </c>
      <c r="Y81" s="3" t="s">
        <v>3184</v>
      </c>
      <c r="Z81" s="166"/>
      <c r="AA81" s="166"/>
      <c r="AB81" s="166"/>
      <c r="AC81" s="166" t="s">
        <v>3864</v>
      </c>
      <c r="AD81" s="166">
        <v>543321352</v>
      </c>
      <c r="AE81" s="166" t="s">
        <v>3184</v>
      </c>
      <c r="AF81" s="168"/>
      <c r="AG81" s="166" t="s">
        <v>3865</v>
      </c>
      <c r="AH81" s="166">
        <v>543321352</v>
      </c>
      <c r="AI81" s="186" t="s">
        <v>3866</v>
      </c>
      <c r="AJ81" s="169" t="s">
        <v>3575</v>
      </c>
      <c r="AK81" s="5" t="s">
        <v>3575</v>
      </c>
      <c r="AL81" s="5" t="s">
        <v>3576</v>
      </c>
      <c r="AM81" s="5" t="s">
        <v>3580</v>
      </c>
      <c r="AN81" s="10"/>
    </row>
    <row r="82" spans="1:40" ht="16.5" customHeight="1" x14ac:dyDescent="0.2">
      <c r="A82" s="8" t="s">
        <v>1251</v>
      </c>
      <c r="B82" s="22">
        <v>44993463</v>
      </c>
      <c r="C82" s="2" t="s">
        <v>290</v>
      </c>
      <c r="D82" s="2" t="s">
        <v>1252</v>
      </c>
      <c r="E82" s="3" t="s">
        <v>1253</v>
      </c>
      <c r="F82" s="3" t="s">
        <v>1254</v>
      </c>
      <c r="G82" s="3" t="s">
        <v>1255</v>
      </c>
      <c r="H82" s="3" t="s">
        <v>1256</v>
      </c>
      <c r="I82" s="5">
        <v>108</v>
      </c>
      <c r="J82" s="5">
        <v>84</v>
      </c>
      <c r="K82" s="3" t="s">
        <v>275</v>
      </c>
      <c r="L82" s="3" t="s">
        <v>1257</v>
      </c>
      <c r="M82" s="3" t="s">
        <v>15</v>
      </c>
      <c r="N82" s="3" t="s">
        <v>278</v>
      </c>
      <c r="O82" s="3" t="s">
        <v>1258</v>
      </c>
      <c r="P82" s="3" t="s">
        <v>1259</v>
      </c>
      <c r="Q82" s="3" t="s">
        <v>281</v>
      </c>
      <c r="R82" s="3" t="s">
        <v>1260</v>
      </c>
      <c r="S82" s="3" t="s">
        <v>283</v>
      </c>
      <c r="T82" s="3" t="s">
        <v>284</v>
      </c>
      <c r="U82" s="3" t="s">
        <v>285</v>
      </c>
      <c r="V82" s="2" t="s">
        <v>1261</v>
      </c>
      <c r="W82" s="2" t="s">
        <v>347</v>
      </c>
      <c r="X82" s="96" t="s">
        <v>1262</v>
      </c>
      <c r="Y82" s="3" t="s">
        <v>3185</v>
      </c>
      <c r="Z82" s="166"/>
      <c r="AA82" s="166"/>
      <c r="AB82" s="166"/>
      <c r="AC82" s="166" t="s">
        <v>3867</v>
      </c>
      <c r="AD82" s="166">
        <v>548530302</v>
      </c>
      <c r="AE82" s="166"/>
      <c r="AF82" s="168"/>
      <c r="AG82" s="166"/>
      <c r="AH82" s="166"/>
      <c r="AI82" s="166"/>
      <c r="AJ82" s="169" t="s">
        <v>3575</v>
      </c>
      <c r="AK82" s="5" t="s">
        <v>3575</v>
      </c>
      <c r="AL82" s="5" t="s">
        <v>3602</v>
      </c>
      <c r="AM82" s="5" t="s">
        <v>3575</v>
      </c>
      <c r="AN82" s="10"/>
    </row>
    <row r="83" spans="1:40" ht="16.5" customHeight="1" x14ac:dyDescent="0.2">
      <c r="A83" s="8" t="s">
        <v>1263</v>
      </c>
      <c r="B83" s="22">
        <v>60552255</v>
      </c>
      <c r="C83" s="2" t="s">
        <v>1264</v>
      </c>
      <c r="D83" s="2" t="s">
        <v>1265</v>
      </c>
      <c r="E83" s="3" t="s">
        <v>1266</v>
      </c>
      <c r="F83" s="3" t="s">
        <v>1267</v>
      </c>
      <c r="G83" s="3" t="s">
        <v>1255</v>
      </c>
      <c r="H83" s="3" t="s">
        <v>1256</v>
      </c>
      <c r="I83" s="5">
        <v>1072</v>
      </c>
      <c r="J83" s="5">
        <v>106</v>
      </c>
      <c r="K83" s="3" t="s">
        <v>275</v>
      </c>
      <c r="L83" s="3" t="s">
        <v>1268</v>
      </c>
      <c r="M83" s="3" t="s">
        <v>1269</v>
      </c>
      <c r="N83" s="3" t="s">
        <v>335</v>
      </c>
      <c r="O83" s="3" t="s">
        <v>1270</v>
      </c>
      <c r="P83" s="3" t="s">
        <v>1271</v>
      </c>
      <c r="Q83" s="3" t="s">
        <v>323</v>
      </c>
      <c r="R83" s="3" t="s">
        <v>1272</v>
      </c>
      <c r="S83" s="3" t="s">
        <v>283</v>
      </c>
      <c r="T83" s="3" t="s">
        <v>284</v>
      </c>
      <c r="U83" s="3" t="s">
        <v>285</v>
      </c>
      <c r="V83" s="2" t="s">
        <v>1273</v>
      </c>
      <c r="W83" s="2" t="s">
        <v>211</v>
      </c>
      <c r="X83" s="90" t="s">
        <v>1274</v>
      </c>
      <c r="Y83" s="3" t="s">
        <v>3186</v>
      </c>
      <c r="Z83" s="166"/>
      <c r="AA83" s="166"/>
      <c r="AB83" s="166"/>
      <c r="AC83" s="166"/>
      <c r="AD83" s="166">
        <v>602575630</v>
      </c>
      <c r="AE83" s="166"/>
      <c r="AF83" s="168" t="s">
        <v>3868</v>
      </c>
      <c r="AG83" s="166" t="s">
        <v>3869</v>
      </c>
      <c r="AH83" s="166" t="s">
        <v>3870</v>
      </c>
      <c r="AI83" s="166" t="s">
        <v>3871</v>
      </c>
      <c r="AJ83" s="169" t="s">
        <v>3575</v>
      </c>
      <c r="AK83" s="5" t="s">
        <v>3575</v>
      </c>
      <c r="AL83" s="5" t="s">
        <v>3872</v>
      </c>
      <c r="AM83" s="5" t="s">
        <v>3580</v>
      </c>
      <c r="AN83" s="10"/>
    </row>
    <row r="84" spans="1:40" ht="16.5" customHeight="1" x14ac:dyDescent="0.2">
      <c r="A84" s="8" t="s">
        <v>1275</v>
      </c>
      <c r="B84" s="22" t="s">
        <v>97</v>
      </c>
      <c r="C84" s="2" t="s">
        <v>1276</v>
      </c>
      <c r="D84" s="2" t="s">
        <v>1277</v>
      </c>
      <c r="E84" s="3" t="s">
        <v>1278</v>
      </c>
      <c r="F84" s="3" t="s">
        <v>1279</v>
      </c>
      <c r="G84" s="3" t="s">
        <v>763</v>
      </c>
      <c r="H84" s="3" t="s">
        <v>1280</v>
      </c>
      <c r="I84" s="5">
        <v>106</v>
      </c>
      <c r="J84" s="5">
        <v>15</v>
      </c>
      <c r="K84" s="3" t="s">
        <v>275</v>
      </c>
      <c r="L84" s="3" t="s">
        <v>1281</v>
      </c>
      <c r="M84" s="3" t="s">
        <v>1282</v>
      </c>
      <c r="N84" s="3" t="s">
        <v>278</v>
      </c>
      <c r="O84" s="3" t="s">
        <v>1283</v>
      </c>
      <c r="P84" s="3" t="s">
        <v>1284</v>
      </c>
      <c r="Q84" s="3" t="s">
        <v>281</v>
      </c>
      <c r="R84" s="3" t="s">
        <v>1285</v>
      </c>
      <c r="S84" s="3" t="s">
        <v>283</v>
      </c>
      <c r="T84" s="3" t="s">
        <v>284</v>
      </c>
      <c r="U84" s="3" t="s">
        <v>285</v>
      </c>
      <c r="V84" s="2">
        <v>533433149</v>
      </c>
      <c r="W84" s="2" t="s">
        <v>347</v>
      </c>
      <c r="X84" s="112" t="s">
        <v>3187</v>
      </c>
      <c r="Y84" s="3" t="s">
        <v>3188</v>
      </c>
      <c r="Z84" s="166"/>
      <c r="AA84" s="166"/>
      <c r="AB84" s="166"/>
      <c r="AC84" s="166"/>
      <c r="AD84" s="166">
        <v>533433149</v>
      </c>
      <c r="AE84" s="177"/>
      <c r="AF84" s="168"/>
      <c r="AG84" s="166"/>
      <c r="AH84" s="166" t="s">
        <v>3873</v>
      </c>
      <c r="AI84" s="166"/>
      <c r="AJ84" s="169" t="s">
        <v>3575</v>
      </c>
      <c r="AK84" s="5" t="s">
        <v>3575</v>
      </c>
      <c r="AL84" s="5" t="s">
        <v>3576</v>
      </c>
      <c r="AM84" s="5" t="s">
        <v>3580</v>
      </c>
      <c r="AN84" s="10"/>
    </row>
    <row r="85" spans="1:40" ht="16.5" customHeight="1" x14ac:dyDescent="0.2">
      <c r="A85" s="8" t="s">
        <v>1286</v>
      </c>
      <c r="B85" s="22" t="s">
        <v>112</v>
      </c>
      <c r="C85" s="2" t="s">
        <v>1287</v>
      </c>
      <c r="D85" s="2" t="s">
        <v>1288</v>
      </c>
      <c r="E85" s="3" t="s">
        <v>1289</v>
      </c>
      <c r="F85" s="3" t="s">
        <v>1290</v>
      </c>
      <c r="G85" s="3" t="s">
        <v>1291</v>
      </c>
      <c r="H85" s="3" t="s">
        <v>1292</v>
      </c>
      <c r="I85" s="5">
        <v>375</v>
      </c>
      <c r="J85" s="5">
        <v>3</v>
      </c>
      <c r="K85" s="3" t="s">
        <v>611</v>
      </c>
      <c r="L85" s="3" t="s">
        <v>3393</v>
      </c>
      <c r="M85" s="3" t="s">
        <v>3394</v>
      </c>
      <c r="N85" s="3" t="s">
        <v>335</v>
      </c>
      <c r="O85" s="3" t="s">
        <v>3395</v>
      </c>
      <c r="P85" s="3" t="s">
        <v>3396</v>
      </c>
      <c r="Q85" s="3" t="s">
        <v>323</v>
      </c>
      <c r="R85" s="3" t="s">
        <v>3396</v>
      </c>
      <c r="S85" s="3" t="s">
        <v>283</v>
      </c>
      <c r="T85" s="3" t="s">
        <v>284</v>
      </c>
      <c r="U85" s="3" t="s">
        <v>285</v>
      </c>
      <c r="V85" s="2" t="s">
        <v>3397</v>
      </c>
      <c r="W85" s="2" t="s">
        <v>347</v>
      </c>
      <c r="X85" s="113" t="s">
        <v>3398</v>
      </c>
      <c r="Y85" s="3" t="s">
        <v>3189</v>
      </c>
      <c r="Z85" s="166" t="s">
        <v>3874</v>
      </c>
      <c r="AA85" s="166">
        <v>548529081</v>
      </c>
      <c r="AB85" s="166" t="s">
        <v>3875</v>
      </c>
      <c r="AC85" s="166"/>
      <c r="AD85" s="166">
        <v>548529081</v>
      </c>
      <c r="AE85" s="166"/>
      <c r="AF85" s="168"/>
      <c r="AG85" s="166" t="s">
        <v>3876</v>
      </c>
      <c r="AH85" s="166" t="s">
        <v>3877</v>
      </c>
      <c r="AI85" s="166" t="s">
        <v>3878</v>
      </c>
      <c r="AJ85" s="169" t="s">
        <v>3575</v>
      </c>
      <c r="AK85" s="5" t="s">
        <v>3575</v>
      </c>
      <c r="AL85" s="5" t="s">
        <v>3602</v>
      </c>
      <c r="AM85" s="5" t="s">
        <v>3580</v>
      </c>
      <c r="AN85" s="10"/>
    </row>
    <row r="86" spans="1:40" ht="16.5" customHeight="1" x14ac:dyDescent="0.2">
      <c r="A86" s="1" t="s">
        <v>1293</v>
      </c>
      <c r="B86" s="22" t="s">
        <v>140</v>
      </c>
      <c r="C86" s="2" t="s">
        <v>290</v>
      </c>
      <c r="D86" s="2" t="s">
        <v>1294</v>
      </c>
      <c r="E86" s="3" t="s">
        <v>1295</v>
      </c>
      <c r="F86" s="3" t="s">
        <v>1296</v>
      </c>
      <c r="G86" s="3" t="s">
        <v>763</v>
      </c>
      <c r="H86" s="3" t="s">
        <v>1280</v>
      </c>
      <c r="I86" s="5">
        <v>1694</v>
      </c>
      <c r="J86" s="5">
        <v>11</v>
      </c>
      <c r="K86" s="3" t="s">
        <v>1136</v>
      </c>
      <c r="L86" s="3" t="s">
        <v>1297</v>
      </c>
      <c r="M86" s="3" t="s">
        <v>1298</v>
      </c>
      <c r="N86" s="3" t="s">
        <v>335</v>
      </c>
      <c r="O86" s="3" t="s">
        <v>1299</v>
      </c>
      <c r="P86" s="3" t="s">
        <v>1300</v>
      </c>
      <c r="Q86" s="3" t="s">
        <v>323</v>
      </c>
      <c r="R86" s="3" t="s">
        <v>1301</v>
      </c>
      <c r="S86" s="3" t="s">
        <v>283</v>
      </c>
      <c r="T86" s="3" t="s">
        <v>284</v>
      </c>
      <c r="U86" s="3" t="s">
        <v>285</v>
      </c>
      <c r="V86" s="2" t="s">
        <v>1302</v>
      </c>
      <c r="W86" s="2" t="s">
        <v>347</v>
      </c>
      <c r="X86" s="90" t="s">
        <v>1303</v>
      </c>
      <c r="Y86" s="3" t="s">
        <v>3190</v>
      </c>
      <c r="Z86" s="166" t="s">
        <v>360</v>
      </c>
      <c r="AA86" s="166" t="s">
        <v>360</v>
      </c>
      <c r="AB86" s="166" t="s">
        <v>360</v>
      </c>
      <c r="AC86" s="166" t="s">
        <v>360</v>
      </c>
      <c r="AD86" s="166" t="s">
        <v>360</v>
      </c>
      <c r="AE86" s="166" t="s">
        <v>360</v>
      </c>
      <c r="AF86" s="166" t="s">
        <v>360</v>
      </c>
      <c r="AG86" s="166" t="s">
        <v>360</v>
      </c>
      <c r="AH86" s="166" t="s">
        <v>360</v>
      </c>
      <c r="AI86" s="166" t="s">
        <v>360</v>
      </c>
      <c r="AJ86" s="169" t="s">
        <v>3580</v>
      </c>
      <c r="AK86" s="185" t="s">
        <v>3580</v>
      </c>
      <c r="AL86" s="5"/>
      <c r="AM86" s="5" t="s">
        <v>3575</v>
      </c>
      <c r="AN86" s="10" t="s">
        <v>3879</v>
      </c>
    </row>
    <row r="87" spans="1:40" ht="16.5" customHeight="1" x14ac:dyDescent="0.2">
      <c r="A87" s="8" t="s">
        <v>1304</v>
      </c>
      <c r="B87" s="22">
        <v>70285837</v>
      </c>
      <c r="C87" s="2" t="s">
        <v>290</v>
      </c>
      <c r="D87" s="2" t="s">
        <v>1305</v>
      </c>
      <c r="E87" s="3" t="s">
        <v>1306</v>
      </c>
      <c r="F87" s="3" t="s">
        <v>1307</v>
      </c>
      <c r="G87" s="3" t="s">
        <v>1147</v>
      </c>
      <c r="H87" s="3" t="s">
        <v>1308</v>
      </c>
      <c r="I87" s="5">
        <v>139</v>
      </c>
      <c r="J87" s="5">
        <v>7</v>
      </c>
      <c r="K87" s="3" t="s">
        <v>275</v>
      </c>
      <c r="L87" s="3" t="s">
        <v>1309</v>
      </c>
      <c r="M87" s="3" t="s">
        <v>3399</v>
      </c>
      <c r="N87" s="3" t="s">
        <v>335</v>
      </c>
      <c r="O87" s="3" t="s">
        <v>3400</v>
      </c>
      <c r="P87" s="3" t="s">
        <v>3401</v>
      </c>
      <c r="Q87" s="3" t="s">
        <v>323</v>
      </c>
      <c r="R87" s="3" t="s">
        <v>3402</v>
      </c>
      <c r="S87" s="3" t="s">
        <v>1154</v>
      </c>
      <c r="T87" s="3" t="s">
        <v>284</v>
      </c>
      <c r="U87" s="3" t="s">
        <v>285</v>
      </c>
      <c r="V87" s="2" t="s">
        <v>1310</v>
      </c>
      <c r="W87" s="2" t="s">
        <v>3403</v>
      </c>
      <c r="X87" s="90" t="s">
        <v>3404</v>
      </c>
      <c r="Y87" s="6" t="s">
        <v>3404</v>
      </c>
      <c r="Z87" s="166"/>
      <c r="AA87" s="166"/>
      <c r="AB87" s="166"/>
      <c r="AC87" s="166" t="s">
        <v>3880</v>
      </c>
      <c r="AD87" s="166" t="s">
        <v>3881</v>
      </c>
      <c r="AE87" s="187" t="s">
        <v>3882</v>
      </c>
      <c r="AF87" s="168" t="s">
        <v>3883</v>
      </c>
      <c r="AG87" s="166" t="s">
        <v>3884</v>
      </c>
      <c r="AH87" s="166" t="s">
        <v>3885</v>
      </c>
      <c r="AI87" s="166"/>
      <c r="AJ87" s="169" t="s">
        <v>3575</v>
      </c>
      <c r="AK87" s="5" t="s">
        <v>3575</v>
      </c>
      <c r="AL87" s="5" t="s">
        <v>3576</v>
      </c>
      <c r="AM87" s="5" t="s">
        <v>3580</v>
      </c>
      <c r="AN87" s="10"/>
    </row>
    <row r="88" spans="1:40" ht="16.5" customHeight="1" x14ac:dyDescent="0.2">
      <c r="A88" s="8" t="s">
        <v>1311</v>
      </c>
      <c r="B88" s="22">
        <v>70843155</v>
      </c>
      <c r="C88" s="2" t="s">
        <v>1312</v>
      </c>
      <c r="D88" s="2" t="s">
        <v>1313</v>
      </c>
      <c r="E88" s="3" t="s">
        <v>3886</v>
      </c>
      <c r="F88" s="3" t="s">
        <v>3887</v>
      </c>
      <c r="G88" s="3" t="s">
        <v>317</v>
      </c>
      <c r="H88" s="3" t="s">
        <v>3888</v>
      </c>
      <c r="I88" s="5">
        <v>561</v>
      </c>
      <c r="J88" s="5">
        <v>1</v>
      </c>
      <c r="K88" s="3" t="s">
        <v>275</v>
      </c>
      <c r="L88" s="3" t="s">
        <v>1316</v>
      </c>
      <c r="M88" s="3" t="s">
        <v>1317</v>
      </c>
      <c r="N88" s="3" t="s">
        <v>278</v>
      </c>
      <c r="O88" s="3" t="s">
        <v>1318</v>
      </c>
      <c r="P88" s="3" t="s">
        <v>1319</v>
      </c>
      <c r="Q88" s="3" t="s">
        <v>281</v>
      </c>
      <c r="R88" s="3" t="s">
        <v>1320</v>
      </c>
      <c r="S88" s="3" t="s">
        <v>283</v>
      </c>
      <c r="T88" s="3" t="s">
        <v>284</v>
      </c>
      <c r="U88" s="3" t="s">
        <v>285</v>
      </c>
      <c r="V88" s="2" t="s">
        <v>1321</v>
      </c>
      <c r="W88" s="92"/>
      <c r="X88" s="90" t="s">
        <v>1322</v>
      </c>
      <c r="Y88" s="6" t="s">
        <v>3191</v>
      </c>
      <c r="Z88" s="166" t="s">
        <v>3889</v>
      </c>
      <c r="AA88" s="166">
        <v>543245915</v>
      </c>
      <c r="AB88" s="166" t="s">
        <v>3890</v>
      </c>
      <c r="AC88" s="166" t="s">
        <v>3891</v>
      </c>
      <c r="AD88" s="166">
        <v>543245914</v>
      </c>
      <c r="AE88" s="177" t="s">
        <v>3892</v>
      </c>
      <c r="AF88" s="168" t="s">
        <v>3893</v>
      </c>
      <c r="AG88" s="166" t="s">
        <v>3894</v>
      </c>
      <c r="AH88" s="166" t="s">
        <v>3895</v>
      </c>
      <c r="AI88" s="166" t="s">
        <v>3896</v>
      </c>
      <c r="AJ88" s="169" t="s">
        <v>3575</v>
      </c>
      <c r="AK88" s="5" t="s">
        <v>3575</v>
      </c>
      <c r="AL88" s="5" t="s">
        <v>3602</v>
      </c>
      <c r="AM88" s="5" t="s">
        <v>3580</v>
      </c>
      <c r="AN88" s="10"/>
    </row>
    <row r="89" spans="1:40" ht="16.5" customHeight="1" x14ac:dyDescent="0.2">
      <c r="A89" s="8" t="s">
        <v>1323</v>
      </c>
      <c r="B89" s="22">
        <v>60555980</v>
      </c>
      <c r="C89" s="2" t="s">
        <v>1324</v>
      </c>
      <c r="D89" s="2" t="s">
        <v>1325</v>
      </c>
      <c r="E89" s="3" t="s">
        <v>1314</v>
      </c>
      <c r="F89" s="3" t="s">
        <v>1315</v>
      </c>
      <c r="G89" s="3" t="s">
        <v>317</v>
      </c>
      <c r="H89" s="3" t="s">
        <v>1232</v>
      </c>
      <c r="I89" s="5">
        <v>253</v>
      </c>
      <c r="J89" s="5">
        <v>15</v>
      </c>
      <c r="K89" s="3" t="s">
        <v>275</v>
      </c>
      <c r="L89" s="3" t="s">
        <v>1326</v>
      </c>
      <c r="M89" s="3" t="s">
        <v>1327</v>
      </c>
      <c r="N89" s="3" t="s">
        <v>335</v>
      </c>
      <c r="O89" s="3" t="s">
        <v>1328</v>
      </c>
      <c r="P89" s="93" t="s">
        <v>1329</v>
      </c>
      <c r="Q89" s="93" t="s">
        <v>1330</v>
      </c>
      <c r="R89" s="93" t="s">
        <v>1331</v>
      </c>
      <c r="S89" s="3" t="s">
        <v>283</v>
      </c>
      <c r="T89" s="3" t="s">
        <v>284</v>
      </c>
      <c r="U89" s="3" t="s">
        <v>285</v>
      </c>
      <c r="V89" s="2" t="s">
        <v>1332</v>
      </c>
      <c r="W89" s="2" t="s">
        <v>1333</v>
      </c>
      <c r="X89" s="113" t="s">
        <v>1334</v>
      </c>
      <c r="Y89" s="3" t="s">
        <v>3192</v>
      </c>
      <c r="Z89" s="166"/>
      <c r="AA89" s="166"/>
      <c r="AB89" s="166"/>
      <c r="AC89" s="166" t="s">
        <v>3897</v>
      </c>
      <c r="AD89" s="166">
        <v>548424129</v>
      </c>
      <c r="AE89" s="173" t="s">
        <v>3898</v>
      </c>
      <c r="AF89" s="168" t="s">
        <v>3899</v>
      </c>
      <c r="AG89" s="166" t="s">
        <v>3900</v>
      </c>
      <c r="AH89" s="166" t="s">
        <v>3901</v>
      </c>
      <c r="AI89" s="166" t="s">
        <v>3192</v>
      </c>
      <c r="AJ89" s="169" t="s">
        <v>3575</v>
      </c>
      <c r="AK89" s="5" t="s">
        <v>3575</v>
      </c>
      <c r="AL89" s="5" t="s">
        <v>3576</v>
      </c>
      <c r="AM89" s="5" t="s">
        <v>3580</v>
      </c>
      <c r="AN89" s="10"/>
    </row>
    <row r="90" spans="1:40" ht="16.5" customHeight="1" x14ac:dyDescent="0.2">
      <c r="A90" s="8" t="s">
        <v>1335</v>
      </c>
      <c r="B90" s="22" t="s">
        <v>237</v>
      </c>
      <c r="C90" s="2" t="s">
        <v>290</v>
      </c>
      <c r="D90" s="2" t="s">
        <v>1336</v>
      </c>
      <c r="E90" s="3" t="s">
        <v>1337</v>
      </c>
      <c r="F90" s="3" t="s">
        <v>1338</v>
      </c>
      <c r="G90" s="3" t="s">
        <v>272</v>
      </c>
      <c r="H90" s="3" t="s">
        <v>273</v>
      </c>
      <c r="I90" s="5">
        <v>119</v>
      </c>
      <c r="J90" s="5">
        <v>13</v>
      </c>
      <c r="K90" s="3" t="s">
        <v>611</v>
      </c>
      <c r="L90" s="3" t="s">
        <v>1339</v>
      </c>
      <c r="M90" s="93" t="s">
        <v>1340</v>
      </c>
      <c r="N90" s="3" t="s">
        <v>335</v>
      </c>
      <c r="O90" s="3" t="s">
        <v>1341</v>
      </c>
      <c r="P90" s="93" t="s">
        <v>1342</v>
      </c>
      <c r="Q90" s="3" t="s">
        <v>323</v>
      </c>
      <c r="R90" s="3" t="s">
        <v>1343</v>
      </c>
      <c r="S90" s="3" t="s">
        <v>283</v>
      </c>
      <c r="T90" s="3" t="s">
        <v>284</v>
      </c>
      <c r="U90" s="3" t="s">
        <v>285</v>
      </c>
      <c r="V90" s="2" t="s">
        <v>1344</v>
      </c>
      <c r="W90" s="2" t="s">
        <v>347</v>
      </c>
      <c r="X90" s="90" t="s">
        <v>1345</v>
      </c>
      <c r="Y90" s="3" t="s">
        <v>236</v>
      </c>
      <c r="Z90" s="166" t="s">
        <v>1340</v>
      </c>
      <c r="AA90" s="166">
        <v>603457142</v>
      </c>
      <c r="AB90" s="166"/>
      <c r="AC90" s="166" t="s">
        <v>3902</v>
      </c>
      <c r="AD90" s="166" t="s">
        <v>3903</v>
      </c>
      <c r="AE90" s="166"/>
      <c r="AF90" s="168"/>
      <c r="AG90" s="166" t="s">
        <v>3904</v>
      </c>
      <c r="AH90" s="166">
        <v>543248940</v>
      </c>
      <c r="AI90" s="166"/>
      <c r="AJ90" s="169" t="s">
        <v>3575</v>
      </c>
      <c r="AK90" s="5" t="s">
        <v>3575</v>
      </c>
      <c r="AL90" s="5" t="s">
        <v>3602</v>
      </c>
      <c r="AM90" s="5" t="s">
        <v>3580</v>
      </c>
      <c r="AN90" s="10"/>
    </row>
    <row r="91" spans="1:40" ht="16.5" customHeight="1" x14ac:dyDescent="0.2">
      <c r="A91" s="8" t="s">
        <v>1346</v>
      </c>
      <c r="B91" s="22" t="s">
        <v>79</v>
      </c>
      <c r="C91" s="2" t="s">
        <v>290</v>
      </c>
      <c r="D91" s="2" t="s">
        <v>1347</v>
      </c>
      <c r="E91" s="3" t="s">
        <v>1348</v>
      </c>
      <c r="F91" s="3" t="s">
        <v>1349</v>
      </c>
      <c r="G91" s="3" t="s">
        <v>1350</v>
      </c>
      <c r="H91" s="3" t="s">
        <v>1351</v>
      </c>
      <c r="I91" s="5">
        <v>620</v>
      </c>
      <c r="J91" s="5">
        <v>4</v>
      </c>
      <c r="K91" s="3" t="s">
        <v>275</v>
      </c>
      <c r="L91" s="3" t="s">
        <v>1352</v>
      </c>
      <c r="M91" s="3" t="s">
        <v>1353</v>
      </c>
      <c r="N91" s="3" t="s">
        <v>278</v>
      </c>
      <c r="O91" s="3" t="s">
        <v>1354</v>
      </c>
      <c r="P91" s="3" t="s">
        <v>1355</v>
      </c>
      <c r="Q91" s="3" t="s">
        <v>281</v>
      </c>
      <c r="R91" s="3" t="s">
        <v>1356</v>
      </c>
      <c r="S91" s="3" t="s">
        <v>283</v>
      </c>
      <c r="T91" s="3" t="s">
        <v>284</v>
      </c>
      <c r="U91" s="3" t="s">
        <v>285</v>
      </c>
      <c r="V91" s="2" t="s">
        <v>1357</v>
      </c>
      <c r="W91" s="2" t="s">
        <v>1358</v>
      </c>
      <c r="X91" s="90" t="s">
        <v>1359</v>
      </c>
      <c r="Y91" s="3" t="s">
        <v>3193</v>
      </c>
      <c r="Z91" s="166"/>
      <c r="AA91" s="166"/>
      <c r="AB91" s="166"/>
      <c r="AC91" s="166" t="s">
        <v>3905</v>
      </c>
      <c r="AD91" s="166" t="s">
        <v>3906</v>
      </c>
      <c r="AE91" s="166" t="s">
        <v>3907</v>
      </c>
      <c r="AF91" s="168"/>
      <c r="AG91" s="166" t="s">
        <v>3908</v>
      </c>
      <c r="AH91" s="166" t="s">
        <v>3909</v>
      </c>
      <c r="AI91" s="166" t="s">
        <v>3910</v>
      </c>
      <c r="AJ91" s="169" t="s">
        <v>3575</v>
      </c>
      <c r="AK91" s="5" t="s">
        <v>3575</v>
      </c>
      <c r="AL91" s="5" t="s">
        <v>3602</v>
      </c>
      <c r="AM91" s="5" t="s">
        <v>3580</v>
      </c>
      <c r="AN91" s="10"/>
    </row>
    <row r="92" spans="1:40" ht="16.5" customHeight="1" x14ac:dyDescent="0.2">
      <c r="A92" s="8" t="s">
        <v>1360</v>
      </c>
      <c r="B92" s="22">
        <v>44993498</v>
      </c>
      <c r="C92" s="2" t="s">
        <v>290</v>
      </c>
      <c r="D92" s="2" t="s">
        <v>1361</v>
      </c>
      <c r="E92" s="3" t="s">
        <v>1362</v>
      </c>
      <c r="F92" s="3" t="s">
        <v>1363</v>
      </c>
      <c r="G92" s="3" t="s">
        <v>1350</v>
      </c>
      <c r="H92" s="3" t="s">
        <v>1364</v>
      </c>
      <c r="I92" s="5">
        <v>193</v>
      </c>
      <c r="J92" s="5">
        <v>11</v>
      </c>
      <c r="K92" s="3" t="s">
        <v>1136</v>
      </c>
      <c r="L92" s="3" t="s">
        <v>1365</v>
      </c>
      <c r="M92" s="3" t="s">
        <v>1366</v>
      </c>
      <c r="N92" s="3" t="s">
        <v>335</v>
      </c>
      <c r="O92" s="3" t="s">
        <v>1367</v>
      </c>
      <c r="P92" s="3" t="s">
        <v>1368</v>
      </c>
      <c r="Q92" s="3" t="s">
        <v>323</v>
      </c>
      <c r="R92" s="3" t="s">
        <v>1369</v>
      </c>
      <c r="S92" s="3" t="s">
        <v>283</v>
      </c>
      <c r="T92" s="3" t="s">
        <v>284</v>
      </c>
      <c r="U92" s="3" t="s">
        <v>285</v>
      </c>
      <c r="V92" s="2" t="s">
        <v>1370</v>
      </c>
      <c r="W92" s="2" t="s">
        <v>347</v>
      </c>
      <c r="X92" s="90" t="s">
        <v>27</v>
      </c>
      <c r="Y92" s="3" t="s">
        <v>27</v>
      </c>
      <c r="Z92" s="166"/>
      <c r="AA92" s="166"/>
      <c r="AB92" s="166"/>
      <c r="AC92" s="166" t="s">
        <v>3911</v>
      </c>
      <c r="AD92" s="166">
        <v>545233938</v>
      </c>
      <c r="AE92" s="166" t="s">
        <v>27</v>
      </c>
      <c r="AF92" s="168"/>
      <c r="AG92" s="166"/>
      <c r="AH92" s="166"/>
      <c r="AI92" s="166"/>
      <c r="AJ92" s="169" t="s">
        <v>3575</v>
      </c>
      <c r="AK92" s="5" t="s">
        <v>3575</v>
      </c>
      <c r="AL92" s="5" t="s">
        <v>3576</v>
      </c>
      <c r="AM92" s="5" t="s">
        <v>3580</v>
      </c>
      <c r="AN92" s="10"/>
    </row>
    <row r="93" spans="1:40" ht="16.5" customHeight="1" x14ac:dyDescent="0.2">
      <c r="A93" s="8" t="s">
        <v>1371</v>
      </c>
      <c r="B93" s="22" t="s">
        <v>113</v>
      </c>
      <c r="C93" s="2" t="s">
        <v>1372</v>
      </c>
      <c r="D93" s="2" t="s">
        <v>1373</v>
      </c>
      <c r="E93" s="3" t="s">
        <v>1374</v>
      </c>
      <c r="F93" s="3" t="s">
        <v>1375</v>
      </c>
      <c r="G93" s="3" t="s">
        <v>1350</v>
      </c>
      <c r="H93" s="3" t="s">
        <v>1376</v>
      </c>
      <c r="I93" s="5">
        <v>530</v>
      </c>
      <c r="J93" s="5">
        <v>44</v>
      </c>
      <c r="K93" s="3" t="s">
        <v>275</v>
      </c>
      <c r="L93" s="3" t="s">
        <v>1377</v>
      </c>
      <c r="M93" s="3" t="s">
        <v>1378</v>
      </c>
      <c r="N93" s="3" t="s">
        <v>335</v>
      </c>
      <c r="O93" s="3" t="s">
        <v>1379</v>
      </c>
      <c r="P93" s="3" t="s">
        <v>1380</v>
      </c>
      <c r="Q93" s="3" t="s">
        <v>323</v>
      </c>
      <c r="R93" s="3" t="s">
        <v>1381</v>
      </c>
      <c r="S93" s="3" t="s">
        <v>283</v>
      </c>
      <c r="T93" s="3" t="s">
        <v>284</v>
      </c>
      <c r="U93" s="3" t="s">
        <v>285</v>
      </c>
      <c r="V93" s="2">
        <v>545128748</v>
      </c>
      <c r="W93" s="2" t="s">
        <v>347</v>
      </c>
      <c r="X93" s="113" t="s">
        <v>1382</v>
      </c>
      <c r="Y93" s="3" t="s">
        <v>3194</v>
      </c>
      <c r="Z93" s="166">
        <v>545233110</v>
      </c>
      <c r="AA93" s="166"/>
      <c r="AB93" s="166"/>
      <c r="AC93" s="166" t="s">
        <v>3912</v>
      </c>
      <c r="AD93" s="166">
        <v>545128765</v>
      </c>
      <c r="AE93" s="166" t="s">
        <v>1382</v>
      </c>
      <c r="AF93" s="168"/>
      <c r="AG93" s="166" t="s">
        <v>3913</v>
      </c>
      <c r="AH93" s="166">
        <v>545128743</v>
      </c>
      <c r="AI93" s="166" t="s">
        <v>1382</v>
      </c>
      <c r="AJ93" s="169" t="s">
        <v>3575</v>
      </c>
      <c r="AK93" s="5" t="s">
        <v>3575</v>
      </c>
      <c r="AL93" s="5" t="s">
        <v>3576</v>
      </c>
      <c r="AM93" s="5" t="s">
        <v>3580</v>
      </c>
      <c r="AN93" s="10"/>
    </row>
    <row r="94" spans="1:40" ht="16.5" customHeight="1" x14ac:dyDescent="0.2">
      <c r="A94" s="8" t="s">
        <v>1383</v>
      </c>
      <c r="B94" s="22">
        <v>62157299</v>
      </c>
      <c r="C94" s="2" t="s">
        <v>290</v>
      </c>
      <c r="D94" s="2" t="s">
        <v>1384</v>
      </c>
      <c r="E94" s="3" t="s">
        <v>1385</v>
      </c>
      <c r="F94" s="3" t="s">
        <v>1386</v>
      </c>
      <c r="G94" s="3" t="s">
        <v>1255</v>
      </c>
      <c r="H94" s="3" t="s">
        <v>1387</v>
      </c>
      <c r="I94" s="5">
        <v>301</v>
      </c>
      <c r="J94" s="5">
        <v>16</v>
      </c>
      <c r="K94" s="3" t="s">
        <v>275</v>
      </c>
      <c r="L94" s="3" t="s">
        <v>1388</v>
      </c>
      <c r="M94" s="3" t="s">
        <v>1389</v>
      </c>
      <c r="N94" s="3" t="s">
        <v>278</v>
      </c>
      <c r="O94" s="3" t="s">
        <v>1390</v>
      </c>
      <c r="P94" s="3" t="s">
        <v>1391</v>
      </c>
      <c r="Q94" s="3" t="s">
        <v>281</v>
      </c>
      <c r="R94" s="3" t="s">
        <v>1392</v>
      </c>
      <c r="S94" s="3" t="s">
        <v>283</v>
      </c>
      <c r="T94" s="3" t="s">
        <v>284</v>
      </c>
      <c r="U94" s="3" t="s">
        <v>285</v>
      </c>
      <c r="V94" s="2" t="s">
        <v>1393</v>
      </c>
      <c r="W94" s="2" t="s">
        <v>1394</v>
      </c>
      <c r="X94" s="96" t="s">
        <v>1395</v>
      </c>
      <c r="Y94" s="3" t="s">
        <v>1394</v>
      </c>
      <c r="Z94" s="166"/>
      <c r="AA94" s="166"/>
      <c r="AB94" s="166"/>
      <c r="AC94" s="166" t="s">
        <v>3914</v>
      </c>
      <c r="AD94" s="166" t="s">
        <v>3915</v>
      </c>
      <c r="AE94" s="166" t="s">
        <v>1394</v>
      </c>
      <c r="AF94" s="168"/>
      <c r="AG94" s="166" t="s">
        <v>3916</v>
      </c>
      <c r="AH94" s="166" t="s">
        <v>3917</v>
      </c>
      <c r="AI94" s="166" t="s">
        <v>1394</v>
      </c>
      <c r="AJ94" s="169" t="s">
        <v>3575</v>
      </c>
      <c r="AK94" s="5" t="s">
        <v>3575</v>
      </c>
      <c r="AL94" s="5" t="s">
        <v>3602</v>
      </c>
      <c r="AM94" s="5" t="s">
        <v>3580</v>
      </c>
      <c r="AN94" s="10"/>
    </row>
    <row r="95" spans="1:40" ht="16.5" customHeight="1" x14ac:dyDescent="0.2">
      <c r="A95" s="8" t="s">
        <v>1396</v>
      </c>
      <c r="B95" s="22" t="s">
        <v>219</v>
      </c>
      <c r="C95" s="2" t="s">
        <v>290</v>
      </c>
      <c r="D95" s="2" t="s">
        <v>1397</v>
      </c>
      <c r="E95" s="3" t="s">
        <v>1398</v>
      </c>
      <c r="F95" s="3" t="s">
        <v>1399</v>
      </c>
      <c r="G95" s="3" t="s">
        <v>1400</v>
      </c>
      <c r="H95" s="3" t="s">
        <v>1401</v>
      </c>
      <c r="I95" s="5">
        <v>364</v>
      </c>
      <c r="J95" s="5">
        <v>110</v>
      </c>
      <c r="K95" s="3" t="s">
        <v>275</v>
      </c>
      <c r="L95" s="3" t="s">
        <v>1402</v>
      </c>
      <c r="M95" s="3" t="s">
        <v>1403</v>
      </c>
      <c r="N95" s="3" t="s">
        <v>278</v>
      </c>
      <c r="O95" s="3" t="s">
        <v>1404</v>
      </c>
      <c r="P95" s="3" t="s">
        <v>1405</v>
      </c>
      <c r="Q95" s="3" t="s">
        <v>281</v>
      </c>
      <c r="R95" s="3" t="s">
        <v>1406</v>
      </c>
      <c r="S95" s="3" t="s">
        <v>283</v>
      </c>
      <c r="T95" s="3" t="s">
        <v>284</v>
      </c>
      <c r="U95" s="3" t="s">
        <v>285</v>
      </c>
      <c r="V95" s="2">
        <v>517810140</v>
      </c>
      <c r="W95" s="2" t="s">
        <v>347</v>
      </c>
      <c r="X95" s="90" t="s">
        <v>1407</v>
      </c>
      <c r="Y95" s="3" t="s">
        <v>3195</v>
      </c>
      <c r="Z95" s="166"/>
      <c r="AA95" s="166"/>
      <c r="AB95" s="166"/>
      <c r="AC95" s="166"/>
      <c r="AD95" s="166">
        <v>517810125</v>
      </c>
      <c r="AE95" s="166" t="s">
        <v>3918</v>
      </c>
      <c r="AF95" s="168"/>
      <c r="AG95" s="166" t="s">
        <v>3919</v>
      </c>
      <c r="AH95" s="166" t="s">
        <v>3920</v>
      </c>
      <c r="AI95" s="166" t="s">
        <v>3921</v>
      </c>
      <c r="AJ95" s="169" t="s">
        <v>3575</v>
      </c>
      <c r="AK95" s="5" t="s">
        <v>3575</v>
      </c>
      <c r="AL95" s="5" t="s">
        <v>3576</v>
      </c>
      <c r="AM95" s="5" t="s">
        <v>3575</v>
      </c>
      <c r="AN95" s="10"/>
    </row>
    <row r="96" spans="1:40" ht="16.5" customHeight="1" x14ac:dyDescent="0.2">
      <c r="A96" s="8" t="s">
        <v>1408</v>
      </c>
      <c r="B96" s="22">
        <v>44993501</v>
      </c>
      <c r="C96" s="2" t="s">
        <v>290</v>
      </c>
      <c r="D96" s="2" t="s">
        <v>1409</v>
      </c>
      <c r="E96" s="3" t="s">
        <v>1410</v>
      </c>
      <c r="F96" s="3" t="s">
        <v>1411</v>
      </c>
      <c r="G96" s="3" t="s">
        <v>1412</v>
      </c>
      <c r="H96" s="3" t="s">
        <v>1413</v>
      </c>
      <c r="I96" s="5">
        <v>1784</v>
      </c>
      <c r="J96" s="5">
        <v>81</v>
      </c>
      <c r="K96" s="3" t="s">
        <v>1136</v>
      </c>
      <c r="L96" s="3" t="s">
        <v>1414</v>
      </c>
      <c r="M96" s="3" t="s">
        <v>1415</v>
      </c>
      <c r="N96" s="3" t="s">
        <v>278</v>
      </c>
      <c r="O96" s="3" t="s">
        <v>1416</v>
      </c>
      <c r="P96" s="3" t="s">
        <v>1417</v>
      </c>
      <c r="Q96" s="3" t="s">
        <v>281</v>
      </c>
      <c r="R96" s="3" t="s">
        <v>1418</v>
      </c>
      <c r="S96" s="3" t="s">
        <v>283</v>
      </c>
      <c r="T96" s="3" t="s">
        <v>284</v>
      </c>
      <c r="U96" s="3" t="s">
        <v>285</v>
      </c>
      <c r="V96" s="2" t="s">
        <v>1419</v>
      </c>
      <c r="W96" s="2" t="s">
        <v>347</v>
      </c>
      <c r="X96" s="90" t="s">
        <v>230</v>
      </c>
      <c r="Y96" s="3" t="s">
        <v>230</v>
      </c>
      <c r="Z96" s="166"/>
      <c r="AA96" s="166"/>
      <c r="AB96" s="166"/>
      <c r="AC96" s="166"/>
      <c r="AD96" s="166"/>
      <c r="AE96" s="166"/>
      <c r="AF96" s="168"/>
      <c r="AG96" s="166"/>
      <c r="AH96" s="166"/>
      <c r="AI96" s="166"/>
      <c r="AJ96" s="169" t="s">
        <v>3575</v>
      </c>
      <c r="AK96" s="5" t="s">
        <v>3575</v>
      </c>
      <c r="AL96" s="5" t="s">
        <v>3602</v>
      </c>
      <c r="AM96" s="5" t="s">
        <v>3580</v>
      </c>
      <c r="AN96" s="10"/>
    </row>
    <row r="97" spans="1:40" ht="16.5" customHeight="1" x14ac:dyDescent="0.2">
      <c r="A97" s="8" t="s">
        <v>1420</v>
      </c>
      <c r="B97" s="22" t="s">
        <v>232</v>
      </c>
      <c r="C97" s="2" t="s">
        <v>1421</v>
      </c>
      <c r="D97" s="2" t="s">
        <v>1422</v>
      </c>
      <c r="E97" s="3" t="s">
        <v>1423</v>
      </c>
      <c r="F97" s="3" t="s">
        <v>1424</v>
      </c>
      <c r="G97" s="3" t="s">
        <v>1412</v>
      </c>
      <c r="H97" s="3" t="s">
        <v>1413</v>
      </c>
      <c r="I97" s="5">
        <v>2482</v>
      </c>
      <c r="J97" s="5">
        <v>113</v>
      </c>
      <c r="K97" s="3" t="s">
        <v>275</v>
      </c>
      <c r="L97" s="3" t="s">
        <v>1425</v>
      </c>
      <c r="M97" s="3" t="s">
        <v>1426</v>
      </c>
      <c r="N97" s="3" t="s">
        <v>278</v>
      </c>
      <c r="O97" s="3" t="s">
        <v>1427</v>
      </c>
      <c r="P97" s="3" t="s">
        <v>1428</v>
      </c>
      <c r="Q97" s="3" t="s">
        <v>281</v>
      </c>
      <c r="R97" s="3" t="s">
        <v>1429</v>
      </c>
      <c r="S97" s="3" t="s">
        <v>283</v>
      </c>
      <c r="T97" s="3" t="s">
        <v>284</v>
      </c>
      <c r="U97" s="3" t="s">
        <v>285</v>
      </c>
      <c r="V97" s="2">
        <v>544422813</v>
      </c>
      <c r="W97" s="97" t="s">
        <v>1430</v>
      </c>
      <c r="X97" s="90" t="s">
        <v>1431</v>
      </c>
      <c r="Y97" s="3" t="s">
        <v>3196</v>
      </c>
      <c r="Z97" s="166"/>
      <c r="AA97" s="166">
        <v>544422861</v>
      </c>
      <c r="AB97" s="177" t="s">
        <v>3196</v>
      </c>
      <c r="AC97" s="166" t="s">
        <v>3922</v>
      </c>
      <c r="AD97" s="166">
        <v>544422861</v>
      </c>
      <c r="AE97" s="166"/>
      <c r="AF97" s="168"/>
      <c r="AG97" s="166" t="s">
        <v>3922</v>
      </c>
      <c r="AH97" s="166">
        <v>544422861</v>
      </c>
      <c r="AI97" s="166" t="s">
        <v>3196</v>
      </c>
      <c r="AJ97" s="169" t="s">
        <v>3575</v>
      </c>
      <c r="AK97" s="5" t="s">
        <v>3575</v>
      </c>
      <c r="AL97" s="5" t="s">
        <v>3602</v>
      </c>
      <c r="AM97" s="5" t="s">
        <v>3580</v>
      </c>
      <c r="AN97" s="10"/>
    </row>
    <row r="98" spans="1:40" ht="16.5" customHeight="1" x14ac:dyDescent="0.2">
      <c r="A98" s="8" t="s">
        <v>1432</v>
      </c>
      <c r="B98" s="22">
        <v>62156748</v>
      </c>
      <c r="C98" s="2" t="s">
        <v>290</v>
      </c>
      <c r="D98" s="2" t="s">
        <v>1433</v>
      </c>
      <c r="E98" s="3" t="s">
        <v>1434</v>
      </c>
      <c r="F98" s="3" t="s">
        <v>1435</v>
      </c>
      <c r="G98" s="3" t="s">
        <v>1436</v>
      </c>
      <c r="H98" s="3" t="s">
        <v>1437</v>
      </c>
      <c r="I98" s="5">
        <v>4185</v>
      </c>
      <c r="J98" s="5">
        <v>48</v>
      </c>
      <c r="K98" s="3" t="s">
        <v>275</v>
      </c>
      <c r="L98" s="3" t="s">
        <v>1438</v>
      </c>
      <c r="M98" s="3" t="s">
        <v>3405</v>
      </c>
      <c r="N98" s="3" t="s">
        <v>335</v>
      </c>
      <c r="O98" s="3" t="s">
        <v>3406</v>
      </c>
      <c r="P98" s="3" t="s">
        <v>3407</v>
      </c>
      <c r="Q98" s="3" t="s">
        <v>323</v>
      </c>
      <c r="R98" s="3" t="s">
        <v>3408</v>
      </c>
      <c r="S98" s="3" t="s">
        <v>283</v>
      </c>
      <c r="T98" s="3" t="s">
        <v>284</v>
      </c>
      <c r="U98" s="3" t="s">
        <v>285</v>
      </c>
      <c r="V98" s="2">
        <v>548212105</v>
      </c>
      <c r="W98" s="2" t="s">
        <v>347</v>
      </c>
      <c r="X98" s="90" t="s">
        <v>210</v>
      </c>
      <c r="Y98" s="3" t="s">
        <v>210</v>
      </c>
      <c r="Z98" s="166"/>
      <c r="AA98" s="166"/>
      <c r="AB98" s="166"/>
      <c r="AC98" s="166" t="s">
        <v>3923</v>
      </c>
      <c r="AD98" s="166">
        <v>548212105</v>
      </c>
      <c r="AE98" s="166" t="s">
        <v>210</v>
      </c>
      <c r="AF98" s="168"/>
      <c r="AG98" s="166" t="s">
        <v>3924</v>
      </c>
      <c r="AH98" s="166">
        <v>548212105</v>
      </c>
      <c r="AI98" s="166" t="s">
        <v>210</v>
      </c>
      <c r="AJ98" s="169" t="s">
        <v>3575</v>
      </c>
      <c r="AK98" s="185" t="s">
        <v>3580</v>
      </c>
      <c r="AL98" s="5"/>
      <c r="AM98" s="5" t="s">
        <v>3580</v>
      </c>
      <c r="AN98" s="10" t="s">
        <v>3585</v>
      </c>
    </row>
    <row r="99" spans="1:40" ht="16.5" customHeight="1" x14ac:dyDescent="0.2">
      <c r="A99" s="8" t="s">
        <v>1439</v>
      </c>
      <c r="B99" s="22" t="s">
        <v>204</v>
      </c>
      <c r="C99" s="2" t="s">
        <v>1440</v>
      </c>
      <c r="D99" s="2" t="s">
        <v>1441</v>
      </c>
      <c r="E99" s="3" t="s">
        <v>1442</v>
      </c>
      <c r="F99" s="3" t="s">
        <v>1443</v>
      </c>
      <c r="G99" s="3" t="s">
        <v>1400</v>
      </c>
      <c r="H99" s="3" t="s">
        <v>1444</v>
      </c>
      <c r="I99" s="5">
        <v>1140</v>
      </c>
      <c r="J99" s="5">
        <v>61</v>
      </c>
      <c r="K99" s="3" t="s">
        <v>275</v>
      </c>
      <c r="L99" s="3" t="s">
        <v>1445</v>
      </c>
      <c r="M99" s="3" t="s">
        <v>1446</v>
      </c>
      <c r="N99" s="3" t="s">
        <v>278</v>
      </c>
      <c r="O99" s="3" t="s">
        <v>1447</v>
      </c>
      <c r="P99" s="3" t="s">
        <v>1448</v>
      </c>
      <c r="Q99" s="3" t="s">
        <v>281</v>
      </c>
      <c r="R99" s="3" t="s">
        <v>1449</v>
      </c>
      <c r="S99" s="3" t="s">
        <v>283</v>
      </c>
      <c r="T99" s="3" t="s">
        <v>284</v>
      </c>
      <c r="U99" s="3" t="s">
        <v>285</v>
      </c>
      <c r="V99" s="2" t="s">
        <v>1450</v>
      </c>
      <c r="W99" s="2" t="s">
        <v>1451</v>
      </c>
      <c r="X99" s="90" t="s">
        <v>1452</v>
      </c>
      <c r="Y99" s="3" t="s">
        <v>1451</v>
      </c>
      <c r="Z99" s="166"/>
      <c r="AA99" s="166"/>
      <c r="AB99" s="166"/>
      <c r="AC99" s="166" t="s">
        <v>3925</v>
      </c>
      <c r="AD99" s="166" t="s">
        <v>3926</v>
      </c>
      <c r="AE99" s="166" t="s">
        <v>3927</v>
      </c>
      <c r="AF99" s="168"/>
      <c r="AG99" s="166" t="s">
        <v>3928</v>
      </c>
      <c r="AH99" s="166">
        <v>548515145</v>
      </c>
      <c r="AI99" s="180" t="s">
        <v>3929</v>
      </c>
      <c r="AJ99" s="169" t="s">
        <v>3575</v>
      </c>
      <c r="AK99" s="5" t="s">
        <v>3575</v>
      </c>
      <c r="AL99" s="5" t="s">
        <v>3576</v>
      </c>
      <c r="AM99" s="5" t="s">
        <v>3580</v>
      </c>
      <c r="AN99" s="10"/>
    </row>
    <row r="100" spans="1:40" ht="16.5" customHeight="1" x14ac:dyDescent="0.2">
      <c r="A100" s="8" t="s">
        <v>1453</v>
      </c>
      <c r="B100" s="22">
        <v>62160095</v>
      </c>
      <c r="C100" s="2" t="s">
        <v>290</v>
      </c>
      <c r="D100" s="2" t="s">
        <v>1454</v>
      </c>
      <c r="E100" s="3" t="s">
        <v>1455</v>
      </c>
      <c r="F100" s="3" t="s">
        <v>1456</v>
      </c>
      <c r="G100" s="3" t="s">
        <v>1457</v>
      </c>
      <c r="H100" s="3" t="s">
        <v>1458</v>
      </c>
      <c r="I100" s="5">
        <v>803</v>
      </c>
      <c r="J100" s="5">
        <v>2</v>
      </c>
      <c r="K100" s="3" t="s">
        <v>275</v>
      </c>
      <c r="L100" s="3" t="s">
        <v>3409</v>
      </c>
      <c r="M100" s="3" t="s">
        <v>1459</v>
      </c>
      <c r="N100" s="3" t="s">
        <v>335</v>
      </c>
      <c r="O100" s="3" t="s">
        <v>1460</v>
      </c>
      <c r="P100" s="3" t="s">
        <v>1461</v>
      </c>
      <c r="Q100" s="3" t="s">
        <v>323</v>
      </c>
      <c r="R100" s="3" t="s">
        <v>1462</v>
      </c>
      <c r="S100" s="3" t="s">
        <v>283</v>
      </c>
      <c r="T100" s="3" t="s">
        <v>284</v>
      </c>
      <c r="U100" s="3" t="s">
        <v>285</v>
      </c>
      <c r="V100" s="2" t="s">
        <v>1463</v>
      </c>
      <c r="W100" s="2" t="s">
        <v>347</v>
      </c>
      <c r="X100" s="98" t="s">
        <v>3081</v>
      </c>
      <c r="Y100" s="12" t="s">
        <v>3081</v>
      </c>
      <c r="Z100" s="166"/>
      <c r="AA100" s="166"/>
      <c r="AB100" s="166"/>
      <c r="AC100" s="166" t="s">
        <v>3930</v>
      </c>
      <c r="AD100" s="166">
        <v>545245630</v>
      </c>
      <c r="AE100" s="166" t="s">
        <v>3931</v>
      </c>
      <c r="AF100" s="168"/>
      <c r="AG100" s="166" t="s">
        <v>3930</v>
      </c>
      <c r="AH100" s="166">
        <v>545245630</v>
      </c>
      <c r="AI100" s="166" t="s">
        <v>3931</v>
      </c>
      <c r="AJ100" s="169" t="s">
        <v>3575</v>
      </c>
      <c r="AK100" s="5" t="s">
        <v>3575</v>
      </c>
      <c r="AL100" s="5" t="s">
        <v>3576</v>
      </c>
      <c r="AM100" s="5" t="s">
        <v>3580</v>
      </c>
      <c r="AN100" s="10"/>
    </row>
    <row r="101" spans="1:40" ht="16.5" customHeight="1" x14ac:dyDescent="0.2">
      <c r="A101" s="8" t="s">
        <v>1464</v>
      </c>
      <c r="B101" s="8">
        <v>64327809</v>
      </c>
      <c r="C101" s="13" t="s">
        <v>290</v>
      </c>
      <c r="D101" s="13" t="s">
        <v>1465</v>
      </c>
      <c r="E101" s="3" t="s">
        <v>1466</v>
      </c>
      <c r="F101" s="3" t="s">
        <v>1467</v>
      </c>
      <c r="G101" s="3" t="s">
        <v>866</v>
      </c>
      <c r="H101" s="3" t="s">
        <v>1468</v>
      </c>
      <c r="I101" s="5">
        <v>212</v>
      </c>
      <c r="J101" s="5">
        <v>9</v>
      </c>
      <c r="K101" s="3" t="s">
        <v>275</v>
      </c>
      <c r="L101" s="3" t="s">
        <v>1469</v>
      </c>
      <c r="M101" s="3" t="s">
        <v>3932</v>
      </c>
      <c r="N101" s="3" t="s">
        <v>335</v>
      </c>
      <c r="O101" s="3" t="s">
        <v>3933</v>
      </c>
      <c r="P101" s="3" t="s">
        <v>3934</v>
      </c>
      <c r="Q101" s="3" t="s">
        <v>323</v>
      </c>
      <c r="R101" s="3" t="s">
        <v>3935</v>
      </c>
      <c r="S101" s="3" t="s">
        <v>283</v>
      </c>
      <c r="T101" s="3" t="s">
        <v>284</v>
      </c>
      <c r="U101" s="3" t="s">
        <v>285</v>
      </c>
      <c r="V101" s="2" t="s">
        <v>1470</v>
      </c>
      <c r="W101" s="2" t="s">
        <v>105</v>
      </c>
      <c r="X101" s="113" t="s">
        <v>1471</v>
      </c>
      <c r="Y101" s="3" t="s">
        <v>3197</v>
      </c>
      <c r="Z101" s="166" t="s">
        <v>360</v>
      </c>
      <c r="AA101" s="166" t="s">
        <v>360</v>
      </c>
      <c r="AB101" s="166" t="s">
        <v>360</v>
      </c>
      <c r="AC101" s="166" t="s">
        <v>360</v>
      </c>
      <c r="AD101" s="166" t="s">
        <v>360</v>
      </c>
      <c r="AE101" s="166" t="s">
        <v>360</v>
      </c>
      <c r="AF101" s="166" t="s">
        <v>360</v>
      </c>
      <c r="AG101" s="166" t="s">
        <v>360</v>
      </c>
      <c r="AH101" s="166" t="s">
        <v>360</v>
      </c>
      <c r="AI101" s="166" t="s">
        <v>360</v>
      </c>
      <c r="AJ101" s="169" t="s">
        <v>3580</v>
      </c>
      <c r="AK101" s="5" t="s">
        <v>3580</v>
      </c>
      <c r="AL101" s="5"/>
      <c r="AM101" s="5" t="s">
        <v>3575</v>
      </c>
      <c r="AN101" s="6" t="s">
        <v>3936</v>
      </c>
    </row>
    <row r="102" spans="1:40" ht="16.5" customHeight="1" x14ac:dyDescent="0.2">
      <c r="A102" s="8" t="s">
        <v>1472</v>
      </c>
      <c r="B102" s="22">
        <v>62158465</v>
      </c>
      <c r="C102" s="2" t="s">
        <v>290</v>
      </c>
      <c r="D102" s="2" t="s">
        <v>1473</v>
      </c>
      <c r="E102" s="3" t="s">
        <v>1474</v>
      </c>
      <c r="F102" s="3" t="s">
        <v>1475</v>
      </c>
      <c r="G102" s="3" t="s">
        <v>731</v>
      </c>
      <c r="H102" s="3" t="s">
        <v>1476</v>
      </c>
      <c r="I102" s="5">
        <v>825</v>
      </c>
      <c r="J102" s="5">
        <v>51</v>
      </c>
      <c r="K102" s="3" t="s">
        <v>275</v>
      </c>
      <c r="L102" s="3" t="s">
        <v>1477</v>
      </c>
      <c r="M102" s="3" t="s">
        <v>1478</v>
      </c>
      <c r="N102" s="3" t="s">
        <v>278</v>
      </c>
      <c r="O102" s="3" t="s">
        <v>1479</v>
      </c>
      <c r="P102" s="3" t="s">
        <v>1480</v>
      </c>
      <c r="Q102" s="3" t="s">
        <v>281</v>
      </c>
      <c r="R102" s="3" t="s">
        <v>1481</v>
      </c>
      <c r="S102" s="3" t="s">
        <v>283</v>
      </c>
      <c r="T102" s="3" t="s">
        <v>284</v>
      </c>
      <c r="U102" s="3" t="s">
        <v>285</v>
      </c>
      <c r="V102" s="2" t="s">
        <v>1482</v>
      </c>
      <c r="W102" s="2" t="s">
        <v>347</v>
      </c>
      <c r="X102" s="90" t="s">
        <v>21</v>
      </c>
      <c r="Y102" s="3" t="s">
        <v>21</v>
      </c>
      <c r="Z102" s="166"/>
      <c r="AA102" s="166"/>
      <c r="AB102" s="166"/>
      <c r="AC102" s="166" t="s">
        <v>3937</v>
      </c>
      <c r="AD102" s="166">
        <v>541212627</v>
      </c>
      <c r="AE102" s="166" t="s">
        <v>21</v>
      </c>
      <c r="AF102" s="168"/>
      <c r="AG102" s="166" t="s">
        <v>3937</v>
      </c>
      <c r="AH102" s="166">
        <v>541212627</v>
      </c>
      <c r="AI102" s="166" t="s">
        <v>21</v>
      </c>
      <c r="AJ102" s="169" t="s">
        <v>3575</v>
      </c>
      <c r="AK102" s="5" t="s">
        <v>3575</v>
      </c>
      <c r="AL102" s="5" t="s">
        <v>3576</v>
      </c>
      <c r="AM102" s="5" t="s">
        <v>3580</v>
      </c>
      <c r="AN102" s="10"/>
    </row>
    <row r="103" spans="1:40" ht="16.5" customHeight="1" x14ac:dyDescent="0.2">
      <c r="A103" s="8" t="s">
        <v>1483</v>
      </c>
      <c r="B103" s="22" t="s">
        <v>240</v>
      </c>
      <c r="C103" s="2" t="s">
        <v>1484</v>
      </c>
      <c r="D103" s="2" t="s">
        <v>1485</v>
      </c>
      <c r="E103" s="3" t="s">
        <v>1486</v>
      </c>
      <c r="F103" s="3" t="s">
        <v>1487</v>
      </c>
      <c r="G103" s="3" t="s">
        <v>1488</v>
      </c>
      <c r="H103" s="3" t="s">
        <v>1489</v>
      </c>
      <c r="I103" s="5">
        <v>982</v>
      </c>
      <c r="J103" s="5">
        <v>23</v>
      </c>
      <c r="K103" s="3" t="s">
        <v>275</v>
      </c>
      <c r="L103" s="3" t="s">
        <v>1490</v>
      </c>
      <c r="M103" s="3" t="s">
        <v>1491</v>
      </c>
      <c r="N103" s="3" t="s">
        <v>335</v>
      </c>
      <c r="O103" s="3" t="s">
        <v>1492</v>
      </c>
      <c r="P103" s="3" t="s">
        <v>1493</v>
      </c>
      <c r="Q103" s="3" t="s">
        <v>323</v>
      </c>
      <c r="R103" s="3" t="s">
        <v>1494</v>
      </c>
      <c r="S103" s="3" t="s">
        <v>283</v>
      </c>
      <c r="T103" s="3" t="s">
        <v>284</v>
      </c>
      <c r="U103" s="3" t="s">
        <v>285</v>
      </c>
      <c r="V103" s="2">
        <v>541123111</v>
      </c>
      <c r="W103" s="2" t="s">
        <v>347</v>
      </c>
      <c r="X103" s="90" t="s">
        <v>1495</v>
      </c>
      <c r="Y103" s="3" t="s">
        <v>3198</v>
      </c>
      <c r="Z103" s="166"/>
      <c r="AA103" s="166"/>
      <c r="AB103" s="166"/>
      <c r="AC103" s="166" t="s">
        <v>3938</v>
      </c>
      <c r="AD103" s="166">
        <v>605542263</v>
      </c>
      <c r="AE103" s="166" t="s">
        <v>3198</v>
      </c>
      <c r="AF103" s="168"/>
      <c r="AG103" s="166" t="s">
        <v>3938</v>
      </c>
      <c r="AH103" s="166">
        <v>605542263</v>
      </c>
      <c r="AI103" s="166" t="s">
        <v>3198</v>
      </c>
      <c r="AJ103" s="169" t="s">
        <v>3575</v>
      </c>
      <c r="AK103" s="5" t="s">
        <v>3575</v>
      </c>
      <c r="AL103" s="5" t="s">
        <v>3602</v>
      </c>
      <c r="AM103" s="5" t="s">
        <v>3580</v>
      </c>
      <c r="AN103" s="10"/>
    </row>
    <row r="104" spans="1:40" ht="16.5" customHeight="1" x14ac:dyDescent="0.2">
      <c r="A104" s="8" t="s">
        <v>1496</v>
      </c>
      <c r="B104" s="22">
        <v>62157655</v>
      </c>
      <c r="C104" s="2" t="s">
        <v>290</v>
      </c>
      <c r="D104" s="2" t="s">
        <v>1497</v>
      </c>
      <c r="E104" s="3" t="s">
        <v>1498</v>
      </c>
      <c r="F104" s="3" t="s">
        <v>1499</v>
      </c>
      <c r="G104" s="3" t="s">
        <v>1500</v>
      </c>
      <c r="H104" s="3" t="s">
        <v>1501</v>
      </c>
      <c r="I104" s="5">
        <v>66</v>
      </c>
      <c r="J104" s="5">
        <v>1</v>
      </c>
      <c r="K104" s="3" t="s">
        <v>275</v>
      </c>
      <c r="L104" s="3" t="s">
        <v>1502</v>
      </c>
      <c r="M104" s="3" t="s">
        <v>3939</v>
      </c>
      <c r="N104" s="3" t="s">
        <v>335</v>
      </c>
      <c r="O104" s="3" t="s">
        <v>3940</v>
      </c>
      <c r="P104" s="3" t="s">
        <v>3939</v>
      </c>
      <c r="Q104" s="3" t="s">
        <v>323</v>
      </c>
      <c r="R104" s="3" t="s">
        <v>3941</v>
      </c>
      <c r="S104" s="3" t="s">
        <v>283</v>
      </c>
      <c r="T104" s="3" t="s">
        <v>284</v>
      </c>
      <c r="U104" s="3" t="s">
        <v>285</v>
      </c>
      <c r="V104" s="2" t="s">
        <v>3942</v>
      </c>
      <c r="W104" s="6" t="s">
        <v>1503</v>
      </c>
      <c r="X104" s="188" t="s">
        <v>3943</v>
      </c>
      <c r="Y104" s="3" t="s">
        <v>220</v>
      </c>
      <c r="Z104" s="166"/>
      <c r="AA104" s="166">
        <v>541226090</v>
      </c>
      <c r="AB104" s="166" t="s">
        <v>3944</v>
      </c>
      <c r="AC104" s="166" t="s">
        <v>3945</v>
      </c>
      <c r="AD104" s="166">
        <v>541226090</v>
      </c>
      <c r="AE104" s="166" t="s">
        <v>3944</v>
      </c>
      <c r="AF104" s="168"/>
      <c r="AG104" s="166"/>
      <c r="AH104" s="166"/>
      <c r="AI104" s="166" t="s">
        <v>3944</v>
      </c>
      <c r="AJ104" s="169" t="s">
        <v>3575</v>
      </c>
      <c r="AK104" s="5" t="s">
        <v>3575</v>
      </c>
      <c r="AL104" s="5" t="s">
        <v>3602</v>
      </c>
      <c r="AM104" s="5" t="s">
        <v>3580</v>
      </c>
      <c r="AN104" s="10"/>
    </row>
    <row r="105" spans="1:40" ht="16.5" customHeight="1" x14ac:dyDescent="0.2">
      <c r="A105" s="1" t="s">
        <v>1504</v>
      </c>
      <c r="B105" s="22">
        <v>62157396</v>
      </c>
      <c r="C105" s="2" t="s">
        <v>290</v>
      </c>
      <c r="D105" s="2" t="s">
        <v>1505</v>
      </c>
      <c r="E105" s="3" t="s">
        <v>1506</v>
      </c>
      <c r="F105" s="3" t="s">
        <v>1507</v>
      </c>
      <c r="G105" s="3" t="s">
        <v>763</v>
      </c>
      <c r="H105" s="3" t="s">
        <v>1508</v>
      </c>
      <c r="I105" s="5">
        <v>2129</v>
      </c>
      <c r="J105" s="5">
        <v>6</v>
      </c>
      <c r="K105" s="3" t="s">
        <v>1136</v>
      </c>
      <c r="L105" s="3" t="s">
        <v>3410</v>
      </c>
      <c r="M105" s="3" t="s">
        <v>1509</v>
      </c>
      <c r="N105" s="3" t="s">
        <v>335</v>
      </c>
      <c r="O105" s="3" t="s">
        <v>1510</v>
      </c>
      <c r="P105" s="3" t="s">
        <v>1511</v>
      </c>
      <c r="Q105" s="3" t="s">
        <v>323</v>
      </c>
      <c r="R105" s="3" t="s">
        <v>1512</v>
      </c>
      <c r="S105" s="3" t="s">
        <v>283</v>
      </c>
      <c r="T105" s="3" t="s">
        <v>284</v>
      </c>
      <c r="U105" s="3" t="s">
        <v>285</v>
      </c>
      <c r="V105" s="2">
        <v>541246641</v>
      </c>
      <c r="W105" s="2" t="s">
        <v>1513</v>
      </c>
      <c r="X105" s="90" t="s">
        <v>1514</v>
      </c>
      <c r="Y105" s="89" t="s">
        <v>3199</v>
      </c>
      <c r="Z105" s="166" t="s">
        <v>360</v>
      </c>
      <c r="AA105" s="166" t="s">
        <v>360</v>
      </c>
      <c r="AB105" s="166" t="s">
        <v>360</v>
      </c>
      <c r="AC105" s="166" t="s">
        <v>3946</v>
      </c>
      <c r="AD105" s="166" t="s">
        <v>360</v>
      </c>
      <c r="AE105" s="166" t="s">
        <v>1513</v>
      </c>
      <c r="AF105" s="166" t="s">
        <v>360</v>
      </c>
      <c r="AG105" s="166" t="s">
        <v>360</v>
      </c>
      <c r="AH105" s="166" t="s">
        <v>360</v>
      </c>
      <c r="AI105" s="166" t="s">
        <v>360</v>
      </c>
      <c r="AJ105" s="169" t="s">
        <v>3580</v>
      </c>
      <c r="AK105" s="185" t="s">
        <v>3580</v>
      </c>
      <c r="AL105" s="5"/>
      <c r="AM105" s="5" t="s">
        <v>3575</v>
      </c>
      <c r="AN105" s="10" t="s">
        <v>3947</v>
      </c>
    </row>
    <row r="106" spans="1:40" ht="16.5" customHeight="1" x14ac:dyDescent="0.2">
      <c r="A106" s="8" t="s">
        <v>1515</v>
      </c>
      <c r="B106" s="22">
        <v>48515027</v>
      </c>
      <c r="C106" s="2" t="s">
        <v>290</v>
      </c>
      <c r="D106" s="2" t="s">
        <v>1516</v>
      </c>
      <c r="E106" s="3" t="s">
        <v>1517</v>
      </c>
      <c r="F106" s="3" t="s">
        <v>1518</v>
      </c>
      <c r="G106" s="3" t="s">
        <v>1291</v>
      </c>
      <c r="H106" s="3" t="s">
        <v>1519</v>
      </c>
      <c r="I106" s="5">
        <v>259</v>
      </c>
      <c r="J106" s="5">
        <v>14</v>
      </c>
      <c r="K106" s="3" t="s">
        <v>275</v>
      </c>
      <c r="L106" s="3" t="s">
        <v>1520</v>
      </c>
      <c r="M106" s="3" t="s">
        <v>1521</v>
      </c>
      <c r="N106" s="3" t="s">
        <v>278</v>
      </c>
      <c r="O106" s="3" t="s">
        <v>1522</v>
      </c>
      <c r="P106" s="3" t="s">
        <v>1523</v>
      </c>
      <c r="Q106" s="3" t="s">
        <v>281</v>
      </c>
      <c r="R106" s="3" t="s">
        <v>1524</v>
      </c>
      <c r="S106" s="3" t="s">
        <v>283</v>
      </c>
      <c r="T106" s="3" t="s">
        <v>284</v>
      </c>
      <c r="U106" s="3" t="s">
        <v>285</v>
      </c>
      <c r="V106" s="2">
        <v>545222089</v>
      </c>
      <c r="W106" s="2" t="s">
        <v>347</v>
      </c>
      <c r="X106" s="90" t="s">
        <v>1525</v>
      </c>
      <c r="Y106" s="3" t="s">
        <v>3200</v>
      </c>
      <c r="Z106" s="166"/>
      <c r="AA106" s="166"/>
      <c r="AB106" s="166"/>
      <c r="AC106" s="166" t="s">
        <v>3948</v>
      </c>
      <c r="AD106" s="166">
        <v>545222089</v>
      </c>
      <c r="AE106" s="166" t="s">
        <v>3949</v>
      </c>
      <c r="AF106" s="168"/>
      <c r="AG106" s="166" t="s">
        <v>3950</v>
      </c>
      <c r="AH106" s="166">
        <v>545222089</v>
      </c>
      <c r="AI106" s="166" t="s">
        <v>3951</v>
      </c>
      <c r="AJ106" s="169" t="s">
        <v>3575</v>
      </c>
      <c r="AK106" s="5" t="s">
        <v>3575</v>
      </c>
      <c r="AL106" s="5" t="s">
        <v>3602</v>
      </c>
      <c r="AM106" s="5" t="s">
        <v>3580</v>
      </c>
      <c r="AN106" s="10"/>
    </row>
    <row r="107" spans="1:40" ht="16.5" customHeight="1" x14ac:dyDescent="0.2">
      <c r="A107" s="8" t="s">
        <v>1526</v>
      </c>
      <c r="B107" s="22" t="s">
        <v>1527</v>
      </c>
      <c r="C107" s="2" t="s">
        <v>290</v>
      </c>
      <c r="D107" s="2" t="s">
        <v>1528</v>
      </c>
      <c r="E107" s="3" t="s">
        <v>1529</v>
      </c>
      <c r="F107" s="3" t="s">
        <v>1530</v>
      </c>
      <c r="G107" s="3" t="s">
        <v>1291</v>
      </c>
      <c r="H107" s="3" t="s">
        <v>1531</v>
      </c>
      <c r="I107" s="5">
        <v>114</v>
      </c>
      <c r="J107" s="5">
        <v>1</v>
      </c>
      <c r="K107" s="3" t="s">
        <v>275</v>
      </c>
      <c r="L107" s="3" t="s">
        <v>1532</v>
      </c>
      <c r="M107" s="3" t="s">
        <v>1533</v>
      </c>
      <c r="N107" s="3" t="s">
        <v>278</v>
      </c>
      <c r="O107" s="3" t="s">
        <v>1534</v>
      </c>
      <c r="P107" s="3" t="s">
        <v>1535</v>
      </c>
      <c r="Q107" s="3" t="s">
        <v>281</v>
      </c>
      <c r="R107" s="3" t="s">
        <v>1536</v>
      </c>
      <c r="S107" s="3" t="s">
        <v>283</v>
      </c>
      <c r="T107" s="3" t="s">
        <v>284</v>
      </c>
      <c r="U107" s="3" t="s">
        <v>285</v>
      </c>
      <c r="V107" s="2" t="s">
        <v>1537</v>
      </c>
      <c r="W107" s="2" t="s">
        <v>347</v>
      </c>
      <c r="X107" s="90" t="s">
        <v>1538</v>
      </c>
      <c r="Y107" s="3" t="s">
        <v>3201</v>
      </c>
      <c r="Z107" s="166"/>
      <c r="AA107" s="166"/>
      <c r="AB107" s="166"/>
      <c r="AC107" s="166" t="s">
        <v>3202</v>
      </c>
      <c r="AD107" s="166">
        <v>548522898</v>
      </c>
      <c r="AE107" s="177" t="s">
        <v>3201</v>
      </c>
      <c r="AF107" s="168"/>
      <c r="AG107" s="166" t="s">
        <v>3952</v>
      </c>
      <c r="AH107" s="166" t="s">
        <v>3953</v>
      </c>
      <c r="AI107" s="189" t="s">
        <v>3954</v>
      </c>
      <c r="AJ107" s="169" t="s">
        <v>3575</v>
      </c>
      <c r="AK107" s="5" t="s">
        <v>3575</v>
      </c>
      <c r="AL107" s="5" t="s">
        <v>3576</v>
      </c>
      <c r="AM107" s="5" t="s">
        <v>3575</v>
      </c>
      <c r="AN107" s="10"/>
    </row>
    <row r="108" spans="1:40" ht="16.5" customHeight="1" x14ac:dyDescent="0.2">
      <c r="A108" s="8" t="s">
        <v>1539</v>
      </c>
      <c r="B108" s="22">
        <v>49461249</v>
      </c>
      <c r="C108" s="2" t="s">
        <v>290</v>
      </c>
      <c r="D108" s="2" t="s">
        <v>1540</v>
      </c>
      <c r="E108" s="3" t="s">
        <v>1541</v>
      </c>
      <c r="F108" s="3" t="s">
        <v>1542</v>
      </c>
      <c r="G108" s="3" t="s">
        <v>1543</v>
      </c>
      <c r="H108" s="3" t="s">
        <v>1544</v>
      </c>
      <c r="I108" s="5">
        <v>40</v>
      </c>
      <c r="J108" s="5">
        <v>17</v>
      </c>
      <c r="K108" s="3" t="s">
        <v>410</v>
      </c>
      <c r="L108" s="3" t="s">
        <v>1545</v>
      </c>
      <c r="M108" s="3" t="s">
        <v>1546</v>
      </c>
      <c r="N108" s="3" t="s">
        <v>335</v>
      </c>
      <c r="O108" s="3" t="s">
        <v>1547</v>
      </c>
      <c r="P108" s="3" t="s">
        <v>1548</v>
      </c>
      <c r="Q108" s="3" t="s">
        <v>323</v>
      </c>
      <c r="R108" s="3" t="s">
        <v>1549</v>
      </c>
      <c r="S108" s="3" t="s">
        <v>1550</v>
      </c>
      <c r="T108" s="3" t="s">
        <v>284</v>
      </c>
      <c r="U108" s="3" t="s">
        <v>285</v>
      </c>
      <c r="V108" s="2" t="s">
        <v>1551</v>
      </c>
      <c r="W108" s="2" t="s">
        <v>347</v>
      </c>
      <c r="X108" s="90" t="s">
        <v>1552</v>
      </c>
      <c r="Y108" s="3" t="s">
        <v>3203</v>
      </c>
      <c r="Z108" s="166"/>
      <c r="AA108" s="166"/>
      <c r="AB108" s="166"/>
      <c r="AC108" s="166" t="s">
        <v>3955</v>
      </c>
      <c r="AD108" s="166">
        <v>544228017</v>
      </c>
      <c r="AE108" s="166" t="s">
        <v>3203</v>
      </c>
      <c r="AF108" s="168"/>
      <c r="AG108" s="166" t="s">
        <v>3956</v>
      </c>
      <c r="AH108" s="166">
        <v>544228017</v>
      </c>
      <c r="AI108" s="166" t="s">
        <v>3957</v>
      </c>
      <c r="AJ108" s="169" t="s">
        <v>3575</v>
      </c>
      <c r="AK108" s="5" t="s">
        <v>3575</v>
      </c>
      <c r="AL108" s="5" t="s">
        <v>3576</v>
      </c>
      <c r="AM108" s="5" t="s">
        <v>3580</v>
      </c>
      <c r="AN108" s="10"/>
    </row>
    <row r="109" spans="1:40" ht="16.5" customHeight="1" x14ac:dyDescent="0.2">
      <c r="A109" s="8" t="s">
        <v>1553</v>
      </c>
      <c r="B109" s="22">
        <v>49461524</v>
      </c>
      <c r="C109" s="2" t="s">
        <v>290</v>
      </c>
      <c r="D109" s="2" t="s">
        <v>1554</v>
      </c>
      <c r="E109" s="3" t="s">
        <v>1555</v>
      </c>
      <c r="F109" s="3" t="s">
        <v>1556</v>
      </c>
      <c r="G109" s="3" t="s">
        <v>1557</v>
      </c>
      <c r="H109" s="3" t="s">
        <v>1558</v>
      </c>
      <c r="I109" s="5">
        <v>386</v>
      </c>
      <c r="J109" s="5"/>
      <c r="K109" s="3" t="s">
        <v>410</v>
      </c>
      <c r="L109" s="3" t="s">
        <v>1559</v>
      </c>
      <c r="M109" s="3" t="s">
        <v>40</v>
      </c>
      <c r="N109" s="3" t="s">
        <v>335</v>
      </c>
      <c r="O109" s="3" t="s">
        <v>1560</v>
      </c>
      <c r="P109" s="3" t="s">
        <v>1561</v>
      </c>
      <c r="Q109" s="3" t="s">
        <v>323</v>
      </c>
      <c r="R109" s="3" t="s">
        <v>1562</v>
      </c>
      <c r="S109" s="3" t="s">
        <v>1563</v>
      </c>
      <c r="T109" s="3" t="s">
        <v>284</v>
      </c>
      <c r="U109" s="3" t="s">
        <v>285</v>
      </c>
      <c r="V109" s="2" t="s">
        <v>1564</v>
      </c>
      <c r="W109" s="2" t="s">
        <v>347</v>
      </c>
      <c r="X109" s="90" t="s">
        <v>39</v>
      </c>
      <c r="Y109" s="3" t="s">
        <v>39</v>
      </c>
      <c r="Z109" s="166"/>
      <c r="AA109" s="166"/>
      <c r="AB109" s="166"/>
      <c r="AC109" s="166" t="s">
        <v>3958</v>
      </c>
      <c r="AD109" s="166">
        <v>725111434</v>
      </c>
      <c r="AE109" s="166" t="s">
        <v>39</v>
      </c>
      <c r="AF109" s="168"/>
      <c r="AG109" s="166"/>
      <c r="AH109" s="166"/>
      <c r="AI109" s="166"/>
      <c r="AJ109" s="169" t="s">
        <v>3575</v>
      </c>
      <c r="AK109" s="5" t="s">
        <v>3575</v>
      </c>
      <c r="AL109" s="5" t="s">
        <v>3602</v>
      </c>
      <c r="AM109" s="5" t="s">
        <v>3580</v>
      </c>
      <c r="AN109" s="10"/>
    </row>
    <row r="110" spans="1:40" ht="16.5" customHeight="1" x14ac:dyDescent="0.2">
      <c r="A110" s="8" t="s">
        <v>1565</v>
      </c>
      <c r="B110" s="22">
        <v>49408381</v>
      </c>
      <c r="C110" s="2" t="s">
        <v>1566</v>
      </c>
      <c r="D110" s="2" t="s">
        <v>3411</v>
      </c>
      <c r="E110" s="3" t="s">
        <v>1567</v>
      </c>
      <c r="F110" s="3" t="s">
        <v>1568</v>
      </c>
      <c r="G110" s="3" t="s">
        <v>1569</v>
      </c>
      <c r="H110" s="3" t="s">
        <v>1570</v>
      </c>
      <c r="I110" s="5">
        <v>479</v>
      </c>
      <c r="J110" s="5"/>
      <c r="K110" s="3" t="s">
        <v>275</v>
      </c>
      <c r="L110" s="3" t="s">
        <v>1571</v>
      </c>
      <c r="M110" s="3" t="s">
        <v>1572</v>
      </c>
      <c r="N110" s="3" t="s">
        <v>335</v>
      </c>
      <c r="O110" s="3" t="s">
        <v>1573</v>
      </c>
      <c r="P110" s="3" t="s">
        <v>1574</v>
      </c>
      <c r="Q110" s="3" t="s">
        <v>323</v>
      </c>
      <c r="R110" s="3" t="s">
        <v>1575</v>
      </c>
      <c r="S110" s="3" t="s">
        <v>1576</v>
      </c>
      <c r="T110" s="3" t="s">
        <v>284</v>
      </c>
      <c r="U110" s="3" t="s">
        <v>285</v>
      </c>
      <c r="V110" s="2" t="s">
        <v>1577</v>
      </c>
      <c r="W110" s="2" t="s">
        <v>3412</v>
      </c>
      <c r="X110" s="90" t="s">
        <v>3337</v>
      </c>
      <c r="Y110" s="3" t="s">
        <v>3413</v>
      </c>
      <c r="Z110" s="166"/>
      <c r="AA110" s="166"/>
      <c r="AB110" s="166"/>
      <c r="AC110" s="166" t="s">
        <v>3959</v>
      </c>
      <c r="AD110" s="166">
        <v>544227207</v>
      </c>
      <c r="AE110" s="190" t="s">
        <v>3413</v>
      </c>
      <c r="AF110" s="168"/>
      <c r="AG110" s="166" t="s">
        <v>3960</v>
      </c>
      <c r="AH110" s="166" t="s">
        <v>3961</v>
      </c>
      <c r="AI110" s="166" t="s">
        <v>3962</v>
      </c>
      <c r="AJ110" s="169" t="s">
        <v>3575</v>
      </c>
      <c r="AK110" s="5" t="s">
        <v>3575</v>
      </c>
      <c r="AL110" s="5" t="s">
        <v>3576</v>
      </c>
      <c r="AM110" s="5" t="s">
        <v>3580</v>
      </c>
      <c r="AN110" s="10" t="s">
        <v>3963</v>
      </c>
    </row>
    <row r="111" spans="1:40" ht="16.5" customHeight="1" x14ac:dyDescent="0.2">
      <c r="A111" s="1" t="s">
        <v>1578</v>
      </c>
      <c r="B111" s="22">
        <v>71197770</v>
      </c>
      <c r="C111" s="2" t="s">
        <v>290</v>
      </c>
      <c r="D111" s="2" t="s">
        <v>104</v>
      </c>
      <c r="E111" s="3" t="s">
        <v>1579</v>
      </c>
      <c r="F111" s="3" t="s">
        <v>1580</v>
      </c>
      <c r="G111" s="3" t="s">
        <v>1569</v>
      </c>
      <c r="H111" s="3" t="s">
        <v>1581</v>
      </c>
      <c r="I111" s="5">
        <v>280</v>
      </c>
      <c r="J111" s="5"/>
      <c r="K111" s="3" t="s">
        <v>611</v>
      </c>
      <c r="L111" s="3" t="s">
        <v>1582</v>
      </c>
      <c r="M111" s="3" t="s">
        <v>1583</v>
      </c>
      <c r="N111" s="3" t="s">
        <v>278</v>
      </c>
      <c r="O111" s="3" t="s">
        <v>1584</v>
      </c>
      <c r="P111" s="3" t="s">
        <v>1585</v>
      </c>
      <c r="Q111" s="3" t="s">
        <v>281</v>
      </c>
      <c r="R111" s="3" t="s">
        <v>1586</v>
      </c>
      <c r="S111" s="3" t="s">
        <v>1576</v>
      </c>
      <c r="T111" s="3" t="s">
        <v>284</v>
      </c>
      <c r="U111" s="3" t="s">
        <v>285</v>
      </c>
      <c r="V111" s="2" t="s">
        <v>1587</v>
      </c>
      <c r="W111" s="2" t="s">
        <v>347</v>
      </c>
      <c r="X111" s="90" t="s">
        <v>103</v>
      </c>
      <c r="Y111" s="3" t="s">
        <v>103</v>
      </c>
      <c r="Z111" s="166" t="s">
        <v>360</v>
      </c>
      <c r="AA111" s="166" t="s">
        <v>360</v>
      </c>
      <c r="AB111" s="166" t="s">
        <v>360</v>
      </c>
      <c r="AC111" s="166" t="s">
        <v>360</v>
      </c>
      <c r="AD111" s="166" t="s">
        <v>360</v>
      </c>
      <c r="AE111" s="166" t="s">
        <v>360</v>
      </c>
      <c r="AF111" s="166" t="s">
        <v>360</v>
      </c>
      <c r="AG111" s="166" t="s">
        <v>360</v>
      </c>
      <c r="AH111" s="166" t="s">
        <v>360</v>
      </c>
      <c r="AI111" s="166" t="s">
        <v>360</v>
      </c>
      <c r="AJ111" s="169" t="s">
        <v>3580</v>
      </c>
      <c r="AK111" s="185" t="s">
        <v>3580</v>
      </c>
      <c r="AL111" s="5"/>
      <c r="AM111" s="5" t="s">
        <v>3580</v>
      </c>
      <c r="AN111" s="10" t="s">
        <v>3964</v>
      </c>
    </row>
    <row r="112" spans="1:40" ht="16.5" customHeight="1" x14ac:dyDescent="0.2">
      <c r="A112" s="8" t="s">
        <v>1588</v>
      </c>
      <c r="B112" s="22">
        <v>62075985</v>
      </c>
      <c r="C112" s="2" t="s">
        <v>290</v>
      </c>
      <c r="D112" s="2" t="s">
        <v>1589</v>
      </c>
      <c r="E112" s="3" t="s">
        <v>1590</v>
      </c>
      <c r="F112" s="3" t="s">
        <v>1591</v>
      </c>
      <c r="G112" s="3" t="s">
        <v>1014</v>
      </c>
      <c r="H112" s="3" t="s">
        <v>1592</v>
      </c>
      <c r="I112" s="5">
        <v>1142</v>
      </c>
      <c r="J112" s="5">
        <v>2</v>
      </c>
      <c r="K112" s="3" t="s">
        <v>275</v>
      </c>
      <c r="L112" s="3" t="s">
        <v>1593</v>
      </c>
      <c r="M112" s="3" t="s">
        <v>1594</v>
      </c>
      <c r="N112" s="3" t="s">
        <v>335</v>
      </c>
      <c r="O112" s="3" t="s">
        <v>1595</v>
      </c>
      <c r="P112" s="3" t="s">
        <v>1596</v>
      </c>
      <c r="Q112" s="3" t="s">
        <v>323</v>
      </c>
      <c r="R112" s="3" t="s">
        <v>1597</v>
      </c>
      <c r="S112" s="3" t="s">
        <v>995</v>
      </c>
      <c r="T112" s="3" t="s">
        <v>284</v>
      </c>
      <c r="U112" s="3" t="s">
        <v>285</v>
      </c>
      <c r="V112" s="2">
        <v>516453030</v>
      </c>
      <c r="W112" s="114" t="s">
        <v>3204</v>
      </c>
      <c r="X112" s="113" t="s">
        <v>1598</v>
      </c>
      <c r="Y112" s="6" t="s">
        <v>3205</v>
      </c>
      <c r="Z112" s="166"/>
      <c r="AA112" s="166"/>
      <c r="AB112" s="166"/>
      <c r="AC112" s="166" t="s">
        <v>3965</v>
      </c>
      <c r="AD112" s="166">
        <v>516452044</v>
      </c>
      <c r="AE112" s="166" t="s">
        <v>3205</v>
      </c>
      <c r="AF112" s="168"/>
      <c r="AG112" s="166" t="s">
        <v>131</v>
      </c>
      <c r="AH112" s="166">
        <v>516452044</v>
      </c>
      <c r="AI112" s="166" t="s">
        <v>130</v>
      </c>
      <c r="AJ112" s="169" t="s">
        <v>3575</v>
      </c>
      <c r="AK112" s="5" t="s">
        <v>3575</v>
      </c>
      <c r="AL112" s="5" t="s">
        <v>3576</v>
      </c>
      <c r="AM112" s="5" t="s">
        <v>3575</v>
      </c>
      <c r="AN112" s="10"/>
    </row>
    <row r="113" spans="1:40" ht="16.5" customHeight="1" x14ac:dyDescent="0.2">
      <c r="A113" s="8" t="s">
        <v>1599</v>
      </c>
      <c r="B113" s="22">
        <v>62077465</v>
      </c>
      <c r="C113" s="2" t="s">
        <v>290</v>
      </c>
      <c r="D113" s="2" t="s">
        <v>1600</v>
      </c>
      <c r="E113" s="3" t="s">
        <v>1601</v>
      </c>
      <c r="F113" s="3" t="s">
        <v>1602</v>
      </c>
      <c r="G113" s="3" t="s">
        <v>1014</v>
      </c>
      <c r="H113" s="3" t="s">
        <v>1592</v>
      </c>
      <c r="I113" s="5">
        <v>2344</v>
      </c>
      <c r="J113" s="5" t="s">
        <v>1603</v>
      </c>
      <c r="K113" s="3" t="s">
        <v>275</v>
      </c>
      <c r="L113" s="3" t="s">
        <v>1604</v>
      </c>
      <c r="M113" s="3" t="s">
        <v>1605</v>
      </c>
      <c r="N113" s="3" t="s">
        <v>335</v>
      </c>
      <c r="O113" s="3" t="s">
        <v>1606</v>
      </c>
      <c r="P113" s="3" t="s">
        <v>1607</v>
      </c>
      <c r="Q113" s="3" t="s">
        <v>323</v>
      </c>
      <c r="R113" s="3" t="s">
        <v>1608</v>
      </c>
      <c r="S113" s="3" t="s">
        <v>995</v>
      </c>
      <c r="T113" s="3" t="s">
        <v>284</v>
      </c>
      <c r="U113" s="3" t="s">
        <v>285</v>
      </c>
      <c r="V113" s="2" t="s">
        <v>1609</v>
      </c>
      <c r="W113" s="2" t="s">
        <v>85</v>
      </c>
      <c r="X113" s="90" t="s">
        <v>1610</v>
      </c>
      <c r="Y113" s="3" t="s">
        <v>85</v>
      </c>
      <c r="Z113" s="166" t="s">
        <v>1605</v>
      </c>
      <c r="AA113" s="166">
        <v>516413362</v>
      </c>
      <c r="AB113" s="166" t="s">
        <v>3966</v>
      </c>
      <c r="AC113" s="166" t="s">
        <v>3515</v>
      </c>
      <c r="AD113" s="166">
        <v>516453663</v>
      </c>
      <c r="AE113" s="166" t="s">
        <v>85</v>
      </c>
      <c r="AF113" s="168"/>
      <c r="AG113" s="166" t="s">
        <v>3967</v>
      </c>
      <c r="AH113" s="166">
        <v>516453662</v>
      </c>
      <c r="AI113" s="166" t="s">
        <v>3968</v>
      </c>
      <c r="AJ113" s="169" t="s">
        <v>3575</v>
      </c>
      <c r="AK113" s="5" t="s">
        <v>3575</v>
      </c>
      <c r="AL113" s="5" t="s">
        <v>3602</v>
      </c>
      <c r="AM113" s="5" t="s">
        <v>3580</v>
      </c>
      <c r="AN113" s="10"/>
    </row>
    <row r="114" spans="1:40" ht="16.5" customHeight="1" x14ac:dyDescent="0.2">
      <c r="A114" s="8" t="s">
        <v>1611</v>
      </c>
      <c r="B114" s="22" t="s">
        <v>124</v>
      </c>
      <c r="C114" s="2" t="s">
        <v>290</v>
      </c>
      <c r="D114" s="2" t="s">
        <v>1612</v>
      </c>
      <c r="E114" s="3" t="s">
        <v>1613</v>
      </c>
      <c r="F114" s="3" t="s">
        <v>1614</v>
      </c>
      <c r="G114" s="3" t="s">
        <v>1615</v>
      </c>
      <c r="H114" s="3" t="s">
        <v>1616</v>
      </c>
      <c r="I114" s="5">
        <v>200</v>
      </c>
      <c r="J114" s="5"/>
      <c r="K114" s="3" t="s">
        <v>275</v>
      </c>
      <c r="L114" s="3" t="s">
        <v>1617</v>
      </c>
      <c r="M114" s="3" t="s">
        <v>2947</v>
      </c>
      <c r="N114" s="3" t="s">
        <v>2525</v>
      </c>
      <c r="O114" s="3" t="s">
        <v>3206</v>
      </c>
      <c r="P114" s="3" t="s">
        <v>2949</v>
      </c>
      <c r="Q114" s="3" t="s">
        <v>2910</v>
      </c>
      <c r="R114" s="3" t="s">
        <v>3207</v>
      </c>
      <c r="S114" s="3" t="s">
        <v>1618</v>
      </c>
      <c r="T114" s="3" t="s">
        <v>371</v>
      </c>
      <c r="U114" s="3" t="s">
        <v>1619</v>
      </c>
      <c r="V114" s="7" t="s">
        <v>3208</v>
      </c>
      <c r="W114" s="2" t="s">
        <v>123</v>
      </c>
      <c r="X114" s="109" t="s">
        <v>3969</v>
      </c>
      <c r="Y114" s="3" t="s">
        <v>3209</v>
      </c>
      <c r="Z114" s="166"/>
      <c r="AA114" s="166"/>
      <c r="AB114" s="166"/>
      <c r="AC114" s="166" t="s">
        <v>3970</v>
      </c>
      <c r="AD114" s="166">
        <v>517321104</v>
      </c>
      <c r="AE114" s="166" t="s">
        <v>3209</v>
      </c>
      <c r="AF114" s="168"/>
      <c r="AG114" s="166" t="s">
        <v>3971</v>
      </c>
      <c r="AH114" s="166">
        <v>728511049</v>
      </c>
      <c r="AI114" s="166" t="s">
        <v>3972</v>
      </c>
      <c r="AJ114" s="169" t="s">
        <v>3575</v>
      </c>
      <c r="AK114" s="5" t="s">
        <v>3575</v>
      </c>
      <c r="AL114" s="5" t="s">
        <v>3576</v>
      </c>
      <c r="AM114" s="5" t="s">
        <v>3580</v>
      </c>
      <c r="AN114" s="10"/>
    </row>
    <row r="115" spans="1:40" ht="16.5" customHeight="1" x14ac:dyDescent="0.2">
      <c r="A115" s="8" t="s">
        <v>1620</v>
      </c>
      <c r="B115" s="22">
        <v>70284849</v>
      </c>
      <c r="C115" s="2" t="s">
        <v>290</v>
      </c>
      <c r="D115" s="2" t="s">
        <v>108</v>
      </c>
      <c r="E115" s="3" t="s">
        <v>1621</v>
      </c>
      <c r="F115" s="3" t="s">
        <v>1622</v>
      </c>
      <c r="G115" s="3" t="s">
        <v>1623</v>
      </c>
      <c r="H115" s="3" t="s">
        <v>1624</v>
      </c>
      <c r="I115" s="5">
        <v>3304</v>
      </c>
      <c r="J115" s="5">
        <v>46</v>
      </c>
      <c r="K115" s="3" t="s">
        <v>275</v>
      </c>
      <c r="L115" s="3" t="s">
        <v>3414</v>
      </c>
      <c r="M115" s="3" t="s">
        <v>1625</v>
      </c>
      <c r="N115" s="3" t="s">
        <v>278</v>
      </c>
      <c r="O115" s="3" t="s">
        <v>1626</v>
      </c>
      <c r="P115" s="3" t="s">
        <v>1627</v>
      </c>
      <c r="Q115" s="3" t="s">
        <v>281</v>
      </c>
      <c r="R115" s="3" t="s">
        <v>1628</v>
      </c>
      <c r="S115" s="3" t="s">
        <v>1629</v>
      </c>
      <c r="T115" s="3" t="s">
        <v>284</v>
      </c>
      <c r="U115" s="3" t="s">
        <v>285</v>
      </c>
      <c r="V115" s="2" t="s">
        <v>1630</v>
      </c>
      <c r="W115" s="2" t="s">
        <v>1631</v>
      </c>
      <c r="X115" s="112" t="s">
        <v>1632</v>
      </c>
      <c r="Y115" s="3" t="s">
        <v>3210</v>
      </c>
      <c r="Z115" s="166" t="s">
        <v>3973</v>
      </c>
      <c r="AA115" s="166">
        <v>601394312</v>
      </c>
      <c r="AB115" s="166" t="s">
        <v>3974</v>
      </c>
      <c r="AC115" s="166" t="s">
        <v>3975</v>
      </c>
      <c r="AD115" s="166">
        <v>518614581</v>
      </c>
      <c r="AE115" s="166" t="s">
        <v>3513</v>
      </c>
      <c r="AF115" s="168"/>
      <c r="AG115" s="166" t="s">
        <v>3973</v>
      </c>
      <c r="AH115" s="166">
        <v>601394312</v>
      </c>
      <c r="AI115" s="166" t="s">
        <v>3974</v>
      </c>
      <c r="AJ115" s="169" t="s">
        <v>3575</v>
      </c>
      <c r="AK115" s="5" t="s">
        <v>3575</v>
      </c>
      <c r="AL115" s="5" t="s">
        <v>3602</v>
      </c>
      <c r="AM115" s="5" t="s">
        <v>3575</v>
      </c>
      <c r="AN115" s="10"/>
    </row>
    <row r="116" spans="1:40" ht="16.5" customHeight="1" x14ac:dyDescent="0.2">
      <c r="A116" s="8" t="s">
        <v>1633</v>
      </c>
      <c r="B116" s="22" t="s">
        <v>62</v>
      </c>
      <c r="C116" s="2" t="s">
        <v>290</v>
      </c>
      <c r="D116" s="2" t="s">
        <v>1634</v>
      </c>
      <c r="E116" s="3" t="s">
        <v>1635</v>
      </c>
      <c r="F116" s="3" t="s">
        <v>1636</v>
      </c>
      <c r="G116" s="3" t="s">
        <v>1623</v>
      </c>
      <c r="H116" s="3" t="s">
        <v>1637</v>
      </c>
      <c r="I116" s="5">
        <v>3208</v>
      </c>
      <c r="J116" s="5">
        <v>51</v>
      </c>
      <c r="K116" s="3" t="s">
        <v>275</v>
      </c>
      <c r="L116" s="3" t="s">
        <v>1638</v>
      </c>
      <c r="M116" s="3" t="s">
        <v>3415</v>
      </c>
      <c r="N116" s="3" t="s">
        <v>278</v>
      </c>
      <c r="O116" s="3" t="s">
        <v>3416</v>
      </c>
      <c r="P116" s="3" t="s">
        <v>3417</v>
      </c>
      <c r="Q116" s="3" t="s">
        <v>281</v>
      </c>
      <c r="R116" s="3" t="s">
        <v>3418</v>
      </c>
      <c r="S116" s="3" t="s">
        <v>1629</v>
      </c>
      <c r="T116" s="3" t="s">
        <v>284</v>
      </c>
      <c r="U116" s="3" t="s">
        <v>285</v>
      </c>
      <c r="V116" s="7">
        <v>606777117</v>
      </c>
      <c r="W116" s="2" t="s">
        <v>1639</v>
      </c>
      <c r="X116" s="113" t="s">
        <v>3419</v>
      </c>
      <c r="Y116" s="3" t="s">
        <v>3211</v>
      </c>
      <c r="Z116" s="166" t="s">
        <v>3976</v>
      </c>
      <c r="AA116" s="167">
        <v>518612054</v>
      </c>
      <c r="AB116" s="166" t="s">
        <v>3977</v>
      </c>
      <c r="AC116" s="166" t="s">
        <v>3978</v>
      </c>
      <c r="AD116" s="166">
        <v>518612054</v>
      </c>
      <c r="AE116" s="166" t="s">
        <v>3979</v>
      </c>
      <c r="AF116" s="168"/>
      <c r="AG116" s="166" t="s">
        <v>3980</v>
      </c>
      <c r="AH116" s="166" t="s">
        <v>3981</v>
      </c>
      <c r="AI116" s="166" t="s">
        <v>3977</v>
      </c>
      <c r="AJ116" s="169" t="s">
        <v>3575</v>
      </c>
      <c r="AK116" s="5" t="s">
        <v>3575</v>
      </c>
      <c r="AL116" s="5" t="s">
        <v>3602</v>
      </c>
      <c r="AM116" s="5" t="s">
        <v>3580</v>
      </c>
      <c r="AN116" s="10"/>
    </row>
    <row r="117" spans="1:40" ht="16.5" customHeight="1" x14ac:dyDescent="0.2">
      <c r="A117" s="8" t="s">
        <v>1640</v>
      </c>
      <c r="B117" s="22" t="s">
        <v>26</v>
      </c>
      <c r="C117" s="2" t="s">
        <v>290</v>
      </c>
      <c r="D117" s="2" t="s">
        <v>1641</v>
      </c>
      <c r="E117" s="3" t="s">
        <v>1642</v>
      </c>
      <c r="F117" s="3" t="s">
        <v>1643</v>
      </c>
      <c r="G117" s="3" t="s">
        <v>1623</v>
      </c>
      <c r="H117" s="3" t="s">
        <v>1644</v>
      </c>
      <c r="I117" s="5">
        <v>549</v>
      </c>
      <c r="J117" s="5">
        <v>23</v>
      </c>
      <c r="K117" s="3" t="s">
        <v>275</v>
      </c>
      <c r="L117" s="3" t="s">
        <v>1645</v>
      </c>
      <c r="M117" s="3" t="s">
        <v>1646</v>
      </c>
      <c r="N117" s="3" t="s">
        <v>335</v>
      </c>
      <c r="O117" s="3" t="s">
        <v>1647</v>
      </c>
      <c r="P117" s="3" t="s">
        <v>1648</v>
      </c>
      <c r="Q117" s="3" t="s">
        <v>323</v>
      </c>
      <c r="R117" s="3" t="s">
        <v>1649</v>
      </c>
      <c r="S117" s="3" t="s">
        <v>1629</v>
      </c>
      <c r="T117" s="3" t="s">
        <v>284</v>
      </c>
      <c r="U117" s="3" t="s">
        <v>285</v>
      </c>
      <c r="V117" s="2">
        <v>518612508</v>
      </c>
      <c r="W117" s="2" t="s">
        <v>25</v>
      </c>
      <c r="X117" s="115" t="s">
        <v>1650</v>
      </c>
      <c r="Y117" s="3" t="s">
        <v>25</v>
      </c>
      <c r="Z117" s="166" t="s">
        <v>3982</v>
      </c>
      <c r="AA117" s="166">
        <v>731019460</v>
      </c>
      <c r="AB117" s="166" t="s">
        <v>25</v>
      </c>
      <c r="AC117" s="166" t="s">
        <v>3983</v>
      </c>
      <c r="AD117" s="166">
        <v>518612778</v>
      </c>
      <c r="AE117" s="166" t="s">
        <v>25</v>
      </c>
      <c r="AF117" s="168" t="s">
        <v>3984</v>
      </c>
      <c r="AG117" s="166" t="s">
        <v>3985</v>
      </c>
      <c r="AH117" s="166" t="s">
        <v>3986</v>
      </c>
      <c r="AI117" s="166" t="s">
        <v>25</v>
      </c>
      <c r="AJ117" s="169" t="s">
        <v>3575</v>
      </c>
      <c r="AK117" s="5" t="s">
        <v>3575</v>
      </c>
      <c r="AL117" s="5" t="s">
        <v>3576</v>
      </c>
      <c r="AM117" s="5" t="s">
        <v>3580</v>
      </c>
      <c r="AN117" s="10"/>
    </row>
    <row r="118" spans="1:40" ht="16.5" customHeight="1" x14ac:dyDescent="0.2">
      <c r="A118" s="8" t="s">
        <v>1651</v>
      </c>
      <c r="B118" s="22">
        <v>46937099</v>
      </c>
      <c r="C118" s="2" t="s">
        <v>290</v>
      </c>
      <c r="D118" s="2" t="s">
        <v>1652</v>
      </c>
      <c r="E118" s="3" t="s">
        <v>1653</v>
      </c>
      <c r="F118" s="3" t="s">
        <v>1654</v>
      </c>
      <c r="G118" s="3" t="s">
        <v>1623</v>
      </c>
      <c r="H118" s="3" t="s">
        <v>1655</v>
      </c>
      <c r="I118" s="5">
        <v>1095</v>
      </c>
      <c r="J118" s="5">
        <v>1</v>
      </c>
      <c r="K118" s="3" t="s">
        <v>275</v>
      </c>
      <c r="L118" s="3" t="s">
        <v>1656</v>
      </c>
      <c r="M118" s="3" t="s">
        <v>1657</v>
      </c>
      <c r="N118" s="3" t="s">
        <v>335</v>
      </c>
      <c r="O118" s="3" t="s">
        <v>1658</v>
      </c>
      <c r="P118" s="3" t="s">
        <v>1659</v>
      </c>
      <c r="Q118" s="3" t="s">
        <v>323</v>
      </c>
      <c r="R118" s="3" t="s">
        <v>1660</v>
      </c>
      <c r="S118" s="3" t="s">
        <v>1629</v>
      </c>
      <c r="T118" s="3" t="s">
        <v>371</v>
      </c>
      <c r="U118" s="3" t="s">
        <v>1661</v>
      </c>
      <c r="V118" s="2" t="s">
        <v>3082</v>
      </c>
      <c r="W118" s="2" t="s">
        <v>347</v>
      </c>
      <c r="X118" s="191" t="s">
        <v>1662</v>
      </c>
      <c r="Y118" s="3" t="s">
        <v>3212</v>
      </c>
      <c r="Z118" s="166"/>
      <c r="AA118" s="166"/>
      <c r="AB118" s="166"/>
      <c r="AC118" s="166" t="s">
        <v>3987</v>
      </c>
      <c r="AD118" s="166">
        <v>518699512</v>
      </c>
      <c r="AE118" s="166" t="s">
        <v>3212</v>
      </c>
      <c r="AF118" s="168"/>
      <c r="AG118" s="166" t="s">
        <v>3988</v>
      </c>
      <c r="AH118" s="166">
        <v>518699515</v>
      </c>
      <c r="AI118" s="166" t="s">
        <v>3989</v>
      </c>
      <c r="AJ118" s="169" t="s">
        <v>3575</v>
      </c>
      <c r="AK118" s="5" t="s">
        <v>3575</v>
      </c>
      <c r="AL118" s="5" t="s">
        <v>3576</v>
      </c>
      <c r="AM118" s="5" t="s">
        <v>3575</v>
      </c>
      <c r="AN118" s="10"/>
    </row>
    <row r="119" spans="1:40" ht="16.5" customHeight="1" x14ac:dyDescent="0.2">
      <c r="A119" s="8" t="s">
        <v>1663</v>
      </c>
      <c r="B119" s="22">
        <v>46937145</v>
      </c>
      <c r="C119" s="2" t="s">
        <v>290</v>
      </c>
      <c r="D119" s="2" t="s">
        <v>1664</v>
      </c>
      <c r="E119" s="3" t="s">
        <v>1665</v>
      </c>
      <c r="F119" s="3" t="s">
        <v>1666</v>
      </c>
      <c r="G119" s="3" t="s">
        <v>1623</v>
      </c>
      <c r="H119" s="3" t="s">
        <v>1655</v>
      </c>
      <c r="I119" s="5">
        <v>1096</v>
      </c>
      <c r="J119" s="5">
        <v>3</v>
      </c>
      <c r="K119" s="3" t="s">
        <v>275</v>
      </c>
      <c r="L119" s="3" t="s">
        <v>1667</v>
      </c>
      <c r="M119" s="3" t="s">
        <v>1668</v>
      </c>
      <c r="N119" s="3" t="s">
        <v>278</v>
      </c>
      <c r="O119" s="3" t="s">
        <v>1669</v>
      </c>
      <c r="P119" s="3" t="s">
        <v>1670</v>
      </c>
      <c r="Q119" s="3" t="s">
        <v>281</v>
      </c>
      <c r="R119" s="3" t="s">
        <v>1671</v>
      </c>
      <c r="S119" s="3" t="s">
        <v>1629</v>
      </c>
      <c r="T119" s="3" t="s">
        <v>371</v>
      </c>
      <c r="U119" s="3" t="s">
        <v>1672</v>
      </c>
      <c r="V119" s="7">
        <v>518614333</v>
      </c>
      <c r="W119" s="2" t="s">
        <v>347</v>
      </c>
      <c r="X119" s="90" t="s">
        <v>1673</v>
      </c>
      <c r="Y119" s="3" t="s">
        <v>3213</v>
      </c>
      <c r="Z119" s="166"/>
      <c r="AA119" s="166"/>
      <c r="AB119" s="166"/>
      <c r="AC119" s="166" t="s">
        <v>3990</v>
      </c>
      <c r="AD119" s="166" t="s">
        <v>3991</v>
      </c>
      <c r="AE119" s="166" t="s">
        <v>3992</v>
      </c>
      <c r="AF119" s="168"/>
      <c r="AG119" s="166" t="s">
        <v>3993</v>
      </c>
      <c r="AH119" s="166" t="s">
        <v>3994</v>
      </c>
      <c r="AI119" s="166" t="s">
        <v>3213</v>
      </c>
      <c r="AJ119" s="169" t="s">
        <v>3575</v>
      </c>
      <c r="AK119" s="5" t="s">
        <v>3575</v>
      </c>
      <c r="AL119" s="5" t="s">
        <v>3576</v>
      </c>
      <c r="AM119" s="5" t="s">
        <v>3575</v>
      </c>
      <c r="AN119" s="10"/>
    </row>
    <row r="120" spans="1:40" ht="16.5" customHeight="1" x14ac:dyDescent="0.2">
      <c r="A120" s="1" t="s">
        <v>1674</v>
      </c>
      <c r="B120" s="22" t="s">
        <v>3083</v>
      </c>
      <c r="C120" s="2" t="s">
        <v>290</v>
      </c>
      <c r="D120" s="2" t="s">
        <v>1675</v>
      </c>
      <c r="E120" s="3" t="s">
        <v>1676</v>
      </c>
      <c r="F120" s="3" t="s">
        <v>1677</v>
      </c>
      <c r="G120" s="3" t="s">
        <v>1678</v>
      </c>
      <c r="H120" s="3" t="s">
        <v>1655</v>
      </c>
      <c r="I120" s="5">
        <v>965</v>
      </c>
      <c r="J120" s="5">
        <v>2</v>
      </c>
      <c r="K120" s="3" t="s">
        <v>275</v>
      </c>
      <c r="L120" s="3" t="s">
        <v>1679</v>
      </c>
      <c r="M120" s="3" t="s">
        <v>1680</v>
      </c>
      <c r="N120" s="3" t="s">
        <v>278</v>
      </c>
      <c r="O120" s="3" t="s">
        <v>1680</v>
      </c>
      <c r="P120" s="3" t="s">
        <v>1681</v>
      </c>
      <c r="Q120" s="3" t="s">
        <v>281</v>
      </c>
      <c r="R120" s="3" t="s">
        <v>1681</v>
      </c>
      <c r="S120" s="3" t="s">
        <v>1629</v>
      </c>
      <c r="T120" s="3" t="s">
        <v>441</v>
      </c>
      <c r="U120" s="3" t="s">
        <v>1682</v>
      </c>
      <c r="V120" s="2" t="s">
        <v>1683</v>
      </c>
      <c r="W120" s="2" t="s">
        <v>65</v>
      </c>
      <c r="X120" s="98" t="s">
        <v>1684</v>
      </c>
      <c r="Y120" s="3" t="s">
        <v>3214</v>
      </c>
      <c r="Z120" s="166" t="s">
        <v>360</v>
      </c>
      <c r="AA120" s="166" t="s">
        <v>360</v>
      </c>
      <c r="AB120" s="166" t="s">
        <v>360</v>
      </c>
      <c r="AC120" s="166" t="s">
        <v>360</v>
      </c>
      <c r="AD120" s="166" t="s">
        <v>360</v>
      </c>
      <c r="AE120" s="166" t="s">
        <v>360</v>
      </c>
      <c r="AF120" s="166" t="s">
        <v>360</v>
      </c>
      <c r="AG120" s="166" t="s">
        <v>360</v>
      </c>
      <c r="AH120" s="166" t="s">
        <v>360</v>
      </c>
      <c r="AI120" s="166" t="s">
        <v>360</v>
      </c>
      <c r="AJ120" s="169" t="s">
        <v>3580</v>
      </c>
      <c r="AK120" s="185" t="s">
        <v>3580</v>
      </c>
      <c r="AL120" s="5"/>
      <c r="AM120" s="5" t="s">
        <v>3580</v>
      </c>
      <c r="AN120" s="10" t="s">
        <v>3995</v>
      </c>
    </row>
    <row r="121" spans="1:40" ht="16.5" customHeight="1" x14ac:dyDescent="0.2">
      <c r="A121" s="13" t="s">
        <v>1685</v>
      </c>
      <c r="B121" s="22" t="s">
        <v>171</v>
      </c>
      <c r="C121" s="2" t="s">
        <v>1686</v>
      </c>
      <c r="D121" s="2" t="s">
        <v>1687</v>
      </c>
      <c r="E121" s="3" t="s">
        <v>1688</v>
      </c>
      <c r="F121" s="3" t="s">
        <v>1689</v>
      </c>
      <c r="G121" s="3" t="s">
        <v>1623</v>
      </c>
      <c r="H121" s="3" t="s">
        <v>1655</v>
      </c>
      <c r="I121" s="5">
        <v>1247</v>
      </c>
      <c r="J121" s="5">
        <v>22</v>
      </c>
      <c r="K121" s="3" t="s">
        <v>275</v>
      </c>
      <c r="L121" s="3" t="s">
        <v>1690</v>
      </c>
      <c r="M121" s="93" t="s">
        <v>1691</v>
      </c>
      <c r="N121" s="3" t="s">
        <v>278</v>
      </c>
      <c r="O121" s="93" t="s">
        <v>1692</v>
      </c>
      <c r="P121" s="93" t="s">
        <v>1693</v>
      </c>
      <c r="Q121" s="3" t="s">
        <v>281</v>
      </c>
      <c r="R121" s="3" t="s">
        <v>1693</v>
      </c>
      <c r="S121" s="3" t="s">
        <v>1629</v>
      </c>
      <c r="T121" s="3" t="s">
        <v>441</v>
      </c>
      <c r="U121" s="3" t="s">
        <v>1694</v>
      </c>
      <c r="V121" s="2">
        <v>518601038</v>
      </c>
      <c r="W121" s="4" t="s">
        <v>3996</v>
      </c>
      <c r="X121" s="91" t="s">
        <v>1695</v>
      </c>
      <c r="Y121" s="6" t="s">
        <v>3215</v>
      </c>
      <c r="Z121" s="166" t="s">
        <v>3997</v>
      </c>
      <c r="AA121" s="166" t="s">
        <v>3998</v>
      </c>
      <c r="AB121" s="166" t="s">
        <v>3999</v>
      </c>
      <c r="AC121" s="166" t="s">
        <v>4000</v>
      </c>
      <c r="AD121" s="166">
        <v>518601224</v>
      </c>
      <c r="AE121" s="177" t="s">
        <v>4001</v>
      </c>
      <c r="AF121" s="168" t="s">
        <v>4002</v>
      </c>
      <c r="AG121" s="166" t="s">
        <v>4003</v>
      </c>
      <c r="AH121" s="167" t="s">
        <v>4004</v>
      </c>
      <c r="AI121" s="166" t="s">
        <v>4005</v>
      </c>
      <c r="AJ121" s="169" t="s">
        <v>3575</v>
      </c>
      <c r="AK121" s="5" t="s">
        <v>3575</v>
      </c>
      <c r="AL121" s="5" t="s">
        <v>3576</v>
      </c>
      <c r="AM121" s="5" t="s">
        <v>3580</v>
      </c>
      <c r="AN121" s="10" t="s">
        <v>4006</v>
      </c>
    </row>
    <row r="122" spans="1:40" ht="16.5" customHeight="1" x14ac:dyDescent="0.2">
      <c r="A122" s="8" t="s">
        <v>1696</v>
      </c>
      <c r="B122" s="22" t="s">
        <v>194</v>
      </c>
      <c r="C122" s="2" t="s">
        <v>1697</v>
      </c>
      <c r="D122" s="2" t="s">
        <v>1698</v>
      </c>
      <c r="E122" s="3" t="s">
        <v>1699</v>
      </c>
      <c r="F122" s="3" t="s">
        <v>1700</v>
      </c>
      <c r="G122" s="3" t="s">
        <v>1623</v>
      </c>
      <c r="H122" s="3" t="s">
        <v>1701</v>
      </c>
      <c r="I122" s="5">
        <v>1223</v>
      </c>
      <c r="J122" s="5">
        <v>17</v>
      </c>
      <c r="K122" s="3" t="s">
        <v>275</v>
      </c>
      <c r="L122" s="3" t="s">
        <v>1702</v>
      </c>
      <c r="M122" s="3" t="s">
        <v>1703</v>
      </c>
      <c r="N122" s="3" t="s">
        <v>278</v>
      </c>
      <c r="O122" s="3" t="s">
        <v>1704</v>
      </c>
      <c r="P122" s="3" t="s">
        <v>1705</v>
      </c>
      <c r="Q122" s="3" t="s">
        <v>281</v>
      </c>
      <c r="R122" s="3" t="s">
        <v>1706</v>
      </c>
      <c r="S122" s="3" t="s">
        <v>1629</v>
      </c>
      <c r="T122" s="3" t="s">
        <v>284</v>
      </c>
      <c r="U122" s="3" t="s">
        <v>285</v>
      </c>
      <c r="V122" s="2" t="s">
        <v>1707</v>
      </c>
      <c r="W122" s="2" t="s">
        <v>3216</v>
      </c>
      <c r="X122" s="191" t="s">
        <v>1708</v>
      </c>
      <c r="Y122" s="6" t="s">
        <v>3217</v>
      </c>
      <c r="Z122" s="166"/>
      <c r="AA122" s="166"/>
      <c r="AB122" s="166"/>
      <c r="AC122" s="166" t="s">
        <v>4007</v>
      </c>
      <c r="AD122" s="166" t="s">
        <v>4008</v>
      </c>
      <c r="AE122" s="166" t="s">
        <v>4009</v>
      </c>
      <c r="AF122" s="168" t="s">
        <v>4010</v>
      </c>
      <c r="AG122" s="166" t="s">
        <v>4011</v>
      </c>
      <c r="AH122" s="166" t="s">
        <v>4012</v>
      </c>
      <c r="AI122" s="166" t="s">
        <v>4013</v>
      </c>
      <c r="AJ122" s="169" t="s">
        <v>3575</v>
      </c>
      <c r="AK122" s="5" t="s">
        <v>3575</v>
      </c>
      <c r="AL122" s="5" t="s">
        <v>3576</v>
      </c>
      <c r="AM122" s="5" t="s">
        <v>3575</v>
      </c>
      <c r="AN122" s="10"/>
    </row>
    <row r="123" spans="1:40" ht="16.5" customHeight="1" x14ac:dyDescent="0.2">
      <c r="A123" s="8" t="s">
        <v>1709</v>
      </c>
      <c r="B123" s="22" t="s">
        <v>96</v>
      </c>
      <c r="C123" s="2" t="s">
        <v>1710</v>
      </c>
      <c r="D123" s="2" t="s">
        <v>1711</v>
      </c>
      <c r="E123" s="3" t="s">
        <v>1712</v>
      </c>
      <c r="F123" s="3" t="s">
        <v>1713</v>
      </c>
      <c r="G123" s="3" t="s">
        <v>1714</v>
      </c>
      <c r="H123" s="3" t="s">
        <v>1715</v>
      </c>
      <c r="I123" s="5">
        <v>318</v>
      </c>
      <c r="J123" s="5"/>
      <c r="K123" s="3" t="s">
        <v>275</v>
      </c>
      <c r="L123" s="3" t="s">
        <v>1716</v>
      </c>
      <c r="M123" s="3" t="s">
        <v>1717</v>
      </c>
      <c r="N123" s="3" t="s">
        <v>278</v>
      </c>
      <c r="O123" s="3" t="s">
        <v>1718</v>
      </c>
      <c r="P123" s="3" t="s">
        <v>1719</v>
      </c>
      <c r="Q123" s="3" t="s">
        <v>281</v>
      </c>
      <c r="R123" s="3" t="s">
        <v>1720</v>
      </c>
      <c r="S123" s="3" t="s">
        <v>1721</v>
      </c>
      <c r="T123" s="3" t="s">
        <v>284</v>
      </c>
      <c r="U123" s="3" t="s">
        <v>285</v>
      </c>
      <c r="V123" s="2" t="s">
        <v>1722</v>
      </c>
      <c r="W123" s="2" t="s">
        <v>1723</v>
      </c>
      <c r="X123" s="113" t="s">
        <v>1724</v>
      </c>
      <c r="Y123" s="3" t="s">
        <v>1723</v>
      </c>
      <c r="Z123" s="166" t="s">
        <v>4014</v>
      </c>
      <c r="AA123" s="166">
        <v>733736652</v>
      </c>
      <c r="AB123" s="166" t="s">
        <v>4015</v>
      </c>
      <c r="AC123" s="166" t="s">
        <v>4016</v>
      </c>
      <c r="AD123" s="166" t="s">
        <v>4017</v>
      </c>
      <c r="AE123" s="166" t="s">
        <v>4018</v>
      </c>
      <c r="AF123" s="168"/>
      <c r="AG123" s="166" t="s">
        <v>4014</v>
      </c>
      <c r="AH123" s="166">
        <v>733736652</v>
      </c>
      <c r="AI123" s="166" t="s">
        <v>4015</v>
      </c>
      <c r="AJ123" s="169" t="s">
        <v>3575</v>
      </c>
      <c r="AK123" s="5" t="s">
        <v>3575</v>
      </c>
      <c r="AL123" s="5" t="s">
        <v>3576</v>
      </c>
      <c r="AM123" s="5" t="s">
        <v>3580</v>
      </c>
      <c r="AN123" s="10"/>
    </row>
    <row r="124" spans="1:40" ht="16.5" customHeight="1" x14ac:dyDescent="0.2">
      <c r="A124" s="8" t="s">
        <v>1725</v>
      </c>
      <c r="B124" s="22" t="s">
        <v>53</v>
      </c>
      <c r="C124" s="2" t="s">
        <v>290</v>
      </c>
      <c r="D124" s="2" t="s">
        <v>1726</v>
      </c>
      <c r="E124" s="3" t="s">
        <v>1727</v>
      </c>
      <c r="F124" s="3" t="s">
        <v>1728</v>
      </c>
      <c r="G124" s="3" t="s">
        <v>1729</v>
      </c>
      <c r="H124" s="3" t="s">
        <v>1730</v>
      </c>
      <c r="I124" s="5">
        <v>32</v>
      </c>
      <c r="J124" s="5"/>
      <c r="K124" s="3" t="s">
        <v>275</v>
      </c>
      <c r="L124" s="3" t="s">
        <v>3420</v>
      </c>
      <c r="M124" s="3" t="s">
        <v>52</v>
      </c>
      <c r="N124" s="3" t="s">
        <v>278</v>
      </c>
      <c r="O124" s="3" t="s">
        <v>1731</v>
      </c>
      <c r="P124" s="3" t="s">
        <v>1732</v>
      </c>
      <c r="Q124" s="3" t="s">
        <v>281</v>
      </c>
      <c r="R124" s="3" t="s">
        <v>1733</v>
      </c>
      <c r="S124" s="3" t="s">
        <v>1734</v>
      </c>
      <c r="T124" s="3" t="s">
        <v>467</v>
      </c>
      <c r="U124" s="3" t="s">
        <v>1735</v>
      </c>
      <c r="V124" s="2">
        <v>603879825</v>
      </c>
      <c r="W124" s="2" t="s">
        <v>347</v>
      </c>
      <c r="X124" s="90" t="s">
        <v>51</v>
      </c>
      <c r="Y124" s="6" t="s">
        <v>3218</v>
      </c>
      <c r="Z124" s="166"/>
      <c r="AA124" s="166"/>
      <c r="AB124" s="166"/>
      <c r="AC124" s="166"/>
      <c r="AD124" s="166"/>
      <c r="AE124" s="166"/>
      <c r="AF124" s="168"/>
      <c r="AG124" s="166"/>
      <c r="AH124" s="166"/>
      <c r="AI124" s="166"/>
      <c r="AJ124" s="169" t="s">
        <v>3575</v>
      </c>
      <c r="AK124" s="185" t="s">
        <v>3580</v>
      </c>
      <c r="AL124" s="5"/>
      <c r="AM124" s="5" t="s">
        <v>3580</v>
      </c>
      <c r="AN124" s="10" t="s">
        <v>3585</v>
      </c>
    </row>
    <row r="125" spans="1:40" ht="16.5" customHeight="1" x14ac:dyDescent="0.2">
      <c r="A125" s="8" t="s">
        <v>1736</v>
      </c>
      <c r="B125" s="22">
        <v>70839964</v>
      </c>
      <c r="C125" s="2" t="s">
        <v>290</v>
      </c>
      <c r="D125" s="2" t="s">
        <v>1737</v>
      </c>
      <c r="E125" s="3" t="s">
        <v>1738</v>
      </c>
      <c r="F125" s="3" t="s">
        <v>1739</v>
      </c>
      <c r="G125" s="3" t="s">
        <v>1729</v>
      </c>
      <c r="H125" s="3" t="s">
        <v>1740</v>
      </c>
      <c r="I125" s="5">
        <v>1676</v>
      </c>
      <c r="J125" s="5"/>
      <c r="K125" s="3" t="s">
        <v>275</v>
      </c>
      <c r="L125" s="3" t="s">
        <v>1741</v>
      </c>
      <c r="M125" s="3" t="s">
        <v>1742</v>
      </c>
      <c r="N125" s="3" t="s">
        <v>278</v>
      </c>
      <c r="O125" s="3" t="s">
        <v>1743</v>
      </c>
      <c r="P125" s="3" t="s">
        <v>1744</v>
      </c>
      <c r="Q125" s="3" t="s">
        <v>281</v>
      </c>
      <c r="R125" s="3" t="s">
        <v>1745</v>
      </c>
      <c r="S125" s="3" t="s">
        <v>1734</v>
      </c>
      <c r="T125" s="3" t="s">
        <v>284</v>
      </c>
      <c r="U125" s="3" t="s">
        <v>285</v>
      </c>
      <c r="V125" s="2" t="s">
        <v>1746</v>
      </c>
      <c r="W125" s="2"/>
      <c r="X125" s="99" t="s">
        <v>4019</v>
      </c>
      <c r="Y125" s="3" t="s">
        <v>3219</v>
      </c>
      <c r="Z125" s="166"/>
      <c r="AA125" s="166"/>
      <c r="AB125" s="166"/>
      <c r="AC125" s="166" t="s">
        <v>4020</v>
      </c>
      <c r="AD125" s="166" t="s">
        <v>4021</v>
      </c>
      <c r="AE125" s="166" t="s">
        <v>4022</v>
      </c>
      <c r="AF125" s="168"/>
      <c r="AG125" s="166"/>
      <c r="AH125" s="166"/>
      <c r="AI125" s="166"/>
      <c r="AJ125" s="169" t="s">
        <v>3575</v>
      </c>
      <c r="AK125" s="5" t="s">
        <v>3575</v>
      </c>
      <c r="AL125" s="5" t="s">
        <v>3576</v>
      </c>
      <c r="AM125" s="5" t="s">
        <v>3580</v>
      </c>
      <c r="AN125" s="10"/>
    </row>
    <row r="126" spans="1:40" ht="16.5" customHeight="1" x14ac:dyDescent="0.2">
      <c r="A126" s="8" t="s">
        <v>1747</v>
      </c>
      <c r="B126" s="22" t="s">
        <v>145</v>
      </c>
      <c r="C126" s="2" t="s">
        <v>1748</v>
      </c>
      <c r="D126" s="2" t="s">
        <v>1749</v>
      </c>
      <c r="E126" s="3" t="s">
        <v>1750</v>
      </c>
      <c r="F126" s="3" t="s">
        <v>1751</v>
      </c>
      <c r="G126" s="3" t="s">
        <v>1729</v>
      </c>
      <c r="H126" s="3" t="s">
        <v>1752</v>
      </c>
      <c r="I126" s="5">
        <v>1669</v>
      </c>
      <c r="J126" s="5"/>
      <c r="K126" s="3" t="s">
        <v>275</v>
      </c>
      <c r="L126" s="3" t="s">
        <v>1753</v>
      </c>
      <c r="M126" s="3" t="s">
        <v>1754</v>
      </c>
      <c r="N126" s="3" t="s">
        <v>335</v>
      </c>
      <c r="O126" s="3" t="s">
        <v>1755</v>
      </c>
      <c r="P126" s="3" t="s">
        <v>1756</v>
      </c>
      <c r="Q126" s="3" t="s">
        <v>323</v>
      </c>
      <c r="R126" s="3" t="s">
        <v>1757</v>
      </c>
      <c r="S126" s="3" t="s">
        <v>1734</v>
      </c>
      <c r="T126" s="3" t="s">
        <v>284</v>
      </c>
      <c r="U126" s="3" t="s">
        <v>285</v>
      </c>
      <c r="V126" s="2">
        <v>518322658</v>
      </c>
      <c r="W126" s="2" t="s">
        <v>1758</v>
      </c>
      <c r="X126" s="90" t="s">
        <v>1759</v>
      </c>
      <c r="Y126" s="3" t="s">
        <v>1758</v>
      </c>
      <c r="Z126" s="166"/>
      <c r="AA126" s="166"/>
      <c r="AB126" s="166"/>
      <c r="AC126" s="166" t="s">
        <v>4023</v>
      </c>
      <c r="AD126" s="166" t="s">
        <v>4024</v>
      </c>
      <c r="AE126" s="166" t="s">
        <v>4025</v>
      </c>
      <c r="AF126" s="168"/>
      <c r="AG126" s="166" t="s">
        <v>4026</v>
      </c>
      <c r="AH126" s="166">
        <v>518390190</v>
      </c>
      <c r="AI126" s="166" t="s">
        <v>4027</v>
      </c>
      <c r="AJ126" s="169" t="s">
        <v>3575</v>
      </c>
      <c r="AK126" s="5" t="s">
        <v>3575</v>
      </c>
      <c r="AL126" s="5" t="s">
        <v>3576</v>
      </c>
      <c r="AM126" s="5" t="s">
        <v>3580</v>
      </c>
      <c r="AN126" s="10"/>
    </row>
    <row r="127" spans="1:40" ht="16.5" customHeight="1" x14ac:dyDescent="0.2">
      <c r="A127" s="8" t="s">
        <v>1760</v>
      </c>
      <c r="B127" s="22">
        <v>70840385</v>
      </c>
      <c r="C127" s="2" t="s">
        <v>290</v>
      </c>
      <c r="D127" s="2" t="s">
        <v>1761</v>
      </c>
      <c r="E127" s="3" t="s">
        <v>1762</v>
      </c>
      <c r="F127" s="3" t="s">
        <v>1763</v>
      </c>
      <c r="G127" s="3" t="s">
        <v>1729</v>
      </c>
      <c r="H127" s="3" t="s">
        <v>1752</v>
      </c>
      <c r="I127" s="5">
        <v>1045</v>
      </c>
      <c r="J127" s="5"/>
      <c r="K127" s="3" t="s">
        <v>275</v>
      </c>
      <c r="L127" s="3" t="s">
        <v>1764</v>
      </c>
      <c r="M127" s="3" t="s">
        <v>1765</v>
      </c>
      <c r="N127" s="3" t="s">
        <v>335</v>
      </c>
      <c r="O127" s="3" t="s">
        <v>1766</v>
      </c>
      <c r="P127" s="3" t="s">
        <v>1767</v>
      </c>
      <c r="Q127" s="3" t="s">
        <v>323</v>
      </c>
      <c r="R127" s="3" t="s">
        <v>1768</v>
      </c>
      <c r="S127" s="3" t="s">
        <v>1734</v>
      </c>
      <c r="T127" s="3" t="s">
        <v>284</v>
      </c>
      <c r="U127" s="3" t="s">
        <v>285</v>
      </c>
      <c r="V127" s="2">
        <v>518322216</v>
      </c>
      <c r="W127" s="3" t="s">
        <v>1769</v>
      </c>
      <c r="X127" s="170" t="s">
        <v>1770</v>
      </c>
      <c r="Y127" s="6" t="s">
        <v>3220</v>
      </c>
      <c r="Z127" s="166"/>
      <c r="AA127" s="166"/>
      <c r="AB127" s="166"/>
      <c r="AC127" s="166" t="s">
        <v>4028</v>
      </c>
      <c r="AD127" s="166">
        <v>518322216</v>
      </c>
      <c r="AE127" s="166" t="s">
        <v>4029</v>
      </c>
      <c r="AF127" s="168"/>
      <c r="AG127" s="166" t="s">
        <v>4028</v>
      </c>
      <c r="AH127" s="166">
        <v>518322216</v>
      </c>
      <c r="AI127" s="166" t="s">
        <v>1769</v>
      </c>
      <c r="AJ127" s="169" t="s">
        <v>3575</v>
      </c>
      <c r="AK127" s="5" t="s">
        <v>3575</v>
      </c>
      <c r="AL127" s="5" t="s">
        <v>3602</v>
      </c>
      <c r="AM127" s="5" t="s">
        <v>3580</v>
      </c>
      <c r="AN127" s="10"/>
    </row>
    <row r="128" spans="1:40" ht="16.5" customHeight="1" x14ac:dyDescent="0.2">
      <c r="A128" s="8" t="s">
        <v>1771</v>
      </c>
      <c r="B128" s="22" t="s">
        <v>189</v>
      </c>
      <c r="C128" s="2" t="s">
        <v>290</v>
      </c>
      <c r="D128" s="2" t="s">
        <v>1772</v>
      </c>
      <c r="E128" s="3" t="s">
        <v>1773</v>
      </c>
      <c r="F128" s="3" t="s">
        <v>1774</v>
      </c>
      <c r="G128" s="3" t="s">
        <v>1775</v>
      </c>
      <c r="H128" s="3" t="s">
        <v>1776</v>
      </c>
      <c r="I128" s="5">
        <v>679</v>
      </c>
      <c r="J128" s="5"/>
      <c r="K128" s="3" t="s">
        <v>275</v>
      </c>
      <c r="L128" s="3" t="s">
        <v>3421</v>
      </c>
      <c r="M128" s="3" t="s">
        <v>1777</v>
      </c>
      <c r="N128" s="3" t="s">
        <v>335</v>
      </c>
      <c r="O128" s="3" t="s">
        <v>1778</v>
      </c>
      <c r="P128" s="3" t="s">
        <v>1779</v>
      </c>
      <c r="Q128" s="3" t="s">
        <v>323</v>
      </c>
      <c r="R128" s="3" t="s">
        <v>1780</v>
      </c>
      <c r="S128" s="3" t="s">
        <v>1781</v>
      </c>
      <c r="T128" s="3" t="s">
        <v>371</v>
      </c>
      <c r="U128" s="3" t="s">
        <v>1782</v>
      </c>
      <c r="V128" s="2" t="s">
        <v>1783</v>
      </c>
      <c r="W128" s="2"/>
      <c r="X128" s="90" t="s">
        <v>1784</v>
      </c>
      <c r="Y128" s="3" t="s">
        <v>3221</v>
      </c>
      <c r="Z128" s="166"/>
      <c r="AA128" s="166"/>
      <c r="AB128" s="166"/>
      <c r="AC128" s="166" t="s">
        <v>4030</v>
      </c>
      <c r="AD128" s="166">
        <v>516478444</v>
      </c>
      <c r="AE128" s="166" t="s">
        <v>3221</v>
      </c>
      <c r="AF128" s="168"/>
      <c r="AG128" s="166" t="s">
        <v>4031</v>
      </c>
      <c r="AH128" s="166" t="s">
        <v>4032</v>
      </c>
      <c r="AI128" s="166" t="s">
        <v>4033</v>
      </c>
      <c r="AJ128" s="169" t="s">
        <v>3575</v>
      </c>
      <c r="AK128" s="5" t="s">
        <v>3575</v>
      </c>
      <c r="AL128" s="5" t="s">
        <v>3576</v>
      </c>
      <c r="AM128" s="5" t="s">
        <v>3575</v>
      </c>
      <c r="AN128" s="10"/>
    </row>
    <row r="129" spans="1:40" ht="16.5" customHeight="1" x14ac:dyDescent="0.2">
      <c r="A129" s="8" t="s">
        <v>1785</v>
      </c>
      <c r="B129" s="22" t="s">
        <v>183</v>
      </c>
      <c r="C129" s="2" t="s">
        <v>290</v>
      </c>
      <c r="D129" s="2" t="s">
        <v>1786</v>
      </c>
      <c r="E129" s="3" t="s">
        <v>1787</v>
      </c>
      <c r="F129" s="3" t="s">
        <v>1788</v>
      </c>
      <c r="G129" s="3" t="s">
        <v>1775</v>
      </c>
      <c r="H129" s="3" t="s">
        <v>1789</v>
      </c>
      <c r="I129" s="5">
        <v>499</v>
      </c>
      <c r="J129" s="5"/>
      <c r="K129" s="3" t="s">
        <v>352</v>
      </c>
      <c r="L129" s="3" t="s">
        <v>1790</v>
      </c>
      <c r="M129" s="3" t="s">
        <v>1791</v>
      </c>
      <c r="N129" s="3" t="s">
        <v>335</v>
      </c>
      <c r="O129" s="3" t="s">
        <v>1792</v>
      </c>
      <c r="P129" s="3" t="s">
        <v>1793</v>
      </c>
      <c r="Q129" s="3" t="s">
        <v>323</v>
      </c>
      <c r="R129" s="3" t="s">
        <v>1794</v>
      </c>
      <c r="S129" s="3" t="s">
        <v>1781</v>
      </c>
      <c r="T129" s="3" t="s">
        <v>284</v>
      </c>
      <c r="U129" s="3" t="s">
        <v>285</v>
      </c>
      <c r="V129" s="2">
        <v>516477222</v>
      </c>
      <c r="W129" s="2" t="s">
        <v>347</v>
      </c>
      <c r="X129" s="90" t="s">
        <v>182</v>
      </c>
      <c r="Y129" s="3" t="s">
        <v>3222</v>
      </c>
      <c r="Z129" s="166"/>
      <c r="AA129" s="166"/>
      <c r="AB129" s="166"/>
      <c r="AC129" s="166" t="s">
        <v>4034</v>
      </c>
      <c r="AD129" s="166">
        <v>516477222</v>
      </c>
      <c r="AE129" s="166" t="s">
        <v>182</v>
      </c>
      <c r="AF129" s="168"/>
      <c r="AG129" s="166"/>
      <c r="AH129" s="166"/>
      <c r="AI129" s="166"/>
      <c r="AJ129" s="169" t="s">
        <v>3575</v>
      </c>
      <c r="AK129" s="185" t="s">
        <v>3580</v>
      </c>
      <c r="AL129" s="5"/>
      <c r="AM129" s="5" t="s">
        <v>3575</v>
      </c>
      <c r="AN129" s="10" t="s">
        <v>3585</v>
      </c>
    </row>
    <row r="130" spans="1:40" ht="16.5" customHeight="1" x14ac:dyDescent="0.2">
      <c r="A130" s="8" t="s">
        <v>1795</v>
      </c>
      <c r="B130" s="22" t="s">
        <v>77</v>
      </c>
      <c r="C130" s="2" t="s">
        <v>290</v>
      </c>
      <c r="D130" s="2" t="s">
        <v>1796</v>
      </c>
      <c r="E130" s="3" t="s">
        <v>1797</v>
      </c>
      <c r="F130" s="3" t="s">
        <v>1798</v>
      </c>
      <c r="G130" s="3" t="s">
        <v>1799</v>
      </c>
      <c r="H130" s="3" t="s">
        <v>1800</v>
      </c>
      <c r="I130" s="5">
        <v>1</v>
      </c>
      <c r="J130" s="5"/>
      <c r="K130" s="3" t="s">
        <v>275</v>
      </c>
      <c r="L130" s="3" t="s">
        <v>1801</v>
      </c>
      <c r="M130" s="3" t="s">
        <v>3223</v>
      </c>
      <c r="N130" s="3" t="s">
        <v>335</v>
      </c>
      <c r="O130" s="3" t="s">
        <v>3224</v>
      </c>
      <c r="P130" s="3" t="s">
        <v>3225</v>
      </c>
      <c r="Q130" s="3" t="s">
        <v>323</v>
      </c>
      <c r="R130" s="3" t="s">
        <v>3226</v>
      </c>
      <c r="S130" s="3" t="s">
        <v>1802</v>
      </c>
      <c r="T130" s="3" t="s">
        <v>371</v>
      </c>
      <c r="U130" s="3" t="s">
        <v>1803</v>
      </c>
      <c r="V130" s="2" t="s">
        <v>1804</v>
      </c>
      <c r="W130" s="6" t="s">
        <v>76</v>
      </c>
      <c r="X130" s="91" t="s">
        <v>1805</v>
      </c>
      <c r="Y130" s="3" t="s">
        <v>3227</v>
      </c>
      <c r="Z130" s="166"/>
      <c r="AA130" s="166"/>
      <c r="AB130" s="166"/>
      <c r="AC130" s="166" t="s">
        <v>4035</v>
      </c>
      <c r="AD130" s="166" t="s">
        <v>4036</v>
      </c>
      <c r="AE130" s="166" t="s">
        <v>4037</v>
      </c>
      <c r="AF130" s="168"/>
      <c r="AG130" s="166" t="s">
        <v>4038</v>
      </c>
      <c r="AH130" s="166" t="s">
        <v>4039</v>
      </c>
      <c r="AI130" s="166"/>
      <c r="AJ130" s="169" t="s">
        <v>3575</v>
      </c>
      <c r="AK130" s="5" t="s">
        <v>3575</v>
      </c>
      <c r="AL130" s="5" t="s">
        <v>3576</v>
      </c>
      <c r="AM130" s="5" t="s">
        <v>3575</v>
      </c>
      <c r="AN130" s="10"/>
    </row>
    <row r="131" spans="1:40" ht="16.5" customHeight="1" x14ac:dyDescent="0.2">
      <c r="A131" s="8" t="s">
        <v>1808</v>
      </c>
      <c r="B131" s="22" t="s">
        <v>227</v>
      </c>
      <c r="C131" s="2" t="s">
        <v>290</v>
      </c>
      <c r="D131" s="2" t="s">
        <v>1809</v>
      </c>
      <c r="E131" s="3" t="s">
        <v>1810</v>
      </c>
      <c r="F131" s="3" t="s">
        <v>1811</v>
      </c>
      <c r="G131" s="3" t="s">
        <v>1806</v>
      </c>
      <c r="H131" s="3" t="s">
        <v>1812</v>
      </c>
      <c r="I131" s="5">
        <v>203</v>
      </c>
      <c r="J131" s="5">
        <v>29</v>
      </c>
      <c r="K131" s="3" t="s">
        <v>611</v>
      </c>
      <c r="L131" s="3" t="s">
        <v>1813</v>
      </c>
      <c r="M131" s="3" t="s">
        <v>3228</v>
      </c>
      <c r="N131" s="3" t="s">
        <v>278</v>
      </c>
      <c r="O131" s="3" t="s">
        <v>3229</v>
      </c>
      <c r="P131" s="3" t="s">
        <v>3230</v>
      </c>
      <c r="Q131" s="3" t="s">
        <v>281</v>
      </c>
      <c r="R131" s="3" t="s">
        <v>3231</v>
      </c>
      <c r="S131" s="3" t="s">
        <v>1807</v>
      </c>
      <c r="T131" s="3" t="s">
        <v>284</v>
      </c>
      <c r="U131" s="3" t="s">
        <v>285</v>
      </c>
      <c r="V131" s="7">
        <v>777674203</v>
      </c>
      <c r="W131" s="2" t="s">
        <v>347</v>
      </c>
      <c r="X131" s="90" t="s">
        <v>226</v>
      </c>
      <c r="Y131" s="3" t="s">
        <v>226</v>
      </c>
      <c r="Z131" s="166"/>
      <c r="AA131" s="166"/>
      <c r="AB131" s="166"/>
      <c r="AC131" s="166" t="s">
        <v>4040</v>
      </c>
      <c r="AD131" s="167">
        <v>777674203</v>
      </c>
      <c r="AE131" s="166" t="s">
        <v>226</v>
      </c>
      <c r="AF131" s="168"/>
      <c r="AG131" s="166" t="s">
        <v>4041</v>
      </c>
      <c r="AH131" s="167">
        <v>777674203</v>
      </c>
      <c r="AI131" s="166" t="s">
        <v>4042</v>
      </c>
      <c r="AJ131" s="169" t="s">
        <v>3575</v>
      </c>
      <c r="AK131" s="185" t="s">
        <v>3580</v>
      </c>
      <c r="AL131" s="5" t="s">
        <v>3602</v>
      </c>
      <c r="AM131" s="5" t="s">
        <v>3580</v>
      </c>
      <c r="AN131" s="10" t="s">
        <v>3585</v>
      </c>
    </row>
    <row r="132" spans="1:40" ht="16.5" customHeight="1" x14ac:dyDescent="0.2">
      <c r="A132" s="8" t="s">
        <v>1814</v>
      </c>
      <c r="B132" s="22" t="s">
        <v>128</v>
      </c>
      <c r="C132" s="2" t="s">
        <v>1815</v>
      </c>
      <c r="D132" s="2" t="s">
        <v>1816</v>
      </c>
      <c r="E132" s="3" t="s">
        <v>1817</v>
      </c>
      <c r="F132" s="3" t="s">
        <v>1818</v>
      </c>
      <c r="G132" s="3" t="s">
        <v>1806</v>
      </c>
      <c r="H132" s="3" t="s">
        <v>1819</v>
      </c>
      <c r="I132" s="5">
        <v>55</v>
      </c>
      <c r="J132" s="5">
        <v>17</v>
      </c>
      <c r="K132" s="3" t="s">
        <v>275</v>
      </c>
      <c r="L132" s="3" t="s">
        <v>1820</v>
      </c>
      <c r="M132" s="3" t="s">
        <v>1821</v>
      </c>
      <c r="N132" s="3" t="s">
        <v>335</v>
      </c>
      <c r="O132" s="3" t="s">
        <v>1822</v>
      </c>
      <c r="P132" s="3" t="s">
        <v>1823</v>
      </c>
      <c r="Q132" s="3" t="s">
        <v>323</v>
      </c>
      <c r="R132" s="3" t="s">
        <v>1824</v>
      </c>
      <c r="S132" s="3" t="s">
        <v>1807</v>
      </c>
      <c r="T132" s="3" t="s">
        <v>441</v>
      </c>
      <c r="U132" s="3" t="s">
        <v>1825</v>
      </c>
      <c r="V132" s="2" t="s">
        <v>1826</v>
      </c>
      <c r="W132" s="2" t="s">
        <v>1827</v>
      </c>
      <c r="X132" s="90" t="s">
        <v>1828</v>
      </c>
      <c r="Y132" s="6" t="s">
        <v>3232</v>
      </c>
      <c r="Z132" s="166" t="s">
        <v>4043</v>
      </c>
      <c r="AA132" s="166">
        <v>601392799</v>
      </c>
      <c r="AB132" s="166" t="s">
        <v>4044</v>
      </c>
      <c r="AC132" s="166" t="s">
        <v>4045</v>
      </c>
      <c r="AD132" s="166">
        <v>601591336</v>
      </c>
      <c r="AE132" s="173" t="s">
        <v>3232</v>
      </c>
      <c r="AF132" s="168"/>
      <c r="AG132" s="166" t="s">
        <v>4046</v>
      </c>
      <c r="AH132" s="166" t="s">
        <v>4047</v>
      </c>
      <c r="AI132" s="166" t="s">
        <v>4048</v>
      </c>
      <c r="AJ132" s="169" t="s">
        <v>3575</v>
      </c>
      <c r="AK132" s="5" t="s">
        <v>3575</v>
      </c>
      <c r="AL132" s="5" t="s">
        <v>3576</v>
      </c>
      <c r="AM132" s="5" t="s">
        <v>3580</v>
      </c>
      <c r="AN132" s="10"/>
    </row>
    <row r="133" spans="1:40" ht="16.5" customHeight="1" x14ac:dyDescent="0.2">
      <c r="A133" s="8" t="s">
        <v>1829</v>
      </c>
      <c r="B133" s="22">
        <v>66596882</v>
      </c>
      <c r="C133" s="2" t="s">
        <v>1830</v>
      </c>
      <c r="D133" s="2" t="s">
        <v>1831</v>
      </c>
      <c r="E133" s="3" t="s">
        <v>1832</v>
      </c>
      <c r="F133" s="3" t="s">
        <v>1833</v>
      </c>
      <c r="G133" s="3" t="s">
        <v>1806</v>
      </c>
      <c r="H133" s="3" t="s">
        <v>1570</v>
      </c>
      <c r="I133" s="5">
        <v>500</v>
      </c>
      <c r="J133" s="5">
        <v>6</v>
      </c>
      <c r="K133" s="3" t="s">
        <v>275</v>
      </c>
      <c r="L133" s="3" t="s">
        <v>1834</v>
      </c>
      <c r="M133" s="3" t="s">
        <v>3422</v>
      </c>
      <c r="N133" s="3" t="s">
        <v>335</v>
      </c>
      <c r="O133" s="3" t="s">
        <v>3423</v>
      </c>
      <c r="P133" s="3" t="s">
        <v>3424</v>
      </c>
      <c r="Q133" s="3" t="s">
        <v>323</v>
      </c>
      <c r="R133" s="3" t="s">
        <v>3425</v>
      </c>
      <c r="S133" s="3" t="s">
        <v>1807</v>
      </c>
      <c r="T133" s="3" t="s">
        <v>284</v>
      </c>
      <c r="U133" s="3" t="s">
        <v>285</v>
      </c>
      <c r="V133" s="2" t="s">
        <v>3426</v>
      </c>
      <c r="W133" s="2" t="s">
        <v>1835</v>
      </c>
      <c r="X133" s="113" t="s">
        <v>3427</v>
      </c>
      <c r="Y133" s="3" t="s">
        <v>3233</v>
      </c>
      <c r="Z133" s="166" t="s">
        <v>4049</v>
      </c>
      <c r="AA133" s="166" t="s">
        <v>4050</v>
      </c>
      <c r="AB133" s="166" t="s">
        <v>4051</v>
      </c>
      <c r="AC133" s="166" t="s">
        <v>4049</v>
      </c>
      <c r="AD133" s="166" t="s">
        <v>4050</v>
      </c>
      <c r="AE133" s="166" t="s">
        <v>4051</v>
      </c>
      <c r="AF133" s="168"/>
      <c r="AG133" s="166" t="s">
        <v>4052</v>
      </c>
      <c r="AH133" s="166">
        <v>777801170</v>
      </c>
      <c r="AI133" s="166"/>
      <c r="AJ133" s="169" t="s">
        <v>3575</v>
      </c>
      <c r="AK133" s="5" t="s">
        <v>3575</v>
      </c>
      <c r="AL133" s="5" t="s">
        <v>3576</v>
      </c>
      <c r="AM133" s="5" t="s">
        <v>3575</v>
      </c>
      <c r="AN133" s="10"/>
    </row>
    <row r="134" spans="1:40" ht="16.5" customHeight="1" x14ac:dyDescent="0.2">
      <c r="A134" s="8" t="s">
        <v>1836</v>
      </c>
      <c r="B134" s="22" t="s">
        <v>118</v>
      </c>
      <c r="C134" s="2" t="s">
        <v>290</v>
      </c>
      <c r="D134" s="9" t="s">
        <v>1837</v>
      </c>
      <c r="E134" s="3" t="s">
        <v>1838</v>
      </c>
      <c r="F134" s="3" t="s">
        <v>1839</v>
      </c>
      <c r="G134" s="3" t="s">
        <v>1840</v>
      </c>
      <c r="H134" s="3" t="s">
        <v>1841</v>
      </c>
      <c r="I134" s="5">
        <v>12</v>
      </c>
      <c r="J134" s="5"/>
      <c r="K134" s="3" t="s">
        <v>275</v>
      </c>
      <c r="L134" s="3" t="s">
        <v>3428</v>
      </c>
      <c r="M134" s="3" t="s">
        <v>1842</v>
      </c>
      <c r="N134" s="3" t="s">
        <v>335</v>
      </c>
      <c r="O134" s="3" t="s">
        <v>1843</v>
      </c>
      <c r="P134" s="3" t="s">
        <v>1844</v>
      </c>
      <c r="Q134" s="3" t="s">
        <v>323</v>
      </c>
      <c r="R134" s="3" t="s">
        <v>1845</v>
      </c>
      <c r="S134" s="3" t="s">
        <v>1846</v>
      </c>
      <c r="T134" s="3" t="s">
        <v>441</v>
      </c>
      <c r="U134" s="3" t="s">
        <v>1847</v>
      </c>
      <c r="V134" s="2" t="s">
        <v>3429</v>
      </c>
      <c r="W134" s="6" t="s">
        <v>1848</v>
      </c>
      <c r="X134" s="170" t="s">
        <v>1848</v>
      </c>
      <c r="Y134" s="3" t="s">
        <v>1848</v>
      </c>
      <c r="Z134" s="166"/>
      <c r="AA134" s="166"/>
      <c r="AB134" s="166"/>
      <c r="AC134" s="166" t="s">
        <v>4053</v>
      </c>
      <c r="AD134" s="166">
        <v>724460025</v>
      </c>
      <c r="AE134" s="177" t="s">
        <v>1848</v>
      </c>
      <c r="AF134" s="168" t="s">
        <v>4054</v>
      </c>
      <c r="AG134" s="166" t="s">
        <v>4055</v>
      </c>
      <c r="AH134" s="166" t="s">
        <v>4056</v>
      </c>
      <c r="AI134" s="166" t="s">
        <v>4057</v>
      </c>
      <c r="AJ134" s="169" t="s">
        <v>3575</v>
      </c>
      <c r="AK134" s="5" t="s">
        <v>3575</v>
      </c>
      <c r="AL134" s="5" t="s">
        <v>3576</v>
      </c>
      <c r="AM134" s="5" t="s">
        <v>3580</v>
      </c>
      <c r="AN134" s="10"/>
    </row>
    <row r="135" spans="1:40" ht="16.5" customHeight="1" x14ac:dyDescent="0.2">
      <c r="A135" s="1" t="s">
        <v>1849</v>
      </c>
      <c r="B135" s="22">
        <v>62075993</v>
      </c>
      <c r="C135" s="2" t="s">
        <v>290</v>
      </c>
      <c r="D135" s="2" t="s">
        <v>1850</v>
      </c>
      <c r="E135" s="3" t="s">
        <v>1838</v>
      </c>
      <c r="F135" s="3" t="s">
        <v>1839</v>
      </c>
      <c r="G135" s="3" t="s">
        <v>1840</v>
      </c>
      <c r="H135" s="3" t="s">
        <v>1841</v>
      </c>
      <c r="I135" s="5">
        <v>12</v>
      </c>
      <c r="J135" s="5"/>
      <c r="K135" s="3" t="s">
        <v>1136</v>
      </c>
      <c r="L135" s="3" t="s">
        <v>1851</v>
      </c>
      <c r="M135" s="3" t="s">
        <v>1852</v>
      </c>
      <c r="N135" s="3" t="s">
        <v>335</v>
      </c>
      <c r="O135" s="3" t="s">
        <v>1853</v>
      </c>
      <c r="P135" s="3" t="s">
        <v>1854</v>
      </c>
      <c r="Q135" s="3" t="s">
        <v>323</v>
      </c>
      <c r="R135" s="3" t="s">
        <v>1855</v>
      </c>
      <c r="S135" s="3" t="s">
        <v>1846</v>
      </c>
      <c r="T135" s="3" t="s">
        <v>284</v>
      </c>
      <c r="U135" s="3" t="s">
        <v>285</v>
      </c>
      <c r="V135" s="2" t="s">
        <v>1856</v>
      </c>
      <c r="W135" s="2" t="s">
        <v>347</v>
      </c>
      <c r="X135" s="90" t="s">
        <v>184</v>
      </c>
      <c r="Y135" s="3" t="s">
        <v>184</v>
      </c>
      <c r="Z135" s="166" t="s">
        <v>360</v>
      </c>
      <c r="AA135" s="166" t="s">
        <v>360</v>
      </c>
      <c r="AB135" s="166" t="s">
        <v>360</v>
      </c>
      <c r="AC135" s="166" t="s">
        <v>360</v>
      </c>
      <c r="AD135" s="166" t="s">
        <v>360</v>
      </c>
      <c r="AE135" s="166" t="s">
        <v>360</v>
      </c>
      <c r="AF135" s="166" t="s">
        <v>360</v>
      </c>
      <c r="AG135" s="166" t="s">
        <v>360</v>
      </c>
      <c r="AH135" s="166" t="s">
        <v>360</v>
      </c>
      <c r="AI135" s="166" t="s">
        <v>360</v>
      </c>
      <c r="AJ135" s="169" t="s">
        <v>3580</v>
      </c>
      <c r="AK135" s="185" t="s">
        <v>3580</v>
      </c>
      <c r="AL135" s="5"/>
      <c r="AM135" s="5" t="s">
        <v>3580</v>
      </c>
      <c r="AN135" s="10" t="s">
        <v>4058</v>
      </c>
    </row>
    <row r="136" spans="1:40" ht="16.5" customHeight="1" x14ac:dyDescent="0.2">
      <c r="A136" s="8" t="s">
        <v>1857</v>
      </c>
      <c r="B136" s="22">
        <v>70838771</v>
      </c>
      <c r="C136" s="2" t="s">
        <v>290</v>
      </c>
      <c r="D136" s="2" t="s">
        <v>1858</v>
      </c>
      <c r="E136" s="3" t="s">
        <v>1859</v>
      </c>
      <c r="F136" s="3" t="s">
        <v>1860</v>
      </c>
      <c r="G136" s="3" t="s">
        <v>1861</v>
      </c>
      <c r="H136" s="3" t="s">
        <v>1862</v>
      </c>
      <c r="I136" s="5">
        <v>2969</v>
      </c>
      <c r="J136" s="5">
        <v>4</v>
      </c>
      <c r="K136" s="3" t="s">
        <v>275</v>
      </c>
      <c r="L136" s="3" t="s">
        <v>1863</v>
      </c>
      <c r="M136" s="3" t="s">
        <v>1864</v>
      </c>
      <c r="N136" s="3" t="s">
        <v>335</v>
      </c>
      <c r="O136" s="3" t="s">
        <v>1865</v>
      </c>
      <c r="P136" s="3" t="s">
        <v>1866</v>
      </c>
      <c r="Q136" s="3" t="s">
        <v>323</v>
      </c>
      <c r="R136" s="3" t="s">
        <v>1867</v>
      </c>
      <c r="S136" s="3" t="s">
        <v>1868</v>
      </c>
      <c r="T136" s="3" t="s">
        <v>284</v>
      </c>
      <c r="U136" s="3" t="s">
        <v>285</v>
      </c>
      <c r="V136" s="2" t="s">
        <v>3234</v>
      </c>
      <c r="W136" s="3" t="s">
        <v>3235</v>
      </c>
      <c r="X136" s="90" t="s">
        <v>144</v>
      </c>
      <c r="Y136" s="3" t="s">
        <v>3236</v>
      </c>
      <c r="Z136" s="166" t="s">
        <v>4059</v>
      </c>
      <c r="AA136" s="167">
        <v>702187062</v>
      </c>
      <c r="AB136" s="166" t="s">
        <v>3236</v>
      </c>
      <c r="AC136" s="166" t="s">
        <v>4060</v>
      </c>
      <c r="AD136" s="166">
        <v>724095284</v>
      </c>
      <c r="AE136" s="166" t="s">
        <v>3236</v>
      </c>
      <c r="AF136" s="168"/>
      <c r="AG136" s="166" t="s">
        <v>4061</v>
      </c>
      <c r="AH136" s="166" t="s">
        <v>4062</v>
      </c>
      <c r="AI136" s="166" t="s">
        <v>4063</v>
      </c>
      <c r="AJ136" s="169" t="s">
        <v>3575</v>
      </c>
      <c r="AK136" s="5" t="s">
        <v>3575</v>
      </c>
      <c r="AL136" s="5" t="s">
        <v>3576</v>
      </c>
      <c r="AM136" s="5" t="s">
        <v>3580</v>
      </c>
      <c r="AN136" s="10"/>
    </row>
    <row r="137" spans="1:40" ht="16.5" customHeight="1" x14ac:dyDescent="0.2">
      <c r="A137" s="8" t="s">
        <v>1869</v>
      </c>
      <c r="B137" s="22">
        <v>60680351</v>
      </c>
      <c r="C137" s="2" t="s">
        <v>290</v>
      </c>
      <c r="D137" s="2" t="s">
        <v>1870</v>
      </c>
      <c r="E137" s="3" t="s">
        <v>1871</v>
      </c>
      <c r="F137" s="3" t="s">
        <v>1872</v>
      </c>
      <c r="G137" s="3" t="s">
        <v>1873</v>
      </c>
      <c r="H137" s="3" t="s">
        <v>1874</v>
      </c>
      <c r="I137" s="5">
        <v>674</v>
      </c>
      <c r="J137" s="5">
        <v>1</v>
      </c>
      <c r="K137" s="3" t="s">
        <v>352</v>
      </c>
      <c r="L137" s="126" t="s">
        <v>3430</v>
      </c>
      <c r="M137" s="3" t="s">
        <v>1875</v>
      </c>
      <c r="N137" s="3" t="s">
        <v>335</v>
      </c>
      <c r="O137" s="3" t="s">
        <v>1876</v>
      </c>
      <c r="P137" s="3" t="s">
        <v>1877</v>
      </c>
      <c r="Q137" s="3" t="s">
        <v>323</v>
      </c>
      <c r="R137" s="3" t="s">
        <v>1878</v>
      </c>
      <c r="S137" s="3" t="s">
        <v>1868</v>
      </c>
      <c r="T137" s="3" t="s">
        <v>284</v>
      </c>
      <c r="U137" s="3" t="s">
        <v>285</v>
      </c>
      <c r="V137" s="2">
        <v>519326162</v>
      </c>
      <c r="W137" s="2" t="s">
        <v>1879</v>
      </c>
      <c r="X137" s="113" t="s">
        <v>1880</v>
      </c>
      <c r="Y137" s="3" t="s">
        <v>3237</v>
      </c>
      <c r="Z137" s="166"/>
      <c r="AA137" s="166"/>
      <c r="AB137" s="166"/>
      <c r="AC137" s="166" t="s">
        <v>4064</v>
      </c>
      <c r="AD137" s="166">
        <v>519326162</v>
      </c>
      <c r="AE137" s="166" t="s">
        <v>1879</v>
      </c>
      <c r="AF137" s="168"/>
      <c r="AG137" s="166" t="s">
        <v>4065</v>
      </c>
      <c r="AH137" s="166">
        <v>606682114</v>
      </c>
      <c r="AI137" s="166" t="s">
        <v>4066</v>
      </c>
      <c r="AJ137" s="169" t="s">
        <v>3575</v>
      </c>
      <c r="AK137" s="5" t="s">
        <v>3575</v>
      </c>
      <c r="AL137" s="5" t="s">
        <v>3576</v>
      </c>
      <c r="AM137" s="5" t="s">
        <v>3580</v>
      </c>
      <c r="AN137" s="10"/>
    </row>
    <row r="138" spans="1:40" ht="16.5" customHeight="1" x14ac:dyDescent="0.2">
      <c r="A138" s="8" t="s">
        <v>1881</v>
      </c>
      <c r="B138" s="22">
        <v>60680342</v>
      </c>
      <c r="C138" s="2" t="s">
        <v>1882</v>
      </c>
      <c r="D138" s="2" t="s">
        <v>3084</v>
      </c>
      <c r="E138" s="3" t="s">
        <v>1883</v>
      </c>
      <c r="F138" s="3" t="s">
        <v>1884</v>
      </c>
      <c r="G138" s="3" t="s">
        <v>1885</v>
      </c>
      <c r="H138" s="3" t="s">
        <v>1886</v>
      </c>
      <c r="I138" s="5">
        <v>1126</v>
      </c>
      <c r="J138" s="5">
        <v>1</v>
      </c>
      <c r="K138" s="3" t="s">
        <v>275</v>
      </c>
      <c r="L138" s="3" t="s">
        <v>1887</v>
      </c>
      <c r="M138" s="3" t="s">
        <v>1888</v>
      </c>
      <c r="N138" s="3" t="s">
        <v>278</v>
      </c>
      <c r="O138" s="3" t="s">
        <v>1889</v>
      </c>
      <c r="P138" s="3" t="s">
        <v>1890</v>
      </c>
      <c r="Q138" s="3" t="s">
        <v>281</v>
      </c>
      <c r="R138" s="3" t="s">
        <v>3085</v>
      </c>
      <c r="S138" s="3" t="s">
        <v>1868</v>
      </c>
      <c r="T138" s="3" t="s">
        <v>284</v>
      </c>
      <c r="U138" s="3" t="s">
        <v>285</v>
      </c>
      <c r="V138" s="2" t="s">
        <v>1891</v>
      </c>
      <c r="W138" s="192" t="s">
        <v>32</v>
      </c>
      <c r="X138" s="192" t="s">
        <v>32</v>
      </c>
      <c r="Y138" s="3" t="s">
        <v>4067</v>
      </c>
      <c r="Z138" s="166"/>
      <c r="AA138" s="166"/>
      <c r="AB138" s="166"/>
      <c r="AC138" s="166" t="s">
        <v>4068</v>
      </c>
      <c r="AD138" s="166">
        <v>519326505</v>
      </c>
      <c r="AE138" s="187" t="s">
        <v>4069</v>
      </c>
      <c r="AF138" s="168"/>
      <c r="AG138" s="166" t="s">
        <v>4070</v>
      </c>
      <c r="AH138" s="166">
        <v>724645824</v>
      </c>
      <c r="AI138" s="187" t="s">
        <v>4071</v>
      </c>
      <c r="AJ138" s="169" t="s">
        <v>3575</v>
      </c>
      <c r="AK138" s="5" t="s">
        <v>3575</v>
      </c>
      <c r="AL138" s="5" t="s">
        <v>3872</v>
      </c>
      <c r="AM138" s="5" t="s">
        <v>3580</v>
      </c>
      <c r="AN138" s="10"/>
    </row>
    <row r="139" spans="1:40" ht="16.5" customHeight="1" x14ac:dyDescent="0.2">
      <c r="A139" s="8" t="s">
        <v>1892</v>
      </c>
      <c r="B139" s="22">
        <v>70848858</v>
      </c>
      <c r="C139" s="2" t="s">
        <v>290</v>
      </c>
      <c r="D139" s="2" t="s">
        <v>1893</v>
      </c>
      <c r="E139" s="3" t="s">
        <v>1894</v>
      </c>
      <c r="F139" s="3" t="s">
        <v>1895</v>
      </c>
      <c r="G139" s="3" t="s">
        <v>1896</v>
      </c>
      <c r="H139" s="3" t="s">
        <v>1897</v>
      </c>
      <c r="I139" s="5">
        <v>2131</v>
      </c>
      <c r="J139" s="5">
        <v>30</v>
      </c>
      <c r="K139" s="3" t="s">
        <v>275</v>
      </c>
      <c r="L139" s="3" t="s">
        <v>3431</v>
      </c>
      <c r="M139" s="3" t="s">
        <v>3432</v>
      </c>
      <c r="N139" s="3" t="s">
        <v>335</v>
      </c>
      <c r="O139" s="3" t="s">
        <v>3433</v>
      </c>
      <c r="P139" s="3" t="s">
        <v>3434</v>
      </c>
      <c r="Q139" s="3" t="s">
        <v>323</v>
      </c>
      <c r="R139" s="3" t="s">
        <v>3435</v>
      </c>
      <c r="S139" s="3" t="s">
        <v>1868</v>
      </c>
      <c r="T139" s="3" t="s">
        <v>284</v>
      </c>
      <c r="U139" s="3" t="s">
        <v>285</v>
      </c>
      <c r="V139" s="2">
        <v>601376343</v>
      </c>
      <c r="W139" s="111" t="s">
        <v>4072</v>
      </c>
      <c r="X139" s="113" t="s">
        <v>3347</v>
      </c>
      <c r="Y139" s="3" t="s">
        <v>3238</v>
      </c>
      <c r="Z139" s="166" t="s">
        <v>4073</v>
      </c>
      <c r="AA139" s="166"/>
      <c r="AB139" s="166"/>
      <c r="AC139" s="166"/>
      <c r="AD139" s="166"/>
      <c r="AE139" s="166"/>
      <c r="AF139" s="168"/>
      <c r="AG139" s="166"/>
      <c r="AH139" s="166"/>
      <c r="AI139" s="166"/>
      <c r="AJ139" s="169" t="s">
        <v>3575</v>
      </c>
      <c r="AK139" s="5" t="s">
        <v>3575</v>
      </c>
      <c r="AL139" s="5" t="s">
        <v>3602</v>
      </c>
      <c r="AM139" s="5" t="s">
        <v>3580</v>
      </c>
      <c r="AN139" s="10"/>
    </row>
    <row r="140" spans="1:40" ht="16.5" customHeight="1" x14ac:dyDescent="0.2">
      <c r="A140" s="13" t="s">
        <v>1898</v>
      </c>
      <c r="B140" s="22" t="s">
        <v>133</v>
      </c>
      <c r="C140" s="2" t="s">
        <v>1899</v>
      </c>
      <c r="D140" s="2" t="s">
        <v>1900</v>
      </c>
      <c r="E140" s="3" t="s">
        <v>1901</v>
      </c>
      <c r="F140" s="3" t="s">
        <v>1902</v>
      </c>
      <c r="G140" s="3" t="s">
        <v>1896</v>
      </c>
      <c r="H140" s="3" t="s">
        <v>1903</v>
      </c>
      <c r="I140" s="5">
        <v>3066</v>
      </c>
      <c r="J140" s="5">
        <v>1</v>
      </c>
      <c r="K140" s="3" t="s">
        <v>275</v>
      </c>
      <c r="L140" s="3" t="s">
        <v>1904</v>
      </c>
      <c r="M140" s="93" t="s">
        <v>1905</v>
      </c>
      <c r="N140" s="93" t="s">
        <v>278</v>
      </c>
      <c r="O140" s="93" t="s">
        <v>1906</v>
      </c>
      <c r="P140" s="93" t="s">
        <v>1907</v>
      </c>
      <c r="Q140" s="93" t="s">
        <v>281</v>
      </c>
      <c r="R140" s="93" t="s">
        <v>1908</v>
      </c>
      <c r="S140" s="3" t="s">
        <v>1868</v>
      </c>
      <c r="T140" s="3" t="s">
        <v>441</v>
      </c>
      <c r="U140" s="3" t="s">
        <v>1909</v>
      </c>
      <c r="V140" s="2" t="s">
        <v>1910</v>
      </c>
      <c r="W140" s="2" t="s">
        <v>1911</v>
      </c>
      <c r="X140" s="90" t="s">
        <v>1912</v>
      </c>
      <c r="Y140" s="3"/>
      <c r="Z140" s="166"/>
      <c r="AA140" s="166"/>
      <c r="AB140" s="166"/>
      <c r="AC140" s="166" t="s">
        <v>4074</v>
      </c>
      <c r="AD140" s="166">
        <v>519315110</v>
      </c>
      <c r="AE140" s="166" t="s">
        <v>4075</v>
      </c>
      <c r="AF140" s="168"/>
      <c r="AG140" s="166" t="s">
        <v>4076</v>
      </c>
      <c r="AH140" s="166" t="s">
        <v>4077</v>
      </c>
      <c r="AI140" s="166" t="s">
        <v>4078</v>
      </c>
      <c r="AJ140" s="169" t="s">
        <v>3575</v>
      </c>
      <c r="AK140" s="5" t="s">
        <v>3575</v>
      </c>
      <c r="AL140" s="5" t="s">
        <v>3576</v>
      </c>
      <c r="AM140" s="5" t="s">
        <v>3580</v>
      </c>
      <c r="AN140" s="10"/>
    </row>
    <row r="141" spans="1:40" ht="16.5" customHeight="1" x14ac:dyDescent="0.2">
      <c r="A141" s="8" t="s">
        <v>1913</v>
      </c>
      <c r="B141" s="22">
        <v>60680318</v>
      </c>
      <c r="C141" s="2" t="s">
        <v>1914</v>
      </c>
      <c r="D141" s="2" t="s">
        <v>1915</v>
      </c>
      <c r="E141" s="3" t="s">
        <v>1916</v>
      </c>
      <c r="F141" s="3" t="s">
        <v>1917</v>
      </c>
      <c r="G141" s="3" t="s">
        <v>1918</v>
      </c>
      <c r="H141" s="3" t="s">
        <v>1919</v>
      </c>
      <c r="I141" s="5">
        <v>116</v>
      </c>
      <c r="J141" s="5"/>
      <c r="K141" s="3" t="s">
        <v>352</v>
      </c>
      <c r="L141" s="3" t="s">
        <v>1920</v>
      </c>
      <c r="M141" s="3" t="s">
        <v>1921</v>
      </c>
      <c r="N141" s="3" t="s">
        <v>278</v>
      </c>
      <c r="O141" s="3" t="s">
        <v>1922</v>
      </c>
      <c r="P141" s="3" t="s">
        <v>1923</v>
      </c>
      <c r="Q141" s="3" t="s">
        <v>281</v>
      </c>
      <c r="R141" s="3" t="s">
        <v>1924</v>
      </c>
      <c r="S141" s="3" t="s">
        <v>1925</v>
      </c>
      <c r="T141" s="3" t="s">
        <v>284</v>
      </c>
      <c r="U141" s="3" t="s">
        <v>285</v>
      </c>
      <c r="V141" s="2" t="s">
        <v>1926</v>
      </c>
      <c r="W141" s="6" t="s">
        <v>1927</v>
      </c>
      <c r="X141" s="91" t="s">
        <v>1928</v>
      </c>
      <c r="Y141" s="3" t="s">
        <v>3239</v>
      </c>
      <c r="Z141" s="166"/>
      <c r="AA141" s="166"/>
      <c r="AB141" s="166"/>
      <c r="AC141" s="166" t="s">
        <v>4079</v>
      </c>
      <c r="AD141" s="166">
        <v>519361740</v>
      </c>
      <c r="AE141" s="166" t="s">
        <v>3239</v>
      </c>
      <c r="AF141" s="168"/>
      <c r="AG141" s="166" t="s">
        <v>4080</v>
      </c>
      <c r="AH141" s="166">
        <v>519361750</v>
      </c>
      <c r="AI141" s="166" t="s">
        <v>4081</v>
      </c>
      <c r="AJ141" s="169" t="s">
        <v>3575</v>
      </c>
      <c r="AK141" s="5" t="s">
        <v>3575</v>
      </c>
      <c r="AL141" s="5" t="s">
        <v>3602</v>
      </c>
      <c r="AM141" s="5" t="s">
        <v>3580</v>
      </c>
      <c r="AN141" s="10"/>
    </row>
    <row r="142" spans="1:40" ht="16.5" customHeight="1" x14ac:dyDescent="0.2">
      <c r="A142" s="8" t="s">
        <v>1929</v>
      </c>
      <c r="B142" s="22">
        <v>45671826</v>
      </c>
      <c r="C142" s="2" t="s">
        <v>290</v>
      </c>
      <c r="D142" s="2" t="s">
        <v>1930</v>
      </c>
      <c r="E142" s="3" t="s">
        <v>3086</v>
      </c>
      <c r="F142" s="3" t="s">
        <v>1931</v>
      </c>
      <c r="G142" s="3" t="s">
        <v>3087</v>
      </c>
      <c r="H142" s="3" t="s">
        <v>1933</v>
      </c>
      <c r="I142" s="5">
        <v>275</v>
      </c>
      <c r="J142" s="5"/>
      <c r="K142" s="3" t="s">
        <v>275</v>
      </c>
      <c r="L142" s="3" t="s">
        <v>1934</v>
      </c>
      <c r="M142" s="3" t="s">
        <v>1935</v>
      </c>
      <c r="N142" s="93" t="s">
        <v>278</v>
      </c>
      <c r="O142" s="3" t="s">
        <v>1936</v>
      </c>
      <c r="P142" s="3" t="s">
        <v>1937</v>
      </c>
      <c r="Q142" s="3" t="s">
        <v>281</v>
      </c>
      <c r="R142" s="3" t="s">
        <v>1936</v>
      </c>
      <c r="S142" s="3" t="s">
        <v>1938</v>
      </c>
      <c r="T142" s="3" t="s">
        <v>371</v>
      </c>
      <c r="U142" s="3" t="s">
        <v>1939</v>
      </c>
      <c r="V142" s="2">
        <v>515238190</v>
      </c>
      <c r="W142" s="14" t="s">
        <v>1940</v>
      </c>
      <c r="X142" s="100" t="s">
        <v>3088</v>
      </c>
      <c r="Y142" s="193" t="s">
        <v>3088</v>
      </c>
      <c r="Z142" s="166"/>
      <c r="AA142" s="166"/>
      <c r="AB142" s="166"/>
      <c r="AC142" s="166" t="s">
        <v>4082</v>
      </c>
      <c r="AD142" s="166">
        <v>515229151</v>
      </c>
      <c r="AE142" s="166" t="s">
        <v>4083</v>
      </c>
      <c r="AF142" s="168"/>
      <c r="AG142" s="166" t="s">
        <v>4084</v>
      </c>
      <c r="AH142" s="166">
        <v>515229151</v>
      </c>
      <c r="AI142" s="166" t="s">
        <v>4085</v>
      </c>
      <c r="AJ142" s="169" t="s">
        <v>3575</v>
      </c>
      <c r="AK142" s="5" t="s">
        <v>3575</v>
      </c>
      <c r="AL142" s="5" t="s">
        <v>3576</v>
      </c>
      <c r="AM142" s="5" t="s">
        <v>3580</v>
      </c>
      <c r="AN142" s="10"/>
    </row>
    <row r="143" spans="1:40" ht="16.5" customHeight="1" x14ac:dyDescent="0.2">
      <c r="A143" s="8" t="s">
        <v>1941</v>
      </c>
      <c r="B143" s="22">
        <v>70841721</v>
      </c>
      <c r="C143" s="2" t="s">
        <v>290</v>
      </c>
      <c r="D143" s="2" t="s">
        <v>1942</v>
      </c>
      <c r="E143" s="3" t="s">
        <v>1943</v>
      </c>
      <c r="F143" s="3" t="s">
        <v>1944</v>
      </c>
      <c r="G143" s="3" t="s">
        <v>1932</v>
      </c>
      <c r="H143" s="3" t="s">
        <v>1945</v>
      </c>
      <c r="I143" s="5">
        <v>210</v>
      </c>
      <c r="J143" s="5"/>
      <c r="K143" s="3" t="s">
        <v>275</v>
      </c>
      <c r="L143" s="3" t="s">
        <v>1946</v>
      </c>
      <c r="M143" s="3" t="s">
        <v>1947</v>
      </c>
      <c r="N143" s="3" t="s">
        <v>278</v>
      </c>
      <c r="O143" s="3" t="s">
        <v>1948</v>
      </c>
      <c r="P143" s="3" t="s">
        <v>1949</v>
      </c>
      <c r="Q143" s="3" t="s">
        <v>281</v>
      </c>
      <c r="R143" s="3" t="s">
        <v>1950</v>
      </c>
      <c r="S143" s="3" t="s">
        <v>1951</v>
      </c>
      <c r="T143" s="3" t="s">
        <v>284</v>
      </c>
      <c r="U143" s="3" t="s">
        <v>285</v>
      </c>
      <c r="V143" s="2">
        <v>515229971</v>
      </c>
      <c r="W143" s="2" t="s">
        <v>347</v>
      </c>
      <c r="X143" s="90" t="s">
        <v>22</v>
      </c>
      <c r="Y143" s="3" t="s">
        <v>22</v>
      </c>
      <c r="Z143" s="166" t="s">
        <v>4086</v>
      </c>
      <c r="AA143" s="166">
        <v>515229971</v>
      </c>
      <c r="AB143" s="166" t="s">
        <v>22</v>
      </c>
      <c r="AC143" s="166" t="s">
        <v>4086</v>
      </c>
      <c r="AD143" s="166">
        <v>515229971</v>
      </c>
      <c r="AE143" s="166" t="s">
        <v>22</v>
      </c>
      <c r="AF143" s="168"/>
      <c r="AG143" s="166" t="s">
        <v>4086</v>
      </c>
      <c r="AH143" s="166">
        <v>515229971</v>
      </c>
      <c r="AI143" s="166" t="s">
        <v>22</v>
      </c>
      <c r="AJ143" s="169" t="s">
        <v>3575</v>
      </c>
      <c r="AK143" s="5" t="s">
        <v>3575</v>
      </c>
      <c r="AL143" s="5" t="s">
        <v>3602</v>
      </c>
      <c r="AM143" s="5" t="s">
        <v>3580</v>
      </c>
      <c r="AN143" s="10"/>
    </row>
    <row r="144" spans="1:40" ht="16.5" customHeight="1" x14ac:dyDescent="0.2">
      <c r="A144" s="8" t="s">
        <v>1952</v>
      </c>
      <c r="B144" s="22">
        <v>45671877</v>
      </c>
      <c r="C144" s="2" t="s">
        <v>290</v>
      </c>
      <c r="D144" s="2" t="s">
        <v>1953</v>
      </c>
      <c r="E144" s="3" t="s">
        <v>1954</v>
      </c>
      <c r="F144" s="3" t="s">
        <v>1955</v>
      </c>
      <c r="G144" s="3" t="s">
        <v>1956</v>
      </c>
      <c r="H144" s="3" t="s">
        <v>1957</v>
      </c>
      <c r="I144" s="5">
        <v>188</v>
      </c>
      <c r="J144" s="5"/>
      <c r="K144" s="3" t="s">
        <v>410</v>
      </c>
      <c r="L144" s="3" t="s">
        <v>1958</v>
      </c>
      <c r="M144" s="93" t="s">
        <v>3072</v>
      </c>
      <c r="N144" s="3" t="s">
        <v>335</v>
      </c>
      <c r="O144" s="93" t="s">
        <v>3240</v>
      </c>
      <c r="P144" s="93" t="s">
        <v>3075</v>
      </c>
      <c r="Q144" s="3" t="s">
        <v>323</v>
      </c>
      <c r="R144" s="93" t="s">
        <v>3241</v>
      </c>
      <c r="S144" s="3" t="s">
        <v>1959</v>
      </c>
      <c r="T144" s="3" t="s">
        <v>371</v>
      </c>
      <c r="U144" s="3" t="s">
        <v>1960</v>
      </c>
      <c r="V144" s="2" t="s">
        <v>1961</v>
      </c>
      <c r="W144" s="2" t="s">
        <v>347</v>
      </c>
      <c r="X144" s="90" t="s">
        <v>1962</v>
      </c>
      <c r="Y144" s="3" t="s">
        <v>3242</v>
      </c>
      <c r="Z144" s="166"/>
      <c r="AA144" s="166"/>
      <c r="AB144" s="166"/>
      <c r="AC144" s="166" t="s">
        <v>4087</v>
      </c>
      <c r="AD144" s="166">
        <v>515257122</v>
      </c>
      <c r="AE144" s="177" t="s">
        <v>4088</v>
      </c>
      <c r="AF144" s="168"/>
      <c r="AG144" s="166"/>
      <c r="AH144" s="166"/>
      <c r="AI144" s="166"/>
      <c r="AJ144" s="169" t="s">
        <v>3575</v>
      </c>
      <c r="AK144" s="5" t="s">
        <v>3575</v>
      </c>
      <c r="AL144" s="5" t="s">
        <v>3576</v>
      </c>
      <c r="AM144" s="5" t="s">
        <v>3575</v>
      </c>
      <c r="AN144" s="10"/>
    </row>
    <row r="145" spans="1:40" ht="16.5" customHeight="1" x14ac:dyDescent="0.2">
      <c r="A145" s="1" t="s">
        <v>1963</v>
      </c>
      <c r="B145" s="22" t="s">
        <v>158</v>
      </c>
      <c r="C145" s="2" t="s">
        <v>290</v>
      </c>
      <c r="D145" s="2" t="s">
        <v>1964</v>
      </c>
      <c r="E145" s="3" t="s">
        <v>1965</v>
      </c>
      <c r="F145" s="3" t="s">
        <v>1966</v>
      </c>
      <c r="G145" s="3" t="s">
        <v>1967</v>
      </c>
      <c r="H145" s="3" t="s">
        <v>1968</v>
      </c>
      <c r="I145" s="5">
        <v>463</v>
      </c>
      <c r="J145" s="5"/>
      <c r="K145" s="3" t="s">
        <v>352</v>
      </c>
      <c r="L145" s="3" t="s">
        <v>1969</v>
      </c>
      <c r="M145" s="3" t="s">
        <v>1970</v>
      </c>
      <c r="N145" s="3" t="s">
        <v>278</v>
      </c>
      <c r="O145" s="3" t="s">
        <v>1971</v>
      </c>
      <c r="P145" s="3" t="s">
        <v>1972</v>
      </c>
      <c r="Q145" s="3" t="s">
        <v>281</v>
      </c>
      <c r="R145" s="3" t="s">
        <v>1973</v>
      </c>
      <c r="S145" s="3" t="s">
        <v>1974</v>
      </c>
      <c r="T145" s="3" t="s">
        <v>284</v>
      </c>
      <c r="U145" s="3" t="s">
        <v>285</v>
      </c>
      <c r="V145" s="2" t="s">
        <v>1975</v>
      </c>
      <c r="W145" s="2" t="s">
        <v>347</v>
      </c>
      <c r="X145" s="90" t="s">
        <v>157</v>
      </c>
      <c r="Y145" s="3" t="s">
        <v>157</v>
      </c>
      <c r="Z145" s="166" t="s">
        <v>360</v>
      </c>
      <c r="AA145" s="166" t="s">
        <v>360</v>
      </c>
      <c r="AB145" s="166" t="s">
        <v>360</v>
      </c>
      <c r="AC145" s="166" t="s">
        <v>360</v>
      </c>
      <c r="AD145" s="166" t="s">
        <v>360</v>
      </c>
      <c r="AE145" s="166" t="s">
        <v>360</v>
      </c>
      <c r="AF145" s="166" t="s">
        <v>360</v>
      </c>
      <c r="AG145" s="166" t="s">
        <v>360</v>
      </c>
      <c r="AH145" s="166" t="s">
        <v>360</v>
      </c>
      <c r="AI145" s="166" t="s">
        <v>360</v>
      </c>
      <c r="AJ145" s="169" t="s">
        <v>3580</v>
      </c>
      <c r="AK145" s="185" t="s">
        <v>3580</v>
      </c>
      <c r="AL145" s="5"/>
      <c r="AM145" s="5" t="s">
        <v>3580</v>
      </c>
      <c r="AN145" s="10" t="s">
        <v>4089</v>
      </c>
    </row>
    <row r="146" spans="1:40" ht="16.5" customHeight="1" x14ac:dyDescent="0.2">
      <c r="A146" s="8" t="s">
        <v>1976</v>
      </c>
      <c r="B146" s="22">
        <v>62073087</v>
      </c>
      <c r="C146" s="2" t="s">
        <v>1977</v>
      </c>
      <c r="D146" s="2" t="s">
        <v>1978</v>
      </c>
      <c r="E146" s="3" t="s">
        <v>1965</v>
      </c>
      <c r="F146" s="3" t="s">
        <v>1966</v>
      </c>
      <c r="G146" s="3" t="s">
        <v>1967</v>
      </c>
      <c r="H146" s="3" t="s">
        <v>1968</v>
      </c>
      <c r="I146" s="5">
        <v>463</v>
      </c>
      <c r="J146" s="5"/>
      <c r="K146" s="3" t="s">
        <v>275</v>
      </c>
      <c r="L146" s="3" t="s">
        <v>1979</v>
      </c>
      <c r="M146" s="3" t="s">
        <v>1980</v>
      </c>
      <c r="N146" s="3" t="s">
        <v>278</v>
      </c>
      <c r="O146" s="3" t="s">
        <v>1981</v>
      </c>
      <c r="P146" s="3" t="s">
        <v>1982</v>
      </c>
      <c r="Q146" s="3" t="s">
        <v>281</v>
      </c>
      <c r="R146" s="3" t="s">
        <v>1983</v>
      </c>
      <c r="S146" s="3" t="s">
        <v>1974</v>
      </c>
      <c r="T146" s="3" t="s">
        <v>284</v>
      </c>
      <c r="U146" s="3" t="s">
        <v>285</v>
      </c>
      <c r="V146" s="2">
        <v>516490601</v>
      </c>
      <c r="W146" s="2" t="s">
        <v>1984</v>
      </c>
      <c r="X146" s="90" t="s">
        <v>1985</v>
      </c>
      <c r="Y146" s="3" t="s">
        <v>3243</v>
      </c>
      <c r="Z146" s="166"/>
      <c r="AA146" s="166"/>
      <c r="AB146" s="166"/>
      <c r="AC146" s="166" t="s">
        <v>4090</v>
      </c>
      <c r="AD146" s="166">
        <v>516490604</v>
      </c>
      <c r="AE146" s="166" t="s">
        <v>4091</v>
      </c>
      <c r="AF146" s="168"/>
      <c r="AG146" s="166"/>
      <c r="AH146" s="166"/>
      <c r="AI146" s="166" t="s">
        <v>4092</v>
      </c>
      <c r="AJ146" s="169" t="s">
        <v>3575</v>
      </c>
      <c r="AK146" s="5" t="s">
        <v>3575</v>
      </c>
      <c r="AL146" s="5" t="s">
        <v>3576</v>
      </c>
      <c r="AM146" s="5" t="s">
        <v>3580</v>
      </c>
      <c r="AN146" s="10"/>
    </row>
    <row r="147" spans="1:40" ht="16.5" customHeight="1" x14ac:dyDescent="0.2">
      <c r="A147" s="8" t="s">
        <v>1986</v>
      </c>
      <c r="B147" s="22" t="s">
        <v>68</v>
      </c>
      <c r="C147" s="2" t="s">
        <v>1987</v>
      </c>
      <c r="D147" s="2" t="s">
        <v>1988</v>
      </c>
      <c r="E147" s="3" t="s">
        <v>1989</v>
      </c>
      <c r="F147" s="3" t="s">
        <v>1990</v>
      </c>
      <c r="G147" s="3" t="s">
        <v>1991</v>
      </c>
      <c r="H147" s="3" t="s">
        <v>1992</v>
      </c>
      <c r="I147" s="5">
        <v>1601</v>
      </c>
      <c r="J147" s="5">
        <v>33</v>
      </c>
      <c r="K147" s="3" t="s">
        <v>275</v>
      </c>
      <c r="L147" s="3" t="s">
        <v>3436</v>
      </c>
      <c r="M147" s="3" t="s">
        <v>1993</v>
      </c>
      <c r="N147" s="3" t="s">
        <v>278</v>
      </c>
      <c r="O147" s="3" t="s">
        <v>1994</v>
      </c>
      <c r="P147" s="3" t="s">
        <v>1995</v>
      </c>
      <c r="Q147" s="3" t="s">
        <v>281</v>
      </c>
      <c r="R147" s="3" t="s">
        <v>1996</v>
      </c>
      <c r="S147" s="3" t="s">
        <v>1997</v>
      </c>
      <c r="T147" s="3" t="s">
        <v>284</v>
      </c>
      <c r="U147" s="3" t="s">
        <v>285</v>
      </c>
      <c r="V147" s="2" t="s">
        <v>1998</v>
      </c>
      <c r="W147" s="2" t="s">
        <v>1999</v>
      </c>
      <c r="X147" s="90" t="s">
        <v>2000</v>
      </c>
      <c r="Y147" s="3" t="s">
        <v>1999</v>
      </c>
      <c r="Z147" s="166"/>
      <c r="AA147" s="166"/>
      <c r="AB147" s="166"/>
      <c r="AC147" s="166" t="s">
        <v>4093</v>
      </c>
      <c r="AD147" s="166">
        <v>516411365</v>
      </c>
      <c r="AE147" s="166" t="s">
        <v>1999</v>
      </c>
      <c r="AF147" s="168"/>
      <c r="AG147" s="166" t="s">
        <v>4094</v>
      </c>
      <c r="AH147" s="166">
        <v>516419651</v>
      </c>
      <c r="AI147" s="166" t="s">
        <v>1999</v>
      </c>
      <c r="AJ147" s="169" t="s">
        <v>3575</v>
      </c>
      <c r="AK147" s="5" t="s">
        <v>3575</v>
      </c>
      <c r="AL147" s="5" t="s">
        <v>3576</v>
      </c>
      <c r="AM147" s="5" t="s">
        <v>3580</v>
      </c>
      <c r="AN147" s="10"/>
    </row>
    <row r="148" spans="1:40" ht="16.5" customHeight="1" x14ac:dyDescent="0.2">
      <c r="A148" s="8" t="s">
        <v>2001</v>
      </c>
      <c r="B148" s="22" t="s">
        <v>111</v>
      </c>
      <c r="C148" s="2" t="s">
        <v>290</v>
      </c>
      <c r="D148" s="2" t="s">
        <v>110</v>
      </c>
      <c r="E148" s="3" t="s">
        <v>2002</v>
      </c>
      <c r="F148" s="3" t="s">
        <v>2003</v>
      </c>
      <c r="G148" s="3" t="s">
        <v>1991</v>
      </c>
      <c r="H148" s="3" t="s">
        <v>2004</v>
      </c>
      <c r="I148" s="5">
        <v>3</v>
      </c>
      <c r="J148" s="5">
        <v>3</v>
      </c>
      <c r="K148" s="3" t="s">
        <v>275</v>
      </c>
      <c r="L148" s="3" t="s">
        <v>2005</v>
      </c>
      <c r="M148" s="3" t="s">
        <v>2006</v>
      </c>
      <c r="N148" s="3" t="s">
        <v>278</v>
      </c>
      <c r="O148" s="3" t="s">
        <v>2007</v>
      </c>
      <c r="P148" s="3" t="s">
        <v>2008</v>
      </c>
      <c r="Q148" s="3" t="s">
        <v>281</v>
      </c>
      <c r="R148" s="3" t="s">
        <v>2009</v>
      </c>
      <c r="S148" s="3" t="s">
        <v>1997</v>
      </c>
      <c r="T148" s="3" t="s">
        <v>284</v>
      </c>
      <c r="U148" s="3" t="s">
        <v>285</v>
      </c>
      <c r="V148" s="2" t="s">
        <v>2010</v>
      </c>
      <c r="W148" s="2" t="s">
        <v>347</v>
      </c>
      <c r="X148" s="90" t="s">
        <v>2011</v>
      </c>
      <c r="Y148" s="3" t="s">
        <v>3244</v>
      </c>
      <c r="Z148" s="166"/>
      <c r="AA148" s="166"/>
      <c r="AB148" s="166"/>
      <c r="AC148" s="166" t="s">
        <v>4095</v>
      </c>
      <c r="AD148" s="166">
        <v>516414941</v>
      </c>
      <c r="AE148" s="166" t="s">
        <v>3244</v>
      </c>
      <c r="AF148" s="168"/>
      <c r="AG148" s="166"/>
      <c r="AH148" s="166"/>
      <c r="AI148" s="166"/>
      <c r="AJ148" s="169" t="s">
        <v>3575</v>
      </c>
      <c r="AK148" s="5" t="s">
        <v>3575</v>
      </c>
      <c r="AL148" s="5" t="s">
        <v>3602</v>
      </c>
      <c r="AM148" s="5" t="s">
        <v>3580</v>
      </c>
      <c r="AN148" s="10"/>
    </row>
    <row r="149" spans="1:40" ht="16.5" customHeight="1" x14ac:dyDescent="0.2">
      <c r="A149" s="8" t="s">
        <v>2012</v>
      </c>
      <c r="B149" s="22">
        <v>70997241</v>
      </c>
      <c r="C149" s="2" t="s">
        <v>290</v>
      </c>
      <c r="D149" s="2" t="s">
        <v>2013</v>
      </c>
      <c r="E149" s="3" t="s">
        <v>2014</v>
      </c>
      <c r="F149" s="3" t="s">
        <v>2015</v>
      </c>
      <c r="G149" s="3" t="s">
        <v>1991</v>
      </c>
      <c r="H149" s="3" t="s">
        <v>2016</v>
      </c>
      <c r="I149" s="5">
        <v>2363</v>
      </c>
      <c r="J149" s="5">
        <v>3</v>
      </c>
      <c r="K149" s="3" t="s">
        <v>275</v>
      </c>
      <c r="L149" s="3" t="s">
        <v>2017</v>
      </c>
      <c r="M149" s="3" t="s">
        <v>2018</v>
      </c>
      <c r="N149" s="3" t="s">
        <v>278</v>
      </c>
      <c r="O149" s="3" t="s">
        <v>2019</v>
      </c>
      <c r="P149" s="3" t="s">
        <v>2020</v>
      </c>
      <c r="Q149" s="3" t="s">
        <v>281</v>
      </c>
      <c r="R149" s="3" t="s">
        <v>2021</v>
      </c>
      <c r="S149" s="3" t="s">
        <v>1997</v>
      </c>
      <c r="T149" s="3" t="s">
        <v>371</v>
      </c>
      <c r="U149" s="3" t="s">
        <v>2022</v>
      </c>
      <c r="V149" s="2">
        <v>516412357</v>
      </c>
      <c r="W149" s="2" t="s">
        <v>2023</v>
      </c>
      <c r="X149" s="90" t="s">
        <v>2024</v>
      </c>
      <c r="Y149" s="3" t="s">
        <v>3245</v>
      </c>
      <c r="Z149" s="166"/>
      <c r="AA149" s="166"/>
      <c r="AB149" s="166"/>
      <c r="AC149" s="166" t="s">
        <v>4096</v>
      </c>
      <c r="AD149" s="166">
        <v>516412357</v>
      </c>
      <c r="AE149" s="166" t="s">
        <v>2023</v>
      </c>
      <c r="AF149" s="168"/>
      <c r="AG149" s="166" t="s">
        <v>4097</v>
      </c>
      <c r="AH149" s="166">
        <v>516412359</v>
      </c>
      <c r="AI149" s="166" t="s">
        <v>4098</v>
      </c>
      <c r="AJ149" s="169" t="s">
        <v>3575</v>
      </c>
      <c r="AK149" s="185" t="s">
        <v>3580</v>
      </c>
      <c r="AL149" s="5"/>
      <c r="AM149" s="5" t="s">
        <v>3575</v>
      </c>
      <c r="AN149" s="10" t="s">
        <v>3585</v>
      </c>
    </row>
    <row r="150" spans="1:40" ht="16.5" customHeight="1" x14ac:dyDescent="0.2">
      <c r="A150" s="8" t="s">
        <v>2025</v>
      </c>
      <c r="B150" s="22">
        <v>62073133</v>
      </c>
      <c r="C150" s="2" t="s">
        <v>290</v>
      </c>
      <c r="D150" s="2" t="s">
        <v>239</v>
      </c>
      <c r="E150" s="3" t="s">
        <v>2026</v>
      </c>
      <c r="F150" s="3" t="s">
        <v>2027</v>
      </c>
      <c r="G150" s="3" t="s">
        <v>1991</v>
      </c>
      <c r="H150" s="3" t="s">
        <v>2028</v>
      </c>
      <c r="I150" s="5">
        <v>33</v>
      </c>
      <c r="J150" s="5">
        <v>13</v>
      </c>
      <c r="K150" s="3" t="s">
        <v>275</v>
      </c>
      <c r="L150" s="3" t="s">
        <v>2029</v>
      </c>
      <c r="M150" s="3" t="s">
        <v>3437</v>
      </c>
      <c r="N150" s="3" t="s">
        <v>278</v>
      </c>
      <c r="O150" s="3" t="s">
        <v>3438</v>
      </c>
      <c r="P150" s="3" t="s">
        <v>3439</v>
      </c>
      <c r="Q150" s="3" t="s">
        <v>281</v>
      </c>
      <c r="R150" s="3" t="s">
        <v>3440</v>
      </c>
      <c r="S150" s="3" t="s">
        <v>1997</v>
      </c>
      <c r="T150" s="3" t="s">
        <v>284</v>
      </c>
      <c r="U150" s="3" t="s">
        <v>285</v>
      </c>
      <c r="V150" s="2" t="s">
        <v>2030</v>
      </c>
      <c r="W150" s="2" t="s">
        <v>347</v>
      </c>
      <c r="X150" s="90" t="s">
        <v>3441</v>
      </c>
      <c r="Y150" s="3" t="s">
        <v>3246</v>
      </c>
      <c r="Z150" s="166"/>
      <c r="AA150" s="166"/>
      <c r="AB150" s="166"/>
      <c r="AC150" s="166"/>
      <c r="AD150" s="166">
        <v>516418632</v>
      </c>
      <c r="AE150" s="166" t="s">
        <v>3246</v>
      </c>
      <c r="AF150" s="168"/>
      <c r="AG150" s="166" t="s">
        <v>4099</v>
      </c>
      <c r="AH150" s="166">
        <v>516418632</v>
      </c>
      <c r="AI150" s="166" t="s">
        <v>3246</v>
      </c>
      <c r="AJ150" s="169" t="s">
        <v>3575</v>
      </c>
      <c r="AK150" s="5" t="s">
        <v>3575</v>
      </c>
      <c r="AL150" s="5" t="s">
        <v>3602</v>
      </c>
      <c r="AM150" s="5" t="s">
        <v>3580</v>
      </c>
      <c r="AN150" s="10"/>
    </row>
    <row r="151" spans="1:40" ht="16.5" customHeight="1" x14ac:dyDescent="0.2">
      <c r="A151" s="8" t="s">
        <v>2031</v>
      </c>
      <c r="B151" s="22">
        <v>62073249</v>
      </c>
      <c r="C151" s="2" t="s">
        <v>290</v>
      </c>
      <c r="D151" s="2" t="s">
        <v>90</v>
      </c>
      <c r="E151" s="3" t="s">
        <v>2032</v>
      </c>
      <c r="F151" s="3" t="s">
        <v>2033</v>
      </c>
      <c r="G151" s="3" t="s">
        <v>1991</v>
      </c>
      <c r="H151" s="3" t="s">
        <v>732</v>
      </c>
      <c r="I151" s="5">
        <v>1919</v>
      </c>
      <c r="J151" s="5">
        <v>27</v>
      </c>
      <c r="K151" s="3" t="s">
        <v>275</v>
      </c>
      <c r="L151" s="3" t="s">
        <v>2034</v>
      </c>
      <c r="M151" s="3" t="s">
        <v>2035</v>
      </c>
      <c r="N151" s="3" t="s">
        <v>278</v>
      </c>
      <c r="O151" s="3" t="s">
        <v>2036</v>
      </c>
      <c r="P151" s="3" t="s">
        <v>2037</v>
      </c>
      <c r="Q151" s="3" t="s">
        <v>281</v>
      </c>
      <c r="R151" s="3" t="s">
        <v>2038</v>
      </c>
      <c r="S151" s="3" t="s">
        <v>1997</v>
      </c>
      <c r="T151" s="3" t="s">
        <v>284</v>
      </c>
      <c r="U151" s="3" t="s">
        <v>285</v>
      </c>
      <c r="V151" s="2">
        <v>516418728</v>
      </c>
      <c r="W151" s="2" t="s">
        <v>347</v>
      </c>
      <c r="X151" s="91" t="s">
        <v>2039</v>
      </c>
      <c r="Y151" s="3" t="s">
        <v>2039</v>
      </c>
      <c r="Z151" s="166"/>
      <c r="AA151" s="166"/>
      <c r="AB151" s="166"/>
      <c r="AC151" s="166" t="s">
        <v>4100</v>
      </c>
      <c r="AD151" s="166">
        <v>516418728</v>
      </c>
      <c r="AE151" s="166" t="s">
        <v>4101</v>
      </c>
      <c r="AF151" s="168"/>
      <c r="AG151" s="166" t="s">
        <v>4102</v>
      </c>
      <c r="AH151" s="166">
        <v>516418728</v>
      </c>
      <c r="AI151" s="166" t="s">
        <v>2039</v>
      </c>
      <c r="AJ151" s="169" t="s">
        <v>3575</v>
      </c>
      <c r="AK151" s="5" t="s">
        <v>3575</v>
      </c>
      <c r="AL151" s="5" t="s">
        <v>3602</v>
      </c>
      <c r="AM151" s="5" t="s">
        <v>3580</v>
      </c>
      <c r="AN151" s="10"/>
    </row>
    <row r="152" spans="1:40" ht="16.5" customHeight="1" x14ac:dyDescent="0.2">
      <c r="A152" s="8" t="s">
        <v>2040</v>
      </c>
      <c r="B152" s="22">
        <v>43420656</v>
      </c>
      <c r="C152" s="2" t="s">
        <v>290</v>
      </c>
      <c r="D152" s="2" t="s">
        <v>3089</v>
      </c>
      <c r="E152" s="3" t="s">
        <v>2041</v>
      </c>
      <c r="F152" s="3" t="s">
        <v>2042</v>
      </c>
      <c r="G152" s="3" t="s">
        <v>1991</v>
      </c>
      <c r="H152" s="3" t="s">
        <v>2043</v>
      </c>
      <c r="I152" s="5">
        <v>1200</v>
      </c>
      <c r="J152" s="5">
        <v>2</v>
      </c>
      <c r="K152" s="3" t="s">
        <v>275</v>
      </c>
      <c r="L152" s="3" t="s">
        <v>2044</v>
      </c>
      <c r="M152" s="3" t="s">
        <v>3442</v>
      </c>
      <c r="N152" s="3" t="s">
        <v>278</v>
      </c>
      <c r="O152" s="3" t="s">
        <v>3443</v>
      </c>
      <c r="P152" s="3" t="s">
        <v>3444</v>
      </c>
      <c r="Q152" s="3" t="s">
        <v>281</v>
      </c>
      <c r="R152" s="3" t="s">
        <v>3445</v>
      </c>
      <c r="S152" s="3" t="s">
        <v>1997</v>
      </c>
      <c r="T152" s="3" t="s">
        <v>284</v>
      </c>
      <c r="U152" s="3" t="s">
        <v>285</v>
      </c>
      <c r="V152" s="2">
        <v>516412790</v>
      </c>
      <c r="W152" s="12" t="s">
        <v>3090</v>
      </c>
      <c r="X152" s="90" t="s">
        <v>3446</v>
      </c>
      <c r="Y152" s="12" t="s">
        <v>3090</v>
      </c>
      <c r="Z152" s="166"/>
      <c r="AA152" s="166"/>
      <c r="AB152" s="166"/>
      <c r="AC152" s="166" t="s">
        <v>93</v>
      </c>
      <c r="AD152" s="166">
        <v>516412790</v>
      </c>
      <c r="AE152" s="166" t="s">
        <v>4103</v>
      </c>
      <c r="AF152" s="168"/>
      <c r="AG152" s="166" t="s">
        <v>4104</v>
      </c>
      <c r="AH152" s="166">
        <v>516412790</v>
      </c>
      <c r="AI152" s="166" t="s">
        <v>4105</v>
      </c>
      <c r="AJ152" s="169" t="s">
        <v>3575</v>
      </c>
      <c r="AK152" s="5" t="s">
        <v>3575</v>
      </c>
      <c r="AL152" s="5" t="s">
        <v>3602</v>
      </c>
      <c r="AM152" s="5" t="s">
        <v>3580</v>
      </c>
      <c r="AN152" s="10"/>
    </row>
    <row r="153" spans="1:40" ht="16.5" customHeight="1" x14ac:dyDescent="0.2">
      <c r="A153" s="8" t="s">
        <v>2045</v>
      </c>
      <c r="B153" s="22">
        <v>62073176</v>
      </c>
      <c r="C153" s="2" t="s">
        <v>290</v>
      </c>
      <c r="D153" s="2" t="s">
        <v>3447</v>
      </c>
      <c r="E153" s="3" t="s">
        <v>2046</v>
      </c>
      <c r="F153" s="3" t="s">
        <v>2047</v>
      </c>
      <c r="G153" s="3" t="s">
        <v>1991</v>
      </c>
      <c r="H153" s="3" t="s">
        <v>2048</v>
      </c>
      <c r="I153" s="5">
        <v>2272</v>
      </c>
      <c r="J153" s="5">
        <v>18</v>
      </c>
      <c r="K153" s="3" t="s">
        <v>275</v>
      </c>
      <c r="L153" s="3" t="s">
        <v>2049</v>
      </c>
      <c r="M153" s="3" t="s">
        <v>33</v>
      </c>
      <c r="N153" s="3" t="s">
        <v>278</v>
      </c>
      <c r="O153" s="3" t="s">
        <v>2050</v>
      </c>
      <c r="P153" s="3" t="s">
        <v>2051</v>
      </c>
      <c r="Q153" s="3" t="s">
        <v>281</v>
      </c>
      <c r="R153" s="3" t="s">
        <v>2052</v>
      </c>
      <c r="S153" s="3" t="s">
        <v>1997</v>
      </c>
      <c r="T153" s="3" t="s">
        <v>284</v>
      </c>
      <c r="U153" s="3" t="s">
        <v>285</v>
      </c>
      <c r="V153" s="2" t="s">
        <v>2053</v>
      </c>
      <c r="W153" s="2" t="s">
        <v>347</v>
      </c>
      <c r="X153" s="90" t="s">
        <v>2054</v>
      </c>
      <c r="Y153" s="3" t="s">
        <v>3247</v>
      </c>
      <c r="Z153" s="166"/>
      <c r="AA153" s="166"/>
      <c r="AB153" s="166"/>
      <c r="AC153" s="166" t="s">
        <v>4106</v>
      </c>
      <c r="AD153" s="166">
        <v>516418980</v>
      </c>
      <c r="AE153" s="166" t="s">
        <v>4107</v>
      </c>
      <c r="AF153" s="168" t="s">
        <v>4108</v>
      </c>
      <c r="AG153" s="166" t="s">
        <v>4109</v>
      </c>
      <c r="AH153" s="166" t="s">
        <v>4110</v>
      </c>
      <c r="AI153" s="166" t="s">
        <v>4111</v>
      </c>
      <c r="AJ153" s="169" t="s">
        <v>3575</v>
      </c>
      <c r="AK153" s="5" t="s">
        <v>3575</v>
      </c>
      <c r="AL153" s="5" t="s">
        <v>3576</v>
      </c>
      <c r="AM153" s="5" t="s">
        <v>3580</v>
      </c>
      <c r="AN153" s="10"/>
    </row>
    <row r="154" spans="1:40" ht="16.5" customHeight="1" x14ac:dyDescent="0.2">
      <c r="A154" s="8" t="s">
        <v>2055</v>
      </c>
      <c r="B154" s="22" t="s">
        <v>2056</v>
      </c>
      <c r="C154" s="2" t="s">
        <v>290</v>
      </c>
      <c r="D154" s="2" t="s">
        <v>3091</v>
      </c>
      <c r="E154" s="3" t="s">
        <v>2057</v>
      </c>
      <c r="F154" s="3" t="s">
        <v>2058</v>
      </c>
      <c r="G154" s="3" t="s">
        <v>1147</v>
      </c>
      <c r="H154" s="3" t="s">
        <v>2059</v>
      </c>
      <c r="I154" s="5">
        <v>252</v>
      </c>
      <c r="J154" s="5">
        <v>1</v>
      </c>
      <c r="K154" s="3" t="s">
        <v>275</v>
      </c>
      <c r="L154" s="3" t="s">
        <v>2060</v>
      </c>
      <c r="M154" s="3" t="s">
        <v>2061</v>
      </c>
      <c r="N154" s="3" t="s">
        <v>335</v>
      </c>
      <c r="O154" s="3" t="s">
        <v>2061</v>
      </c>
      <c r="P154" s="3" t="s">
        <v>2062</v>
      </c>
      <c r="Q154" s="3" t="s">
        <v>323</v>
      </c>
      <c r="R154" s="3" t="s">
        <v>2062</v>
      </c>
      <c r="S154" s="3" t="s">
        <v>1154</v>
      </c>
      <c r="T154" s="3" t="s">
        <v>371</v>
      </c>
      <c r="U154" s="3" t="s">
        <v>2063</v>
      </c>
      <c r="V154" s="2" t="s">
        <v>3248</v>
      </c>
      <c r="W154" s="4" t="s">
        <v>3092</v>
      </c>
      <c r="X154" s="194" t="s">
        <v>3093</v>
      </c>
      <c r="Y154" s="195" t="s">
        <v>4112</v>
      </c>
      <c r="Z154" s="166"/>
      <c r="AA154" s="166"/>
      <c r="AB154" s="166"/>
      <c r="AC154" s="166"/>
      <c r="AD154" s="166"/>
      <c r="AE154" s="166"/>
      <c r="AF154" s="168"/>
      <c r="AG154" s="166" t="s">
        <v>4113</v>
      </c>
      <c r="AH154" s="167">
        <v>515143028</v>
      </c>
      <c r="AI154" s="166" t="s">
        <v>4114</v>
      </c>
      <c r="AJ154" s="169" t="s">
        <v>3575</v>
      </c>
      <c r="AK154" s="5" t="s">
        <v>3575</v>
      </c>
      <c r="AL154" s="5" t="s">
        <v>3602</v>
      </c>
      <c r="AM154" s="5" t="s">
        <v>3575</v>
      </c>
      <c r="AN154" s="10"/>
    </row>
    <row r="155" spans="1:40" ht="16.5" customHeight="1" x14ac:dyDescent="0.2">
      <c r="A155" s="8" t="s">
        <v>2064</v>
      </c>
      <c r="B155" s="22">
        <v>63434610</v>
      </c>
      <c r="C155" s="2" t="s">
        <v>290</v>
      </c>
      <c r="D155" s="2" t="s">
        <v>2065</v>
      </c>
      <c r="E155" s="3" t="s">
        <v>2066</v>
      </c>
      <c r="F155" s="3" t="s">
        <v>2067</v>
      </c>
      <c r="G155" s="3" t="s">
        <v>2068</v>
      </c>
      <c r="H155" s="3" t="s">
        <v>1163</v>
      </c>
      <c r="I155" s="5">
        <v>974</v>
      </c>
      <c r="J155" s="5">
        <v>26</v>
      </c>
      <c r="K155" s="3" t="s">
        <v>275</v>
      </c>
      <c r="L155" s="3" t="s">
        <v>2069</v>
      </c>
      <c r="M155" s="3" t="s">
        <v>2070</v>
      </c>
      <c r="N155" s="3" t="s">
        <v>335</v>
      </c>
      <c r="O155" s="3" t="s">
        <v>2071</v>
      </c>
      <c r="P155" s="3" t="s">
        <v>2072</v>
      </c>
      <c r="Q155" s="3" t="s">
        <v>323</v>
      </c>
      <c r="R155" s="3" t="s">
        <v>2073</v>
      </c>
      <c r="S155" s="3" t="s">
        <v>2074</v>
      </c>
      <c r="T155" s="3" t="s">
        <v>284</v>
      </c>
      <c r="U155" s="3" t="s">
        <v>285</v>
      </c>
      <c r="V155" s="2">
        <v>519512376</v>
      </c>
      <c r="W155" s="6" t="s">
        <v>2075</v>
      </c>
      <c r="X155" s="91" t="s">
        <v>2076</v>
      </c>
      <c r="Y155" s="3" t="s">
        <v>3249</v>
      </c>
      <c r="Z155" s="166"/>
      <c r="AA155" s="166"/>
      <c r="AB155" s="166"/>
      <c r="AC155" s="166" t="s">
        <v>4115</v>
      </c>
      <c r="AD155" s="166">
        <v>519512376</v>
      </c>
      <c r="AE155" s="177" t="s">
        <v>3249</v>
      </c>
      <c r="AF155" s="168"/>
      <c r="AG155" s="166" t="s">
        <v>4115</v>
      </c>
      <c r="AH155" s="166">
        <v>519512376</v>
      </c>
      <c r="AI155" s="166" t="s">
        <v>4116</v>
      </c>
      <c r="AJ155" s="169" t="s">
        <v>3575</v>
      </c>
      <c r="AK155" s="5" t="s">
        <v>3575</v>
      </c>
      <c r="AL155" s="5" t="s">
        <v>3602</v>
      </c>
      <c r="AM155" s="5" t="s">
        <v>3580</v>
      </c>
      <c r="AN155" s="10"/>
    </row>
    <row r="156" spans="1:40" ht="16.5" customHeight="1" x14ac:dyDescent="0.2">
      <c r="A156" s="8" t="s">
        <v>2077</v>
      </c>
      <c r="B156" s="22" t="s">
        <v>2078</v>
      </c>
      <c r="C156" s="2" t="s">
        <v>2079</v>
      </c>
      <c r="D156" s="2" t="s">
        <v>2080</v>
      </c>
      <c r="E156" s="3" t="s">
        <v>2081</v>
      </c>
      <c r="F156" s="3" t="s">
        <v>2082</v>
      </c>
      <c r="G156" s="3" t="s">
        <v>2083</v>
      </c>
      <c r="H156" s="3" t="s">
        <v>706</v>
      </c>
      <c r="I156" s="5">
        <v>273</v>
      </c>
      <c r="J156" s="5">
        <v>7</v>
      </c>
      <c r="K156" s="3" t="s">
        <v>275</v>
      </c>
      <c r="L156" s="3" t="s">
        <v>2084</v>
      </c>
      <c r="M156" s="3" t="s">
        <v>2085</v>
      </c>
      <c r="N156" s="3" t="s">
        <v>278</v>
      </c>
      <c r="O156" s="3" t="s">
        <v>2086</v>
      </c>
      <c r="P156" s="93" t="s">
        <v>2087</v>
      </c>
      <c r="Q156" s="3" t="s">
        <v>281</v>
      </c>
      <c r="R156" s="3" t="s">
        <v>2088</v>
      </c>
      <c r="S156" s="3" t="s">
        <v>2074</v>
      </c>
      <c r="T156" s="3" t="s">
        <v>284</v>
      </c>
      <c r="U156" s="3" t="s">
        <v>285</v>
      </c>
      <c r="V156" s="2">
        <v>516499400</v>
      </c>
      <c r="W156" s="2" t="s">
        <v>55</v>
      </c>
      <c r="X156" s="90" t="s">
        <v>2089</v>
      </c>
      <c r="Y156" s="3"/>
      <c r="Z156" s="166"/>
      <c r="AA156" s="166"/>
      <c r="AB156" s="166"/>
      <c r="AC156" s="166" t="s">
        <v>4117</v>
      </c>
      <c r="AD156" s="166">
        <v>519512892</v>
      </c>
      <c r="AE156" s="176" t="s">
        <v>4118</v>
      </c>
      <c r="AF156" s="168"/>
      <c r="AG156" s="166" t="s">
        <v>4119</v>
      </c>
      <c r="AH156" s="166">
        <v>777104865</v>
      </c>
      <c r="AI156" s="166" t="s">
        <v>4120</v>
      </c>
      <c r="AJ156" s="169" t="s">
        <v>3575</v>
      </c>
      <c r="AK156" s="5" t="s">
        <v>3575</v>
      </c>
      <c r="AL156" s="5" t="s">
        <v>3576</v>
      </c>
      <c r="AM156" s="5" t="s">
        <v>3580</v>
      </c>
      <c r="AN156" s="10"/>
    </row>
    <row r="157" spans="1:40" ht="16.5" customHeight="1" x14ac:dyDescent="0.2">
      <c r="A157" s="8" t="s">
        <v>2090</v>
      </c>
      <c r="B157" s="22">
        <v>65337913</v>
      </c>
      <c r="C157" s="2" t="s">
        <v>290</v>
      </c>
      <c r="D157" s="2" t="s">
        <v>2091</v>
      </c>
      <c r="E157" s="3" t="s">
        <v>2092</v>
      </c>
      <c r="F157" s="3" t="s">
        <v>2093</v>
      </c>
      <c r="G157" s="3" t="s">
        <v>2068</v>
      </c>
      <c r="H157" s="3" t="s">
        <v>2094</v>
      </c>
      <c r="I157" s="5">
        <v>23</v>
      </c>
      <c r="J157" s="5">
        <v>28</v>
      </c>
      <c r="K157" s="3" t="s">
        <v>275</v>
      </c>
      <c r="L157" s="3" t="s">
        <v>2095</v>
      </c>
      <c r="M157" s="3" t="s">
        <v>2096</v>
      </c>
      <c r="N157" s="3" t="s">
        <v>278</v>
      </c>
      <c r="O157" s="3" t="s">
        <v>2097</v>
      </c>
      <c r="P157" s="3" t="s">
        <v>2098</v>
      </c>
      <c r="Q157" s="3" t="s">
        <v>281</v>
      </c>
      <c r="R157" s="3" t="s">
        <v>2099</v>
      </c>
      <c r="S157" s="3" t="s">
        <v>2074</v>
      </c>
      <c r="T157" s="3" t="s">
        <v>284</v>
      </c>
      <c r="U157" s="3" t="s">
        <v>285</v>
      </c>
      <c r="V157" s="2" t="s">
        <v>2100</v>
      </c>
      <c r="W157" s="2" t="s">
        <v>207</v>
      </c>
      <c r="X157" s="90" t="s">
        <v>2101</v>
      </c>
      <c r="Y157" s="3" t="s">
        <v>207</v>
      </c>
      <c r="Z157" s="166"/>
      <c r="AA157" s="166"/>
      <c r="AB157" s="166"/>
      <c r="AC157" s="166" t="s">
        <v>4121</v>
      </c>
      <c r="AD157" s="166">
        <v>702128136</v>
      </c>
      <c r="AE157" s="166" t="s">
        <v>4122</v>
      </c>
      <c r="AF157" s="168"/>
      <c r="AG157" s="166" t="s">
        <v>4123</v>
      </c>
      <c r="AH157" s="166">
        <v>702128268</v>
      </c>
      <c r="AI157" s="166" t="s">
        <v>4124</v>
      </c>
      <c r="AJ157" s="169" t="s">
        <v>3575</v>
      </c>
      <c r="AK157" s="5" t="s">
        <v>3575</v>
      </c>
      <c r="AL157" s="5" t="s">
        <v>3602</v>
      </c>
      <c r="AM157" s="5" t="s">
        <v>3580</v>
      </c>
      <c r="AN157" s="10"/>
    </row>
    <row r="158" spans="1:40" ht="16.5" customHeight="1" x14ac:dyDescent="0.2">
      <c r="A158" s="8" t="s">
        <v>2102</v>
      </c>
      <c r="B158" s="22" t="s">
        <v>213</v>
      </c>
      <c r="C158" s="2" t="s">
        <v>2103</v>
      </c>
      <c r="D158" s="2" t="s">
        <v>2104</v>
      </c>
      <c r="E158" s="3" t="s">
        <v>2105</v>
      </c>
      <c r="F158" s="3" t="s">
        <v>2106</v>
      </c>
      <c r="G158" s="3" t="s">
        <v>2068</v>
      </c>
      <c r="H158" s="3" t="s">
        <v>2004</v>
      </c>
      <c r="I158" s="5">
        <v>1</v>
      </c>
      <c r="J158" s="5">
        <v>4</v>
      </c>
      <c r="K158" s="3" t="s">
        <v>275</v>
      </c>
      <c r="L158" s="3" t="s">
        <v>2107</v>
      </c>
      <c r="M158" s="3" t="s">
        <v>2108</v>
      </c>
      <c r="N158" s="3" t="s">
        <v>278</v>
      </c>
      <c r="O158" s="3" t="s">
        <v>2109</v>
      </c>
      <c r="P158" s="3" t="s">
        <v>2110</v>
      </c>
      <c r="Q158" s="3" t="s">
        <v>281</v>
      </c>
      <c r="R158" s="3" t="s">
        <v>2111</v>
      </c>
      <c r="S158" s="3" t="s">
        <v>2074</v>
      </c>
      <c r="T158" s="3" t="s">
        <v>467</v>
      </c>
      <c r="U158" s="3" t="s">
        <v>2112</v>
      </c>
      <c r="V158" s="2">
        <v>519309019</v>
      </c>
      <c r="W158" s="2" t="s">
        <v>2113</v>
      </c>
      <c r="X158" s="90" t="s">
        <v>2114</v>
      </c>
      <c r="Y158" s="6" t="s">
        <v>3250</v>
      </c>
      <c r="Z158" s="166"/>
      <c r="AA158" s="166"/>
      <c r="AB158" s="166"/>
      <c r="AC158" s="166" t="s">
        <v>4125</v>
      </c>
      <c r="AD158" s="166">
        <v>519309015</v>
      </c>
      <c r="AE158" s="177" t="s">
        <v>3250</v>
      </c>
      <c r="AF158" s="168"/>
      <c r="AG158" s="166" t="s">
        <v>4126</v>
      </c>
      <c r="AH158" s="166">
        <v>777061228</v>
      </c>
      <c r="AI158" s="166" t="s">
        <v>4127</v>
      </c>
      <c r="AJ158" s="169" t="s">
        <v>3575</v>
      </c>
      <c r="AK158" s="185" t="s">
        <v>3580</v>
      </c>
      <c r="AL158" s="5"/>
      <c r="AM158" s="5" t="s">
        <v>3575</v>
      </c>
      <c r="AN158" s="10" t="s">
        <v>3585</v>
      </c>
    </row>
    <row r="159" spans="1:40" ht="16.5" customHeight="1" x14ac:dyDescent="0.2">
      <c r="A159" s="8" t="s">
        <v>2115</v>
      </c>
      <c r="B159" s="22">
        <v>70838763</v>
      </c>
      <c r="C159" s="2" t="s">
        <v>290</v>
      </c>
      <c r="D159" s="2" t="s">
        <v>2116</v>
      </c>
      <c r="E159" s="3" t="s">
        <v>2117</v>
      </c>
      <c r="F159" s="3" t="s">
        <v>2118</v>
      </c>
      <c r="G159" s="3" t="s">
        <v>2068</v>
      </c>
      <c r="H159" s="3" t="s">
        <v>1637</v>
      </c>
      <c r="I159" s="5">
        <v>184</v>
      </c>
      <c r="J159" s="5">
        <v>1</v>
      </c>
      <c r="K159" s="3" t="s">
        <v>275</v>
      </c>
      <c r="L159" s="3" t="s">
        <v>2119</v>
      </c>
      <c r="M159" s="3" t="s">
        <v>2120</v>
      </c>
      <c r="N159" s="3" t="s">
        <v>335</v>
      </c>
      <c r="O159" s="3" t="s">
        <v>2121</v>
      </c>
      <c r="P159" s="3" t="s">
        <v>2122</v>
      </c>
      <c r="Q159" s="3" t="s">
        <v>323</v>
      </c>
      <c r="R159" s="3" t="s">
        <v>2123</v>
      </c>
      <c r="S159" s="3" t="s">
        <v>2074</v>
      </c>
      <c r="T159" s="3" t="s">
        <v>284</v>
      </c>
      <c r="U159" s="3" t="s">
        <v>285</v>
      </c>
      <c r="V159" s="2" t="s">
        <v>2124</v>
      </c>
      <c r="W159" s="6" t="s">
        <v>2125</v>
      </c>
      <c r="X159" s="113" t="s">
        <v>2126</v>
      </c>
      <c r="Y159" s="3" t="s">
        <v>3251</v>
      </c>
      <c r="Z159" s="166"/>
      <c r="AA159" s="166"/>
      <c r="AB159" s="166"/>
      <c r="AC159" s="166" t="s">
        <v>4128</v>
      </c>
      <c r="AD159" s="166">
        <v>519510134</v>
      </c>
      <c r="AE159" s="166" t="s">
        <v>4129</v>
      </c>
      <c r="AF159" s="168"/>
      <c r="AG159" s="166" t="s">
        <v>4128</v>
      </c>
      <c r="AH159" s="166">
        <v>519510134</v>
      </c>
      <c r="AI159" s="166" t="s">
        <v>4129</v>
      </c>
      <c r="AJ159" s="169" t="s">
        <v>3575</v>
      </c>
      <c r="AK159" s="5" t="s">
        <v>3575</v>
      </c>
      <c r="AL159" s="5" t="s">
        <v>3602</v>
      </c>
      <c r="AM159" s="5" t="s">
        <v>3580</v>
      </c>
      <c r="AN159" s="10"/>
    </row>
    <row r="160" spans="1:40" ht="16.5" customHeight="1" x14ac:dyDescent="0.2">
      <c r="A160" s="8" t="s">
        <v>2127</v>
      </c>
      <c r="B160" s="22">
        <v>48452751</v>
      </c>
      <c r="C160" s="2" t="s">
        <v>290</v>
      </c>
      <c r="D160" s="2" t="s">
        <v>2128</v>
      </c>
      <c r="E160" s="3" t="s">
        <v>2129</v>
      </c>
      <c r="F160" s="3" t="s">
        <v>2130</v>
      </c>
      <c r="G160" s="3" t="s">
        <v>2068</v>
      </c>
      <c r="H160" s="3" t="s">
        <v>2131</v>
      </c>
      <c r="I160" s="5">
        <v>81</v>
      </c>
      <c r="J160" s="5"/>
      <c r="K160" s="3" t="s">
        <v>275</v>
      </c>
      <c r="L160" s="3" t="s">
        <v>2132</v>
      </c>
      <c r="M160" s="3" t="s">
        <v>368</v>
      </c>
      <c r="N160" s="3" t="s">
        <v>278</v>
      </c>
      <c r="O160" s="3" t="s">
        <v>2133</v>
      </c>
      <c r="P160" s="3" t="s">
        <v>369</v>
      </c>
      <c r="Q160" s="3" t="s">
        <v>281</v>
      </c>
      <c r="R160" s="3" t="s">
        <v>2134</v>
      </c>
      <c r="S160" s="3" t="s">
        <v>2135</v>
      </c>
      <c r="T160" s="3" t="s">
        <v>371</v>
      </c>
      <c r="U160" s="3" t="s">
        <v>2136</v>
      </c>
      <c r="V160" s="2">
        <v>519515187</v>
      </c>
      <c r="W160" s="2" t="s">
        <v>347</v>
      </c>
      <c r="X160" s="90" t="s">
        <v>2137</v>
      </c>
      <c r="Y160" s="3" t="s">
        <v>3252</v>
      </c>
      <c r="Z160" s="166"/>
      <c r="AA160" s="166"/>
      <c r="AB160" s="166"/>
      <c r="AC160" s="166" t="s">
        <v>3253</v>
      </c>
      <c r="AD160" s="166">
        <v>519515187</v>
      </c>
      <c r="AE160" s="166" t="s">
        <v>3252</v>
      </c>
      <c r="AF160" s="168"/>
      <c r="AG160" s="166" t="s">
        <v>4130</v>
      </c>
      <c r="AH160" s="166">
        <v>724108826</v>
      </c>
      <c r="AI160" s="166" t="s">
        <v>4131</v>
      </c>
      <c r="AJ160" s="169" t="s">
        <v>3575</v>
      </c>
      <c r="AK160" s="5" t="s">
        <v>3575</v>
      </c>
      <c r="AL160" s="5" t="s">
        <v>3576</v>
      </c>
      <c r="AM160" s="5" t="s">
        <v>3580</v>
      </c>
      <c r="AN160" s="10"/>
    </row>
    <row r="161" spans="1:40" ht="16.5" customHeight="1" x14ac:dyDescent="0.2">
      <c r="A161" s="1" t="s">
        <v>2138</v>
      </c>
      <c r="B161" s="22">
        <v>62076051</v>
      </c>
      <c r="C161" s="2" t="s">
        <v>290</v>
      </c>
      <c r="D161" s="2" t="s">
        <v>2139</v>
      </c>
      <c r="E161" s="3" t="s">
        <v>2140</v>
      </c>
      <c r="F161" s="16" t="s">
        <v>2141</v>
      </c>
      <c r="G161" s="3" t="s">
        <v>2142</v>
      </c>
      <c r="H161" s="16" t="s">
        <v>1637</v>
      </c>
      <c r="I161" s="5">
        <v>490</v>
      </c>
      <c r="J161" s="5"/>
      <c r="K161" s="3" t="s">
        <v>275</v>
      </c>
      <c r="L161" s="126" t="s">
        <v>3448</v>
      </c>
      <c r="M161" s="3" t="s">
        <v>2143</v>
      </c>
      <c r="N161" s="3" t="s">
        <v>335</v>
      </c>
      <c r="O161" s="3" t="s">
        <v>2144</v>
      </c>
      <c r="P161" s="3" t="s">
        <v>2145</v>
      </c>
      <c r="Q161" s="3" t="s">
        <v>323</v>
      </c>
      <c r="R161" s="3" t="s">
        <v>2146</v>
      </c>
      <c r="S161" s="3" t="s">
        <v>2147</v>
      </c>
      <c r="T161" s="3" t="s">
        <v>284</v>
      </c>
      <c r="U161" s="3" t="s">
        <v>285</v>
      </c>
      <c r="V161" s="2" t="s">
        <v>2148</v>
      </c>
      <c r="W161" s="2" t="s">
        <v>347</v>
      </c>
      <c r="X161" s="90" t="s">
        <v>217</v>
      </c>
      <c r="Y161" s="3" t="s">
        <v>217</v>
      </c>
      <c r="Z161" s="166" t="s">
        <v>360</v>
      </c>
      <c r="AA161" s="166" t="s">
        <v>360</v>
      </c>
      <c r="AB161" s="166" t="s">
        <v>360</v>
      </c>
      <c r="AC161" s="166" t="s">
        <v>360</v>
      </c>
      <c r="AD161" s="166" t="s">
        <v>360</v>
      </c>
      <c r="AE161" s="166" t="s">
        <v>360</v>
      </c>
      <c r="AF161" s="166" t="s">
        <v>360</v>
      </c>
      <c r="AG161" s="166" t="s">
        <v>360</v>
      </c>
      <c r="AH161" s="166" t="s">
        <v>360</v>
      </c>
      <c r="AI161" s="166" t="s">
        <v>360</v>
      </c>
      <c r="AJ161" s="169" t="s">
        <v>3580</v>
      </c>
      <c r="AK161" s="185" t="s">
        <v>3580</v>
      </c>
      <c r="AL161" s="5"/>
      <c r="AM161" s="5" t="s">
        <v>3580</v>
      </c>
      <c r="AN161" s="10" t="s">
        <v>4132</v>
      </c>
    </row>
    <row r="162" spans="1:40" ht="16.5" customHeight="1" x14ac:dyDescent="0.2">
      <c r="A162" s="8" t="s">
        <v>2149</v>
      </c>
      <c r="B162" s="22">
        <v>45671788</v>
      </c>
      <c r="C162" s="2" t="s">
        <v>290</v>
      </c>
      <c r="D162" s="2" t="s">
        <v>2150</v>
      </c>
      <c r="E162" s="3" t="s">
        <v>2151</v>
      </c>
      <c r="F162" s="3" t="s">
        <v>2152</v>
      </c>
      <c r="G162" s="3" t="s">
        <v>2153</v>
      </c>
      <c r="H162" s="3" t="s">
        <v>2154</v>
      </c>
      <c r="I162" s="5">
        <v>1</v>
      </c>
      <c r="J162" s="5"/>
      <c r="K162" s="3" t="s">
        <v>275</v>
      </c>
      <c r="L162" s="3" t="s">
        <v>2155</v>
      </c>
      <c r="M162" s="3" t="s">
        <v>1935</v>
      </c>
      <c r="N162" s="3" t="s">
        <v>278</v>
      </c>
      <c r="O162" s="3" t="s">
        <v>1936</v>
      </c>
      <c r="P162" s="3" t="s">
        <v>1937</v>
      </c>
      <c r="Q162" s="3" t="s">
        <v>281</v>
      </c>
      <c r="R162" s="3" t="s">
        <v>2156</v>
      </c>
      <c r="S162" s="3" t="s">
        <v>2157</v>
      </c>
      <c r="T162" s="3" t="s">
        <v>371</v>
      </c>
      <c r="U162" s="3" t="s">
        <v>2158</v>
      </c>
      <c r="V162" s="2" t="s">
        <v>2159</v>
      </c>
      <c r="W162" s="2" t="s">
        <v>2160</v>
      </c>
      <c r="X162" s="90" t="s">
        <v>34</v>
      </c>
      <c r="Y162" s="3" t="s">
        <v>2161</v>
      </c>
      <c r="Z162" s="166" t="s">
        <v>4133</v>
      </c>
      <c r="AA162" s="166" t="s">
        <v>4134</v>
      </c>
      <c r="AB162" s="166" t="s">
        <v>2161</v>
      </c>
      <c r="AC162" s="166" t="s">
        <v>4133</v>
      </c>
      <c r="AD162" s="166">
        <v>515277111</v>
      </c>
      <c r="AE162" s="166" t="s">
        <v>2161</v>
      </c>
      <c r="AF162" s="168"/>
      <c r="AG162" s="166" t="s">
        <v>4135</v>
      </c>
      <c r="AH162" s="166" t="s">
        <v>4136</v>
      </c>
      <c r="AI162" s="166" t="s">
        <v>2160</v>
      </c>
      <c r="AJ162" s="169" t="s">
        <v>3575</v>
      </c>
      <c r="AK162" s="5" t="s">
        <v>3575</v>
      </c>
      <c r="AL162" s="5" t="s">
        <v>3602</v>
      </c>
      <c r="AM162" s="5" t="s">
        <v>3580</v>
      </c>
      <c r="AN162" s="10"/>
    </row>
    <row r="163" spans="1:40" ht="16.5" customHeight="1" x14ac:dyDescent="0.2">
      <c r="A163" s="8" t="s">
        <v>2162</v>
      </c>
      <c r="B163" s="22">
        <v>45671818</v>
      </c>
      <c r="C163" s="2" t="s">
        <v>290</v>
      </c>
      <c r="D163" s="2" t="s">
        <v>2163</v>
      </c>
      <c r="E163" s="3" t="s">
        <v>2164</v>
      </c>
      <c r="F163" s="3" t="s">
        <v>2165</v>
      </c>
      <c r="G163" s="3" t="s">
        <v>2166</v>
      </c>
      <c r="H163" s="3" t="s">
        <v>2167</v>
      </c>
      <c r="I163" s="5">
        <v>153</v>
      </c>
      <c r="J163" s="5"/>
      <c r="K163" s="3" t="s">
        <v>275</v>
      </c>
      <c r="L163" s="3" t="s">
        <v>2168</v>
      </c>
      <c r="M163" s="3" t="s">
        <v>3254</v>
      </c>
      <c r="N163" s="3" t="s">
        <v>2525</v>
      </c>
      <c r="O163" s="3" t="s">
        <v>3255</v>
      </c>
      <c r="P163" s="3" t="s">
        <v>3256</v>
      </c>
      <c r="Q163" s="3" t="s">
        <v>2910</v>
      </c>
      <c r="R163" s="3" t="s">
        <v>3257</v>
      </c>
      <c r="S163" s="3" t="s">
        <v>2169</v>
      </c>
      <c r="T163" s="3" t="s">
        <v>371</v>
      </c>
      <c r="U163" s="3" t="s">
        <v>2170</v>
      </c>
      <c r="V163" s="2">
        <v>515300512</v>
      </c>
      <c r="W163" s="2" t="s">
        <v>2171</v>
      </c>
      <c r="X163" s="98" t="s">
        <v>3258</v>
      </c>
      <c r="Y163" s="3" t="s">
        <v>3259</v>
      </c>
      <c r="Z163" s="166"/>
      <c r="AA163" s="166"/>
      <c r="AB163" s="166"/>
      <c r="AC163" s="166" t="s">
        <v>4137</v>
      </c>
      <c r="AD163" s="166">
        <v>724192361</v>
      </c>
      <c r="AE163" s="166" t="s">
        <v>3259</v>
      </c>
      <c r="AF163" s="168"/>
      <c r="AG163" s="166" t="s">
        <v>4138</v>
      </c>
      <c r="AH163" s="166" t="s">
        <v>4139</v>
      </c>
      <c r="AI163" s="166" t="s">
        <v>4140</v>
      </c>
      <c r="AJ163" s="169" t="s">
        <v>3575</v>
      </c>
      <c r="AK163" s="5" t="s">
        <v>3575</v>
      </c>
      <c r="AL163" s="5" t="s">
        <v>3576</v>
      </c>
      <c r="AM163" s="5" t="s">
        <v>3580</v>
      </c>
      <c r="AN163" s="10"/>
    </row>
    <row r="164" spans="1:40" ht="16.5" customHeight="1" x14ac:dyDescent="0.2">
      <c r="A164" s="8" t="s">
        <v>2172</v>
      </c>
      <c r="B164" s="22">
        <v>60555211</v>
      </c>
      <c r="C164" s="2" t="s">
        <v>2173</v>
      </c>
      <c r="D164" s="2" t="s">
        <v>2174</v>
      </c>
      <c r="E164" s="3" t="s">
        <v>2175</v>
      </c>
      <c r="F164" s="3" t="s">
        <v>2176</v>
      </c>
      <c r="G164" s="3" t="s">
        <v>2177</v>
      </c>
      <c r="H164" s="3" t="s">
        <v>2178</v>
      </c>
      <c r="I164" s="5">
        <v>1143</v>
      </c>
      <c r="J164" s="5">
        <v>2</v>
      </c>
      <c r="K164" s="3" t="s">
        <v>275</v>
      </c>
      <c r="L164" s="3" t="s">
        <v>2179</v>
      </c>
      <c r="M164" s="3" t="s">
        <v>2180</v>
      </c>
      <c r="N164" s="3" t="s">
        <v>278</v>
      </c>
      <c r="O164" s="3" t="s">
        <v>2181</v>
      </c>
      <c r="P164" s="3" t="s">
        <v>2182</v>
      </c>
      <c r="Q164" s="3" t="s">
        <v>281</v>
      </c>
      <c r="R164" s="3" t="s">
        <v>2183</v>
      </c>
      <c r="S164" s="3" t="s">
        <v>283</v>
      </c>
      <c r="T164" s="3" t="s">
        <v>284</v>
      </c>
      <c r="U164" s="3" t="s">
        <v>285</v>
      </c>
      <c r="V164" s="2" t="s">
        <v>2184</v>
      </c>
      <c r="W164" s="2" t="s">
        <v>2185</v>
      </c>
      <c r="X164" s="90" t="s">
        <v>2186</v>
      </c>
      <c r="Y164" s="3" t="s">
        <v>3260</v>
      </c>
      <c r="Z164" s="166"/>
      <c r="AA164" s="166"/>
      <c r="AB164" s="166"/>
      <c r="AC164" s="166" t="s">
        <v>4141</v>
      </c>
      <c r="AD164" s="166">
        <v>533555108</v>
      </c>
      <c r="AE164" s="166" t="s">
        <v>3260</v>
      </c>
      <c r="AF164" s="168"/>
      <c r="AG164" s="166" t="s">
        <v>4142</v>
      </c>
      <c r="AH164" s="166">
        <v>533555110</v>
      </c>
      <c r="AI164" s="166" t="s">
        <v>4143</v>
      </c>
      <c r="AJ164" s="169" t="s">
        <v>3575</v>
      </c>
      <c r="AK164" s="5" t="s">
        <v>3575</v>
      </c>
      <c r="AL164" s="5" t="s">
        <v>3576</v>
      </c>
      <c r="AM164" s="5" t="s">
        <v>3580</v>
      </c>
      <c r="AN164" s="10"/>
    </row>
    <row r="165" spans="1:40" s="104" customFormat="1" ht="16.5" customHeight="1" x14ac:dyDescent="0.2">
      <c r="A165" s="8" t="s">
        <v>2187</v>
      </c>
      <c r="B165" s="8">
        <v>70853584</v>
      </c>
      <c r="C165" s="13" t="s">
        <v>290</v>
      </c>
      <c r="D165" s="13" t="s">
        <v>2188</v>
      </c>
      <c r="E165" s="93" t="s">
        <v>2189</v>
      </c>
      <c r="F165" s="93" t="s">
        <v>2190</v>
      </c>
      <c r="G165" s="93" t="s">
        <v>2191</v>
      </c>
      <c r="H165" s="93" t="s">
        <v>2192</v>
      </c>
      <c r="I165" s="102">
        <v>178</v>
      </c>
      <c r="J165" s="102">
        <v>30</v>
      </c>
      <c r="K165" s="93" t="s">
        <v>275</v>
      </c>
      <c r="L165" s="93" t="s">
        <v>2193</v>
      </c>
      <c r="M165" s="93" t="s">
        <v>3449</v>
      </c>
      <c r="N165" s="93" t="s">
        <v>278</v>
      </c>
      <c r="O165" s="93" t="s">
        <v>3450</v>
      </c>
      <c r="P165" s="93" t="s">
        <v>3451</v>
      </c>
      <c r="Q165" s="93" t="s">
        <v>281</v>
      </c>
      <c r="R165" s="93" t="s">
        <v>3452</v>
      </c>
      <c r="S165" s="93" t="s">
        <v>2194</v>
      </c>
      <c r="T165" s="93" t="s">
        <v>284</v>
      </c>
      <c r="U165" s="93" t="s">
        <v>285</v>
      </c>
      <c r="V165" s="196" t="s">
        <v>3453</v>
      </c>
      <c r="W165" s="197" t="s">
        <v>3454</v>
      </c>
      <c r="X165" s="198" t="s">
        <v>3454</v>
      </c>
      <c r="Y165" s="93" t="s">
        <v>3455</v>
      </c>
      <c r="Z165" s="199"/>
      <c r="AA165" s="199"/>
      <c r="AB165" s="199"/>
      <c r="AC165" s="199" t="s">
        <v>4144</v>
      </c>
      <c r="AD165" s="199">
        <v>777736433</v>
      </c>
      <c r="AE165" s="200" t="s">
        <v>3454</v>
      </c>
      <c r="AF165" s="13"/>
      <c r="AG165" s="199" t="s">
        <v>4145</v>
      </c>
      <c r="AH165" s="199">
        <v>603996093</v>
      </c>
      <c r="AI165" s="166" t="s">
        <v>4146</v>
      </c>
      <c r="AJ165" s="201" t="s">
        <v>3575</v>
      </c>
      <c r="AK165" s="102" t="s">
        <v>3575</v>
      </c>
      <c r="AL165" s="102" t="s">
        <v>3602</v>
      </c>
      <c r="AM165" s="102" t="s">
        <v>3580</v>
      </c>
      <c r="AN165" s="202"/>
    </row>
    <row r="166" spans="1:40" ht="16.5" customHeight="1" x14ac:dyDescent="0.2">
      <c r="A166" s="8" t="s">
        <v>2195</v>
      </c>
      <c r="B166" s="22">
        <v>60680369</v>
      </c>
      <c r="C166" s="2" t="s">
        <v>290</v>
      </c>
      <c r="D166" s="2" t="s">
        <v>2196</v>
      </c>
      <c r="E166" s="3" t="s">
        <v>2197</v>
      </c>
      <c r="F166" s="3" t="s">
        <v>2198</v>
      </c>
      <c r="G166" s="3" t="s">
        <v>2199</v>
      </c>
      <c r="H166" s="3" t="s">
        <v>2200</v>
      </c>
      <c r="I166" s="5">
        <v>31</v>
      </c>
      <c r="J166" s="5">
        <v>7</v>
      </c>
      <c r="K166" s="3" t="s">
        <v>275</v>
      </c>
      <c r="L166" s="3" t="s">
        <v>2201</v>
      </c>
      <c r="M166" s="3" t="s">
        <v>2202</v>
      </c>
      <c r="N166" s="3" t="s">
        <v>278</v>
      </c>
      <c r="O166" s="3" t="s">
        <v>2203</v>
      </c>
      <c r="P166" s="3" t="s">
        <v>2204</v>
      </c>
      <c r="Q166" s="3" t="s">
        <v>281</v>
      </c>
      <c r="R166" s="3" t="s">
        <v>2205</v>
      </c>
      <c r="S166" s="3" t="s">
        <v>2206</v>
      </c>
      <c r="T166" s="3" t="s">
        <v>284</v>
      </c>
      <c r="U166" s="3" t="s">
        <v>285</v>
      </c>
      <c r="V166" s="2" t="s">
        <v>2207</v>
      </c>
      <c r="W166" s="2" t="s">
        <v>2208</v>
      </c>
      <c r="X166" s="90" t="s">
        <v>2209</v>
      </c>
      <c r="Y166" s="89" t="s">
        <v>69</v>
      </c>
      <c r="Z166" s="166" t="s">
        <v>4147</v>
      </c>
      <c r="AA166" s="166">
        <v>602281613</v>
      </c>
      <c r="AB166" s="166" t="s">
        <v>4148</v>
      </c>
      <c r="AC166" s="166" t="s">
        <v>70</v>
      </c>
      <c r="AD166" s="166" t="s">
        <v>4149</v>
      </c>
      <c r="AE166" s="203" t="s">
        <v>69</v>
      </c>
      <c r="AF166" s="168"/>
      <c r="AG166" s="166" t="s">
        <v>4150</v>
      </c>
      <c r="AH166" s="166">
        <v>776629694</v>
      </c>
      <c r="AI166" s="166" t="s">
        <v>4148</v>
      </c>
      <c r="AJ166" s="169" t="s">
        <v>3575</v>
      </c>
      <c r="AK166" s="5" t="s">
        <v>3575</v>
      </c>
      <c r="AL166" s="5" t="s">
        <v>3576</v>
      </c>
      <c r="AM166" s="5" t="s">
        <v>3575</v>
      </c>
      <c r="AN166" s="10"/>
    </row>
    <row r="167" spans="1:40" ht="16.5" customHeight="1" x14ac:dyDescent="0.2">
      <c r="A167" s="8" t="s">
        <v>2210</v>
      </c>
      <c r="B167" s="22">
        <v>16355474</v>
      </c>
      <c r="C167" s="2" t="s">
        <v>2211</v>
      </c>
      <c r="D167" s="2" t="s">
        <v>2212</v>
      </c>
      <c r="E167" s="3" t="s">
        <v>2213</v>
      </c>
      <c r="F167" s="3" t="s">
        <v>2214</v>
      </c>
      <c r="G167" s="3" t="s">
        <v>2215</v>
      </c>
      <c r="H167" s="3" t="s">
        <v>2216</v>
      </c>
      <c r="I167" s="5">
        <v>136</v>
      </c>
      <c r="J167" s="5">
        <v>1</v>
      </c>
      <c r="K167" s="3" t="s">
        <v>611</v>
      </c>
      <c r="L167" s="3" t="s">
        <v>2217</v>
      </c>
      <c r="M167" s="3" t="s">
        <v>2218</v>
      </c>
      <c r="N167" s="3" t="s">
        <v>278</v>
      </c>
      <c r="O167" s="3" t="s">
        <v>2219</v>
      </c>
      <c r="P167" s="3" t="s">
        <v>2220</v>
      </c>
      <c r="Q167" s="3" t="s">
        <v>281</v>
      </c>
      <c r="R167" s="3" t="s">
        <v>2221</v>
      </c>
      <c r="S167" s="3" t="s">
        <v>2206</v>
      </c>
      <c r="T167" s="3" t="s">
        <v>284</v>
      </c>
      <c r="U167" s="3" t="s">
        <v>285</v>
      </c>
      <c r="V167" s="2" t="s">
        <v>2222</v>
      </c>
      <c r="W167" s="2" t="s">
        <v>2223</v>
      </c>
      <c r="X167" s="113" t="s">
        <v>2224</v>
      </c>
      <c r="Y167" s="3" t="s">
        <v>3261</v>
      </c>
      <c r="Z167" s="166"/>
      <c r="AA167" s="166"/>
      <c r="AB167" s="166"/>
      <c r="AC167" s="166" t="s">
        <v>4151</v>
      </c>
      <c r="AD167" s="166" t="s">
        <v>4152</v>
      </c>
      <c r="AE167" s="166" t="s">
        <v>4153</v>
      </c>
      <c r="AF167" s="168"/>
      <c r="AG167" s="166" t="s">
        <v>4154</v>
      </c>
      <c r="AH167" s="166">
        <v>724191110</v>
      </c>
      <c r="AI167" s="166" t="s">
        <v>4155</v>
      </c>
      <c r="AJ167" s="169" t="s">
        <v>3575</v>
      </c>
      <c r="AK167" s="5" t="s">
        <v>3575</v>
      </c>
      <c r="AL167" s="5" t="s">
        <v>3602</v>
      </c>
      <c r="AM167" s="5" t="s">
        <v>3580</v>
      </c>
      <c r="AN167" s="10"/>
    </row>
    <row r="168" spans="1:40" ht="16.5" customHeight="1" x14ac:dyDescent="0.2">
      <c r="A168" s="8" t="s">
        <v>2225</v>
      </c>
      <c r="B168" s="22">
        <v>70849510</v>
      </c>
      <c r="C168" s="2" t="s">
        <v>290</v>
      </c>
      <c r="D168" s="2" t="s">
        <v>2226</v>
      </c>
      <c r="E168" s="3" t="s">
        <v>2227</v>
      </c>
      <c r="F168" s="3" t="s">
        <v>2228</v>
      </c>
      <c r="G168" s="3" t="s">
        <v>2215</v>
      </c>
      <c r="H168" s="3" t="s">
        <v>706</v>
      </c>
      <c r="I168" s="5">
        <v>684</v>
      </c>
      <c r="J168" s="5">
        <v>4</v>
      </c>
      <c r="K168" s="3" t="s">
        <v>275</v>
      </c>
      <c r="L168" s="3" t="s">
        <v>3456</v>
      </c>
      <c r="M168" s="3" t="s">
        <v>2229</v>
      </c>
      <c r="N168" s="3" t="s">
        <v>278</v>
      </c>
      <c r="O168" s="3" t="s">
        <v>2230</v>
      </c>
      <c r="P168" s="3" t="s">
        <v>2231</v>
      </c>
      <c r="Q168" s="3" t="s">
        <v>281</v>
      </c>
      <c r="R168" s="3" t="s">
        <v>2232</v>
      </c>
      <c r="S168" s="3" t="s">
        <v>2206</v>
      </c>
      <c r="T168" s="3" t="s">
        <v>284</v>
      </c>
      <c r="U168" s="3" t="s">
        <v>285</v>
      </c>
      <c r="V168" s="2" t="s">
        <v>2233</v>
      </c>
      <c r="W168" s="2" t="s">
        <v>347</v>
      </c>
      <c r="X168" s="90" t="s">
        <v>50</v>
      </c>
      <c r="Y168" s="3" t="s">
        <v>50</v>
      </c>
      <c r="Z168" s="166" t="s">
        <v>4156</v>
      </c>
      <c r="AA168" s="166">
        <v>604485592</v>
      </c>
      <c r="AB168" s="166"/>
      <c r="AC168" s="166" t="s">
        <v>4156</v>
      </c>
      <c r="AD168" s="166">
        <v>604485592</v>
      </c>
      <c r="AE168" s="166"/>
      <c r="AF168" s="168"/>
      <c r="AG168" s="166" t="s">
        <v>4156</v>
      </c>
      <c r="AH168" s="166">
        <v>604485592</v>
      </c>
      <c r="AI168" s="166"/>
      <c r="AJ168" s="169" t="s">
        <v>3575</v>
      </c>
      <c r="AK168" s="5" t="s">
        <v>3575</v>
      </c>
      <c r="AL168" s="5" t="s">
        <v>3576</v>
      </c>
      <c r="AM168" s="5" t="s">
        <v>3580</v>
      </c>
      <c r="AN168" s="10"/>
    </row>
    <row r="169" spans="1:40" ht="16.5" customHeight="1" x14ac:dyDescent="0.2">
      <c r="A169" s="8" t="s">
        <v>2234</v>
      </c>
      <c r="B169" s="22" t="s">
        <v>2235</v>
      </c>
      <c r="C169" s="2" t="s">
        <v>290</v>
      </c>
      <c r="D169" s="2" t="s">
        <v>2236</v>
      </c>
      <c r="E169" s="3" t="s">
        <v>2237</v>
      </c>
      <c r="F169" s="3" t="s">
        <v>2238</v>
      </c>
      <c r="G169" s="3" t="s">
        <v>2215</v>
      </c>
      <c r="H169" s="3" t="s">
        <v>2239</v>
      </c>
      <c r="I169" s="5">
        <v>999</v>
      </c>
      <c r="J169" s="5">
        <v>24</v>
      </c>
      <c r="K169" s="3" t="s">
        <v>275</v>
      </c>
      <c r="L169" s="3" t="s">
        <v>3457</v>
      </c>
      <c r="M169" s="3" t="s">
        <v>2240</v>
      </c>
      <c r="N169" s="3" t="s">
        <v>335</v>
      </c>
      <c r="O169" s="3" t="s">
        <v>2241</v>
      </c>
      <c r="P169" s="3" t="s">
        <v>2242</v>
      </c>
      <c r="Q169" s="3" t="s">
        <v>323</v>
      </c>
      <c r="R169" s="3" t="s">
        <v>2243</v>
      </c>
      <c r="S169" s="3" t="s">
        <v>2206</v>
      </c>
      <c r="T169" s="3" t="s">
        <v>284</v>
      </c>
      <c r="U169" s="3" t="s">
        <v>285</v>
      </c>
      <c r="V169" s="2">
        <v>519412659</v>
      </c>
      <c r="W169" s="2" t="s">
        <v>195</v>
      </c>
      <c r="X169" s="90" t="s">
        <v>2244</v>
      </c>
      <c r="Y169" s="3" t="s">
        <v>195</v>
      </c>
      <c r="Z169" s="166" t="s">
        <v>4157</v>
      </c>
      <c r="AA169" s="166">
        <v>519412659</v>
      </c>
      <c r="AB169" s="166" t="s">
        <v>195</v>
      </c>
      <c r="AC169" s="166" t="s">
        <v>4158</v>
      </c>
      <c r="AD169" s="166">
        <v>519413979</v>
      </c>
      <c r="AE169" s="166" t="s">
        <v>195</v>
      </c>
      <c r="AF169" s="168"/>
      <c r="AG169" s="166" t="s">
        <v>4157</v>
      </c>
      <c r="AH169" s="166">
        <v>519412659</v>
      </c>
      <c r="AI169" s="166" t="s">
        <v>195</v>
      </c>
      <c r="AJ169" s="169" t="s">
        <v>3575</v>
      </c>
      <c r="AK169" s="5" t="s">
        <v>3575</v>
      </c>
      <c r="AL169" s="5" t="s">
        <v>3576</v>
      </c>
      <c r="AM169" s="5" t="s">
        <v>3580</v>
      </c>
      <c r="AN169" s="10"/>
    </row>
    <row r="170" spans="1:40" s="104" customFormat="1" ht="16.5" customHeight="1" x14ac:dyDescent="0.2">
      <c r="A170" s="8" t="s">
        <v>2245</v>
      </c>
      <c r="B170" s="8">
        <v>46937102</v>
      </c>
      <c r="C170" s="13" t="s">
        <v>290</v>
      </c>
      <c r="D170" s="13" t="s">
        <v>3458</v>
      </c>
      <c r="E170" s="93" t="s">
        <v>2246</v>
      </c>
      <c r="F170" s="93" t="s">
        <v>2247</v>
      </c>
      <c r="G170" s="93" t="s">
        <v>2248</v>
      </c>
      <c r="H170" s="93" t="s">
        <v>2249</v>
      </c>
      <c r="I170" s="102">
        <v>1717</v>
      </c>
      <c r="J170" s="102">
        <v>3</v>
      </c>
      <c r="K170" s="93" t="s">
        <v>275</v>
      </c>
      <c r="L170" s="93" t="s">
        <v>2250</v>
      </c>
      <c r="M170" s="93" t="s">
        <v>2251</v>
      </c>
      <c r="N170" s="93" t="s">
        <v>278</v>
      </c>
      <c r="O170" s="93" t="s">
        <v>2252</v>
      </c>
      <c r="P170" s="93" t="s">
        <v>2253</v>
      </c>
      <c r="Q170" s="93" t="s">
        <v>281</v>
      </c>
      <c r="R170" s="93" t="s">
        <v>2254</v>
      </c>
      <c r="S170" s="93" t="s">
        <v>2255</v>
      </c>
      <c r="T170" s="93" t="s">
        <v>371</v>
      </c>
      <c r="U170" s="93" t="s">
        <v>2256</v>
      </c>
      <c r="V170" s="8">
        <v>734325870</v>
      </c>
      <c r="W170" s="13" t="s">
        <v>2257</v>
      </c>
      <c r="X170" s="103" t="s">
        <v>2258</v>
      </c>
      <c r="Y170" s="93" t="s">
        <v>3262</v>
      </c>
      <c r="Z170" s="199"/>
      <c r="AA170" s="199"/>
      <c r="AB170" s="199"/>
      <c r="AC170" s="199" t="s">
        <v>4159</v>
      </c>
      <c r="AD170" s="199"/>
      <c r="AE170" s="199" t="s">
        <v>3263</v>
      </c>
      <c r="AF170" s="13"/>
      <c r="AG170" s="199" t="s">
        <v>4160</v>
      </c>
      <c r="AH170" s="199"/>
      <c r="AI170" s="166" t="s">
        <v>4161</v>
      </c>
      <c r="AJ170" s="201" t="s">
        <v>3575</v>
      </c>
      <c r="AK170" s="204" t="s">
        <v>4162</v>
      </c>
      <c r="AL170" s="102" t="s">
        <v>3576</v>
      </c>
      <c r="AM170" s="102" t="s">
        <v>3580</v>
      </c>
      <c r="AN170" s="202"/>
    </row>
    <row r="171" spans="1:40" ht="16.5" customHeight="1" x14ac:dyDescent="0.2">
      <c r="A171" s="8" t="s">
        <v>2259</v>
      </c>
      <c r="B171" s="22">
        <v>62076060</v>
      </c>
      <c r="C171" s="2" t="s">
        <v>290</v>
      </c>
      <c r="D171" s="2" t="s">
        <v>2260</v>
      </c>
      <c r="E171" s="3" t="s">
        <v>2261</v>
      </c>
      <c r="F171" s="3" t="s">
        <v>2262</v>
      </c>
      <c r="G171" s="3" t="s">
        <v>1991</v>
      </c>
      <c r="H171" s="3" t="s">
        <v>2048</v>
      </c>
      <c r="I171" s="5">
        <v>2304</v>
      </c>
      <c r="J171" s="5">
        <v>17</v>
      </c>
      <c r="K171" s="3" t="s">
        <v>352</v>
      </c>
      <c r="L171" s="3" t="s">
        <v>3459</v>
      </c>
      <c r="M171" s="3" t="s">
        <v>3460</v>
      </c>
      <c r="N171" s="3" t="s">
        <v>335</v>
      </c>
      <c r="O171" s="3" t="s">
        <v>3461</v>
      </c>
      <c r="P171" s="3" t="s">
        <v>3462</v>
      </c>
      <c r="Q171" s="3" t="s">
        <v>323</v>
      </c>
      <c r="R171" s="3" t="s">
        <v>3463</v>
      </c>
      <c r="S171" s="3" t="s">
        <v>1997</v>
      </c>
      <c r="T171" s="3" t="s">
        <v>284</v>
      </c>
      <c r="U171" s="3" t="s">
        <v>285</v>
      </c>
      <c r="V171" s="2">
        <v>516410631</v>
      </c>
      <c r="W171" s="108" t="s">
        <v>176</v>
      </c>
      <c r="X171" s="113" t="s">
        <v>3464</v>
      </c>
      <c r="Y171" s="3" t="s">
        <v>3465</v>
      </c>
      <c r="Z171" s="166"/>
      <c r="AA171" s="166"/>
      <c r="AB171" s="166"/>
      <c r="AC171" s="166" t="s">
        <v>4163</v>
      </c>
      <c r="AD171" s="166">
        <v>516410630</v>
      </c>
      <c r="AE171" s="187" t="s">
        <v>4164</v>
      </c>
      <c r="AF171" s="168"/>
      <c r="AG171" s="166" t="s">
        <v>4165</v>
      </c>
      <c r="AH171" s="166">
        <v>605470474</v>
      </c>
      <c r="AI171" s="166" t="s">
        <v>176</v>
      </c>
      <c r="AJ171" s="169" t="s">
        <v>3575</v>
      </c>
      <c r="AK171" s="185" t="s">
        <v>3580</v>
      </c>
      <c r="AL171" s="5"/>
      <c r="AM171" s="5" t="s">
        <v>3580</v>
      </c>
      <c r="AN171" s="10" t="s">
        <v>3585</v>
      </c>
    </row>
    <row r="172" spans="1:40" ht="16.5" customHeight="1" x14ac:dyDescent="0.2">
      <c r="A172" s="8" t="s">
        <v>2263</v>
      </c>
      <c r="B172" s="22">
        <v>70851212</v>
      </c>
      <c r="C172" s="2" t="s">
        <v>290</v>
      </c>
      <c r="D172" s="2" t="s">
        <v>2264</v>
      </c>
      <c r="E172" s="3" t="s">
        <v>2265</v>
      </c>
      <c r="F172" s="3" t="s">
        <v>2266</v>
      </c>
      <c r="G172" s="3" t="s">
        <v>2267</v>
      </c>
      <c r="H172" s="3" t="s">
        <v>1637</v>
      </c>
      <c r="I172" s="5">
        <v>462</v>
      </c>
      <c r="J172" s="5"/>
      <c r="K172" s="3" t="s">
        <v>823</v>
      </c>
      <c r="L172" s="3" t="s">
        <v>3466</v>
      </c>
      <c r="M172" s="3" t="s">
        <v>2268</v>
      </c>
      <c r="N172" s="3" t="s">
        <v>335</v>
      </c>
      <c r="O172" s="3" t="s">
        <v>2269</v>
      </c>
      <c r="P172" s="3" t="s">
        <v>2270</v>
      </c>
      <c r="Q172" s="3" t="s">
        <v>323</v>
      </c>
      <c r="R172" s="3" t="s">
        <v>2271</v>
      </c>
      <c r="S172" s="3" t="s">
        <v>2272</v>
      </c>
      <c r="T172" s="3" t="s">
        <v>284</v>
      </c>
      <c r="U172" s="3" t="s">
        <v>285</v>
      </c>
      <c r="V172" s="2" t="s">
        <v>2273</v>
      </c>
      <c r="W172" s="6" t="s">
        <v>2274</v>
      </c>
      <c r="X172" s="90" t="s">
        <v>3344</v>
      </c>
      <c r="Y172" s="6" t="s">
        <v>2274</v>
      </c>
      <c r="Z172" s="166"/>
      <c r="AA172" s="166"/>
      <c r="AB172" s="166"/>
      <c r="AC172" s="166"/>
      <c r="AD172" s="166"/>
      <c r="AE172" s="173"/>
      <c r="AF172" s="168"/>
      <c r="AG172" s="166"/>
      <c r="AH172" s="166"/>
      <c r="AI172" s="166"/>
      <c r="AJ172" s="169" t="s">
        <v>3575</v>
      </c>
      <c r="AK172" s="5" t="s">
        <v>3575</v>
      </c>
      <c r="AL172" s="5" t="s">
        <v>3602</v>
      </c>
      <c r="AM172" s="5" t="s">
        <v>3580</v>
      </c>
      <c r="AN172" s="10"/>
    </row>
    <row r="173" spans="1:40" ht="16.5" customHeight="1" x14ac:dyDescent="0.2">
      <c r="A173" s="8" t="s">
        <v>2275</v>
      </c>
      <c r="B173" s="22">
        <v>60680300</v>
      </c>
      <c r="C173" s="2" t="s">
        <v>2276</v>
      </c>
      <c r="D173" s="2" t="s">
        <v>2277</v>
      </c>
      <c r="E173" s="3" t="s">
        <v>2278</v>
      </c>
      <c r="F173" s="3" t="s">
        <v>2279</v>
      </c>
      <c r="G173" s="3" t="s">
        <v>2267</v>
      </c>
      <c r="H173" s="3" t="s">
        <v>2280</v>
      </c>
      <c r="I173" s="5">
        <v>131</v>
      </c>
      <c r="J173" s="5"/>
      <c r="K173" s="3" t="s">
        <v>611</v>
      </c>
      <c r="L173" s="3" t="s">
        <v>2281</v>
      </c>
      <c r="M173" s="3" t="s">
        <v>3264</v>
      </c>
      <c r="N173" s="3" t="s">
        <v>335</v>
      </c>
      <c r="O173" s="3" t="s">
        <v>3265</v>
      </c>
      <c r="P173" s="3" t="s">
        <v>3266</v>
      </c>
      <c r="Q173" s="3" t="s">
        <v>323</v>
      </c>
      <c r="R173" s="3" t="s">
        <v>3266</v>
      </c>
      <c r="S173" s="3" t="s">
        <v>2282</v>
      </c>
      <c r="T173" s="3" t="s">
        <v>284</v>
      </c>
      <c r="U173" s="3" t="s">
        <v>285</v>
      </c>
      <c r="V173" s="2">
        <v>519424829</v>
      </c>
      <c r="W173" s="2" t="s">
        <v>347</v>
      </c>
      <c r="X173" s="116" t="s">
        <v>3267</v>
      </c>
      <c r="Y173" s="3" t="s">
        <v>206</v>
      </c>
      <c r="Z173" s="166"/>
      <c r="AA173" s="166"/>
      <c r="AB173" s="166"/>
      <c r="AC173" s="166" t="s">
        <v>4166</v>
      </c>
      <c r="AD173" s="166">
        <v>519424829</v>
      </c>
      <c r="AE173" s="166" t="s">
        <v>206</v>
      </c>
      <c r="AF173" s="168"/>
      <c r="AG173" s="166" t="s">
        <v>4167</v>
      </c>
      <c r="AH173" s="166">
        <v>519424829</v>
      </c>
      <c r="AI173" s="166" t="s">
        <v>206</v>
      </c>
      <c r="AJ173" s="169" t="s">
        <v>3575</v>
      </c>
      <c r="AK173" s="5" t="s">
        <v>3575</v>
      </c>
      <c r="AL173" s="5" t="s">
        <v>3576</v>
      </c>
      <c r="AM173" s="5" t="s">
        <v>3580</v>
      </c>
      <c r="AN173" s="10"/>
    </row>
    <row r="174" spans="1:40" ht="16.5" customHeight="1" x14ac:dyDescent="0.2">
      <c r="A174" s="8" t="s">
        <v>2283</v>
      </c>
      <c r="B174" s="22">
        <v>70841675</v>
      </c>
      <c r="C174" s="2" t="s">
        <v>290</v>
      </c>
      <c r="D174" s="2" t="s">
        <v>3094</v>
      </c>
      <c r="E174" s="3" t="s">
        <v>2284</v>
      </c>
      <c r="F174" s="3" t="s">
        <v>2285</v>
      </c>
      <c r="G174" s="3" t="s">
        <v>2286</v>
      </c>
      <c r="H174" s="3" t="s">
        <v>1637</v>
      </c>
      <c r="I174" s="5">
        <v>139</v>
      </c>
      <c r="J174" s="5"/>
      <c r="K174" s="3" t="s">
        <v>611</v>
      </c>
      <c r="L174" s="3" t="s">
        <v>3467</v>
      </c>
      <c r="M174" s="3" t="s">
        <v>2287</v>
      </c>
      <c r="N174" s="3" t="s">
        <v>335</v>
      </c>
      <c r="O174" s="3" t="s">
        <v>2288</v>
      </c>
      <c r="P174" s="3" t="s">
        <v>2289</v>
      </c>
      <c r="Q174" s="3" t="s">
        <v>323</v>
      </c>
      <c r="R174" s="3" t="s">
        <v>2290</v>
      </c>
      <c r="S174" s="3" t="s">
        <v>2291</v>
      </c>
      <c r="T174" s="3" t="s">
        <v>284</v>
      </c>
      <c r="U174" s="3" t="s">
        <v>285</v>
      </c>
      <c r="V174" s="2" t="s">
        <v>2292</v>
      </c>
      <c r="W174" s="2" t="s">
        <v>347</v>
      </c>
      <c r="X174" s="90" t="s">
        <v>136</v>
      </c>
      <c r="Y174" s="3" t="s">
        <v>136</v>
      </c>
      <c r="Z174" s="166"/>
      <c r="AA174" s="166"/>
      <c r="AB174" s="166"/>
      <c r="AC174" s="166" t="s">
        <v>4168</v>
      </c>
      <c r="AD174" s="166">
        <v>727809418</v>
      </c>
      <c r="AE174" s="166" t="s">
        <v>136</v>
      </c>
      <c r="AF174" s="168"/>
      <c r="AG174" s="166"/>
      <c r="AH174" s="166"/>
      <c r="AI174" s="166"/>
      <c r="AJ174" s="169" t="s">
        <v>3575</v>
      </c>
      <c r="AK174" s="5" t="s">
        <v>3575</v>
      </c>
      <c r="AL174" s="5" t="s">
        <v>3576</v>
      </c>
      <c r="AM174" s="5" t="s">
        <v>3575</v>
      </c>
      <c r="AN174" s="10"/>
    </row>
    <row r="175" spans="1:40" ht="16.5" customHeight="1" x14ac:dyDescent="0.2">
      <c r="A175" s="8" t="s">
        <v>2293</v>
      </c>
      <c r="B175" s="22" t="s">
        <v>121</v>
      </c>
      <c r="C175" s="2" t="s">
        <v>2294</v>
      </c>
      <c r="D175" s="2" t="s">
        <v>2295</v>
      </c>
      <c r="E175" s="3" t="s">
        <v>2296</v>
      </c>
      <c r="F175" s="3" t="s">
        <v>2297</v>
      </c>
      <c r="G175" s="3" t="s">
        <v>2286</v>
      </c>
      <c r="H175" s="3" t="s">
        <v>2298</v>
      </c>
      <c r="I175" s="5">
        <v>127</v>
      </c>
      <c r="J175" s="5"/>
      <c r="K175" s="3" t="s">
        <v>275</v>
      </c>
      <c r="L175" s="3" t="s">
        <v>2299</v>
      </c>
      <c r="M175" s="3" t="s">
        <v>2300</v>
      </c>
      <c r="N175" s="3" t="s">
        <v>278</v>
      </c>
      <c r="O175" s="3" t="s">
        <v>2301</v>
      </c>
      <c r="P175" s="3" t="s">
        <v>2302</v>
      </c>
      <c r="Q175" s="3" t="s">
        <v>281</v>
      </c>
      <c r="R175" s="3" t="s">
        <v>2303</v>
      </c>
      <c r="S175" s="3" t="s">
        <v>2291</v>
      </c>
      <c r="T175" s="3" t="s">
        <v>284</v>
      </c>
      <c r="U175" s="3" t="s">
        <v>285</v>
      </c>
      <c r="V175" s="2" t="s">
        <v>2304</v>
      </c>
      <c r="W175" s="2" t="s">
        <v>347</v>
      </c>
      <c r="X175" s="90" t="s">
        <v>2305</v>
      </c>
      <c r="Y175" s="117" t="s">
        <v>3268</v>
      </c>
      <c r="Z175" s="166"/>
      <c r="AA175" s="166"/>
      <c r="AB175" s="166"/>
      <c r="AC175" s="166" t="s">
        <v>4169</v>
      </c>
      <c r="AD175" s="166" t="s">
        <v>4170</v>
      </c>
      <c r="AE175" s="166" t="s">
        <v>4171</v>
      </c>
      <c r="AF175" s="168"/>
      <c r="AG175" s="166" t="s">
        <v>4172</v>
      </c>
      <c r="AH175" s="166" t="s">
        <v>4173</v>
      </c>
      <c r="AI175" s="166" t="s">
        <v>4174</v>
      </c>
      <c r="AJ175" s="169" t="s">
        <v>3575</v>
      </c>
      <c r="AK175" s="5" t="s">
        <v>3575</v>
      </c>
      <c r="AL175" s="5" t="s">
        <v>3576</v>
      </c>
      <c r="AM175" s="5" t="s">
        <v>3580</v>
      </c>
      <c r="AN175" s="10"/>
    </row>
    <row r="176" spans="1:40" ht="16.5" customHeight="1" x14ac:dyDescent="0.2">
      <c r="A176" s="8" t="s">
        <v>2306</v>
      </c>
      <c r="B176" s="22">
        <v>49438875</v>
      </c>
      <c r="C176" s="2" t="s">
        <v>290</v>
      </c>
      <c r="D176" s="2" t="s">
        <v>2307</v>
      </c>
      <c r="E176" s="3" t="s">
        <v>2308</v>
      </c>
      <c r="F176" s="3" t="s">
        <v>2309</v>
      </c>
      <c r="G176" s="3" t="s">
        <v>2286</v>
      </c>
      <c r="H176" s="3" t="s">
        <v>345</v>
      </c>
      <c r="I176" s="5">
        <v>168</v>
      </c>
      <c r="J176" s="5"/>
      <c r="K176" s="3" t="s">
        <v>275</v>
      </c>
      <c r="L176" s="3" t="s">
        <v>2310</v>
      </c>
      <c r="M176" s="3" t="s">
        <v>2311</v>
      </c>
      <c r="N176" s="3" t="s">
        <v>335</v>
      </c>
      <c r="O176" s="3" t="s">
        <v>2312</v>
      </c>
      <c r="P176" s="3" t="s">
        <v>2313</v>
      </c>
      <c r="Q176" s="3" t="s">
        <v>323</v>
      </c>
      <c r="R176" s="3" t="s">
        <v>2314</v>
      </c>
      <c r="S176" s="3" t="s">
        <v>2291</v>
      </c>
      <c r="T176" s="3" t="s">
        <v>284</v>
      </c>
      <c r="U176" s="3" t="s">
        <v>285</v>
      </c>
      <c r="V176" s="2" t="s">
        <v>2315</v>
      </c>
      <c r="W176" s="2" t="s">
        <v>347</v>
      </c>
      <c r="X176" s="90" t="s">
        <v>57</v>
      </c>
      <c r="Y176" s="3" t="s">
        <v>3269</v>
      </c>
      <c r="Z176" s="166" t="s">
        <v>4175</v>
      </c>
      <c r="AA176" s="166">
        <v>515322234</v>
      </c>
      <c r="AB176" s="166" t="s">
        <v>3269</v>
      </c>
      <c r="AC176" s="166" t="s">
        <v>4176</v>
      </c>
      <c r="AD176" s="166">
        <v>515322234</v>
      </c>
      <c r="AE176" s="166" t="s">
        <v>3269</v>
      </c>
      <c r="AF176" s="168"/>
      <c r="AG176" s="166" t="s">
        <v>4176</v>
      </c>
      <c r="AH176" s="166">
        <v>515322234</v>
      </c>
      <c r="AI176" s="166" t="s">
        <v>3269</v>
      </c>
      <c r="AJ176" s="169" t="s">
        <v>3575</v>
      </c>
      <c r="AK176" s="5" t="s">
        <v>3575</v>
      </c>
      <c r="AL176" s="5" t="s">
        <v>3576</v>
      </c>
      <c r="AM176" s="5" t="s">
        <v>3580</v>
      </c>
      <c r="AN176" s="10"/>
    </row>
    <row r="177" spans="1:40" ht="16.5" customHeight="1" x14ac:dyDescent="0.2">
      <c r="A177" s="8" t="s">
        <v>2316</v>
      </c>
      <c r="B177" s="22">
        <v>44946805</v>
      </c>
      <c r="C177" s="2" t="s">
        <v>290</v>
      </c>
      <c r="D177" s="2" t="s">
        <v>2317</v>
      </c>
      <c r="E177" s="3" t="s">
        <v>2318</v>
      </c>
      <c r="F177" s="3" t="s">
        <v>2319</v>
      </c>
      <c r="G177" s="3" t="s">
        <v>2320</v>
      </c>
      <c r="H177" s="3" t="s">
        <v>1004</v>
      </c>
      <c r="I177" s="5">
        <v>1607</v>
      </c>
      <c r="J177" s="5" t="s">
        <v>2321</v>
      </c>
      <c r="K177" s="3" t="s">
        <v>275</v>
      </c>
      <c r="L177" s="3" t="s">
        <v>2322</v>
      </c>
      <c r="M177" s="3" t="s">
        <v>3270</v>
      </c>
      <c r="N177" s="3" t="s">
        <v>278</v>
      </c>
      <c r="O177" s="3" t="s">
        <v>3468</v>
      </c>
      <c r="P177" s="3" t="s">
        <v>3469</v>
      </c>
      <c r="Q177" s="3" t="s">
        <v>281</v>
      </c>
      <c r="R177" s="3" t="s">
        <v>3470</v>
      </c>
      <c r="S177" s="3" t="s">
        <v>2323</v>
      </c>
      <c r="T177" s="3" t="s">
        <v>284</v>
      </c>
      <c r="U177" s="3" t="s">
        <v>285</v>
      </c>
      <c r="V177" s="22" t="s">
        <v>3471</v>
      </c>
      <c r="W177" s="3" t="s">
        <v>214</v>
      </c>
      <c r="X177" s="113" t="s">
        <v>3472</v>
      </c>
      <c r="Y177" s="3" t="s">
        <v>214</v>
      </c>
      <c r="Z177" s="166"/>
      <c r="AA177" s="166"/>
      <c r="AB177" s="166" t="s">
        <v>214</v>
      </c>
      <c r="AC177" s="166" t="s">
        <v>4177</v>
      </c>
      <c r="AD177" s="166" t="s">
        <v>4178</v>
      </c>
      <c r="AE177" s="166" t="s">
        <v>214</v>
      </c>
      <c r="AF177" s="168"/>
      <c r="AG177" s="166"/>
      <c r="AH177" s="166"/>
      <c r="AI177" s="166"/>
      <c r="AJ177" s="169" t="s">
        <v>3575</v>
      </c>
      <c r="AK177" s="5" t="s">
        <v>3575</v>
      </c>
      <c r="AL177" s="5" t="s">
        <v>3602</v>
      </c>
      <c r="AM177" s="5" t="s">
        <v>3580</v>
      </c>
      <c r="AN177" s="10"/>
    </row>
    <row r="178" spans="1:40" ht="16.5" customHeight="1" x14ac:dyDescent="0.2">
      <c r="A178" s="93" t="s">
        <v>2324</v>
      </c>
      <c r="B178" s="22">
        <v>44946902</v>
      </c>
      <c r="C178" s="22" t="s">
        <v>2325</v>
      </c>
      <c r="D178" s="2" t="s">
        <v>3095</v>
      </c>
      <c r="E178" s="3" t="s">
        <v>2326</v>
      </c>
      <c r="F178" s="3" t="s">
        <v>2327</v>
      </c>
      <c r="G178" s="3" t="s">
        <v>2320</v>
      </c>
      <c r="H178" s="3" t="s">
        <v>2328</v>
      </c>
      <c r="I178" s="5">
        <v>619</v>
      </c>
      <c r="J178" s="5">
        <v>2</v>
      </c>
      <c r="K178" s="3" t="s">
        <v>275</v>
      </c>
      <c r="L178" s="3" t="s">
        <v>2329</v>
      </c>
      <c r="M178" s="3" t="s">
        <v>2330</v>
      </c>
      <c r="N178" s="3" t="s">
        <v>335</v>
      </c>
      <c r="O178" s="3" t="s">
        <v>2331</v>
      </c>
      <c r="P178" s="3" t="s">
        <v>2332</v>
      </c>
      <c r="Q178" s="3" t="s">
        <v>323</v>
      </c>
      <c r="R178" s="3" t="s">
        <v>2333</v>
      </c>
      <c r="S178" s="3" t="s">
        <v>2323</v>
      </c>
      <c r="T178" s="3" t="s">
        <v>284</v>
      </c>
      <c r="U178" s="3" t="s">
        <v>285</v>
      </c>
      <c r="V178" s="127" t="s">
        <v>2334</v>
      </c>
      <c r="W178" s="2" t="s">
        <v>2335</v>
      </c>
      <c r="X178" s="90" t="s">
        <v>58</v>
      </c>
      <c r="Y178" s="6" t="s">
        <v>3271</v>
      </c>
      <c r="Z178" s="166"/>
      <c r="AA178" s="166"/>
      <c r="AB178" s="166">
        <v>733373529</v>
      </c>
      <c r="AC178" s="166"/>
      <c r="AD178" s="166">
        <v>733373529</v>
      </c>
      <c r="AE178" s="166"/>
      <c r="AF178" s="168"/>
      <c r="AG178" s="166"/>
      <c r="AH178" s="166">
        <v>546437119</v>
      </c>
      <c r="AI178" s="166"/>
      <c r="AJ178" s="169" t="s">
        <v>3575</v>
      </c>
      <c r="AK178" s="5" t="s">
        <v>3575</v>
      </c>
      <c r="AL178" s="5" t="s">
        <v>3576</v>
      </c>
      <c r="AM178" s="5" t="s">
        <v>3580</v>
      </c>
      <c r="AN178" s="10"/>
    </row>
    <row r="179" spans="1:40" ht="16.5" customHeight="1" x14ac:dyDescent="0.2">
      <c r="A179" s="13" t="s">
        <v>2336</v>
      </c>
      <c r="B179" s="22" t="s">
        <v>102</v>
      </c>
      <c r="C179" s="2" t="s">
        <v>2337</v>
      </c>
      <c r="D179" s="2" t="s">
        <v>2338</v>
      </c>
      <c r="E179" s="3" t="s">
        <v>2339</v>
      </c>
      <c r="F179" s="3" t="s">
        <v>2340</v>
      </c>
      <c r="G179" s="3" t="s">
        <v>2320</v>
      </c>
      <c r="H179" s="3" t="s">
        <v>2341</v>
      </c>
      <c r="I179" s="5"/>
      <c r="J179" s="5">
        <v>16</v>
      </c>
      <c r="K179" s="3" t="s">
        <v>275</v>
      </c>
      <c r="L179" s="3" t="s">
        <v>2342</v>
      </c>
      <c r="M179" s="3" t="s">
        <v>3473</v>
      </c>
      <c r="N179" s="3" t="s">
        <v>3474</v>
      </c>
      <c r="O179" s="3" t="s">
        <v>3475</v>
      </c>
      <c r="P179" s="3" t="s">
        <v>3476</v>
      </c>
      <c r="Q179" s="3" t="s">
        <v>3477</v>
      </c>
      <c r="R179" s="3" t="s">
        <v>3478</v>
      </c>
      <c r="S179" s="3" t="s">
        <v>2323</v>
      </c>
      <c r="T179" s="3" t="s">
        <v>441</v>
      </c>
      <c r="U179" s="3" t="s">
        <v>2343</v>
      </c>
      <c r="V179" s="2" t="s">
        <v>2344</v>
      </c>
      <c r="W179" s="108" t="s">
        <v>4179</v>
      </c>
      <c r="X179" s="113" t="s">
        <v>4180</v>
      </c>
      <c r="Y179" s="6" t="s">
        <v>3272</v>
      </c>
      <c r="Z179" s="166"/>
      <c r="AA179" s="166"/>
      <c r="AB179" s="205" t="s">
        <v>4181</v>
      </c>
      <c r="AC179" s="166" t="s">
        <v>4182</v>
      </c>
      <c r="AD179" s="166">
        <v>546439658</v>
      </c>
      <c r="AE179" s="166" t="s">
        <v>4183</v>
      </c>
      <c r="AF179" s="168"/>
      <c r="AG179" s="166" t="s">
        <v>4184</v>
      </c>
      <c r="AH179" s="166">
        <v>546439527</v>
      </c>
      <c r="AI179" s="166" t="s">
        <v>4185</v>
      </c>
      <c r="AJ179" s="169" t="s">
        <v>3575</v>
      </c>
      <c r="AK179" s="5" t="s">
        <v>3575</v>
      </c>
      <c r="AL179" s="5" t="s">
        <v>3576</v>
      </c>
      <c r="AM179" s="5" t="s">
        <v>3580</v>
      </c>
      <c r="AN179" s="10"/>
    </row>
    <row r="180" spans="1:40" ht="16.5" customHeight="1" x14ac:dyDescent="0.2">
      <c r="A180" s="8" t="s">
        <v>2345</v>
      </c>
      <c r="B180" s="22">
        <v>70840661</v>
      </c>
      <c r="C180" s="2" t="s">
        <v>290</v>
      </c>
      <c r="D180" s="2" t="s">
        <v>2346</v>
      </c>
      <c r="E180" s="3" t="s">
        <v>2347</v>
      </c>
      <c r="F180" s="3" t="s">
        <v>2348</v>
      </c>
      <c r="G180" s="3" t="s">
        <v>2320</v>
      </c>
      <c r="H180" s="3" t="s">
        <v>2341</v>
      </c>
      <c r="I180" s="5">
        <v>484</v>
      </c>
      <c r="J180" s="5">
        <v>42</v>
      </c>
      <c r="K180" s="3" t="s">
        <v>275</v>
      </c>
      <c r="L180" s="3" t="s">
        <v>3479</v>
      </c>
      <c r="M180" s="3" t="s">
        <v>2349</v>
      </c>
      <c r="N180" s="3" t="s">
        <v>335</v>
      </c>
      <c r="O180" s="3" t="s">
        <v>2350</v>
      </c>
      <c r="P180" s="3" t="s">
        <v>2351</v>
      </c>
      <c r="Q180" s="3" t="s">
        <v>323</v>
      </c>
      <c r="R180" s="3" t="s">
        <v>2352</v>
      </c>
      <c r="S180" s="3" t="s">
        <v>2323</v>
      </c>
      <c r="T180" s="3" t="s">
        <v>284</v>
      </c>
      <c r="U180" s="3" t="s">
        <v>285</v>
      </c>
      <c r="V180" s="2" t="s">
        <v>2353</v>
      </c>
      <c r="W180" s="2" t="s">
        <v>98</v>
      </c>
      <c r="X180" s="113" t="s">
        <v>4186</v>
      </c>
      <c r="Y180" s="182" t="s">
        <v>4186</v>
      </c>
      <c r="Z180" s="166"/>
      <c r="AA180" s="166"/>
      <c r="AB180" s="166"/>
      <c r="AC180" s="166" t="s">
        <v>4187</v>
      </c>
      <c r="AD180" s="166">
        <v>777572070</v>
      </c>
      <c r="AE180" s="206" t="s">
        <v>4188</v>
      </c>
      <c r="AF180" s="168">
        <v>0</v>
      </c>
      <c r="AG180" s="166" t="s">
        <v>4189</v>
      </c>
      <c r="AH180" s="166">
        <v>546451931</v>
      </c>
      <c r="AI180" s="166"/>
      <c r="AJ180" s="169" t="s">
        <v>3575</v>
      </c>
      <c r="AK180" s="5" t="s">
        <v>3575</v>
      </c>
      <c r="AL180" s="5" t="s">
        <v>3602</v>
      </c>
      <c r="AM180" s="5" t="s">
        <v>3575</v>
      </c>
      <c r="AN180" s="10"/>
    </row>
    <row r="181" spans="1:40" ht="16.5" customHeight="1" x14ac:dyDescent="0.2">
      <c r="A181" s="8" t="s">
        <v>2354</v>
      </c>
      <c r="B181" s="22">
        <v>66596769</v>
      </c>
      <c r="C181" s="2" t="s">
        <v>290</v>
      </c>
      <c r="D181" s="2" t="s">
        <v>2355</v>
      </c>
      <c r="E181" s="3" t="s">
        <v>2356</v>
      </c>
      <c r="F181" s="3" t="s">
        <v>2357</v>
      </c>
      <c r="G181" s="3" t="s">
        <v>2320</v>
      </c>
      <c r="H181" s="3" t="s">
        <v>2358</v>
      </c>
      <c r="I181" s="5">
        <v>859</v>
      </c>
      <c r="J181" s="5">
        <v>2</v>
      </c>
      <c r="K181" s="3" t="s">
        <v>275</v>
      </c>
      <c r="L181" s="3" t="s">
        <v>2359</v>
      </c>
      <c r="M181" s="3" t="s">
        <v>2360</v>
      </c>
      <c r="N181" s="3" t="s">
        <v>335</v>
      </c>
      <c r="O181" s="3" t="s">
        <v>2361</v>
      </c>
      <c r="P181" s="3" t="s">
        <v>2362</v>
      </c>
      <c r="Q181" s="3" t="s">
        <v>323</v>
      </c>
      <c r="R181" s="3" t="s">
        <v>2363</v>
      </c>
      <c r="S181" s="3" t="s">
        <v>2323</v>
      </c>
      <c r="T181" s="3" t="s">
        <v>284</v>
      </c>
      <c r="U181" s="3" t="s">
        <v>285</v>
      </c>
      <c r="V181" s="2" t="s">
        <v>2364</v>
      </c>
      <c r="W181" s="2" t="s">
        <v>2365</v>
      </c>
      <c r="X181" s="90" t="s">
        <v>2366</v>
      </c>
      <c r="Y181" s="3" t="s">
        <v>3273</v>
      </c>
      <c r="Z181" s="166"/>
      <c r="AA181" s="166"/>
      <c r="AB181" s="166"/>
      <c r="AC181" s="166" t="s">
        <v>4190</v>
      </c>
      <c r="AD181" s="166">
        <v>546451109</v>
      </c>
      <c r="AE181" s="166" t="s">
        <v>4191</v>
      </c>
      <c r="AF181" s="168"/>
      <c r="AG181" s="166" t="s">
        <v>4190</v>
      </c>
      <c r="AH181" s="166">
        <v>546451109</v>
      </c>
      <c r="AI181" s="166" t="s">
        <v>4191</v>
      </c>
      <c r="AJ181" s="169" t="s">
        <v>3575</v>
      </c>
      <c r="AK181" s="185" t="s">
        <v>3580</v>
      </c>
      <c r="AL181" s="5"/>
      <c r="AM181" s="5" t="s">
        <v>3580</v>
      </c>
      <c r="AN181" s="10" t="s">
        <v>3585</v>
      </c>
    </row>
    <row r="182" spans="1:40" ht="16.5" customHeight="1" x14ac:dyDescent="0.2">
      <c r="A182" s="8" t="s">
        <v>2367</v>
      </c>
      <c r="B182" s="22">
        <v>44946775</v>
      </c>
      <c r="C182" s="2" t="s">
        <v>290</v>
      </c>
      <c r="D182" s="2" t="s">
        <v>2368</v>
      </c>
      <c r="E182" s="3" t="s">
        <v>2369</v>
      </c>
      <c r="F182" s="3" t="s">
        <v>2370</v>
      </c>
      <c r="G182" s="3" t="s">
        <v>2371</v>
      </c>
      <c r="H182" s="3" t="s">
        <v>2372</v>
      </c>
      <c r="I182" s="5">
        <v>144</v>
      </c>
      <c r="J182" s="5">
        <v>12</v>
      </c>
      <c r="K182" s="3" t="s">
        <v>352</v>
      </c>
      <c r="L182" s="3" t="s">
        <v>2373</v>
      </c>
      <c r="M182" s="3" t="s">
        <v>2374</v>
      </c>
      <c r="N182" s="3" t="s">
        <v>335</v>
      </c>
      <c r="O182" s="3" t="s">
        <v>2375</v>
      </c>
      <c r="P182" s="3" t="s">
        <v>2376</v>
      </c>
      <c r="Q182" s="3" t="s">
        <v>323</v>
      </c>
      <c r="R182" s="3" t="s">
        <v>2377</v>
      </c>
      <c r="S182" s="3" t="s">
        <v>2378</v>
      </c>
      <c r="T182" s="3" t="s">
        <v>284</v>
      </c>
      <c r="U182" s="3" t="s">
        <v>285</v>
      </c>
      <c r="V182" s="2" t="s">
        <v>2379</v>
      </c>
      <c r="W182" s="2" t="s">
        <v>347</v>
      </c>
      <c r="X182" s="207" t="s">
        <v>4192</v>
      </c>
      <c r="Y182" s="208" t="s">
        <v>3322</v>
      </c>
      <c r="Z182" s="166" t="s">
        <v>4193</v>
      </c>
      <c r="AA182" s="166">
        <v>731155682</v>
      </c>
      <c r="AB182" s="209" t="s">
        <v>3322</v>
      </c>
      <c r="AC182" s="166" t="s">
        <v>4193</v>
      </c>
      <c r="AD182" s="166">
        <v>731155682</v>
      </c>
      <c r="AE182" s="187" t="s">
        <v>3322</v>
      </c>
      <c r="AF182" s="168"/>
      <c r="AG182" s="166" t="s">
        <v>4193</v>
      </c>
      <c r="AH182" s="166">
        <v>731155682</v>
      </c>
      <c r="AI182" s="210" t="s">
        <v>3322</v>
      </c>
      <c r="AJ182" s="169" t="s">
        <v>3575</v>
      </c>
      <c r="AK182" s="5" t="s">
        <v>3575</v>
      </c>
      <c r="AL182" s="5" t="s">
        <v>3576</v>
      </c>
      <c r="AM182" s="5" t="s">
        <v>3580</v>
      </c>
      <c r="AN182" s="10"/>
    </row>
    <row r="183" spans="1:40" ht="16.5" customHeight="1" x14ac:dyDescent="0.2">
      <c r="A183" s="8" t="s">
        <v>2380</v>
      </c>
      <c r="B183" s="22">
        <v>49461583</v>
      </c>
      <c r="C183" s="2" t="s">
        <v>290</v>
      </c>
      <c r="D183" s="2" t="s">
        <v>2381</v>
      </c>
      <c r="E183" s="3" t="s">
        <v>2382</v>
      </c>
      <c r="F183" s="3" t="s">
        <v>2383</v>
      </c>
      <c r="G183" s="3" t="s">
        <v>2384</v>
      </c>
      <c r="H183" s="3" t="s">
        <v>1163</v>
      </c>
      <c r="I183" s="5">
        <v>232</v>
      </c>
      <c r="J183" s="5"/>
      <c r="K183" s="3" t="s">
        <v>275</v>
      </c>
      <c r="L183" s="3" t="s">
        <v>2385</v>
      </c>
      <c r="M183" s="3" t="s">
        <v>2386</v>
      </c>
      <c r="N183" s="3" t="s">
        <v>335</v>
      </c>
      <c r="O183" s="3" t="s">
        <v>2387</v>
      </c>
      <c r="P183" s="3" t="s">
        <v>2388</v>
      </c>
      <c r="Q183" s="3" t="s">
        <v>323</v>
      </c>
      <c r="R183" s="3" t="s">
        <v>2389</v>
      </c>
      <c r="S183" s="3" t="s">
        <v>2390</v>
      </c>
      <c r="T183" s="3" t="s">
        <v>284</v>
      </c>
      <c r="U183" s="3" t="s">
        <v>285</v>
      </c>
      <c r="V183" s="2" t="s">
        <v>4194</v>
      </c>
      <c r="W183" s="2" t="s">
        <v>347</v>
      </c>
      <c r="X183" s="90" t="s">
        <v>2391</v>
      </c>
      <c r="Y183" s="3" t="s">
        <v>3274</v>
      </c>
      <c r="Z183" s="166"/>
      <c r="AA183" s="166"/>
      <c r="AB183" s="166"/>
      <c r="AC183" s="166" t="s">
        <v>4195</v>
      </c>
      <c r="AD183" s="166">
        <v>603812227</v>
      </c>
      <c r="AE183" s="166"/>
      <c r="AF183" s="168"/>
      <c r="AG183" s="166"/>
      <c r="AH183" s="166"/>
      <c r="AI183" s="166"/>
      <c r="AJ183" s="169" t="s">
        <v>3575</v>
      </c>
      <c r="AK183" s="5" t="s">
        <v>3575</v>
      </c>
      <c r="AL183" s="5" t="s">
        <v>3602</v>
      </c>
      <c r="AM183" s="5" t="s">
        <v>3580</v>
      </c>
      <c r="AN183" s="10"/>
    </row>
    <row r="184" spans="1:40" ht="16.5" customHeight="1" x14ac:dyDescent="0.2">
      <c r="A184" s="8" t="s">
        <v>2392</v>
      </c>
      <c r="B184" s="22">
        <v>49459171</v>
      </c>
      <c r="C184" s="2" t="s">
        <v>290</v>
      </c>
      <c r="D184" s="2" t="s">
        <v>2393</v>
      </c>
      <c r="E184" s="3" t="s">
        <v>2394</v>
      </c>
      <c r="F184" s="3" t="s">
        <v>2395</v>
      </c>
      <c r="G184" s="3" t="s">
        <v>2384</v>
      </c>
      <c r="H184" s="3" t="s">
        <v>1570</v>
      </c>
      <c r="I184" s="5">
        <v>400</v>
      </c>
      <c r="J184" s="5"/>
      <c r="K184" s="3" t="s">
        <v>275</v>
      </c>
      <c r="L184" s="3" t="s">
        <v>2396</v>
      </c>
      <c r="M184" s="3" t="s">
        <v>2397</v>
      </c>
      <c r="N184" s="3" t="s">
        <v>278</v>
      </c>
      <c r="O184" s="3" t="s">
        <v>2398</v>
      </c>
      <c r="P184" s="3" t="s">
        <v>2399</v>
      </c>
      <c r="Q184" s="3" t="s">
        <v>281</v>
      </c>
      <c r="R184" s="3" t="s">
        <v>2400</v>
      </c>
      <c r="S184" s="3" t="s">
        <v>2390</v>
      </c>
      <c r="T184" s="3" t="s">
        <v>284</v>
      </c>
      <c r="U184" s="3" t="s">
        <v>285</v>
      </c>
      <c r="V184" s="2" t="s">
        <v>2401</v>
      </c>
      <c r="W184" s="2" t="s">
        <v>200</v>
      </c>
      <c r="X184" s="90" t="s">
        <v>2402</v>
      </c>
      <c r="Y184" s="3" t="s">
        <v>2402</v>
      </c>
      <c r="Z184" s="166" t="s">
        <v>4196</v>
      </c>
      <c r="AA184" s="166">
        <v>547231476</v>
      </c>
      <c r="AB184" s="166" t="s">
        <v>2402</v>
      </c>
      <c r="AC184" s="166" t="s">
        <v>4197</v>
      </c>
      <c r="AD184" s="166">
        <v>547231476</v>
      </c>
      <c r="AE184" s="166" t="s">
        <v>2402</v>
      </c>
      <c r="AF184" s="168"/>
      <c r="AG184" s="166" t="s">
        <v>4198</v>
      </c>
      <c r="AH184" s="166">
        <v>547231476</v>
      </c>
      <c r="AI184" s="166" t="s">
        <v>2402</v>
      </c>
      <c r="AJ184" s="169" t="s">
        <v>3575</v>
      </c>
      <c r="AK184" s="5" t="s">
        <v>3575</v>
      </c>
      <c r="AL184" s="5" t="s">
        <v>3576</v>
      </c>
      <c r="AM184" s="5" t="s">
        <v>3580</v>
      </c>
      <c r="AN184" s="10"/>
    </row>
    <row r="185" spans="1:40" ht="16.5" customHeight="1" x14ac:dyDescent="0.2">
      <c r="A185" s="8" t="s">
        <v>2403</v>
      </c>
      <c r="B185" s="22" t="s">
        <v>101</v>
      </c>
      <c r="C185" s="2" t="s">
        <v>290</v>
      </c>
      <c r="D185" s="2" t="s">
        <v>2404</v>
      </c>
      <c r="E185" s="3" t="s">
        <v>2405</v>
      </c>
      <c r="F185" s="3" t="s">
        <v>2406</v>
      </c>
      <c r="G185" s="3" t="s">
        <v>2407</v>
      </c>
      <c r="H185" s="3" t="s">
        <v>2408</v>
      </c>
      <c r="I185" s="5">
        <v>198</v>
      </c>
      <c r="J185" s="5"/>
      <c r="K185" s="3" t="s">
        <v>275</v>
      </c>
      <c r="L185" s="3" t="s">
        <v>2409</v>
      </c>
      <c r="M185" s="3" t="s">
        <v>2410</v>
      </c>
      <c r="N185" s="3" t="s">
        <v>278</v>
      </c>
      <c r="O185" s="3" t="s">
        <v>2411</v>
      </c>
      <c r="P185" s="3" t="s">
        <v>2412</v>
      </c>
      <c r="Q185" s="3" t="s">
        <v>281</v>
      </c>
      <c r="R185" s="3" t="s">
        <v>2413</v>
      </c>
      <c r="S185" s="3" t="s">
        <v>2414</v>
      </c>
      <c r="T185" s="3" t="s">
        <v>284</v>
      </c>
      <c r="U185" s="3" t="s">
        <v>285</v>
      </c>
      <c r="V185" s="2" t="s">
        <v>2415</v>
      </c>
      <c r="W185" s="2" t="s">
        <v>347</v>
      </c>
      <c r="X185" s="90" t="s">
        <v>2416</v>
      </c>
      <c r="Y185" s="3" t="s">
        <v>3275</v>
      </c>
      <c r="Z185" s="166" t="s">
        <v>4199</v>
      </c>
      <c r="AA185" s="166" t="s">
        <v>4200</v>
      </c>
      <c r="AB185" s="166" t="s">
        <v>4201</v>
      </c>
      <c r="AC185" s="166" t="s">
        <v>4202</v>
      </c>
      <c r="AD185" s="166">
        <v>547426321</v>
      </c>
      <c r="AE185" s="166" t="s">
        <v>4203</v>
      </c>
      <c r="AF185" s="168"/>
      <c r="AG185" s="166" t="s">
        <v>4204</v>
      </c>
      <c r="AH185" s="166">
        <v>547426314</v>
      </c>
      <c r="AI185" s="166" t="s">
        <v>4205</v>
      </c>
      <c r="AJ185" s="169" t="s">
        <v>3575</v>
      </c>
      <c r="AK185" s="5" t="s">
        <v>3575</v>
      </c>
      <c r="AL185" s="5" t="s">
        <v>3576</v>
      </c>
      <c r="AM185" s="5" t="s">
        <v>3580</v>
      </c>
      <c r="AN185" s="10"/>
    </row>
    <row r="186" spans="1:40" ht="16.5" customHeight="1" x14ac:dyDescent="0.2">
      <c r="A186" s="8" t="s">
        <v>2417</v>
      </c>
      <c r="B186" s="22">
        <v>70842663</v>
      </c>
      <c r="C186" s="2" t="s">
        <v>290</v>
      </c>
      <c r="D186" s="2" t="s">
        <v>2418</v>
      </c>
      <c r="E186" s="3" t="s">
        <v>2419</v>
      </c>
      <c r="F186" s="3" t="s">
        <v>2420</v>
      </c>
      <c r="G186" s="3" t="s">
        <v>2421</v>
      </c>
      <c r="H186" s="3" t="s">
        <v>2422</v>
      </c>
      <c r="I186" s="5">
        <v>530</v>
      </c>
      <c r="J186" s="5"/>
      <c r="K186" s="3" t="s">
        <v>275</v>
      </c>
      <c r="L186" s="3" t="s">
        <v>2423</v>
      </c>
      <c r="M186" s="3" t="s">
        <v>2424</v>
      </c>
      <c r="N186" s="3" t="s">
        <v>278</v>
      </c>
      <c r="O186" s="3" t="s">
        <v>2424</v>
      </c>
      <c r="P186" s="3" t="s">
        <v>2424</v>
      </c>
      <c r="Q186" s="3" t="s">
        <v>281</v>
      </c>
      <c r="R186" s="3" t="s">
        <v>2425</v>
      </c>
      <c r="S186" s="3" t="s">
        <v>2426</v>
      </c>
      <c r="T186" s="3" t="s">
        <v>284</v>
      </c>
      <c r="U186" s="3" t="s">
        <v>285</v>
      </c>
      <c r="V186" s="2" t="s">
        <v>2427</v>
      </c>
      <c r="W186" s="192" t="s">
        <v>3552</v>
      </c>
      <c r="X186" s="117" t="s">
        <v>2428</v>
      </c>
      <c r="Y186" s="6" t="s">
        <v>2428</v>
      </c>
      <c r="Z186" s="166"/>
      <c r="AA186" s="166"/>
      <c r="AB186" s="166"/>
      <c r="AC186" s="166"/>
      <c r="AD186" s="166"/>
      <c r="AE186" s="166"/>
      <c r="AF186" s="168"/>
      <c r="AG186" s="166"/>
      <c r="AH186" s="166"/>
      <c r="AI186" s="166"/>
      <c r="AJ186" s="169" t="s">
        <v>3575</v>
      </c>
      <c r="AK186" s="5" t="s">
        <v>3575</v>
      </c>
      <c r="AL186" s="5" t="s">
        <v>3602</v>
      </c>
      <c r="AM186" s="5" t="s">
        <v>3580</v>
      </c>
      <c r="AN186" s="10"/>
    </row>
    <row r="187" spans="1:40" ht="16.5" customHeight="1" x14ac:dyDescent="0.2">
      <c r="A187" s="1" t="s">
        <v>2429</v>
      </c>
      <c r="B187" s="22">
        <v>49461702</v>
      </c>
      <c r="C187" s="2" t="s">
        <v>290</v>
      </c>
      <c r="D187" s="2" t="s">
        <v>2430</v>
      </c>
      <c r="E187" s="3" t="s">
        <v>2431</v>
      </c>
      <c r="F187" s="3" t="s">
        <v>2432</v>
      </c>
      <c r="G187" s="3" t="s">
        <v>2433</v>
      </c>
      <c r="H187" s="3" t="s">
        <v>706</v>
      </c>
      <c r="I187" s="5">
        <v>702</v>
      </c>
      <c r="J187" s="5">
        <v>4</v>
      </c>
      <c r="K187" s="3" t="s">
        <v>410</v>
      </c>
      <c r="L187" s="3" t="s">
        <v>2434</v>
      </c>
      <c r="M187" s="3" t="s">
        <v>2435</v>
      </c>
      <c r="N187" s="3" t="s">
        <v>278</v>
      </c>
      <c r="O187" s="3" t="s">
        <v>2436</v>
      </c>
      <c r="P187" s="3" t="s">
        <v>2437</v>
      </c>
      <c r="Q187" s="3" t="s">
        <v>281</v>
      </c>
      <c r="R187" s="3" t="s">
        <v>2438</v>
      </c>
      <c r="S187" s="3" t="s">
        <v>2439</v>
      </c>
      <c r="T187" s="3" t="s">
        <v>284</v>
      </c>
      <c r="U187" s="3" t="s">
        <v>285</v>
      </c>
      <c r="V187" s="2">
        <v>737044728</v>
      </c>
      <c r="W187" s="2" t="s">
        <v>347</v>
      </c>
      <c r="X187" s="90" t="s">
        <v>37</v>
      </c>
      <c r="Y187" s="3" t="s">
        <v>37</v>
      </c>
      <c r="Z187" s="166" t="s">
        <v>360</v>
      </c>
      <c r="AA187" s="166" t="s">
        <v>360</v>
      </c>
      <c r="AB187" s="166" t="s">
        <v>360</v>
      </c>
      <c r="AC187" s="166" t="s">
        <v>360</v>
      </c>
      <c r="AD187" s="166" t="s">
        <v>360</v>
      </c>
      <c r="AE187" s="166" t="s">
        <v>360</v>
      </c>
      <c r="AF187" s="166" t="s">
        <v>360</v>
      </c>
      <c r="AG187" s="166" t="s">
        <v>360</v>
      </c>
      <c r="AH187" s="166" t="s">
        <v>360</v>
      </c>
      <c r="AI187" s="166" t="s">
        <v>360</v>
      </c>
      <c r="AJ187" s="169" t="s">
        <v>3580</v>
      </c>
      <c r="AK187" s="185" t="s">
        <v>3580</v>
      </c>
      <c r="AL187" s="5"/>
      <c r="AM187" s="5" t="s">
        <v>3580</v>
      </c>
      <c r="AN187" s="10" t="s">
        <v>4206</v>
      </c>
    </row>
    <row r="188" spans="1:40" ht="16.5" customHeight="1" x14ac:dyDescent="0.2">
      <c r="A188" s="8" t="s">
        <v>2440</v>
      </c>
      <c r="B188" s="22" t="s">
        <v>163</v>
      </c>
      <c r="C188" s="2" t="s">
        <v>290</v>
      </c>
      <c r="D188" s="2" t="s">
        <v>2441</v>
      </c>
      <c r="E188" s="3" t="s">
        <v>2442</v>
      </c>
      <c r="F188" s="3" t="s">
        <v>2443</v>
      </c>
      <c r="G188" s="3" t="s">
        <v>2444</v>
      </c>
      <c r="H188" s="3" t="s">
        <v>2445</v>
      </c>
      <c r="I188" s="5">
        <v>432</v>
      </c>
      <c r="J188" s="5"/>
      <c r="K188" s="3" t="s">
        <v>275</v>
      </c>
      <c r="L188" s="3" t="s">
        <v>2446</v>
      </c>
      <c r="M188" s="3" t="s">
        <v>2447</v>
      </c>
      <c r="N188" s="3" t="s">
        <v>278</v>
      </c>
      <c r="O188" s="3" t="s">
        <v>2448</v>
      </c>
      <c r="P188" s="3" t="s">
        <v>2449</v>
      </c>
      <c r="Q188" s="3" t="s">
        <v>281</v>
      </c>
      <c r="R188" s="3" t="s">
        <v>2450</v>
      </c>
      <c r="S188" s="3" t="s">
        <v>2451</v>
      </c>
      <c r="T188" s="3" t="s">
        <v>371</v>
      </c>
      <c r="U188" s="3" t="s">
        <v>2452</v>
      </c>
      <c r="V188" s="2" t="s">
        <v>2453</v>
      </c>
      <c r="W188" s="6" t="s">
        <v>2454</v>
      </c>
      <c r="X188" s="90" t="s">
        <v>4207</v>
      </c>
      <c r="Y188" s="182" t="s">
        <v>3276</v>
      </c>
      <c r="Z188" s="166"/>
      <c r="AA188" s="166"/>
      <c r="AB188" s="166"/>
      <c r="AC188" s="166" t="s">
        <v>4208</v>
      </c>
      <c r="AD188" s="166">
        <v>546418817</v>
      </c>
      <c r="AE188" s="166" t="s">
        <v>4209</v>
      </c>
      <c r="AF188" s="168"/>
      <c r="AG188" s="166" t="s">
        <v>4210</v>
      </c>
      <c r="AH188" s="166">
        <v>546418814</v>
      </c>
      <c r="AI188" s="166" t="s">
        <v>2454</v>
      </c>
      <c r="AJ188" s="169" t="s">
        <v>3575</v>
      </c>
      <c r="AK188" s="5" t="s">
        <v>3575</v>
      </c>
      <c r="AL188" s="5" t="s">
        <v>3576</v>
      </c>
      <c r="AM188" s="5" t="s">
        <v>3575</v>
      </c>
      <c r="AN188" s="10"/>
    </row>
    <row r="189" spans="1:40" ht="16.5" customHeight="1" x14ac:dyDescent="0.2">
      <c r="A189" s="8" t="s">
        <v>2455</v>
      </c>
      <c r="B189" s="22">
        <v>49459899</v>
      </c>
      <c r="C189" s="2" t="s">
        <v>290</v>
      </c>
      <c r="D189" s="2" t="s">
        <v>2456</v>
      </c>
      <c r="E189" s="3" t="s">
        <v>2457</v>
      </c>
      <c r="F189" s="3" t="s">
        <v>2458</v>
      </c>
      <c r="G189" s="3" t="s">
        <v>2444</v>
      </c>
      <c r="H189" s="3" t="s">
        <v>1558</v>
      </c>
      <c r="I189" s="5">
        <v>39</v>
      </c>
      <c r="J189" s="5"/>
      <c r="K189" s="3" t="s">
        <v>275</v>
      </c>
      <c r="L189" s="3" t="s">
        <v>3480</v>
      </c>
      <c r="M189" s="3" t="s">
        <v>2459</v>
      </c>
      <c r="N189" s="3" t="s">
        <v>278</v>
      </c>
      <c r="O189" s="3" t="s">
        <v>2460</v>
      </c>
      <c r="P189" s="3" t="s">
        <v>2461</v>
      </c>
      <c r="Q189" s="3" t="s">
        <v>281</v>
      </c>
      <c r="R189" s="3" t="s">
        <v>2462</v>
      </c>
      <c r="S189" s="3" t="s">
        <v>2463</v>
      </c>
      <c r="T189" s="3" t="s">
        <v>284</v>
      </c>
      <c r="U189" s="3" t="s">
        <v>285</v>
      </c>
      <c r="V189" s="2" t="s">
        <v>2464</v>
      </c>
      <c r="W189" s="2" t="s">
        <v>17</v>
      </c>
      <c r="X189" s="90" t="s">
        <v>2465</v>
      </c>
      <c r="Y189" s="3" t="s">
        <v>17</v>
      </c>
      <c r="Z189" s="166"/>
      <c r="AA189" s="166"/>
      <c r="AB189" s="166"/>
      <c r="AC189" s="166" t="s">
        <v>4211</v>
      </c>
      <c r="AD189" s="166" t="s">
        <v>4212</v>
      </c>
      <c r="AE189" s="166" t="s">
        <v>17</v>
      </c>
      <c r="AF189" s="168"/>
      <c r="AG189" s="166" t="s">
        <v>4213</v>
      </c>
      <c r="AH189" s="166">
        <v>546411023</v>
      </c>
      <c r="AI189" s="166" t="s">
        <v>17</v>
      </c>
      <c r="AJ189" s="169" t="s">
        <v>3575</v>
      </c>
      <c r="AK189" s="5" t="s">
        <v>3575</v>
      </c>
      <c r="AL189" s="5" t="s">
        <v>3602</v>
      </c>
      <c r="AM189" s="5" t="s">
        <v>3580</v>
      </c>
      <c r="AN189" s="10"/>
    </row>
    <row r="190" spans="1:40" ht="16.5" customHeight="1" x14ac:dyDescent="0.2">
      <c r="A190" s="8" t="s">
        <v>2466</v>
      </c>
      <c r="B190" s="22">
        <v>44946783</v>
      </c>
      <c r="C190" s="2" t="s">
        <v>290</v>
      </c>
      <c r="D190" s="2" t="s">
        <v>2467</v>
      </c>
      <c r="E190" s="3" t="s">
        <v>2468</v>
      </c>
      <c r="F190" s="3" t="s">
        <v>2469</v>
      </c>
      <c r="G190" s="3" t="s">
        <v>2470</v>
      </c>
      <c r="H190" s="3" t="s">
        <v>2471</v>
      </c>
      <c r="I190" s="5">
        <v>1529</v>
      </c>
      <c r="J190" s="5">
        <v>21</v>
      </c>
      <c r="K190" s="3" t="s">
        <v>275</v>
      </c>
      <c r="L190" s="3" t="s">
        <v>2472</v>
      </c>
      <c r="M190" s="3" t="s">
        <v>2473</v>
      </c>
      <c r="N190" s="10"/>
      <c r="O190" s="3" t="s">
        <v>2474</v>
      </c>
      <c r="P190" s="3" t="s">
        <v>2475</v>
      </c>
      <c r="Q190" s="3" t="s">
        <v>323</v>
      </c>
      <c r="R190" s="3" t="s">
        <v>2476</v>
      </c>
      <c r="S190" s="3" t="s">
        <v>2477</v>
      </c>
      <c r="T190" s="3" t="s">
        <v>284</v>
      </c>
      <c r="U190" s="3" t="s">
        <v>285</v>
      </c>
      <c r="V190" s="2" t="s">
        <v>2478</v>
      </c>
      <c r="W190" s="6" t="s">
        <v>107</v>
      </c>
      <c r="X190" s="211" t="s">
        <v>2479</v>
      </c>
      <c r="Y190" s="3" t="s">
        <v>107</v>
      </c>
      <c r="Z190" s="166"/>
      <c r="AA190" s="166"/>
      <c r="AB190" s="166"/>
      <c r="AC190" s="166" t="s">
        <v>4214</v>
      </c>
      <c r="AD190" s="166">
        <v>737259156</v>
      </c>
      <c r="AE190" s="166" t="s">
        <v>4215</v>
      </c>
      <c r="AF190" s="168" t="s">
        <v>4216</v>
      </c>
      <c r="AG190" s="166" t="s">
        <v>4217</v>
      </c>
      <c r="AH190" s="166">
        <v>601103623</v>
      </c>
      <c r="AI190" s="166" t="s">
        <v>4218</v>
      </c>
      <c r="AJ190" s="169" t="s">
        <v>3575</v>
      </c>
      <c r="AK190" s="5" t="s">
        <v>3575</v>
      </c>
      <c r="AL190" s="5" t="s">
        <v>3576</v>
      </c>
      <c r="AM190" s="5" t="s">
        <v>3580</v>
      </c>
      <c r="AN190" s="10"/>
    </row>
    <row r="191" spans="1:40" ht="16.5" customHeight="1" x14ac:dyDescent="0.2">
      <c r="A191" s="8" t="s">
        <v>2480</v>
      </c>
      <c r="B191" s="22" t="s">
        <v>28</v>
      </c>
      <c r="C191" s="2" t="s">
        <v>2481</v>
      </c>
      <c r="D191" s="2" t="s">
        <v>2482</v>
      </c>
      <c r="E191" s="3" t="s">
        <v>2483</v>
      </c>
      <c r="F191" s="3" t="s">
        <v>2484</v>
      </c>
      <c r="G191" s="3" t="s">
        <v>2485</v>
      </c>
      <c r="H191" s="3" t="s">
        <v>2486</v>
      </c>
      <c r="I191" s="5">
        <v>22</v>
      </c>
      <c r="J191" s="5"/>
      <c r="K191" s="3" t="s">
        <v>275</v>
      </c>
      <c r="L191" s="3" t="s">
        <v>2487</v>
      </c>
      <c r="M191" s="6" t="s">
        <v>2488</v>
      </c>
      <c r="N191" s="3" t="s">
        <v>335</v>
      </c>
      <c r="O191" s="10" t="s">
        <v>2489</v>
      </c>
      <c r="P191" s="6" t="s">
        <v>2490</v>
      </c>
      <c r="Q191" s="3" t="s">
        <v>323</v>
      </c>
      <c r="R191" s="10" t="s">
        <v>2491</v>
      </c>
      <c r="S191" s="3" t="s">
        <v>1048</v>
      </c>
      <c r="T191" s="3" t="s">
        <v>284</v>
      </c>
      <c r="U191" s="3" t="s">
        <v>285</v>
      </c>
      <c r="V191" s="2" t="s">
        <v>4219</v>
      </c>
      <c r="W191" s="2" t="s">
        <v>347</v>
      </c>
      <c r="X191" s="90" t="s">
        <v>2492</v>
      </c>
      <c r="Y191" s="3" t="s">
        <v>3277</v>
      </c>
      <c r="Z191" s="166"/>
      <c r="AA191" s="166"/>
      <c r="AB191" s="166"/>
      <c r="AC191" s="166" t="s">
        <v>4220</v>
      </c>
      <c r="AD191" s="166" t="s">
        <v>4221</v>
      </c>
      <c r="AE191" s="177" t="s">
        <v>3278</v>
      </c>
      <c r="AF191" s="168"/>
      <c r="AG191" s="166" t="s">
        <v>4222</v>
      </c>
      <c r="AH191" s="166">
        <v>549410077</v>
      </c>
      <c r="AI191" s="166" t="s">
        <v>3278</v>
      </c>
      <c r="AJ191" s="169" t="s">
        <v>3575</v>
      </c>
      <c r="AK191" s="5" t="s">
        <v>3575</v>
      </c>
      <c r="AL191" s="5" t="s">
        <v>3602</v>
      </c>
      <c r="AM191" s="5" t="s">
        <v>3580</v>
      </c>
      <c r="AN191" s="10"/>
    </row>
    <row r="192" spans="1:40" ht="16.5" customHeight="1" x14ac:dyDescent="0.2">
      <c r="A192" s="1" t="s">
        <v>2493</v>
      </c>
      <c r="B192" s="22">
        <v>70838437</v>
      </c>
      <c r="C192" s="2" t="s">
        <v>290</v>
      </c>
      <c r="D192" s="2" t="s">
        <v>2494</v>
      </c>
      <c r="E192" s="3" t="s">
        <v>2495</v>
      </c>
      <c r="F192" s="3" t="s">
        <v>2496</v>
      </c>
      <c r="G192" s="3" t="s">
        <v>2497</v>
      </c>
      <c r="H192" s="3" t="s">
        <v>2498</v>
      </c>
      <c r="I192" s="5">
        <v>417</v>
      </c>
      <c r="J192" s="5"/>
      <c r="K192" s="3" t="s">
        <v>275</v>
      </c>
      <c r="L192" s="3" t="s">
        <v>2499</v>
      </c>
      <c r="M192" s="3" t="s">
        <v>2500</v>
      </c>
      <c r="N192" s="3" t="s">
        <v>278</v>
      </c>
      <c r="O192" s="3" t="s">
        <v>2501</v>
      </c>
      <c r="P192" s="3" t="s">
        <v>2502</v>
      </c>
      <c r="Q192" s="3" t="s">
        <v>281</v>
      </c>
      <c r="R192" s="3" t="s">
        <v>2503</v>
      </c>
      <c r="S192" s="3" t="s">
        <v>2504</v>
      </c>
      <c r="T192" s="3" t="s">
        <v>284</v>
      </c>
      <c r="U192" s="3" t="s">
        <v>285</v>
      </c>
      <c r="V192" s="2" t="s">
        <v>2505</v>
      </c>
      <c r="W192" s="2" t="s">
        <v>347</v>
      </c>
      <c r="X192" s="90" t="s">
        <v>4223</v>
      </c>
      <c r="Y192" s="182" t="s">
        <v>4223</v>
      </c>
      <c r="Z192" s="166" t="s">
        <v>360</v>
      </c>
      <c r="AA192" s="166" t="s">
        <v>360</v>
      </c>
      <c r="AB192" s="166" t="s">
        <v>360</v>
      </c>
      <c r="AC192" s="166" t="s">
        <v>360</v>
      </c>
      <c r="AD192" s="166" t="s">
        <v>360</v>
      </c>
      <c r="AE192" s="166" t="s">
        <v>360</v>
      </c>
      <c r="AF192" s="166" t="s">
        <v>360</v>
      </c>
      <c r="AG192" s="166" t="s">
        <v>360</v>
      </c>
      <c r="AH192" s="166" t="s">
        <v>360</v>
      </c>
      <c r="AI192" s="166" t="s">
        <v>360</v>
      </c>
      <c r="AJ192" s="169" t="s">
        <v>3580</v>
      </c>
      <c r="AK192" s="185" t="s">
        <v>3580</v>
      </c>
      <c r="AL192" s="5"/>
      <c r="AM192" s="5" t="s">
        <v>3580</v>
      </c>
      <c r="AN192" s="10" t="s">
        <v>4224</v>
      </c>
    </row>
    <row r="193" spans="1:40" ht="16.5" customHeight="1" x14ac:dyDescent="0.2">
      <c r="A193" s="8" t="s">
        <v>2506</v>
      </c>
      <c r="B193" s="22">
        <v>46937081</v>
      </c>
      <c r="C193" s="2" t="s">
        <v>290</v>
      </c>
      <c r="D193" s="2" t="s">
        <v>2507</v>
      </c>
      <c r="E193" s="3" t="s">
        <v>2508</v>
      </c>
      <c r="F193" s="3" t="s">
        <v>2509</v>
      </c>
      <c r="G193" s="3" t="s">
        <v>2248</v>
      </c>
      <c r="H193" s="3" t="s">
        <v>2510</v>
      </c>
      <c r="I193" s="5">
        <v>3273</v>
      </c>
      <c r="J193" s="5">
        <v>1</v>
      </c>
      <c r="K193" s="3" t="s">
        <v>275</v>
      </c>
      <c r="L193" s="3" t="s">
        <v>2511</v>
      </c>
      <c r="M193" s="3" t="s">
        <v>2512</v>
      </c>
      <c r="N193" s="3" t="s">
        <v>335</v>
      </c>
      <c r="O193" s="3" t="s">
        <v>2513</v>
      </c>
      <c r="P193" s="3" t="s">
        <v>2514</v>
      </c>
      <c r="Q193" s="3" t="s">
        <v>323</v>
      </c>
      <c r="R193" s="3" t="s">
        <v>2515</v>
      </c>
      <c r="S193" s="3" t="s">
        <v>2255</v>
      </c>
      <c r="T193" s="3" t="s">
        <v>371</v>
      </c>
      <c r="U193" s="3" t="s">
        <v>2516</v>
      </c>
      <c r="V193" s="2" t="s">
        <v>2517</v>
      </c>
      <c r="W193" s="2" t="s">
        <v>347</v>
      </c>
      <c r="X193" s="90" t="s">
        <v>2518</v>
      </c>
      <c r="Y193" s="3" t="s">
        <v>3279</v>
      </c>
      <c r="Z193" s="166"/>
      <c r="AA193" s="166"/>
      <c r="AB193" s="166"/>
      <c r="AC193" s="166" t="s">
        <v>4225</v>
      </c>
      <c r="AD193" s="166">
        <v>518321834</v>
      </c>
      <c r="AE193" s="166" t="s">
        <v>3279</v>
      </c>
      <c r="AF193" s="168"/>
      <c r="AG193" s="166"/>
      <c r="AH193" s="166"/>
      <c r="AI193" s="166"/>
      <c r="AJ193" s="169" t="s">
        <v>3575</v>
      </c>
      <c r="AK193" s="5" t="s">
        <v>3575</v>
      </c>
      <c r="AL193" s="5" t="s">
        <v>3576</v>
      </c>
      <c r="AM193" s="5" t="s">
        <v>3575</v>
      </c>
      <c r="AN193" s="10"/>
    </row>
    <row r="194" spans="1:40" ht="16.5" customHeight="1" x14ac:dyDescent="0.2">
      <c r="A194" s="1" t="s">
        <v>2519</v>
      </c>
      <c r="B194" s="22">
        <v>70284831</v>
      </c>
      <c r="C194" s="2" t="s">
        <v>290</v>
      </c>
      <c r="D194" s="2" t="s">
        <v>223</v>
      </c>
      <c r="E194" s="3" t="s">
        <v>2520</v>
      </c>
      <c r="F194" s="3" t="s">
        <v>2521</v>
      </c>
      <c r="G194" s="3" t="s">
        <v>2248</v>
      </c>
      <c r="H194" s="3" t="s">
        <v>2522</v>
      </c>
      <c r="I194" s="5">
        <v>2952</v>
      </c>
      <c r="J194" s="5">
        <v>5</v>
      </c>
      <c r="K194" s="3" t="s">
        <v>275</v>
      </c>
      <c r="L194" s="3" t="s">
        <v>2523</v>
      </c>
      <c r="M194" s="3" t="s">
        <v>2524</v>
      </c>
      <c r="N194" s="3" t="s">
        <v>2525</v>
      </c>
      <c r="O194" s="3" t="s">
        <v>2526</v>
      </c>
      <c r="P194" s="3" t="s">
        <v>2527</v>
      </c>
      <c r="Q194" s="3" t="s">
        <v>2528</v>
      </c>
      <c r="R194" s="3" t="s">
        <v>2524</v>
      </c>
      <c r="S194" s="3" t="s">
        <v>2255</v>
      </c>
      <c r="T194" s="3" t="s">
        <v>284</v>
      </c>
      <c r="U194" s="3" t="s">
        <v>285</v>
      </c>
      <c r="V194" s="2" t="s">
        <v>2529</v>
      </c>
      <c r="W194" s="2" t="s">
        <v>347</v>
      </c>
      <c r="X194" s="91" t="s">
        <v>2530</v>
      </c>
      <c r="Y194" s="6" t="s">
        <v>3280</v>
      </c>
      <c r="Z194" s="166" t="s">
        <v>360</v>
      </c>
      <c r="AA194" s="166" t="s">
        <v>360</v>
      </c>
      <c r="AB194" s="166" t="s">
        <v>360</v>
      </c>
      <c r="AC194" s="166" t="s">
        <v>360</v>
      </c>
      <c r="AD194" s="166" t="s">
        <v>360</v>
      </c>
      <c r="AE194" s="166" t="s">
        <v>360</v>
      </c>
      <c r="AF194" s="166" t="s">
        <v>360</v>
      </c>
      <c r="AG194" s="166" t="s">
        <v>360</v>
      </c>
      <c r="AH194" s="166" t="s">
        <v>360</v>
      </c>
      <c r="AI194" s="166" t="s">
        <v>360</v>
      </c>
      <c r="AJ194" s="169" t="s">
        <v>3580</v>
      </c>
      <c r="AK194" s="185" t="s">
        <v>3580</v>
      </c>
      <c r="AL194" s="5"/>
      <c r="AM194" s="5" t="s">
        <v>3580</v>
      </c>
      <c r="AN194" s="10" t="s">
        <v>4226</v>
      </c>
    </row>
    <row r="195" spans="1:40" ht="15" customHeight="1" x14ac:dyDescent="0.2">
      <c r="A195" s="8" t="s">
        <v>2531</v>
      </c>
      <c r="B195" s="22">
        <v>49939386</v>
      </c>
      <c r="C195" s="2" t="s">
        <v>290</v>
      </c>
      <c r="D195" s="2" t="s">
        <v>4227</v>
      </c>
      <c r="E195" s="3" t="s">
        <v>2520</v>
      </c>
      <c r="F195" s="3" t="s">
        <v>2521</v>
      </c>
      <c r="G195" s="3" t="s">
        <v>2248</v>
      </c>
      <c r="H195" s="3" t="s">
        <v>2522</v>
      </c>
      <c r="I195" s="5">
        <v>2952</v>
      </c>
      <c r="J195" s="5">
        <v>5</v>
      </c>
      <c r="K195" s="3" t="s">
        <v>275</v>
      </c>
      <c r="L195" s="3" t="s">
        <v>2532</v>
      </c>
      <c r="M195" s="3" t="s">
        <v>42</v>
      </c>
      <c r="N195" s="3" t="s">
        <v>335</v>
      </c>
      <c r="O195" s="3" t="s">
        <v>2533</v>
      </c>
      <c r="P195" s="3" t="s">
        <v>2534</v>
      </c>
      <c r="Q195" s="3" t="s">
        <v>323</v>
      </c>
      <c r="R195" s="3" t="s">
        <v>2535</v>
      </c>
      <c r="S195" s="3" t="s">
        <v>2255</v>
      </c>
      <c r="T195" s="3" t="s">
        <v>284</v>
      </c>
      <c r="U195" s="3" t="s">
        <v>285</v>
      </c>
      <c r="V195" s="2">
        <v>725341590</v>
      </c>
      <c r="W195" s="2" t="s">
        <v>347</v>
      </c>
      <c r="X195" s="90" t="s">
        <v>41</v>
      </c>
      <c r="Y195" s="3" t="s">
        <v>3281</v>
      </c>
      <c r="Z195" s="166"/>
      <c r="AA195" s="166"/>
      <c r="AB195" s="166"/>
      <c r="AC195" s="166" t="s">
        <v>4228</v>
      </c>
      <c r="AD195" s="166">
        <v>725341597</v>
      </c>
      <c r="AE195" s="166" t="s">
        <v>3281</v>
      </c>
      <c r="AF195" s="168" t="s">
        <v>4229</v>
      </c>
      <c r="AG195" s="166" t="s">
        <v>4230</v>
      </c>
      <c r="AH195" s="166" t="s">
        <v>4231</v>
      </c>
      <c r="AI195" s="166" t="s">
        <v>3281</v>
      </c>
      <c r="AJ195" s="169" t="s">
        <v>3575</v>
      </c>
      <c r="AK195" s="5" t="s">
        <v>3580</v>
      </c>
      <c r="AL195" s="5" t="s">
        <v>3602</v>
      </c>
      <c r="AM195" s="5" t="s">
        <v>3580</v>
      </c>
      <c r="AN195" s="10" t="s">
        <v>4232</v>
      </c>
    </row>
    <row r="196" spans="1:40" ht="16.5" customHeight="1" x14ac:dyDescent="0.2">
      <c r="A196" s="8" t="s">
        <v>2536</v>
      </c>
      <c r="B196" s="22">
        <v>46937170</v>
      </c>
      <c r="C196" s="2" t="s">
        <v>290</v>
      </c>
      <c r="D196" s="2" t="s">
        <v>2537</v>
      </c>
      <c r="E196" s="3" t="s">
        <v>2538</v>
      </c>
      <c r="F196" s="3" t="s">
        <v>2539</v>
      </c>
      <c r="G196" s="3" t="s">
        <v>2248</v>
      </c>
      <c r="H196" s="3" t="s">
        <v>2540</v>
      </c>
      <c r="I196" s="5">
        <v>2923</v>
      </c>
      <c r="J196" s="5">
        <v>1</v>
      </c>
      <c r="K196" s="3" t="s">
        <v>275</v>
      </c>
      <c r="L196" s="3" t="s">
        <v>2541</v>
      </c>
      <c r="M196" s="3" t="s">
        <v>2542</v>
      </c>
      <c r="N196" s="3" t="s">
        <v>278</v>
      </c>
      <c r="O196" s="3" t="s">
        <v>2543</v>
      </c>
      <c r="P196" s="3" t="s">
        <v>2544</v>
      </c>
      <c r="Q196" s="3" t="s">
        <v>281</v>
      </c>
      <c r="R196" s="3" t="s">
        <v>2545</v>
      </c>
      <c r="S196" s="3" t="s">
        <v>2255</v>
      </c>
      <c r="T196" s="3" t="s">
        <v>371</v>
      </c>
      <c r="U196" s="3" t="s">
        <v>2546</v>
      </c>
      <c r="V196" s="2" t="s">
        <v>2547</v>
      </c>
      <c r="W196" s="2" t="s">
        <v>347</v>
      </c>
      <c r="X196" s="90" t="s">
        <v>2548</v>
      </c>
      <c r="Y196" s="3" t="s">
        <v>3282</v>
      </c>
      <c r="Z196" s="166"/>
      <c r="AA196" s="166"/>
      <c r="AB196" s="166"/>
      <c r="AC196" s="166" t="s">
        <v>4233</v>
      </c>
      <c r="AD196" s="166">
        <v>518344585</v>
      </c>
      <c r="AE196" s="166" t="s">
        <v>3282</v>
      </c>
      <c r="AF196" s="168"/>
      <c r="AG196" s="166" t="s">
        <v>4234</v>
      </c>
      <c r="AH196" s="166">
        <v>518321580</v>
      </c>
      <c r="AI196" s="166" t="s">
        <v>4235</v>
      </c>
      <c r="AJ196" s="169" t="s">
        <v>3575</v>
      </c>
      <c r="AK196" s="5" t="s">
        <v>3575</v>
      </c>
      <c r="AL196" s="5" t="s">
        <v>3576</v>
      </c>
      <c r="AM196" s="5" t="s">
        <v>3580</v>
      </c>
      <c r="AN196" s="10"/>
    </row>
    <row r="197" spans="1:40" ht="16.5" customHeight="1" x14ac:dyDescent="0.2">
      <c r="A197" s="8" t="s">
        <v>2549</v>
      </c>
      <c r="B197" s="22">
        <v>49939378</v>
      </c>
      <c r="C197" s="2" t="s">
        <v>290</v>
      </c>
      <c r="D197" s="2" t="s">
        <v>2550</v>
      </c>
      <c r="E197" s="3" t="s">
        <v>2551</v>
      </c>
      <c r="F197" s="3" t="s">
        <v>2552</v>
      </c>
      <c r="G197" s="3" t="s">
        <v>2248</v>
      </c>
      <c r="H197" s="3" t="s">
        <v>2540</v>
      </c>
      <c r="I197" s="5">
        <v>2854</v>
      </c>
      <c r="J197" s="5">
        <v>2</v>
      </c>
      <c r="K197" s="3" t="s">
        <v>275</v>
      </c>
      <c r="L197" s="3" t="s">
        <v>2553</v>
      </c>
      <c r="M197" s="3" t="s">
        <v>2554</v>
      </c>
      <c r="N197" s="3" t="s">
        <v>335</v>
      </c>
      <c r="O197" s="3" t="s">
        <v>2555</v>
      </c>
      <c r="P197" s="3" t="s">
        <v>2556</v>
      </c>
      <c r="Q197" s="3" t="s">
        <v>323</v>
      </c>
      <c r="R197" s="3" t="s">
        <v>2557</v>
      </c>
      <c r="S197" s="3" t="s">
        <v>2255</v>
      </c>
      <c r="T197" s="3" t="s">
        <v>284</v>
      </c>
      <c r="U197" s="3" t="s">
        <v>285</v>
      </c>
      <c r="V197" s="2">
        <v>518606415</v>
      </c>
      <c r="W197" s="2" t="s">
        <v>347</v>
      </c>
      <c r="X197" s="90" t="s">
        <v>2558</v>
      </c>
      <c r="Y197" s="3" t="s">
        <v>2558</v>
      </c>
      <c r="Z197" s="166"/>
      <c r="AA197" s="166"/>
      <c r="AB197" s="166"/>
      <c r="AC197" s="166" t="s">
        <v>4236</v>
      </c>
      <c r="AD197" s="166">
        <v>518606422</v>
      </c>
      <c r="AE197" s="166" t="s">
        <v>2558</v>
      </c>
      <c r="AF197" s="168"/>
      <c r="AG197" s="166" t="s">
        <v>4237</v>
      </c>
      <c r="AH197" s="166">
        <v>518615082</v>
      </c>
      <c r="AI197" s="166" t="s">
        <v>2558</v>
      </c>
      <c r="AJ197" s="169" t="s">
        <v>3575</v>
      </c>
      <c r="AK197" s="5" t="s">
        <v>3575</v>
      </c>
      <c r="AL197" s="5" t="s">
        <v>3602</v>
      </c>
      <c r="AM197" s="5" t="s">
        <v>3580</v>
      </c>
      <c r="AN197" s="10"/>
    </row>
    <row r="198" spans="1:40" ht="16.5" customHeight="1" x14ac:dyDescent="0.2">
      <c r="A198" s="8" t="s">
        <v>2559</v>
      </c>
      <c r="B198" s="22" t="s">
        <v>187</v>
      </c>
      <c r="C198" s="2" t="s">
        <v>2560</v>
      </c>
      <c r="D198" s="2" t="s">
        <v>2561</v>
      </c>
      <c r="E198" s="3" t="s">
        <v>3283</v>
      </c>
      <c r="F198" s="3" t="s">
        <v>2562</v>
      </c>
      <c r="G198" s="3" t="s">
        <v>2248</v>
      </c>
      <c r="H198" s="3" t="s">
        <v>2563</v>
      </c>
      <c r="I198" s="5">
        <v>3756</v>
      </c>
      <c r="J198" s="5">
        <v>21</v>
      </c>
      <c r="K198" s="3" t="s">
        <v>275</v>
      </c>
      <c r="L198" s="3" t="s">
        <v>2564</v>
      </c>
      <c r="M198" s="3" t="s">
        <v>2565</v>
      </c>
      <c r="N198" s="3" t="s">
        <v>335</v>
      </c>
      <c r="O198" s="3" t="s">
        <v>2566</v>
      </c>
      <c r="P198" s="3" t="s">
        <v>2567</v>
      </c>
      <c r="Q198" s="3" t="s">
        <v>323</v>
      </c>
      <c r="R198" s="3" t="s">
        <v>2568</v>
      </c>
      <c r="S198" s="3" t="s">
        <v>2255</v>
      </c>
      <c r="T198" s="3" t="s">
        <v>284</v>
      </c>
      <c r="U198" s="3" t="s">
        <v>285</v>
      </c>
      <c r="V198" s="2">
        <v>518390025</v>
      </c>
      <c r="W198" s="2" t="s">
        <v>347</v>
      </c>
      <c r="X198" s="90" t="s">
        <v>2569</v>
      </c>
      <c r="Y198" s="3" t="s">
        <v>3284</v>
      </c>
      <c r="Z198" s="166"/>
      <c r="AA198" s="166"/>
      <c r="AB198" s="166"/>
      <c r="AC198" s="166" t="s">
        <v>2570</v>
      </c>
      <c r="AD198" s="166">
        <v>518343011</v>
      </c>
      <c r="AE198" s="166" t="s">
        <v>186</v>
      </c>
      <c r="AF198" s="168"/>
      <c r="AG198" s="166" t="s">
        <v>4238</v>
      </c>
      <c r="AH198" s="166" t="s">
        <v>4239</v>
      </c>
      <c r="AI198" s="166" t="s">
        <v>4240</v>
      </c>
      <c r="AJ198" s="169" t="s">
        <v>3575</v>
      </c>
      <c r="AK198" s="5" t="s">
        <v>3575</v>
      </c>
      <c r="AL198" s="5" t="s">
        <v>3576</v>
      </c>
      <c r="AM198" s="5" t="s">
        <v>3575</v>
      </c>
      <c r="AN198" s="10"/>
    </row>
    <row r="199" spans="1:40" ht="16.5" customHeight="1" x14ac:dyDescent="0.2">
      <c r="A199" s="8" t="s">
        <v>2571</v>
      </c>
      <c r="B199" s="22">
        <v>60575573</v>
      </c>
      <c r="C199" s="2" t="s">
        <v>290</v>
      </c>
      <c r="D199" s="2" t="s">
        <v>2572</v>
      </c>
      <c r="E199" s="3" t="s">
        <v>2573</v>
      </c>
      <c r="F199" s="3" t="s">
        <v>2574</v>
      </c>
      <c r="G199" s="3" t="s">
        <v>2267</v>
      </c>
      <c r="H199" s="3" t="s">
        <v>2575</v>
      </c>
      <c r="I199" s="5">
        <v>39</v>
      </c>
      <c r="J199" s="5"/>
      <c r="K199" s="3" t="s">
        <v>352</v>
      </c>
      <c r="L199" s="3" t="s">
        <v>2576</v>
      </c>
      <c r="M199" s="3" t="s">
        <v>3096</v>
      </c>
      <c r="N199" s="3" t="s">
        <v>335</v>
      </c>
      <c r="O199" s="3" t="s">
        <v>3097</v>
      </c>
      <c r="P199" s="3" t="s">
        <v>3098</v>
      </c>
      <c r="Q199" s="3" t="s">
        <v>323</v>
      </c>
      <c r="R199" s="3" t="s">
        <v>3099</v>
      </c>
      <c r="S199" s="3" t="s">
        <v>2272</v>
      </c>
      <c r="T199" s="3" t="s">
        <v>284</v>
      </c>
      <c r="U199" s="3" t="s">
        <v>285</v>
      </c>
      <c r="V199" s="2" t="s">
        <v>2577</v>
      </c>
      <c r="W199" s="2" t="s">
        <v>2578</v>
      </c>
      <c r="X199" s="90" t="s">
        <v>2579</v>
      </c>
      <c r="Y199" s="3" t="s">
        <v>3285</v>
      </c>
      <c r="Z199" s="166"/>
      <c r="AA199" s="166"/>
      <c r="AB199" s="166"/>
      <c r="AC199" s="166" t="s">
        <v>3286</v>
      </c>
      <c r="AD199" s="166">
        <v>776382007</v>
      </c>
      <c r="AE199" s="166" t="s">
        <v>3285</v>
      </c>
      <c r="AF199" s="168"/>
      <c r="AG199" s="166" t="s">
        <v>3286</v>
      </c>
      <c r="AH199" s="166">
        <v>776382007</v>
      </c>
      <c r="AI199" s="166" t="s">
        <v>4241</v>
      </c>
      <c r="AJ199" s="169" t="s">
        <v>3575</v>
      </c>
      <c r="AK199" s="5" t="s">
        <v>3575</v>
      </c>
      <c r="AL199" s="5" t="s">
        <v>3576</v>
      </c>
      <c r="AM199" s="5" t="s">
        <v>3580</v>
      </c>
      <c r="AN199" s="10"/>
    </row>
    <row r="200" spans="1:40" ht="16.5" customHeight="1" x14ac:dyDescent="0.2">
      <c r="A200" s="8" t="s">
        <v>2580</v>
      </c>
      <c r="B200" s="22" t="s">
        <v>193</v>
      </c>
      <c r="C200" s="2" t="s">
        <v>290</v>
      </c>
      <c r="D200" s="2" t="s">
        <v>2581</v>
      </c>
      <c r="E200" s="3" t="s">
        <v>2582</v>
      </c>
      <c r="F200" s="3" t="s">
        <v>2583</v>
      </c>
      <c r="G200" s="3" t="s">
        <v>2248</v>
      </c>
      <c r="H200" s="3" t="s">
        <v>2584</v>
      </c>
      <c r="I200" s="5">
        <v>27</v>
      </c>
      <c r="J200" s="5">
        <v>9</v>
      </c>
      <c r="K200" s="3" t="s">
        <v>275</v>
      </c>
      <c r="L200" s="3" t="s">
        <v>2585</v>
      </c>
      <c r="M200" s="3" t="s">
        <v>2586</v>
      </c>
      <c r="N200" s="3" t="s">
        <v>335</v>
      </c>
      <c r="O200" s="3" t="s">
        <v>2587</v>
      </c>
      <c r="P200" s="3" t="s">
        <v>2588</v>
      </c>
      <c r="Q200" s="3" t="s">
        <v>323</v>
      </c>
      <c r="R200" s="3" t="s">
        <v>2589</v>
      </c>
      <c r="S200" s="3" t="s">
        <v>2255</v>
      </c>
      <c r="T200" s="3" t="s">
        <v>467</v>
      </c>
      <c r="U200" s="3" t="s">
        <v>2590</v>
      </c>
      <c r="V200" s="2">
        <v>518355735</v>
      </c>
      <c r="W200" s="2" t="s">
        <v>2591</v>
      </c>
      <c r="X200" s="113" t="s">
        <v>2592</v>
      </c>
      <c r="Y200" s="3" t="s">
        <v>2591</v>
      </c>
      <c r="Z200" s="166"/>
      <c r="AA200" s="166"/>
      <c r="AB200" s="166"/>
      <c r="AC200" s="166" t="s">
        <v>4242</v>
      </c>
      <c r="AD200" s="166">
        <v>518352568</v>
      </c>
      <c r="AE200" s="174" t="s">
        <v>4243</v>
      </c>
      <c r="AF200" s="168" t="s">
        <v>4244</v>
      </c>
      <c r="AG200" s="205" t="s">
        <v>4245</v>
      </c>
      <c r="AH200" s="166" t="s">
        <v>4246</v>
      </c>
      <c r="AI200" s="166" t="s">
        <v>4247</v>
      </c>
      <c r="AJ200" s="169" t="s">
        <v>3575</v>
      </c>
      <c r="AK200" s="5" t="s">
        <v>3575</v>
      </c>
      <c r="AL200" s="5" t="s">
        <v>3576</v>
      </c>
      <c r="AM200" s="5" t="s">
        <v>3580</v>
      </c>
      <c r="AN200" s="10"/>
    </row>
    <row r="201" spans="1:40" ht="16.5" customHeight="1" x14ac:dyDescent="0.2">
      <c r="A201" s="8" t="s">
        <v>2593</v>
      </c>
      <c r="B201" s="22" t="s">
        <v>175</v>
      </c>
      <c r="C201" s="2" t="s">
        <v>290</v>
      </c>
      <c r="D201" s="2" t="s">
        <v>2594</v>
      </c>
      <c r="E201" s="3" t="s">
        <v>2595</v>
      </c>
      <c r="F201" s="3" t="s">
        <v>2596</v>
      </c>
      <c r="G201" s="3" t="s">
        <v>2597</v>
      </c>
      <c r="H201" s="3" t="s">
        <v>2598</v>
      </c>
      <c r="I201" s="5">
        <v>813</v>
      </c>
      <c r="J201" s="5">
        <v>1</v>
      </c>
      <c r="K201" s="3" t="s">
        <v>275</v>
      </c>
      <c r="L201" s="3" t="s">
        <v>2599</v>
      </c>
      <c r="M201" s="3" t="s">
        <v>2600</v>
      </c>
      <c r="N201" s="3" t="s">
        <v>335</v>
      </c>
      <c r="O201" s="3" t="s">
        <v>2601</v>
      </c>
      <c r="P201" s="3" t="s">
        <v>2602</v>
      </c>
      <c r="Q201" s="3" t="s">
        <v>323</v>
      </c>
      <c r="R201" s="3" t="s">
        <v>2603</v>
      </c>
      <c r="S201" s="3" t="s">
        <v>2255</v>
      </c>
      <c r="T201" s="3" t="s">
        <v>284</v>
      </c>
      <c r="U201" s="3" t="s">
        <v>285</v>
      </c>
      <c r="V201" s="2" t="s">
        <v>3100</v>
      </c>
      <c r="W201" s="2" t="s">
        <v>174</v>
      </c>
      <c r="X201" s="91" t="s">
        <v>2604</v>
      </c>
      <c r="Y201" s="3" t="s">
        <v>174</v>
      </c>
      <c r="Z201" s="166"/>
      <c r="AA201" s="166">
        <v>518342560</v>
      </c>
      <c r="AB201" s="166" t="s">
        <v>174</v>
      </c>
      <c r="AC201" s="166" t="s">
        <v>4248</v>
      </c>
      <c r="AD201" s="166">
        <v>518342558</v>
      </c>
      <c r="AE201" s="166" t="s">
        <v>174</v>
      </c>
      <c r="AF201" s="168"/>
      <c r="AG201" s="166" t="s">
        <v>4249</v>
      </c>
      <c r="AH201" s="166">
        <v>518342558</v>
      </c>
      <c r="AI201" s="166" t="s">
        <v>174</v>
      </c>
      <c r="AJ201" s="169" t="s">
        <v>3575</v>
      </c>
      <c r="AK201" s="5" t="s">
        <v>3575</v>
      </c>
      <c r="AL201" s="5" t="s">
        <v>3576</v>
      </c>
      <c r="AM201" s="5" t="s">
        <v>3580</v>
      </c>
      <c r="AN201" s="10"/>
    </row>
    <row r="202" spans="1:40" ht="16.5" customHeight="1" x14ac:dyDescent="0.2">
      <c r="A202" s="1" t="s">
        <v>2605</v>
      </c>
      <c r="B202" s="22">
        <v>70836931</v>
      </c>
      <c r="C202" s="2" t="s">
        <v>290</v>
      </c>
      <c r="D202" s="2" t="s">
        <v>2606</v>
      </c>
      <c r="E202" s="3" t="s">
        <v>2607</v>
      </c>
      <c r="F202" s="3" t="s">
        <v>2608</v>
      </c>
      <c r="G202" s="3" t="s">
        <v>2248</v>
      </c>
      <c r="H202" s="3" t="s">
        <v>2609</v>
      </c>
      <c r="I202" s="5">
        <v>3655</v>
      </c>
      <c r="J202" s="5">
        <v>2</v>
      </c>
      <c r="K202" s="3" t="s">
        <v>275</v>
      </c>
      <c r="L202" s="3" t="s">
        <v>2610</v>
      </c>
      <c r="M202" s="3" t="s">
        <v>2611</v>
      </c>
      <c r="N202" s="3" t="s">
        <v>278</v>
      </c>
      <c r="O202" s="3" t="s">
        <v>2612</v>
      </c>
      <c r="P202" s="3" t="s">
        <v>2613</v>
      </c>
      <c r="Q202" s="3" t="s">
        <v>281</v>
      </c>
      <c r="R202" s="3" t="s">
        <v>2614</v>
      </c>
      <c r="S202" s="3" t="s">
        <v>2255</v>
      </c>
      <c r="T202" s="3" t="s">
        <v>284</v>
      </c>
      <c r="U202" s="3" t="s">
        <v>285</v>
      </c>
      <c r="V202" s="2">
        <v>518351365</v>
      </c>
      <c r="W202" s="2" t="s">
        <v>347</v>
      </c>
      <c r="X202" s="90" t="s">
        <v>49</v>
      </c>
      <c r="Y202" s="3" t="s">
        <v>49</v>
      </c>
      <c r="Z202" s="166" t="s">
        <v>360</v>
      </c>
      <c r="AA202" s="166" t="s">
        <v>360</v>
      </c>
      <c r="AB202" s="166" t="s">
        <v>360</v>
      </c>
      <c r="AC202" s="166" t="s">
        <v>360</v>
      </c>
      <c r="AD202" s="166" t="s">
        <v>360</v>
      </c>
      <c r="AE202" s="166" t="s">
        <v>360</v>
      </c>
      <c r="AF202" s="166" t="s">
        <v>360</v>
      </c>
      <c r="AG202" s="166" t="s">
        <v>360</v>
      </c>
      <c r="AH202" s="166" t="s">
        <v>360</v>
      </c>
      <c r="AI202" s="166" t="s">
        <v>360</v>
      </c>
      <c r="AJ202" s="169" t="s">
        <v>3580</v>
      </c>
      <c r="AK202" s="185" t="s">
        <v>3580</v>
      </c>
      <c r="AL202" s="5"/>
      <c r="AM202" s="5" t="s">
        <v>3580</v>
      </c>
      <c r="AN202" s="10" t="s">
        <v>4226</v>
      </c>
    </row>
    <row r="203" spans="1:40" ht="16.5" customHeight="1" x14ac:dyDescent="0.2">
      <c r="A203" s="8" t="s">
        <v>2615</v>
      </c>
      <c r="B203" s="22" t="s">
        <v>190</v>
      </c>
      <c r="C203" s="2" t="s">
        <v>2616</v>
      </c>
      <c r="D203" s="2" t="s">
        <v>2617</v>
      </c>
      <c r="E203" s="3" t="s">
        <v>2618</v>
      </c>
      <c r="F203" s="3" t="s">
        <v>2619</v>
      </c>
      <c r="G203" s="3" t="s">
        <v>2248</v>
      </c>
      <c r="H203" s="3" t="s">
        <v>2620</v>
      </c>
      <c r="I203" s="5">
        <v>601</v>
      </c>
      <c r="J203" s="5">
        <v>2</v>
      </c>
      <c r="K203" s="3" t="s">
        <v>275</v>
      </c>
      <c r="L203" s="3" t="s">
        <v>2621</v>
      </c>
      <c r="M203" s="3" t="s">
        <v>3101</v>
      </c>
      <c r="N203" s="3" t="s">
        <v>278</v>
      </c>
      <c r="O203" s="3" t="s">
        <v>3102</v>
      </c>
      <c r="P203" s="3" t="s">
        <v>3287</v>
      </c>
      <c r="Q203" s="3" t="s">
        <v>281</v>
      </c>
      <c r="R203" s="3" t="s">
        <v>3287</v>
      </c>
      <c r="S203" s="3" t="s">
        <v>2255</v>
      </c>
      <c r="T203" s="3" t="s">
        <v>467</v>
      </c>
      <c r="U203" s="3" t="s">
        <v>2622</v>
      </c>
      <c r="V203" s="2" t="s">
        <v>2623</v>
      </c>
      <c r="W203" s="2" t="s">
        <v>2624</v>
      </c>
      <c r="X203" s="128" t="s">
        <v>3481</v>
      </c>
      <c r="Y203" s="3" t="s">
        <v>3288</v>
      </c>
      <c r="Z203" s="166"/>
      <c r="AA203" s="166"/>
      <c r="AB203" s="166"/>
      <c r="AC203" s="166" t="s">
        <v>4250</v>
      </c>
      <c r="AD203" s="166">
        <v>518351051</v>
      </c>
      <c r="AE203" s="166" t="s">
        <v>3288</v>
      </c>
      <c r="AF203" s="168"/>
      <c r="AG203" s="166" t="s">
        <v>4251</v>
      </c>
      <c r="AH203" s="166">
        <v>725709992</v>
      </c>
      <c r="AI203" s="166"/>
      <c r="AJ203" s="169" t="s">
        <v>3575</v>
      </c>
      <c r="AK203" s="5" t="s">
        <v>3575</v>
      </c>
      <c r="AL203" s="5" t="s">
        <v>3576</v>
      </c>
      <c r="AM203" s="5" t="s">
        <v>3580</v>
      </c>
      <c r="AN203" s="10"/>
    </row>
    <row r="204" spans="1:40" ht="16.5" customHeight="1" x14ac:dyDescent="0.2">
      <c r="A204" s="8" t="s">
        <v>2625</v>
      </c>
      <c r="B204" s="22" t="s">
        <v>224</v>
      </c>
      <c r="C204" s="2" t="s">
        <v>290</v>
      </c>
      <c r="D204" s="2" t="s">
        <v>2626</v>
      </c>
      <c r="E204" s="3" t="s">
        <v>2627</v>
      </c>
      <c r="F204" s="3" t="s">
        <v>2628</v>
      </c>
      <c r="G204" s="3" t="s">
        <v>2248</v>
      </c>
      <c r="H204" s="3" t="s">
        <v>2629</v>
      </c>
      <c r="I204" s="5">
        <v>2222</v>
      </c>
      <c r="J204" s="5">
        <v>32</v>
      </c>
      <c r="K204" s="3" t="s">
        <v>275</v>
      </c>
      <c r="L204" s="3" t="s">
        <v>2630</v>
      </c>
      <c r="M204" s="3" t="s">
        <v>3482</v>
      </c>
      <c r="N204" s="3" t="s">
        <v>335</v>
      </c>
      <c r="O204" s="3" t="s">
        <v>3483</v>
      </c>
      <c r="P204" s="3" t="s">
        <v>3484</v>
      </c>
      <c r="Q204" s="3" t="s">
        <v>323</v>
      </c>
      <c r="R204" s="3" t="s">
        <v>3485</v>
      </c>
      <c r="S204" s="3" t="s">
        <v>2255</v>
      </c>
      <c r="T204" s="3" t="s">
        <v>284</v>
      </c>
      <c r="U204" s="3" t="s">
        <v>285</v>
      </c>
      <c r="V204" s="2" t="s">
        <v>2631</v>
      </c>
      <c r="W204" s="2" t="s">
        <v>2632</v>
      </c>
      <c r="X204" s="90" t="s">
        <v>3486</v>
      </c>
      <c r="Y204" s="3" t="s">
        <v>3289</v>
      </c>
      <c r="Z204" s="166"/>
      <c r="AA204" s="166"/>
      <c r="AB204" s="166"/>
      <c r="AC204" s="166" t="s">
        <v>4252</v>
      </c>
      <c r="AD204" s="166">
        <v>723355345</v>
      </c>
      <c r="AE204" s="166" t="s">
        <v>3289</v>
      </c>
      <c r="AF204" s="168"/>
      <c r="AG204" s="166"/>
      <c r="AH204" s="166"/>
      <c r="AI204" s="166"/>
      <c r="AJ204" s="169" t="s">
        <v>3575</v>
      </c>
      <c r="AK204" s="5" t="s">
        <v>3575</v>
      </c>
      <c r="AL204" s="5" t="s">
        <v>3576</v>
      </c>
      <c r="AM204" s="5" t="s">
        <v>3580</v>
      </c>
      <c r="AN204" s="10"/>
    </row>
    <row r="205" spans="1:40" ht="16.5" customHeight="1" x14ac:dyDescent="0.2">
      <c r="A205" s="8" t="s">
        <v>2633</v>
      </c>
      <c r="B205" s="22">
        <v>64480020</v>
      </c>
      <c r="C205" s="2" t="s">
        <v>290</v>
      </c>
      <c r="D205" s="2" t="s">
        <v>2634</v>
      </c>
      <c r="E205" s="3" t="s">
        <v>2635</v>
      </c>
      <c r="F205" s="3" t="s">
        <v>2636</v>
      </c>
      <c r="G205" s="3" t="s">
        <v>2248</v>
      </c>
      <c r="H205" s="3" t="s">
        <v>2637</v>
      </c>
      <c r="I205" s="5">
        <v>2267</v>
      </c>
      <c r="J205" s="5">
        <v>1</v>
      </c>
      <c r="K205" s="3" t="s">
        <v>275</v>
      </c>
      <c r="L205" s="3" t="s">
        <v>2638</v>
      </c>
      <c r="M205" s="3" t="s">
        <v>2639</v>
      </c>
      <c r="N205" s="3" t="s">
        <v>278</v>
      </c>
      <c r="O205" s="3" t="s">
        <v>2640</v>
      </c>
      <c r="P205" s="3" t="s">
        <v>2641</v>
      </c>
      <c r="Q205" s="3" t="s">
        <v>281</v>
      </c>
      <c r="R205" s="3" t="s">
        <v>2642</v>
      </c>
      <c r="S205" s="3" t="s">
        <v>2255</v>
      </c>
      <c r="T205" s="3" t="s">
        <v>284</v>
      </c>
      <c r="U205" s="3" t="s">
        <v>285</v>
      </c>
      <c r="V205" s="2" t="s">
        <v>2643</v>
      </c>
      <c r="W205" s="2" t="s">
        <v>347</v>
      </c>
      <c r="X205" s="90" t="s">
        <v>149</v>
      </c>
      <c r="Y205" s="3" t="s">
        <v>3290</v>
      </c>
      <c r="Z205" s="166"/>
      <c r="AA205" s="166"/>
      <c r="AB205" s="166"/>
      <c r="AC205" s="166" t="s">
        <v>4253</v>
      </c>
      <c r="AD205" s="166">
        <v>518305306</v>
      </c>
      <c r="AE205" s="166" t="s">
        <v>4254</v>
      </c>
      <c r="AF205" s="168"/>
      <c r="AG205" s="166" t="s">
        <v>2639</v>
      </c>
      <c r="AH205" s="166" t="s">
        <v>4255</v>
      </c>
      <c r="AI205" s="166" t="s">
        <v>4256</v>
      </c>
      <c r="AJ205" s="169" t="s">
        <v>3575</v>
      </c>
      <c r="AK205" s="5" t="s">
        <v>3575</v>
      </c>
      <c r="AL205" s="5" t="s">
        <v>3872</v>
      </c>
      <c r="AM205" s="5" t="s">
        <v>3580</v>
      </c>
      <c r="AN205" s="10"/>
    </row>
    <row r="206" spans="1:40" ht="16.5" customHeight="1" x14ac:dyDescent="0.2">
      <c r="A206" s="8" t="s">
        <v>2644</v>
      </c>
      <c r="B206" s="22">
        <v>47377470</v>
      </c>
      <c r="C206" s="2" t="s">
        <v>290</v>
      </c>
      <c r="D206" s="2" t="s">
        <v>2645</v>
      </c>
      <c r="E206" s="3" t="s">
        <v>2246</v>
      </c>
      <c r="F206" s="3" t="s">
        <v>2646</v>
      </c>
      <c r="G206" s="3" t="s">
        <v>2248</v>
      </c>
      <c r="H206" s="3" t="s">
        <v>2637</v>
      </c>
      <c r="I206" s="5">
        <v>1717</v>
      </c>
      <c r="J206" s="5">
        <v>3</v>
      </c>
      <c r="K206" s="3" t="s">
        <v>275</v>
      </c>
      <c r="L206" s="3" t="s">
        <v>2647</v>
      </c>
      <c r="M206" s="3" t="s">
        <v>3103</v>
      </c>
      <c r="N206" s="129" t="s">
        <v>335</v>
      </c>
      <c r="O206" s="16" t="s">
        <v>3291</v>
      </c>
      <c r="P206" s="16" t="s">
        <v>3487</v>
      </c>
      <c r="Q206" s="16" t="s">
        <v>3488</v>
      </c>
      <c r="R206" s="16" t="s">
        <v>3487</v>
      </c>
      <c r="S206" s="3" t="s">
        <v>2255</v>
      </c>
      <c r="T206" s="3" t="s">
        <v>371</v>
      </c>
      <c r="U206" s="3" t="s">
        <v>2648</v>
      </c>
      <c r="V206" s="2" t="s">
        <v>2649</v>
      </c>
      <c r="W206" s="2" t="s">
        <v>347</v>
      </c>
      <c r="X206" s="90" t="s">
        <v>2650</v>
      </c>
      <c r="Y206" s="3" t="s">
        <v>66</v>
      </c>
      <c r="Z206" s="166"/>
      <c r="AA206" s="166"/>
      <c r="AB206" s="166"/>
      <c r="AC206" s="166" t="s">
        <v>3292</v>
      </c>
      <c r="AD206" s="166">
        <v>518306902</v>
      </c>
      <c r="AE206" s="166" t="s">
        <v>66</v>
      </c>
      <c r="AF206" s="168"/>
      <c r="AG206" s="166" t="s">
        <v>4257</v>
      </c>
      <c r="AH206" s="166" t="s">
        <v>4258</v>
      </c>
      <c r="AI206" s="166" t="s">
        <v>4259</v>
      </c>
      <c r="AJ206" s="169" t="s">
        <v>3575</v>
      </c>
      <c r="AK206" s="5" t="s">
        <v>3575</v>
      </c>
      <c r="AL206" s="5" t="s">
        <v>3576</v>
      </c>
      <c r="AM206" s="5" t="s">
        <v>3575</v>
      </c>
      <c r="AN206" s="10"/>
    </row>
    <row r="207" spans="1:40" ht="16.5" customHeight="1" x14ac:dyDescent="0.2">
      <c r="A207" s="8" t="s">
        <v>2651</v>
      </c>
      <c r="B207" s="22">
        <v>71197788</v>
      </c>
      <c r="C207" s="2" t="s">
        <v>290</v>
      </c>
      <c r="D207" s="2" t="s">
        <v>2652</v>
      </c>
      <c r="E207" s="3" t="s">
        <v>2653</v>
      </c>
      <c r="F207" s="3" t="s">
        <v>2654</v>
      </c>
      <c r="G207" s="3" t="s">
        <v>2655</v>
      </c>
      <c r="H207" s="3" t="s">
        <v>2656</v>
      </c>
      <c r="I207" s="5">
        <v>3969</v>
      </c>
      <c r="J207" s="5">
        <v>2</v>
      </c>
      <c r="K207" s="3" t="s">
        <v>275</v>
      </c>
      <c r="L207" s="3" t="s">
        <v>3489</v>
      </c>
      <c r="M207" s="3" t="s">
        <v>2657</v>
      </c>
      <c r="N207" s="3" t="s">
        <v>335</v>
      </c>
      <c r="O207" s="3" t="s">
        <v>4260</v>
      </c>
      <c r="P207" s="3" t="s">
        <v>2658</v>
      </c>
      <c r="Q207" s="3" t="s">
        <v>323</v>
      </c>
      <c r="R207" s="3" t="s">
        <v>2659</v>
      </c>
      <c r="S207" s="3" t="s">
        <v>2255</v>
      </c>
      <c r="T207" s="3" t="s">
        <v>284</v>
      </c>
      <c r="U207" s="3" t="s">
        <v>285</v>
      </c>
      <c r="V207" s="2">
        <v>518353638</v>
      </c>
      <c r="W207" s="2" t="s">
        <v>60</v>
      </c>
      <c r="X207" s="90" t="s">
        <v>60</v>
      </c>
      <c r="Y207" s="3" t="s">
        <v>60</v>
      </c>
      <c r="Z207" s="166"/>
      <c r="AA207" s="166"/>
      <c r="AB207" s="166"/>
      <c r="AC207" s="166"/>
      <c r="AD207" s="166"/>
      <c r="AE207" s="166"/>
      <c r="AF207" s="168"/>
      <c r="AG207" s="166"/>
      <c r="AH207" s="166"/>
      <c r="AI207" s="166"/>
      <c r="AJ207" s="169" t="s">
        <v>3575</v>
      </c>
      <c r="AK207" s="185" t="s">
        <v>3580</v>
      </c>
      <c r="AL207" s="5"/>
      <c r="AM207" s="5" t="s">
        <v>3580</v>
      </c>
      <c r="AN207" s="10" t="s">
        <v>3585</v>
      </c>
    </row>
    <row r="208" spans="1:40" ht="16.5" customHeight="1" x14ac:dyDescent="0.2">
      <c r="A208" s="8" t="s">
        <v>2660</v>
      </c>
      <c r="B208" s="22" t="s">
        <v>31</v>
      </c>
      <c r="C208" s="2" t="s">
        <v>2661</v>
      </c>
      <c r="D208" s="2" t="s">
        <v>2662</v>
      </c>
      <c r="E208" s="3" t="s">
        <v>2663</v>
      </c>
      <c r="F208" s="3" t="s">
        <v>2664</v>
      </c>
      <c r="G208" s="3" t="s">
        <v>2665</v>
      </c>
      <c r="H208" s="3" t="s">
        <v>796</v>
      </c>
      <c r="I208" s="5">
        <v>2731</v>
      </c>
      <c r="J208" s="5">
        <v>11</v>
      </c>
      <c r="K208" s="3" t="s">
        <v>275</v>
      </c>
      <c r="L208" s="3" t="s">
        <v>2666</v>
      </c>
      <c r="M208" s="3" t="s">
        <v>2667</v>
      </c>
      <c r="N208" s="3" t="s">
        <v>278</v>
      </c>
      <c r="O208" s="4" t="s">
        <v>2668</v>
      </c>
      <c r="P208" s="4" t="s">
        <v>2669</v>
      </c>
      <c r="Q208" s="3" t="s">
        <v>281</v>
      </c>
      <c r="R208" s="4" t="s">
        <v>2670</v>
      </c>
      <c r="S208" s="3" t="s">
        <v>2255</v>
      </c>
      <c r="T208" s="3" t="s">
        <v>441</v>
      </c>
      <c r="U208" s="3" t="s">
        <v>2671</v>
      </c>
      <c r="V208" s="2" t="s">
        <v>2672</v>
      </c>
      <c r="W208" s="2" t="s">
        <v>2673</v>
      </c>
      <c r="X208" s="90" t="s">
        <v>4261</v>
      </c>
      <c r="Y208" s="3" t="s">
        <v>3293</v>
      </c>
      <c r="Z208" s="166"/>
      <c r="AA208" s="166"/>
      <c r="AB208" s="166"/>
      <c r="AC208" s="166" t="s">
        <v>4262</v>
      </c>
      <c r="AD208" s="166">
        <v>518306311</v>
      </c>
      <c r="AE208" s="166" t="s">
        <v>4263</v>
      </c>
      <c r="AF208" s="168"/>
      <c r="AG208" s="166" t="s">
        <v>4264</v>
      </c>
      <c r="AH208" s="166">
        <v>518306359</v>
      </c>
      <c r="AI208" s="166" t="s">
        <v>4265</v>
      </c>
      <c r="AJ208" s="169" t="s">
        <v>3575</v>
      </c>
      <c r="AK208" s="5" t="s">
        <v>3575</v>
      </c>
      <c r="AL208" s="5" t="s">
        <v>3576</v>
      </c>
      <c r="AM208" s="5" t="s">
        <v>3580</v>
      </c>
      <c r="AN208" s="10"/>
    </row>
    <row r="209" spans="1:40" ht="16.5" customHeight="1" x14ac:dyDescent="0.2">
      <c r="A209" s="8" t="s">
        <v>2676</v>
      </c>
      <c r="B209" s="22">
        <v>61742902</v>
      </c>
      <c r="C209" s="2" t="s">
        <v>290</v>
      </c>
      <c r="D209" s="2" t="s">
        <v>2677</v>
      </c>
      <c r="E209" s="3" t="s">
        <v>2678</v>
      </c>
      <c r="F209" s="3" t="s">
        <v>2679</v>
      </c>
      <c r="G209" s="3" t="s">
        <v>2674</v>
      </c>
      <c r="H209" s="3" t="s">
        <v>2408</v>
      </c>
      <c r="I209" s="5">
        <v>379</v>
      </c>
      <c r="J209" s="5"/>
      <c r="K209" s="3" t="s">
        <v>275</v>
      </c>
      <c r="L209" s="3" t="s">
        <v>2680</v>
      </c>
      <c r="M209" s="3" t="s">
        <v>2681</v>
      </c>
      <c r="N209" s="3" t="s">
        <v>335</v>
      </c>
      <c r="O209" s="3" t="s">
        <v>2682</v>
      </c>
      <c r="P209" s="4" t="s">
        <v>2669</v>
      </c>
      <c r="Q209" s="3" t="s">
        <v>323</v>
      </c>
      <c r="R209" s="3" t="s">
        <v>2683</v>
      </c>
      <c r="S209" s="3" t="s">
        <v>2675</v>
      </c>
      <c r="T209" s="3" t="s">
        <v>284</v>
      </c>
      <c r="U209" s="3" t="s">
        <v>285</v>
      </c>
      <c r="V209" s="2" t="s">
        <v>2684</v>
      </c>
      <c r="W209" s="2" t="s">
        <v>347</v>
      </c>
      <c r="X209" s="91" t="s">
        <v>2685</v>
      </c>
      <c r="Y209" s="6" t="s">
        <v>3294</v>
      </c>
      <c r="Z209" s="166" t="s">
        <v>4266</v>
      </c>
      <c r="AA209" s="166">
        <v>518332186</v>
      </c>
      <c r="AB209" s="166" t="s">
        <v>4267</v>
      </c>
      <c r="AC209" s="166" t="s">
        <v>4268</v>
      </c>
      <c r="AD209" s="166">
        <v>518332106</v>
      </c>
      <c r="AE209" s="166" t="s">
        <v>4269</v>
      </c>
      <c r="AF209" s="168"/>
      <c r="AG209" s="166" t="s">
        <v>4270</v>
      </c>
      <c r="AH209" s="166" t="s">
        <v>4271</v>
      </c>
      <c r="AI209" s="166" t="s">
        <v>4272</v>
      </c>
      <c r="AJ209" s="169" t="s">
        <v>3575</v>
      </c>
      <c r="AK209" s="5" t="s">
        <v>3575</v>
      </c>
      <c r="AL209" s="5" t="s">
        <v>3576</v>
      </c>
      <c r="AM209" s="5" t="s">
        <v>3580</v>
      </c>
      <c r="AN209" s="10"/>
    </row>
    <row r="210" spans="1:40" ht="16.5" customHeight="1" x14ac:dyDescent="0.2">
      <c r="A210" s="8" t="s">
        <v>2686</v>
      </c>
      <c r="B210" s="22" t="s">
        <v>2687</v>
      </c>
      <c r="C210" s="2" t="s">
        <v>290</v>
      </c>
      <c r="D210" s="2" t="s">
        <v>168</v>
      </c>
      <c r="E210" s="3" t="s">
        <v>2688</v>
      </c>
      <c r="F210" s="3" t="s">
        <v>2689</v>
      </c>
      <c r="G210" s="3" t="s">
        <v>2674</v>
      </c>
      <c r="H210" s="3" t="s">
        <v>2690</v>
      </c>
      <c r="I210" s="5">
        <v>515</v>
      </c>
      <c r="J210" s="5"/>
      <c r="K210" s="3" t="s">
        <v>275</v>
      </c>
      <c r="L210" s="3" t="s">
        <v>2691</v>
      </c>
      <c r="M210" s="3" t="s">
        <v>2692</v>
      </c>
      <c r="N210" s="3" t="s">
        <v>335</v>
      </c>
      <c r="O210" s="3" t="s">
        <v>2693</v>
      </c>
      <c r="P210" s="3" t="s">
        <v>2694</v>
      </c>
      <c r="Q210" s="3" t="s">
        <v>323</v>
      </c>
      <c r="R210" s="3" t="s">
        <v>2695</v>
      </c>
      <c r="S210" s="3" t="s">
        <v>2675</v>
      </c>
      <c r="T210" s="3" t="s">
        <v>371</v>
      </c>
      <c r="U210" s="3" t="s">
        <v>2696</v>
      </c>
      <c r="V210" s="2" t="s">
        <v>2697</v>
      </c>
      <c r="W210" s="2" t="s">
        <v>347</v>
      </c>
      <c r="X210" s="90" t="s">
        <v>2698</v>
      </c>
      <c r="Y210" s="3" t="s">
        <v>3295</v>
      </c>
      <c r="Z210" s="166"/>
      <c r="AA210" s="166"/>
      <c r="AB210" s="166"/>
      <c r="AC210" s="166" t="s">
        <v>4273</v>
      </c>
      <c r="AD210" s="166">
        <v>518332967</v>
      </c>
      <c r="AE210" s="166" t="s">
        <v>3295</v>
      </c>
      <c r="AF210" s="168"/>
      <c r="AG210" s="166" t="s">
        <v>3296</v>
      </c>
      <c r="AH210" s="166">
        <v>737107306</v>
      </c>
      <c r="AI210" s="166" t="s">
        <v>3297</v>
      </c>
      <c r="AJ210" s="169" t="s">
        <v>3575</v>
      </c>
      <c r="AK210" s="5" t="s">
        <v>3575</v>
      </c>
      <c r="AL210" s="5" t="s">
        <v>3576</v>
      </c>
      <c r="AM210" s="5" t="s">
        <v>3580</v>
      </c>
      <c r="AN210" s="10"/>
    </row>
    <row r="211" spans="1:40" ht="16.5" customHeight="1" x14ac:dyDescent="0.2">
      <c r="A211" s="8" t="s">
        <v>2699</v>
      </c>
      <c r="B211" s="22">
        <v>70837601</v>
      </c>
      <c r="C211" s="2" t="s">
        <v>290</v>
      </c>
      <c r="D211" s="2" t="s">
        <v>2700</v>
      </c>
      <c r="E211" s="3" t="s">
        <v>2701</v>
      </c>
      <c r="F211" s="3" t="s">
        <v>2702</v>
      </c>
      <c r="G211" s="3" t="s">
        <v>2674</v>
      </c>
      <c r="H211" s="3" t="s">
        <v>2690</v>
      </c>
      <c r="I211" s="5">
        <v>509</v>
      </c>
      <c r="J211" s="5"/>
      <c r="K211" s="3" t="s">
        <v>275</v>
      </c>
      <c r="L211" s="3" t="s">
        <v>3490</v>
      </c>
      <c r="M211" s="3" t="s">
        <v>2703</v>
      </c>
      <c r="N211" s="3" t="s">
        <v>278</v>
      </c>
      <c r="O211" s="3" t="s">
        <v>2704</v>
      </c>
      <c r="P211" s="3" t="s">
        <v>2705</v>
      </c>
      <c r="Q211" s="3" t="s">
        <v>281</v>
      </c>
      <c r="R211" s="3" t="s">
        <v>2706</v>
      </c>
      <c r="S211" s="3" t="s">
        <v>2675</v>
      </c>
      <c r="T211" s="3" t="s">
        <v>284</v>
      </c>
      <c r="U211" s="3" t="s">
        <v>285</v>
      </c>
      <c r="V211" s="2">
        <v>518305520</v>
      </c>
      <c r="W211" s="2" t="s">
        <v>347</v>
      </c>
      <c r="X211" s="90" t="s">
        <v>185</v>
      </c>
      <c r="Y211" s="3" t="s">
        <v>185</v>
      </c>
      <c r="Z211" s="166"/>
      <c r="AA211" s="166"/>
      <c r="AB211" s="166"/>
      <c r="AC211" s="166" t="s">
        <v>4274</v>
      </c>
      <c r="AD211" s="166">
        <v>518305521</v>
      </c>
      <c r="AE211" s="166" t="s">
        <v>185</v>
      </c>
      <c r="AF211" s="168"/>
      <c r="AG211" s="166" t="s">
        <v>4275</v>
      </c>
      <c r="AH211" s="166">
        <v>518305530</v>
      </c>
      <c r="AI211" s="166" t="s">
        <v>185</v>
      </c>
      <c r="AJ211" s="169" t="s">
        <v>3575</v>
      </c>
      <c r="AK211" s="5" t="s">
        <v>3575</v>
      </c>
      <c r="AL211" s="5" t="s">
        <v>3576</v>
      </c>
      <c r="AM211" s="5" t="s">
        <v>3580</v>
      </c>
      <c r="AN211" s="10"/>
    </row>
    <row r="212" spans="1:40" s="104" customFormat="1" ht="16.5" customHeight="1" x14ac:dyDescent="0.2">
      <c r="A212" s="8" t="s">
        <v>2707</v>
      </c>
      <c r="B212" s="8" t="s">
        <v>30</v>
      </c>
      <c r="C212" s="13" t="s">
        <v>2708</v>
      </c>
      <c r="D212" s="13" t="s">
        <v>2709</v>
      </c>
      <c r="E212" s="93" t="s">
        <v>2710</v>
      </c>
      <c r="F212" s="93" t="s">
        <v>2711</v>
      </c>
      <c r="G212" s="93" t="s">
        <v>2674</v>
      </c>
      <c r="H212" s="93" t="s">
        <v>2712</v>
      </c>
      <c r="I212" s="102">
        <v>890</v>
      </c>
      <c r="J212" s="102"/>
      <c r="K212" s="93" t="s">
        <v>275</v>
      </c>
      <c r="L212" s="93" t="s">
        <v>2713</v>
      </c>
      <c r="M212" s="93" t="s">
        <v>2714</v>
      </c>
      <c r="N212" s="93" t="s">
        <v>335</v>
      </c>
      <c r="O212" s="93" t="s">
        <v>2715</v>
      </c>
      <c r="P212" s="93" t="s">
        <v>2716</v>
      </c>
      <c r="Q212" s="93" t="s">
        <v>323</v>
      </c>
      <c r="R212" s="93" t="s">
        <v>2717</v>
      </c>
      <c r="S212" s="93" t="s">
        <v>2675</v>
      </c>
      <c r="T212" s="93" t="s">
        <v>284</v>
      </c>
      <c r="U212" s="93" t="s">
        <v>285</v>
      </c>
      <c r="V212" s="13" t="s">
        <v>2718</v>
      </c>
      <c r="W212" s="23" t="s">
        <v>29</v>
      </c>
      <c r="X212" s="103" t="s">
        <v>2719</v>
      </c>
      <c r="Y212" s="93" t="s">
        <v>3298</v>
      </c>
      <c r="Z212" s="166" t="s">
        <v>4276</v>
      </c>
      <c r="AA212" s="166">
        <v>702013777</v>
      </c>
      <c r="AB212" s="166" t="s">
        <v>4277</v>
      </c>
      <c r="AC212" s="166" t="s">
        <v>4278</v>
      </c>
      <c r="AD212" s="166">
        <v>518395403</v>
      </c>
      <c r="AE212" s="177" t="s">
        <v>4279</v>
      </c>
      <c r="AF212" s="168" t="s">
        <v>4280</v>
      </c>
      <c r="AG212" s="166" t="s">
        <v>4281</v>
      </c>
      <c r="AH212" s="166" t="s">
        <v>4282</v>
      </c>
      <c r="AI212" s="166" t="s">
        <v>4283</v>
      </c>
      <c r="AJ212" s="212" t="s">
        <v>3575</v>
      </c>
      <c r="AK212" s="213" t="s">
        <v>3575</v>
      </c>
      <c r="AL212" s="213" t="s">
        <v>3602</v>
      </c>
      <c r="AM212" s="213" t="s">
        <v>3575</v>
      </c>
      <c r="AN212" s="202"/>
    </row>
    <row r="213" spans="1:40" ht="16.5" customHeight="1" x14ac:dyDescent="0.2">
      <c r="A213" s="8" t="s">
        <v>2720</v>
      </c>
      <c r="B213" s="22" t="s">
        <v>2721</v>
      </c>
      <c r="C213" s="2" t="s">
        <v>290</v>
      </c>
      <c r="D213" s="2" t="s">
        <v>2722</v>
      </c>
      <c r="E213" s="3" t="s">
        <v>2723</v>
      </c>
      <c r="F213" s="3" t="s">
        <v>2724</v>
      </c>
      <c r="G213" s="3" t="s">
        <v>2674</v>
      </c>
      <c r="H213" s="3" t="s">
        <v>2725</v>
      </c>
      <c r="I213" s="5">
        <v>1255</v>
      </c>
      <c r="J213" s="5"/>
      <c r="K213" s="3" t="s">
        <v>275</v>
      </c>
      <c r="L213" s="3" t="s">
        <v>2726</v>
      </c>
      <c r="M213" s="3" t="s">
        <v>2727</v>
      </c>
      <c r="N213" s="3" t="s">
        <v>335</v>
      </c>
      <c r="O213" s="3" t="s">
        <v>2728</v>
      </c>
      <c r="P213" s="3" t="s">
        <v>2729</v>
      </c>
      <c r="Q213" s="3" t="s">
        <v>323</v>
      </c>
      <c r="R213" s="3" t="s">
        <v>2730</v>
      </c>
      <c r="S213" s="3" t="s">
        <v>2675</v>
      </c>
      <c r="T213" s="3" t="s">
        <v>284</v>
      </c>
      <c r="U213" s="3" t="s">
        <v>285</v>
      </c>
      <c r="V213" s="2">
        <v>518334578</v>
      </c>
      <c r="W213" s="2" t="s">
        <v>156</v>
      </c>
      <c r="X213" s="90" t="s">
        <v>2731</v>
      </c>
      <c r="Y213" s="3" t="s">
        <v>156</v>
      </c>
      <c r="Z213" s="166"/>
      <c r="AA213" s="166"/>
      <c r="AB213" s="166"/>
      <c r="AC213" s="166" t="s">
        <v>4284</v>
      </c>
      <c r="AD213" s="166">
        <v>518334578</v>
      </c>
      <c r="AE213" s="166" t="s">
        <v>156</v>
      </c>
      <c r="AF213" s="168"/>
      <c r="AG213" s="166" t="s">
        <v>4285</v>
      </c>
      <c r="AH213" s="166">
        <v>518334578</v>
      </c>
      <c r="AI213" s="166" t="s">
        <v>156</v>
      </c>
      <c r="AJ213" s="169" t="s">
        <v>3575</v>
      </c>
      <c r="AK213" s="5" t="s">
        <v>3575</v>
      </c>
      <c r="AL213" s="5" t="s">
        <v>3602</v>
      </c>
      <c r="AM213" s="5" t="s">
        <v>3580</v>
      </c>
      <c r="AN213" s="10"/>
    </row>
    <row r="214" spans="1:40" ht="16.5" customHeight="1" x14ac:dyDescent="0.2">
      <c r="A214" s="8" t="s">
        <v>2732</v>
      </c>
      <c r="B214" s="22">
        <v>70841373</v>
      </c>
      <c r="C214" s="2" t="s">
        <v>290</v>
      </c>
      <c r="D214" s="2" t="s">
        <v>2733</v>
      </c>
      <c r="E214" s="3" t="s">
        <v>2734</v>
      </c>
      <c r="F214" s="3" t="s">
        <v>2735</v>
      </c>
      <c r="G214" s="3" t="s">
        <v>2736</v>
      </c>
      <c r="H214" s="3" t="s">
        <v>2737</v>
      </c>
      <c r="I214" s="5">
        <v>462</v>
      </c>
      <c r="J214" s="5"/>
      <c r="K214" s="3" t="s">
        <v>275</v>
      </c>
      <c r="L214" s="3" t="s">
        <v>2738</v>
      </c>
      <c r="M214" s="3" t="s">
        <v>2739</v>
      </c>
      <c r="N214" s="3" t="s">
        <v>278</v>
      </c>
      <c r="O214" s="3" t="s">
        <v>2740</v>
      </c>
      <c r="P214" s="3" t="s">
        <v>2741</v>
      </c>
      <c r="Q214" s="3" t="s">
        <v>281</v>
      </c>
      <c r="R214" s="3" t="s">
        <v>2742</v>
      </c>
      <c r="S214" s="3" t="s">
        <v>2743</v>
      </c>
      <c r="T214" s="3" t="s">
        <v>284</v>
      </c>
      <c r="U214" s="3" t="s">
        <v>285</v>
      </c>
      <c r="V214" s="2">
        <v>777801484</v>
      </c>
      <c r="W214" s="2" t="s">
        <v>347</v>
      </c>
      <c r="X214" s="90" t="s">
        <v>119</v>
      </c>
      <c r="Y214" s="3" t="s">
        <v>119</v>
      </c>
      <c r="Z214" s="166"/>
      <c r="AA214" s="166"/>
      <c r="AB214" s="166" t="s">
        <v>4286</v>
      </c>
      <c r="AC214" s="166"/>
      <c r="AD214" s="166"/>
      <c r="AE214" s="166" t="s">
        <v>4286</v>
      </c>
      <c r="AF214" s="168"/>
      <c r="AG214" s="166"/>
      <c r="AH214" s="166"/>
      <c r="AI214" s="166" t="s">
        <v>4286</v>
      </c>
      <c r="AJ214" s="169" t="s">
        <v>3575</v>
      </c>
      <c r="AK214" s="5" t="s">
        <v>3575</v>
      </c>
      <c r="AL214" s="5" t="s">
        <v>3576</v>
      </c>
      <c r="AM214" s="5" t="s">
        <v>3575</v>
      </c>
      <c r="AN214" s="10"/>
    </row>
    <row r="215" spans="1:40" ht="16.5" customHeight="1" x14ac:dyDescent="0.2">
      <c r="A215" s="8" t="s">
        <v>2744</v>
      </c>
      <c r="B215" s="22">
        <v>49939416</v>
      </c>
      <c r="C215" s="2" t="s">
        <v>290</v>
      </c>
      <c r="D215" s="2" t="s">
        <v>4287</v>
      </c>
      <c r="E215" s="3" t="s">
        <v>2745</v>
      </c>
      <c r="F215" s="3" t="s">
        <v>2746</v>
      </c>
      <c r="G215" s="3" t="s">
        <v>1729</v>
      </c>
      <c r="H215" s="3" t="s">
        <v>2747</v>
      </c>
      <c r="I215" s="5">
        <v>1495</v>
      </c>
      <c r="J215" s="5"/>
      <c r="K215" s="3" t="s">
        <v>275</v>
      </c>
      <c r="L215" s="3" t="s">
        <v>2748</v>
      </c>
      <c r="M215" s="3" t="s">
        <v>2749</v>
      </c>
      <c r="N215" s="3" t="s">
        <v>335</v>
      </c>
      <c r="O215" s="3" t="s">
        <v>2750</v>
      </c>
      <c r="P215" s="3" t="s">
        <v>2751</v>
      </c>
      <c r="Q215" s="3" t="s">
        <v>323</v>
      </c>
      <c r="R215" s="3" t="s">
        <v>2752</v>
      </c>
      <c r="S215" s="3" t="s">
        <v>1734</v>
      </c>
      <c r="T215" s="3" t="s">
        <v>284</v>
      </c>
      <c r="U215" s="3" t="s">
        <v>285</v>
      </c>
      <c r="V215" s="2">
        <v>518323084</v>
      </c>
      <c r="W215" s="2">
        <v>739358434</v>
      </c>
      <c r="X215" s="214" t="s">
        <v>4288</v>
      </c>
      <c r="Y215" s="12" t="s">
        <v>4288</v>
      </c>
      <c r="Z215" s="166"/>
      <c r="AA215" s="166"/>
      <c r="AB215" s="166"/>
      <c r="AC215" s="166"/>
      <c r="AD215" s="166"/>
      <c r="AE215" s="166"/>
      <c r="AF215" s="168"/>
      <c r="AG215" s="166"/>
      <c r="AH215" s="166"/>
      <c r="AI215" s="166"/>
      <c r="AJ215" s="169" t="s">
        <v>3575</v>
      </c>
      <c r="AK215" s="185" t="s">
        <v>3580</v>
      </c>
      <c r="AL215" s="5"/>
      <c r="AM215" s="5" t="s">
        <v>3580</v>
      </c>
      <c r="AN215" s="10" t="s">
        <v>3585</v>
      </c>
    </row>
    <row r="216" spans="1:40" ht="16.5" customHeight="1" x14ac:dyDescent="0.2">
      <c r="A216" s="8" t="s">
        <v>2753</v>
      </c>
      <c r="B216" s="22">
        <v>70851221</v>
      </c>
      <c r="C216" s="2" t="s">
        <v>290</v>
      </c>
      <c r="D216" s="2" t="s">
        <v>2754</v>
      </c>
      <c r="E216" s="3" t="s">
        <v>2755</v>
      </c>
      <c r="F216" s="3" t="s">
        <v>2756</v>
      </c>
      <c r="G216" s="3" t="s">
        <v>2757</v>
      </c>
      <c r="H216" s="3" t="s">
        <v>1897</v>
      </c>
      <c r="I216" s="5">
        <v>79</v>
      </c>
      <c r="J216" s="5">
        <v>1</v>
      </c>
      <c r="K216" s="3" t="s">
        <v>352</v>
      </c>
      <c r="L216" s="3" t="s">
        <v>2758</v>
      </c>
      <c r="M216" s="3" t="s">
        <v>2759</v>
      </c>
      <c r="N216" s="3" t="s">
        <v>278</v>
      </c>
      <c r="O216" s="3" t="s">
        <v>2760</v>
      </c>
      <c r="P216" s="3" t="s">
        <v>2761</v>
      </c>
      <c r="Q216" s="3" t="s">
        <v>281</v>
      </c>
      <c r="R216" s="3" t="s">
        <v>2762</v>
      </c>
      <c r="S216" s="3" t="s">
        <v>2763</v>
      </c>
      <c r="T216" s="3" t="s">
        <v>284</v>
      </c>
      <c r="U216" s="3" t="s">
        <v>285</v>
      </c>
      <c r="V216" s="2" t="s">
        <v>2764</v>
      </c>
      <c r="W216" s="117" t="s">
        <v>3537</v>
      </c>
      <c r="X216" s="90" t="s">
        <v>2765</v>
      </c>
      <c r="Y216" s="3" t="s">
        <v>2765</v>
      </c>
      <c r="Z216" s="166"/>
      <c r="AA216" s="166"/>
      <c r="AB216" s="166"/>
      <c r="AC216" s="166" t="s">
        <v>4289</v>
      </c>
      <c r="AD216" s="166">
        <v>519420204</v>
      </c>
      <c r="AE216" s="166" t="s">
        <v>4290</v>
      </c>
      <c r="AF216" s="168"/>
      <c r="AG216" s="166"/>
      <c r="AH216" s="166"/>
      <c r="AI216" s="166"/>
      <c r="AJ216" s="169" t="s">
        <v>3580</v>
      </c>
      <c r="AK216" s="185" t="s">
        <v>3580</v>
      </c>
      <c r="AL216" s="5"/>
      <c r="AM216" s="5" t="s">
        <v>3580</v>
      </c>
      <c r="AN216" s="10" t="s">
        <v>4291</v>
      </c>
    </row>
    <row r="217" spans="1:40" ht="16.5" customHeight="1" x14ac:dyDescent="0.2">
      <c r="A217" s="8" t="s">
        <v>2766</v>
      </c>
      <c r="B217" s="22" t="s">
        <v>222</v>
      </c>
      <c r="C217" s="2" t="s">
        <v>290</v>
      </c>
      <c r="D217" s="9" t="s">
        <v>2767</v>
      </c>
      <c r="E217" s="3" t="s">
        <v>2768</v>
      </c>
      <c r="F217" s="3" t="s">
        <v>2769</v>
      </c>
      <c r="G217" s="3" t="s">
        <v>2770</v>
      </c>
      <c r="H217" s="3" t="s">
        <v>2771</v>
      </c>
      <c r="I217" s="5">
        <v>151</v>
      </c>
      <c r="J217" s="5"/>
      <c r="K217" s="3" t="s">
        <v>275</v>
      </c>
      <c r="L217" s="3" t="s">
        <v>2772</v>
      </c>
      <c r="M217" s="3" t="s">
        <v>3104</v>
      </c>
      <c r="N217" s="3" t="s">
        <v>2525</v>
      </c>
      <c r="O217" s="3" t="s">
        <v>3104</v>
      </c>
      <c r="P217" s="3" t="s">
        <v>3104</v>
      </c>
      <c r="Q217" s="3" t="s">
        <v>2910</v>
      </c>
      <c r="R217" s="3" t="s">
        <v>3105</v>
      </c>
      <c r="S217" s="3" t="s">
        <v>2773</v>
      </c>
      <c r="T217" s="3" t="s">
        <v>441</v>
      </c>
      <c r="U217" s="3" t="s">
        <v>2774</v>
      </c>
      <c r="V217" s="2" t="s">
        <v>3299</v>
      </c>
      <c r="W217" s="2" t="s">
        <v>347</v>
      </c>
      <c r="X217" s="90" t="s">
        <v>2775</v>
      </c>
      <c r="Y217" s="3" t="s">
        <v>2775</v>
      </c>
      <c r="Z217" s="166"/>
      <c r="AA217" s="166"/>
      <c r="AB217" s="166"/>
      <c r="AC217" s="166" t="s">
        <v>4292</v>
      </c>
      <c r="AD217" s="166">
        <v>544240032</v>
      </c>
      <c r="AE217" s="166" t="s">
        <v>4293</v>
      </c>
      <c r="AF217" s="168"/>
      <c r="AG217" s="166" t="s">
        <v>4294</v>
      </c>
      <c r="AH217" s="166">
        <v>544240032</v>
      </c>
      <c r="AI217" s="166" t="s">
        <v>3300</v>
      </c>
      <c r="AJ217" s="169" t="s">
        <v>3575</v>
      </c>
      <c r="AK217" s="5" t="s">
        <v>3575</v>
      </c>
      <c r="AL217" s="5" t="s">
        <v>3576</v>
      </c>
      <c r="AM217" s="5" t="s">
        <v>3580</v>
      </c>
      <c r="AN217" s="10"/>
    </row>
    <row r="218" spans="1:40" ht="16.5" customHeight="1" x14ac:dyDescent="0.2">
      <c r="A218" s="8" t="s">
        <v>2776</v>
      </c>
      <c r="B218" s="22" t="s">
        <v>208</v>
      </c>
      <c r="C218" s="2" t="s">
        <v>2777</v>
      </c>
      <c r="D218" s="2" t="s">
        <v>2778</v>
      </c>
      <c r="E218" s="3" t="s">
        <v>2779</v>
      </c>
      <c r="F218" s="3" t="s">
        <v>2780</v>
      </c>
      <c r="G218" s="3" t="s">
        <v>2781</v>
      </c>
      <c r="H218" s="3" t="s">
        <v>2782</v>
      </c>
      <c r="I218" s="5">
        <v>496</v>
      </c>
      <c r="J218" s="5"/>
      <c r="K218" s="3" t="s">
        <v>275</v>
      </c>
      <c r="L218" s="3" t="s">
        <v>2783</v>
      </c>
      <c r="M218" s="3" t="s">
        <v>3106</v>
      </c>
      <c r="N218" s="3" t="s">
        <v>278</v>
      </c>
      <c r="O218" s="3" t="s">
        <v>3107</v>
      </c>
      <c r="P218" s="3" t="s">
        <v>3108</v>
      </c>
      <c r="Q218" s="3" t="s">
        <v>281</v>
      </c>
      <c r="R218" s="3" t="s">
        <v>3109</v>
      </c>
      <c r="S218" s="3" t="s">
        <v>2784</v>
      </c>
      <c r="T218" s="3" t="s">
        <v>284</v>
      </c>
      <c r="U218" s="3" t="s">
        <v>285</v>
      </c>
      <c r="V218" s="2" t="s">
        <v>2785</v>
      </c>
      <c r="W218" s="4" t="s">
        <v>3110</v>
      </c>
      <c r="X218" s="118" t="s">
        <v>3111</v>
      </c>
      <c r="Y218" s="12" t="s">
        <v>3301</v>
      </c>
      <c r="Z218" s="166"/>
      <c r="AA218" s="166"/>
      <c r="AB218" s="166"/>
      <c r="AC218" s="166" t="s">
        <v>4295</v>
      </c>
      <c r="AD218" s="166">
        <v>544224634</v>
      </c>
      <c r="AE218" s="166" t="s">
        <v>3301</v>
      </c>
      <c r="AF218" s="168"/>
      <c r="AG218" s="166" t="s">
        <v>4296</v>
      </c>
      <c r="AH218" s="166">
        <v>602512161</v>
      </c>
      <c r="AI218" s="166" t="s">
        <v>4297</v>
      </c>
      <c r="AJ218" s="169" t="s">
        <v>3575</v>
      </c>
      <c r="AK218" s="5" t="s">
        <v>3575</v>
      </c>
      <c r="AL218" s="5" t="s">
        <v>3576</v>
      </c>
      <c r="AM218" s="5" t="s">
        <v>3580</v>
      </c>
      <c r="AN218" s="10"/>
    </row>
    <row r="219" spans="1:40" ht="16.5" customHeight="1" x14ac:dyDescent="0.2">
      <c r="A219" s="8" t="s">
        <v>2786</v>
      </c>
      <c r="B219" s="22" t="s">
        <v>56</v>
      </c>
      <c r="C219" s="2" t="s">
        <v>290</v>
      </c>
      <c r="D219" s="2" t="s">
        <v>2787</v>
      </c>
      <c r="E219" s="3" t="s">
        <v>2788</v>
      </c>
      <c r="F219" s="3" t="s">
        <v>2789</v>
      </c>
      <c r="G219" s="3" t="s">
        <v>2790</v>
      </c>
      <c r="H219" s="3" t="s">
        <v>2791</v>
      </c>
      <c r="I219" s="5">
        <v>57</v>
      </c>
      <c r="J219" s="5"/>
      <c r="K219" s="3" t="s">
        <v>275</v>
      </c>
      <c r="L219" s="3" t="s">
        <v>2792</v>
      </c>
      <c r="M219" s="3" t="s">
        <v>2793</v>
      </c>
      <c r="N219" s="3" t="s">
        <v>278</v>
      </c>
      <c r="O219" s="3" t="s">
        <v>2794</v>
      </c>
      <c r="P219" s="3" t="s">
        <v>2795</v>
      </c>
      <c r="Q219" s="3" t="s">
        <v>281</v>
      </c>
      <c r="R219" s="3" t="s">
        <v>2796</v>
      </c>
      <c r="S219" s="3" t="s">
        <v>2797</v>
      </c>
      <c r="T219" s="3" t="s">
        <v>371</v>
      </c>
      <c r="U219" s="3" t="s">
        <v>2798</v>
      </c>
      <c r="V219" s="2" t="s">
        <v>2799</v>
      </c>
      <c r="W219" s="2" t="s">
        <v>347</v>
      </c>
      <c r="X219" s="90" t="s">
        <v>2800</v>
      </c>
      <c r="Y219" s="6" t="s">
        <v>3302</v>
      </c>
      <c r="Z219" s="166"/>
      <c r="AA219" s="166"/>
      <c r="AB219" s="166"/>
      <c r="AC219" s="166" t="s">
        <v>4298</v>
      </c>
      <c r="AD219" s="166" t="s">
        <v>4299</v>
      </c>
      <c r="AE219" s="166" t="s">
        <v>4300</v>
      </c>
      <c r="AF219" s="168"/>
      <c r="AG219" s="166" t="s">
        <v>4301</v>
      </c>
      <c r="AH219" s="166">
        <v>702001456</v>
      </c>
      <c r="AI219" s="166" t="s">
        <v>4302</v>
      </c>
      <c r="AJ219" s="169" t="s">
        <v>3575</v>
      </c>
      <c r="AK219" s="5" t="s">
        <v>3575</v>
      </c>
      <c r="AL219" s="5" t="s">
        <v>3576</v>
      </c>
      <c r="AM219" s="5" t="s">
        <v>3575</v>
      </c>
      <c r="AN219" s="10"/>
    </row>
    <row r="220" spans="1:40" ht="16.5" customHeight="1" x14ac:dyDescent="0.2">
      <c r="A220" s="8" t="s">
        <v>2801</v>
      </c>
      <c r="B220" s="22" t="s">
        <v>38</v>
      </c>
      <c r="C220" s="2" t="s">
        <v>290</v>
      </c>
      <c r="D220" s="2" t="s">
        <v>2802</v>
      </c>
      <c r="E220" s="3" t="s">
        <v>2803</v>
      </c>
      <c r="F220" s="3" t="s">
        <v>2804</v>
      </c>
      <c r="G220" s="3" t="s">
        <v>2805</v>
      </c>
      <c r="H220" s="3" t="s">
        <v>2806</v>
      </c>
      <c r="I220" s="5">
        <v>500</v>
      </c>
      <c r="J220" s="5"/>
      <c r="K220" s="3" t="s">
        <v>275</v>
      </c>
      <c r="L220" s="3" t="s">
        <v>2807</v>
      </c>
      <c r="M220" s="3" t="s">
        <v>2808</v>
      </c>
      <c r="N220" s="3" t="s">
        <v>278</v>
      </c>
      <c r="O220" s="3" t="s">
        <v>2809</v>
      </c>
      <c r="P220" s="3" t="s">
        <v>2810</v>
      </c>
      <c r="Q220" s="3" t="s">
        <v>281</v>
      </c>
      <c r="R220" s="3" t="s">
        <v>2811</v>
      </c>
      <c r="S220" s="3" t="s">
        <v>2812</v>
      </c>
      <c r="T220" s="3" t="s">
        <v>284</v>
      </c>
      <c r="U220" s="3" t="s">
        <v>285</v>
      </c>
      <c r="V220" s="2" t="s">
        <v>2813</v>
      </c>
      <c r="W220" s="2" t="s">
        <v>2814</v>
      </c>
      <c r="X220" s="90" t="s">
        <v>2815</v>
      </c>
      <c r="Y220" s="3" t="s">
        <v>3303</v>
      </c>
      <c r="Z220" s="166"/>
      <c r="AA220" s="166"/>
      <c r="AB220" s="166"/>
      <c r="AC220" s="166" t="s">
        <v>4303</v>
      </c>
      <c r="AD220" s="166" t="s">
        <v>4304</v>
      </c>
      <c r="AE220" s="166" t="s">
        <v>3303</v>
      </c>
      <c r="AF220" s="168" t="s">
        <v>4305</v>
      </c>
      <c r="AG220" s="166" t="s">
        <v>4306</v>
      </c>
      <c r="AH220" s="166">
        <v>517384262</v>
      </c>
      <c r="AI220" s="166" t="s">
        <v>4307</v>
      </c>
      <c r="AJ220" s="169" t="s">
        <v>3575</v>
      </c>
      <c r="AK220" s="5" t="s">
        <v>3575</v>
      </c>
      <c r="AL220" s="5" t="s">
        <v>3602</v>
      </c>
      <c r="AM220" s="5" t="s">
        <v>3580</v>
      </c>
      <c r="AN220" s="10"/>
    </row>
    <row r="221" spans="1:40" ht="16.5" customHeight="1" x14ac:dyDescent="0.2">
      <c r="A221" s="8" t="s">
        <v>2816</v>
      </c>
      <c r="B221" s="22">
        <v>70921245</v>
      </c>
      <c r="C221" s="2" t="s">
        <v>290</v>
      </c>
      <c r="D221" s="2" t="s">
        <v>2817</v>
      </c>
      <c r="E221" s="3" t="s">
        <v>2818</v>
      </c>
      <c r="F221" s="3" t="s">
        <v>2819</v>
      </c>
      <c r="G221" s="3" t="s">
        <v>2820</v>
      </c>
      <c r="H221" s="3" t="s">
        <v>2821</v>
      </c>
      <c r="I221" s="5">
        <v>1</v>
      </c>
      <c r="J221" s="5"/>
      <c r="K221" s="3" t="s">
        <v>275</v>
      </c>
      <c r="L221" s="3" t="s">
        <v>2822</v>
      </c>
      <c r="M221" s="3" t="s">
        <v>2823</v>
      </c>
      <c r="N221" s="3" t="s">
        <v>335</v>
      </c>
      <c r="O221" s="3" t="s">
        <v>3491</v>
      </c>
      <c r="P221" s="3" t="s">
        <v>2823</v>
      </c>
      <c r="Q221" s="3" t="s">
        <v>323</v>
      </c>
      <c r="R221" s="3" t="s">
        <v>3492</v>
      </c>
      <c r="S221" s="3" t="s">
        <v>2824</v>
      </c>
      <c r="T221" s="3" t="s">
        <v>371</v>
      </c>
      <c r="U221" s="3" t="s">
        <v>2825</v>
      </c>
      <c r="V221" s="2" t="s">
        <v>4308</v>
      </c>
      <c r="W221" s="2" t="s">
        <v>2826</v>
      </c>
      <c r="X221" s="91" t="s">
        <v>2827</v>
      </c>
      <c r="Y221" s="6" t="s">
        <v>3304</v>
      </c>
      <c r="Z221" s="166"/>
      <c r="AA221" s="166"/>
      <c r="AB221" s="166"/>
      <c r="AC221" s="166" t="s">
        <v>4309</v>
      </c>
      <c r="AD221" s="166">
        <v>517305126</v>
      </c>
      <c r="AE221" s="166" t="s">
        <v>3304</v>
      </c>
      <c r="AF221" s="168"/>
      <c r="AG221" s="166" t="s">
        <v>4310</v>
      </c>
      <c r="AH221" s="166">
        <v>739634133</v>
      </c>
      <c r="AI221" s="215" t="s">
        <v>3335</v>
      </c>
      <c r="AJ221" s="169" t="s">
        <v>3575</v>
      </c>
      <c r="AK221" s="5" t="s">
        <v>3575</v>
      </c>
      <c r="AL221" s="5" t="s">
        <v>3576</v>
      </c>
      <c r="AM221" s="5" t="s">
        <v>3580</v>
      </c>
      <c r="AN221" s="10"/>
    </row>
    <row r="222" spans="1:40" ht="16.5" customHeight="1" x14ac:dyDescent="0.2">
      <c r="A222" s="1" t="s">
        <v>2828</v>
      </c>
      <c r="B222" s="22">
        <v>47885939</v>
      </c>
      <c r="C222" s="2" t="s">
        <v>290</v>
      </c>
      <c r="D222" s="2" t="s">
        <v>2829</v>
      </c>
      <c r="E222" s="3" t="s">
        <v>2830</v>
      </c>
      <c r="F222" s="3" t="s">
        <v>2831</v>
      </c>
      <c r="G222" s="3" t="s">
        <v>2832</v>
      </c>
      <c r="H222" s="3" t="s">
        <v>2833</v>
      </c>
      <c r="I222" s="5">
        <v>281</v>
      </c>
      <c r="J222" s="5">
        <v>12</v>
      </c>
      <c r="K222" s="3" t="s">
        <v>352</v>
      </c>
      <c r="L222" s="3" t="s">
        <v>2834</v>
      </c>
      <c r="M222" s="3" t="s">
        <v>2835</v>
      </c>
      <c r="N222" s="3" t="s">
        <v>278</v>
      </c>
      <c r="O222" s="3" t="s">
        <v>2836</v>
      </c>
      <c r="P222" s="3" t="s">
        <v>2837</v>
      </c>
      <c r="Q222" s="3" t="s">
        <v>281</v>
      </c>
      <c r="R222" s="3" t="s">
        <v>2838</v>
      </c>
      <c r="S222" s="3" t="s">
        <v>2839</v>
      </c>
      <c r="T222" s="3" t="s">
        <v>284</v>
      </c>
      <c r="U222" s="3" t="s">
        <v>285</v>
      </c>
      <c r="V222" s="2">
        <v>515531191</v>
      </c>
      <c r="W222" s="2" t="s">
        <v>347</v>
      </c>
      <c r="X222" s="96" t="s">
        <v>2840</v>
      </c>
      <c r="Y222" s="3" t="s">
        <v>196</v>
      </c>
      <c r="Z222" s="166" t="s">
        <v>360</v>
      </c>
      <c r="AA222" s="166" t="s">
        <v>360</v>
      </c>
      <c r="AB222" s="166" t="s">
        <v>360</v>
      </c>
      <c r="AC222" s="166" t="s">
        <v>360</v>
      </c>
      <c r="AD222" s="166" t="s">
        <v>360</v>
      </c>
      <c r="AE222" s="166" t="s">
        <v>360</v>
      </c>
      <c r="AF222" s="166" t="s">
        <v>360</v>
      </c>
      <c r="AG222" s="166" t="s">
        <v>360</v>
      </c>
      <c r="AH222" s="166" t="s">
        <v>360</v>
      </c>
      <c r="AI222" s="166" t="s">
        <v>360</v>
      </c>
      <c r="AJ222" s="169" t="s">
        <v>3580</v>
      </c>
      <c r="AK222" s="185" t="s">
        <v>3580</v>
      </c>
      <c r="AL222" s="5"/>
      <c r="AM222" s="5" t="s">
        <v>3580</v>
      </c>
      <c r="AN222" s="10" t="s">
        <v>4311</v>
      </c>
    </row>
    <row r="223" spans="1:40" ht="16.5" customHeight="1" x14ac:dyDescent="0.2">
      <c r="A223" s="8" t="s">
        <v>2841</v>
      </c>
      <c r="B223" s="22">
        <v>62077457</v>
      </c>
      <c r="C223" s="2" t="s">
        <v>290</v>
      </c>
      <c r="D223" s="2" t="s">
        <v>2842</v>
      </c>
      <c r="E223" s="3" t="s">
        <v>2843</v>
      </c>
      <c r="F223" s="3" t="s">
        <v>2844</v>
      </c>
      <c r="G223" s="3" t="s">
        <v>2845</v>
      </c>
      <c r="H223" s="3" t="s">
        <v>2846</v>
      </c>
      <c r="I223" s="5">
        <v>48</v>
      </c>
      <c r="J223" s="5"/>
      <c r="K223" s="3" t="s">
        <v>352</v>
      </c>
      <c r="L223" s="3" t="s">
        <v>2847</v>
      </c>
      <c r="M223" s="3" t="s">
        <v>2848</v>
      </c>
      <c r="N223" s="3" t="s">
        <v>278</v>
      </c>
      <c r="O223" s="3" t="s">
        <v>2849</v>
      </c>
      <c r="P223" s="3" t="s">
        <v>2850</v>
      </c>
      <c r="Q223" s="3" t="s">
        <v>281</v>
      </c>
      <c r="R223" s="3" t="s">
        <v>2851</v>
      </c>
      <c r="S223" s="3" t="s">
        <v>2852</v>
      </c>
      <c r="T223" s="3" t="s">
        <v>284</v>
      </c>
      <c r="U223" s="3" t="s">
        <v>285</v>
      </c>
      <c r="V223" s="2">
        <v>516463922</v>
      </c>
      <c r="W223" s="2" t="s">
        <v>347</v>
      </c>
      <c r="X223" s="90" t="s">
        <v>78</v>
      </c>
      <c r="Y223" s="3" t="s">
        <v>78</v>
      </c>
      <c r="Z223" s="166"/>
      <c r="AA223" s="166"/>
      <c r="AB223" s="166"/>
      <c r="AC223" s="166" t="s">
        <v>4312</v>
      </c>
      <c r="AD223" s="166">
        <v>516463922</v>
      </c>
      <c r="AE223" s="166" t="s">
        <v>78</v>
      </c>
      <c r="AF223" s="168"/>
      <c r="AG223" s="166" t="s">
        <v>4313</v>
      </c>
      <c r="AH223" s="166">
        <v>516463226</v>
      </c>
      <c r="AI223" s="166" t="s">
        <v>78</v>
      </c>
      <c r="AJ223" s="169" t="s">
        <v>3575</v>
      </c>
      <c r="AK223" s="5" t="s">
        <v>3575</v>
      </c>
      <c r="AL223" s="5" t="s">
        <v>3576</v>
      </c>
      <c r="AM223" s="5" t="s">
        <v>3580</v>
      </c>
      <c r="AN223" s="10"/>
    </row>
    <row r="224" spans="1:40" ht="16.5" customHeight="1" x14ac:dyDescent="0.2">
      <c r="A224" s="8" t="s">
        <v>2853</v>
      </c>
      <c r="B224" s="22" t="s">
        <v>64</v>
      </c>
      <c r="C224" s="2" t="s">
        <v>2854</v>
      </c>
      <c r="D224" s="2" t="s">
        <v>63</v>
      </c>
      <c r="E224" s="3" t="s">
        <v>2855</v>
      </c>
      <c r="F224" s="3" t="s">
        <v>2856</v>
      </c>
      <c r="G224" s="3" t="s">
        <v>2857</v>
      </c>
      <c r="H224" s="3" t="s">
        <v>2791</v>
      </c>
      <c r="I224" s="5">
        <v>1</v>
      </c>
      <c r="J224" s="5"/>
      <c r="K224" s="3" t="s">
        <v>275</v>
      </c>
      <c r="L224" s="3" t="s">
        <v>2858</v>
      </c>
      <c r="M224" s="3" t="s">
        <v>2859</v>
      </c>
      <c r="N224" s="3" t="s">
        <v>335</v>
      </c>
      <c r="O224" s="3" t="s">
        <v>2860</v>
      </c>
      <c r="P224" s="3" t="s">
        <v>2861</v>
      </c>
      <c r="Q224" s="3" t="s">
        <v>323</v>
      </c>
      <c r="R224" s="3" t="s">
        <v>2862</v>
      </c>
      <c r="S224" s="3" t="s">
        <v>2863</v>
      </c>
      <c r="T224" s="3" t="s">
        <v>371</v>
      </c>
      <c r="U224" s="3" t="s">
        <v>2864</v>
      </c>
      <c r="V224" s="2" t="s">
        <v>2865</v>
      </c>
      <c r="W224" s="2"/>
      <c r="X224" s="105" t="s">
        <v>2866</v>
      </c>
      <c r="Y224" s="3" t="s">
        <v>3305</v>
      </c>
      <c r="Z224" s="166"/>
      <c r="AA224" s="166"/>
      <c r="AB224" s="166"/>
      <c r="AC224" s="166" t="s">
        <v>4314</v>
      </c>
      <c r="AD224" s="166">
        <v>516426450</v>
      </c>
      <c r="AE224" s="166" t="s">
        <v>3305</v>
      </c>
      <c r="AF224" s="168"/>
      <c r="AG224" s="166" t="s">
        <v>4315</v>
      </c>
      <c r="AH224" s="167">
        <v>601591329</v>
      </c>
      <c r="AI224" s="166" t="s">
        <v>4316</v>
      </c>
      <c r="AJ224" s="169" t="s">
        <v>3575</v>
      </c>
      <c r="AK224" s="5" t="s">
        <v>3575</v>
      </c>
      <c r="AL224" s="5" t="s">
        <v>3576</v>
      </c>
      <c r="AM224" s="5" t="s">
        <v>3580</v>
      </c>
      <c r="AN224" s="10"/>
    </row>
    <row r="225" spans="1:40" ht="16.5" customHeight="1" x14ac:dyDescent="0.2">
      <c r="A225" s="8" t="s">
        <v>2867</v>
      </c>
      <c r="B225" s="22">
        <v>60575514</v>
      </c>
      <c r="C225" s="2" t="s">
        <v>290</v>
      </c>
      <c r="D225" s="2" t="s">
        <v>4317</v>
      </c>
      <c r="E225" s="3" t="s">
        <v>2868</v>
      </c>
      <c r="F225" s="3" t="s">
        <v>2869</v>
      </c>
      <c r="G225" s="3" t="s">
        <v>1896</v>
      </c>
      <c r="H225" s="3" t="s">
        <v>822</v>
      </c>
      <c r="I225" s="5">
        <v>1060</v>
      </c>
      <c r="J225" s="5">
        <v>4</v>
      </c>
      <c r="K225" s="3" t="s">
        <v>275</v>
      </c>
      <c r="L225" s="3" t="s">
        <v>2870</v>
      </c>
      <c r="M225" s="3" t="s">
        <v>3306</v>
      </c>
      <c r="N225" s="3" t="s">
        <v>278</v>
      </c>
      <c r="O225" s="3" t="s">
        <v>3307</v>
      </c>
      <c r="P225" s="3" t="s">
        <v>3308</v>
      </c>
      <c r="Q225" s="3" t="s">
        <v>281</v>
      </c>
      <c r="R225" s="3" t="s">
        <v>3309</v>
      </c>
      <c r="S225" s="3" t="s">
        <v>1868</v>
      </c>
      <c r="T225" s="3" t="s">
        <v>284</v>
      </c>
      <c r="U225" s="3" t="s">
        <v>285</v>
      </c>
      <c r="V225" s="7">
        <v>776599360</v>
      </c>
      <c r="W225" s="2" t="s">
        <v>347</v>
      </c>
      <c r="X225" s="216" t="s">
        <v>3310</v>
      </c>
      <c r="Y225" s="217" t="s">
        <v>4318</v>
      </c>
      <c r="Z225" s="166"/>
      <c r="AA225" s="166"/>
      <c r="AB225" s="166"/>
      <c r="AC225" s="166" t="s">
        <v>4319</v>
      </c>
      <c r="AD225" s="166" t="s">
        <v>4320</v>
      </c>
      <c r="AE225" s="166" t="s">
        <v>4321</v>
      </c>
      <c r="AF225" s="168"/>
      <c r="AG225" s="166" t="s">
        <v>4322</v>
      </c>
      <c r="AH225" s="166">
        <v>702013809</v>
      </c>
      <c r="AI225" s="166" t="s">
        <v>4323</v>
      </c>
      <c r="AJ225" s="169" t="s">
        <v>3575</v>
      </c>
      <c r="AK225" s="5" t="s">
        <v>3575</v>
      </c>
      <c r="AL225" s="5" t="s">
        <v>3576</v>
      </c>
      <c r="AM225" s="5" t="s">
        <v>3580</v>
      </c>
      <c r="AN225" s="10"/>
    </row>
    <row r="226" spans="1:40" ht="16.5" customHeight="1" x14ac:dyDescent="0.2">
      <c r="A226" s="15" t="s">
        <v>2871</v>
      </c>
      <c r="B226" s="15">
        <v>70888337</v>
      </c>
      <c r="C226" s="11" t="s">
        <v>2872</v>
      </c>
      <c r="D226" s="11" t="s">
        <v>2873</v>
      </c>
      <c r="E226" s="16" t="s">
        <v>2874</v>
      </c>
      <c r="F226" s="16" t="s">
        <v>585</v>
      </c>
      <c r="G226" s="16" t="s">
        <v>2875</v>
      </c>
      <c r="H226" s="16" t="s">
        <v>586</v>
      </c>
      <c r="I226" s="106">
        <v>449</v>
      </c>
      <c r="J226" s="106">
        <v>3</v>
      </c>
      <c r="K226" s="16" t="s">
        <v>275</v>
      </c>
      <c r="L226" s="16" t="s">
        <v>2876</v>
      </c>
      <c r="M226" s="16" t="s">
        <v>2877</v>
      </c>
      <c r="N226" s="16" t="s">
        <v>2878</v>
      </c>
      <c r="O226" s="16" t="s">
        <v>2879</v>
      </c>
      <c r="P226" s="16" t="s">
        <v>2880</v>
      </c>
      <c r="Q226" s="16" t="s">
        <v>2881</v>
      </c>
      <c r="R226" s="16" t="s">
        <v>2882</v>
      </c>
      <c r="S226" s="16" t="s">
        <v>283</v>
      </c>
      <c r="T226" s="16" t="s">
        <v>2883</v>
      </c>
      <c r="U226" s="16" t="s">
        <v>285</v>
      </c>
      <c r="V226" s="11">
        <v>541658812</v>
      </c>
      <c r="W226" s="11" t="s">
        <v>80</v>
      </c>
      <c r="X226" s="218" t="s">
        <v>4324</v>
      </c>
      <c r="Y226" s="219" t="s">
        <v>3311</v>
      </c>
      <c r="Z226" s="166"/>
      <c r="AA226" s="166"/>
      <c r="AB226" s="166"/>
      <c r="AC226" s="166" t="s">
        <v>4325</v>
      </c>
      <c r="AD226" s="220">
        <v>777665345</v>
      </c>
      <c r="AE226" s="221"/>
      <c r="AF226" s="168"/>
      <c r="AG226" s="166" t="s">
        <v>4326</v>
      </c>
      <c r="AH226" s="166" t="s">
        <v>4327</v>
      </c>
      <c r="AI226" s="166" t="s">
        <v>4328</v>
      </c>
      <c r="AJ226" s="169" t="s">
        <v>3575</v>
      </c>
      <c r="AK226" s="5" t="s">
        <v>3575</v>
      </c>
      <c r="AL226" s="5" t="s">
        <v>4329</v>
      </c>
      <c r="AM226" s="5" t="s">
        <v>3580</v>
      </c>
      <c r="AN226" s="10"/>
    </row>
    <row r="227" spans="1:40" ht="17.25" customHeight="1" x14ac:dyDescent="0.2">
      <c r="A227" s="8" t="s">
        <v>2884</v>
      </c>
      <c r="B227" s="22">
        <v>29319498</v>
      </c>
      <c r="C227" s="2" t="s">
        <v>2885</v>
      </c>
      <c r="D227" s="2" t="s">
        <v>2886</v>
      </c>
      <c r="E227" s="3" t="s">
        <v>2887</v>
      </c>
      <c r="F227" s="3" t="s">
        <v>2888</v>
      </c>
      <c r="G227" s="3" t="s">
        <v>2889</v>
      </c>
      <c r="H227" s="3" t="s">
        <v>2890</v>
      </c>
      <c r="I227" s="5">
        <v>554</v>
      </c>
      <c r="J227" s="5">
        <v>12</v>
      </c>
      <c r="K227" s="3" t="s">
        <v>410</v>
      </c>
      <c r="L227" s="3" t="s">
        <v>2891</v>
      </c>
      <c r="M227" s="3" t="s">
        <v>4330</v>
      </c>
      <c r="N227" s="3" t="s">
        <v>278</v>
      </c>
      <c r="O227" s="3" t="s">
        <v>4331</v>
      </c>
      <c r="P227" s="3" t="s">
        <v>4332</v>
      </c>
      <c r="Q227" s="3" t="s">
        <v>281</v>
      </c>
      <c r="R227" s="3" t="s">
        <v>4333</v>
      </c>
      <c r="S227" s="3" t="s">
        <v>283</v>
      </c>
      <c r="T227" s="3" t="s">
        <v>2892</v>
      </c>
      <c r="U227" s="3" t="s">
        <v>2893</v>
      </c>
      <c r="V227" s="7">
        <v>515201037</v>
      </c>
      <c r="W227" s="108" t="s">
        <v>4334</v>
      </c>
      <c r="X227" s="128" t="s">
        <v>4335</v>
      </c>
      <c r="Y227" s="3" t="s">
        <v>3312</v>
      </c>
      <c r="Z227" s="166"/>
      <c r="AA227" s="166"/>
      <c r="AB227" s="166"/>
      <c r="AC227" s="166" t="s">
        <v>4336</v>
      </c>
      <c r="AD227" s="166">
        <v>730896547</v>
      </c>
      <c r="AE227" s="166" t="s">
        <v>4337</v>
      </c>
      <c r="AF227" s="168"/>
      <c r="AG227" s="166" t="s">
        <v>4338</v>
      </c>
      <c r="AH227" s="166">
        <v>730896546</v>
      </c>
      <c r="AI227" s="166" t="s">
        <v>4339</v>
      </c>
      <c r="AJ227" s="169" t="s">
        <v>3575</v>
      </c>
      <c r="AK227" s="185" t="s">
        <v>3580</v>
      </c>
      <c r="AL227" s="5"/>
      <c r="AM227" s="5" t="s">
        <v>3580</v>
      </c>
      <c r="AN227" s="10" t="s">
        <v>3585</v>
      </c>
    </row>
    <row r="228" spans="1:40" ht="16.5" customHeight="1" x14ac:dyDescent="0.2">
      <c r="A228" s="8" t="s">
        <v>2894</v>
      </c>
      <c r="B228" s="22">
        <v>63481251</v>
      </c>
      <c r="C228" s="2" t="s">
        <v>2895</v>
      </c>
      <c r="D228" s="2" t="s">
        <v>2896</v>
      </c>
      <c r="E228" s="3" t="s">
        <v>4340</v>
      </c>
      <c r="F228" s="3" t="s">
        <v>1033</v>
      </c>
      <c r="G228" s="3" t="s">
        <v>1014</v>
      </c>
      <c r="H228" s="3" t="s">
        <v>1022</v>
      </c>
      <c r="I228" s="5">
        <v>2153</v>
      </c>
      <c r="J228" s="5" t="s">
        <v>1034</v>
      </c>
      <c r="K228" s="3" t="s">
        <v>275</v>
      </c>
      <c r="L228" s="3" t="s">
        <v>2897</v>
      </c>
      <c r="M228" s="3" t="s">
        <v>1036</v>
      </c>
      <c r="N228" s="3" t="s">
        <v>2898</v>
      </c>
      <c r="O228" s="3" t="s">
        <v>2899</v>
      </c>
      <c r="P228" s="3" t="s">
        <v>1037</v>
      </c>
      <c r="Q228" s="3" t="s">
        <v>2900</v>
      </c>
      <c r="R228" s="3" t="s">
        <v>2901</v>
      </c>
      <c r="S228" s="3" t="s">
        <v>995</v>
      </c>
      <c r="T228" s="3" t="s">
        <v>284</v>
      </c>
      <c r="U228" s="3" t="s">
        <v>2902</v>
      </c>
      <c r="V228" s="2">
        <v>603511259</v>
      </c>
      <c r="W228" s="89" t="s">
        <v>3313</v>
      </c>
      <c r="X228" s="113" t="s">
        <v>4341</v>
      </c>
      <c r="Y228" s="3"/>
      <c r="Z228" s="166" t="s">
        <v>360</v>
      </c>
      <c r="AA228" s="166" t="s">
        <v>360</v>
      </c>
      <c r="AB228" s="166" t="s">
        <v>360</v>
      </c>
      <c r="AC228" s="166" t="s">
        <v>360</v>
      </c>
      <c r="AD228" s="166" t="s">
        <v>360</v>
      </c>
      <c r="AE228" s="166" t="s">
        <v>360</v>
      </c>
      <c r="AF228" s="168" t="s">
        <v>360</v>
      </c>
      <c r="AG228" s="166" t="s">
        <v>360</v>
      </c>
      <c r="AH228" s="166" t="s">
        <v>360</v>
      </c>
      <c r="AI228" s="166" t="s">
        <v>360</v>
      </c>
      <c r="AJ228" s="169" t="s">
        <v>3580</v>
      </c>
      <c r="AK228" s="185" t="s">
        <v>3580</v>
      </c>
      <c r="AL228" s="5"/>
      <c r="AM228" s="5" t="s">
        <v>3580</v>
      </c>
      <c r="AN228" s="10" t="s">
        <v>4342</v>
      </c>
    </row>
    <row r="229" spans="1:40" ht="16.5" customHeight="1" x14ac:dyDescent="0.2">
      <c r="A229" s="8" t="s">
        <v>2903</v>
      </c>
      <c r="B229" s="22">
        <v>4212029</v>
      </c>
      <c r="C229" s="2" t="s">
        <v>2904</v>
      </c>
      <c r="D229" s="2" t="s">
        <v>2905</v>
      </c>
      <c r="E229" s="3" t="s">
        <v>2906</v>
      </c>
      <c r="F229" s="3" t="s">
        <v>2907</v>
      </c>
      <c r="G229" s="3" t="s">
        <v>2215</v>
      </c>
      <c r="H229" s="3" t="s">
        <v>1308</v>
      </c>
      <c r="I229" s="5">
        <v>716</v>
      </c>
      <c r="J229" s="5">
        <v>41</v>
      </c>
      <c r="K229" s="3" t="s">
        <v>352</v>
      </c>
      <c r="L229" s="3" t="s">
        <v>2908</v>
      </c>
      <c r="M229" s="3" t="s">
        <v>1905</v>
      </c>
      <c r="N229" s="3" t="s">
        <v>2525</v>
      </c>
      <c r="O229" s="3" t="s">
        <v>2909</v>
      </c>
      <c r="P229" s="3" t="s">
        <v>1907</v>
      </c>
      <c r="Q229" s="3" t="s">
        <v>2910</v>
      </c>
      <c r="R229" s="3" t="s">
        <v>1907</v>
      </c>
      <c r="S229" s="3" t="s">
        <v>2206</v>
      </c>
      <c r="T229" s="3" t="s">
        <v>441</v>
      </c>
      <c r="U229" s="3" t="s">
        <v>2911</v>
      </c>
      <c r="V229" s="2" t="s">
        <v>2912</v>
      </c>
      <c r="W229" s="6" t="s">
        <v>86</v>
      </c>
      <c r="X229" s="91" t="s">
        <v>2913</v>
      </c>
      <c r="Y229" s="10" t="s">
        <v>3314</v>
      </c>
      <c r="Z229" s="166"/>
      <c r="AA229" s="166"/>
      <c r="AB229" s="166"/>
      <c r="AC229" s="166" t="s">
        <v>4343</v>
      </c>
      <c r="AD229" s="166">
        <v>519407352</v>
      </c>
      <c r="AE229" s="177" t="s">
        <v>4344</v>
      </c>
      <c r="AF229" s="168"/>
      <c r="AG229" s="166" t="s">
        <v>4345</v>
      </c>
      <c r="AH229" s="166">
        <v>601552369</v>
      </c>
      <c r="AI229" s="166" t="s">
        <v>4346</v>
      </c>
      <c r="AJ229" s="169" t="s">
        <v>3575</v>
      </c>
      <c r="AK229" s="5" t="s">
        <v>3575</v>
      </c>
      <c r="AL229" s="5" t="s">
        <v>3576</v>
      </c>
      <c r="AM229" s="5" t="s">
        <v>3580</v>
      </c>
      <c r="AN229" s="6"/>
    </row>
    <row r="230" spans="1:40" ht="16.5" customHeight="1" x14ac:dyDescent="0.2">
      <c r="A230" s="8" t="s">
        <v>2914</v>
      </c>
      <c r="B230" s="22" t="s">
        <v>94</v>
      </c>
      <c r="C230" s="2" t="s">
        <v>290</v>
      </c>
      <c r="D230" s="2" t="s">
        <v>2915</v>
      </c>
      <c r="E230" s="3" t="s">
        <v>2916</v>
      </c>
      <c r="F230" s="3" t="s">
        <v>2917</v>
      </c>
      <c r="G230" s="3" t="s">
        <v>1991</v>
      </c>
      <c r="H230" s="3" t="s">
        <v>2004</v>
      </c>
      <c r="I230" s="5">
        <v>1</v>
      </c>
      <c r="J230" s="5">
        <v>1</v>
      </c>
      <c r="K230" s="3" t="s">
        <v>352</v>
      </c>
      <c r="L230" s="3" t="s">
        <v>2918</v>
      </c>
      <c r="M230" s="3" t="s">
        <v>2919</v>
      </c>
      <c r="N230" s="3" t="s">
        <v>335</v>
      </c>
      <c r="O230" s="3" t="s">
        <v>2920</v>
      </c>
      <c r="P230" s="3" t="s">
        <v>2921</v>
      </c>
      <c r="Q230" s="3" t="s">
        <v>323</v>
      </c>
      <c r="R230" s="3" t="s">
        <v>2922</v>
      </c>
      <c r="S230" s="3" t="s">
        <v>1997</v>
      </c>
      <c r="T230" s="3" t="s">
        <v>467</v>
      </c>
      <c r="U230" s="3" t="s">
        <v>2923</v>
      </c>
      <c r="V230" s="2" t="s">
        <v>2924</v>
      </c>
      <c r="W230" s="2" t="s">
        <v>2925</v>
      </c>
      <c r="X230" s="90" t="s">
        <v>2926</v>
      </c>
      <c r="Y230" s="3" t="s">
        <v>3315</v>
      </c>
      <c r="Z230" s="166"/>
      <c r="AA230" s="166"/>
      <c r="AB230" s="166"/>
      <c r="AC230" s="166" t="s">
        <v>4347</v>
      </c>
      <c r="AD230" s="166">
        <v>516417221</v>
      </c>
      <c r="AE230" s="166" t="s">
        <v>3315</v>
      </c>
      <c r="AF230" s="168"/>
      <c r="AG230" s="166"/>
      <c r="AH230" s="166"/>
      <c r="AI230" s="166"/>
      <c r="AJ230" s="169" t="s">
        <v>3575</v>
      </c>
      <c r="AK230" s="5" t="s">
        <v>3575</v>
      </c>
      <c r="AL230" s="5" t="s">
        <v>3576</v>
      </c>
      <c r="AM230" s="5" t="s">
        <v>3580</v>
      </c>
      <c r="AN230" s="6"/>
    </row>
    <row r="231" spans="1:40" ht="16.5" customHeight="1" x14ac:dyDescent="0.2">
      <c r="A231" s="8" t="s">
        <v>2927</v>
      </c>
      <c r="B231" s="22" t="s">
        <v>48</v>
      </c>
      <c r="C231" s="2" t="s">
        <v>2928</v>
      </c>
      <c r="D231" s="2" t="s">
        <v>47</v>
      </c>
      <c r="E231" s="3" t="s">
        <v>2929</v>
      </c>
      <c r="F231" s="3" t="s">
        <v>2930</v>
      </c>
      <c r="G231" s="3" t="s">
        <v>1014</v>
      </c>
      <c r="H231" s="3" t="s">
        <v>2931</v>
      </c>
      <c r="I231" s="5">
        <v>642</v>
      </c>
      <c r="J231" s="5">
        <v>1</v>
      </c>
      <c r="K231" s="3" t="s">
        <v>352</v>
      </c>
      <c r="L231" s="3" t="s">
        <v>2932</v>
      </c>
      <c r="M231" s="3" t="s">
        <v>2933</v>
      </c>
      <c r="N231" s="3" t="s">
        <v>278</v>
      </c>
      <c r="O231" s="93" t="s">
        <v>2934</v>
      </c>
      <c r="P231" s="3" t="s">
        <v>2935</v>
      </c>
      <c r="Q231" s="3" t="s">
        <v>281</v>
      </c>
      <c r="R231" s="3" t="s">
        <v>2936</v>
      </c>
      <c r="S231" s="3" t="s">
        <v>995</v>
      </c>
      <c r="T231" s="3" t="s">
        <v>467</v>
      </c>
      <c r="U231" s="3" t="s">
        <v>2937</v>
      </c>
      <c r="V231" s="2" t="s">
        <v>2938</v>
      </c>
      <c r="W231" s="2" t="s">
        <v>46</v>
      </c>
      <c r="X231" s="90" t="s">
        <v>2939</v>
      </c>
      <c r="Y231" s="3" t="s">
        <v>3316</v>
      </c>
      <c r="Z231" s="166"/>
      <c r="AA231" s="166"/>
      <c r="AB231" s="166"/>
      <c r="AC231" s="166" t="s">
        <v>4348</v>
      </c>
      <c r="AD231" s="166">
        <v>775995403</v>
      </c>
      <c r="AE231" s="166" t="s">
        <v>3316</v>
      </c>
      <c r="AF231" s="168"/>
      <c r="AG231" s="166"/>
      <c r="AH231" s="166"/>
      <c r="AI231" s="166"/>
      <c r="AJ231" s="169" t="s">
        <v>3575</v>
      </c>
      <c r="AK231" s="5" t="s">
        <v>3575</v>
      </c>
      <c r="AL231" s="5" t="s">
        <v>3576</v>
      </c>
      <c r="AM231" s="5" t="s">
        <v>3580</v>
      </c>
      <c r="AN231" s="6"/>
    </row>
    <row r="232" spans="1:40" ht="16.5" customHeight="1" x14ac:dyDescent="0.2">
      <c r="A232" s="8" t="s">
        <v>2940</v>
      </c>
      <c r="B232" s="22" t="s">
        <v>221</v>
      </c>
      <c r="C232" s="2" t="s">
        <v>290</v>
      </c>
      <c r="D232" s="2" t="s">
        <v>2941</v>
      </c>
      <c r="E232" s="3" t="s">
        <v>2942</v>
      </c>
      <c r="F232" s="3" t="s">
        <v>2943</v>
      </c>
      <c r="G232" s="3" t="s">
        <v>2944</v>
      </c>
      <c r="H232" s="3" t="s">
        <v>2945</v>
      </c>
      <c r="I232" s="5">
        <v>1079</v>
      </c>
      <c r="J232" s="5"/>
      <c r="K232" s="3" t="s">
        <v>275</v>
      </c>
      <c r="L232" s="3" t="s">
        <v>2946</v>
      </c>
      <c r="M232" s="3" t="s">
        <v>2947</v>
      </c>
      <c r="N232" s="3" t="s">
        <v>278</v>
      </c>
      <c r="O232" s="3" t="s">
        <v>2948</v>
      </c>
      <c r="P232" s="3" t="s">
        <v>2949</v>
      </c>
      <c r="Q232" s="3" t="s">
        <v>281</v>
      </c>
      <c r="R232" s="3" t="s">
        <v>2950</v>
      </c>
      <c r="S232" s="3" t="s">
        <v>2951</v>
      </c>
      <c r="T232" s="3" t="s">
        <v>371</v>
      </c>
      <c r="U232" s="3" t="s">
        <v>2952</v>
      </c>
      <c r="V232" s="12">
        <v>544422430</v>
      </c>
      <c r="W232" s="2" t="s">
        <v>2953</v>
      </c>
      <c r="X232" s="90" t="s">
        <v>2954</v>
      </c>
      <c r="Y232" s="3" t="s">
        <v>3317</v>
      </c>
      <c r="Z232" s="166"/>
      <c r="AA232" s="166"/>
      <c r="AB232" s="166"/>
      <c r="AC232" s="166" t="s">
        <v>4349</v>
      </c>
      <c r="AD232" s="166" t="s">
        <v>4350</v>
      </c>
      <c r="AE232" s="166" t="s">
        <v>3318</v>
      </c>
      <c r="AF232" s="168"/>
      <c r="AG232" s="166" t="s">
        <v>4351</v>
      </c>
      <c r="AH232" s="167">
        <v>720043750</v>
      </c>
      <c r="AI232" s="187" t="s">
        <v>4352</v>
      </c>
      <c r="AJ232" s="169" t="s">
        <v>3575</v>
      </c>
      <c r="AK232" s="5" t="s">
        <v>3575</v>
      </c>
      <c r="AL232" s="5" t="s">
        <v>3602</v>
      </c>
      <c r="AM232" s="5" t="s">
        <v>3575</v>
      </c>
      <c r="AN232" s="6"/>
    </row>
    <row r="233" spans="1:40" ht="16.5" customHeight="1" x14ac:dyDescent="0.2">
      <c r="A233" s="8" t="s">
        <v>2955</v>
      </c>
      <c r="B233" s="22">
        <v>71175938</v>
      </c>
      <c r="C233" s="2" t="s">
        <v>290</v>
      </c>
      <c r="D233" s="2" t="s">
        <v>2956</v>
      </c>
      <c r="E233" s="3" t="s">
        <v>2957</v>
      </c>
      <c r="F233" s="3" t="s">
        <v>2958</v>
      </c>
      <c r="G233" s="3" t="s">
        <v>2959</v>
      </c>
      <c r="H233" s="3" t="s">
        <v>2960</v>
      </c>
      <c r="I233" s="5">
        <v>494</v>
      </c>
      <c r="J233" s="5">
        <v>25</v>
      </c>
      <c r="K233" s="3" t="s">
        <v>275</v>
      </c>
      <c r="L233" s="3" t="s">
        <v>2961</v>
      </c>
      <c r="M233" s="3" t="s">
        <v>4353</v>
      </c>
      <c r="N233" s="3" t="s">
        <v>335</v>
      </c>
      <c r="O233" s="3" t="s">
        <v>4353</v>
      </c>
      <c r="P233" s="3" t="s">
        <v>4354</v>
      </c>
      <c r="Q233" s="3" t="s">
        <v>323</v>
      </c>
      <c r="R233" s="3" t="s">
        <v>4354</v>
      </c>
      <c r="S233" s="3" t="s">
        <v>283</v>
      </c>
      <c r="T233" s="3" t="s">
        <v>2962</v>
      </c>
      <c r="U233" s="3" t="s">
        <v>2963</v>
      </c>
      <c r="V233" s="2" t="s">
        <v>2964</v>
      </c>
      <c r="W233" s="2" t="s">
        <v>347</v>
      </c>
      <c r="X233" s="90" t="s">
        <v>215</v>
      </c>
      <c r="Y233" s="6" t="s">
        <v>3319</v>
      </c>
      <c r="Z233" s="166"/>
      <c r="AA233" s="166">
        <v>602395627</v>
      </c>
      <c r="AB233" s="166"/>
      <c r="AC233" s="166"/>
      <c r="AD233" s="166"/>
      <c r="AE233" s="166"/>
      <c r="AF233" s="168"/>
      <c r="AG233" s="166"/>
      <c r="AH233" s="166"/>
      <c r="AI233" s="166"/>
      <c r="AJ233" s="169" t="s">
        <v>3580</v>
      </c>
      <c r="AK233" s="5" t="s">
        <v>3580</v>
      </c>
      <c r="AL233" s="5"/>
      <c r="AM233" s="5" t="s">
        <v>3580</v>
      </c>
      <c r="AN233" s="6" t="s">
        <v>4355</v>
      </c>
    </row>
    <row r="234" spans="1:40" ht="16.5" customHeight="1" x14ac:dyDescent="0.2">
      <c r="A234" s="17" t="s">
        <v>2965</v>
      </c>
      <c r="B234" s="24" t="s">
        <v>2966</v>
      </c>
      <c r="C234" s="18" t="s">
        <v>290</v>
      </c>
      <c r="D234" s="18" t="s">
        <v>2967</v>
      </c>
      <c r="E234" s="19" t="s">
        <v>2968</v>
      </c>
      <c r="F234" s="20" t="s">
        <v>2969</v>
      </c>
      <c r="G234" s="20" t="s">
        <v>2215</v>
      </c>
      <c r="H234" s="20" t="s">
        <v>1232</v>
      </c>
      <c r="I234" s="21">
        <v>1497</v>
      </c>
      <c r="J234" s="21">
        <v>7</v>
      </c>
      <c r="K234" s="20" t="s">
        <v>275</v>
      </c>
      <c r="L234" s="12" t="s">
        <v>3493</v>
      </c>
      <c r="M234" s="20" t="s">
        <v>2970</v>
      </c>
      <c r="N234" s="20" t="s">
        <v>335</v>
      </c>
      <c r="O234" s="20" t="s">
        <v>2971</v>
      </c>
      <c r="P234" s="20" t="s">
        <v>2972</v>
      </c>
      <c r="Q234" s="20" t="s">
        <v>323</v>
      </c>
      <c r="R234" s="20" t="s">
        <v>2973</v>
      </c>
      <c r="S234" s="20" t="s">
        <v>283</v>
      </c>
      <c r="T234" s="20" t="s">
        <v>371</v>
      </c>
      <c r="U234" s="20" t="s">
        <v>2974</v>
      </c>
      <c r="V234" s="18">
        <v>732735189</v>
      </c>
      <c r="W234" s="14" t="s">
        <v>2975</v>
      </c>
      <c r="X234" s="107" t="s">
        <v>2975</v>
      </c>
      <c r="Y234" s="222"/>
      <c r="Z234" s="223"/>
      <c r="AA234" s="223"/>
      <c r="AB234" s="223"/>
      <c r="AC234" s="223"/>
      <c r="AD234" s="223"/>
      <c r="AE234" s="223"/>
      <c r="AF234" s="224"/>
      <c r="AG234" s="223"/>
      <c r="AH234" s="166"/>
      <c r="AI234" s="166"/>
      <c r="AJ234" s="225"/>
      <c r="AK234" s="21" t="s">
        <v>3575</v>
      </c>
      <c r="AL234" s="21"/>
      <c r="AM234" s="21"/>
      <c r="AN234" s="6"/>
    </row>
    <row r="235" spans="1:40" ht="16.5" customHeight="1" x14ac:dyDescent="0.2">
      <c r="A235" s="17" t="s">
        <v>2976</v>
      </c>
      <c r="B235" s="24" t="s">
        <v>2977</v>
      </c>
      <c r="C235" s="18" t="s">
        <v>290</v>
      </c>
      <c r="D235" s="18" t="s">
        <v>3112</v>
      </c>
      <c r="E235" s="20" t="s">
        <v>2978</v>
      </c>
      <c r="F235" s="20" t="s">
        <v>585</v>
      </c>
      <c r="G235" s="20" t="s">
        <v>2875</v>
      </c>
      <c r="H235" s="20" t="s">
        <v>586</v>
      </c>
      <c r="I235" s="21">
        <v>449</v>
      </c>
      <c r="J235" s="21">
        <v>3</v>
      </c>
      <c r="K235" s="20" t="s">
        <v>275</v>
      </c>
      <c r="L235" s="20" t="s">
        <v>3494</v>
      </c>
      <c r="M235" s="20" t="s">
        <v>2979</v>
      </c>
      <c r="N235" s="20" t="s">
        <v>335</v>
      </c>
      <c r="O235" s="20" t="s">
        <v>2980</v>
      </c>
      <c r="P235" s="20" t="s">
        <v>2981</v>
      </c>
      <c r="Q235" s="20" t="s">
        <v>323</v>
      </c>
      <c r="R235" s="20" t="s">
        <v>2982</v>
      </c>
      <c r="S235" s="20" t="s">
        <v>283</v>
      </c>
      <c r="T235" s="20" t="s">
        <v>2883</v>
      </c>
      <c r="U235" s="20" t="s">
        <v>2983</v>
      </c>
      <c r="V235" s="18" t="s">
        <v>2984</v>
      </c>
      <c r="W235" s="12" t="s">
        <v>2985</v>
      </c>
      <c r="X235" s="130" t="s">
        <v>152</v>
      </c>
      <c r="Y235" s="21" t="s">
        <v>3320</v>
      </c>
      <c r="Z235" s="223" t="s">
        <v>4356</v>
      </c>
      <c r="AA235" s="223"/>
      <c r="AB235" s="223"/>
      <c r="AC235" s="223" t="s">
        <v>4357</v>
      </c>
      <c r="AD235" s="226"/>
      <c r="AE235" s="226" t="s">
        <v>3320</v>
      </c>
      <c r="AF235" s="227"/>
      <c r="AG235" s="226" t="s">
        <v>3545</v>
      </c>
      <c r="AH235" s="226">
        <v>777616442</v>
      </c>
      <c r="AI235" s="223" t="s">
        <v>3544</v>
      </c>
      <c r="AJ235" s="225"/>
      <c r="AK235" s="21"/>
      <c r="AL235" s="21"/>
      <c r="AM235" s="21"/>
      <c r="AN235" s="228"/>
    </row>
    <row r="236" spans="1:40" s="131" customFormat="1" ht="16.5" customHeight="1" x14ac:dyDescent="0.2">
      <c r="A236" s="8" t="s">
        <v>3495</v>
      </c>
      <c r="B236" s="22">
        <v>27714608</v>
      </c>
      <c r="C236" s="2"/>
      <c r="D236" s="229" t="s">
        <v>3496</v>
      </c>
      <c r="E236" s="3" t="s">
        <v>3497</v>
      </c>
      <c r="F236" s="229" t="s">
        <v>3498</v>
      </c>
      <c r="G236" s="3" t="s">
        <v>317</v>
      </c>
      <c r="H236" s="3" t="s">
        <v>3499</v>
      </c>
      <c r="I236" s="5">
        <v>988</v>
      </c>
      <c r="J236" s="5">
        <v>2</v>
      </c>
      <c r="K236" s="3"/>
      <c r="L236" s="3"/>
      <c r="M236" s="3"/>
      <c r="N236" s="230"/>
      <c r="O236" s="3"/>
      <c r="P236" s="3"/>
      <c r="Q236" s="3"/>
      <c r="R236" s="3"/>
      <c r="S236" s="3"/>
      <c r="T236" s="3"/>
      <c r="U236" s="3" t="s">
        <v>3500</v>
      </c>
      <c r="V236" s="2"/>
      <c r="W236" s="22"/>
      <c r="X236" s="90"/>
      <c r="Y236" s="5"/>
      <c r="Z236" s="166"/>
      <c r="AA236" s="166"/>
      <c r="AB236" s="166"/>
      <c r="AC236" s="166"/>
      <c r="AD236" s="213"/>
      <c r="AE236" s="213"/>
      <c r="AF236" s="231"/>
      <c r="AG236" s="213"/>
      <c r="AH236" s="213"/>
      <c r="AI236" s="166"/>
      <c r="AJ236" s="5"/>
      <c r="AK236" s="5"/>
      <c r="AL236" s="5"/>
      <c r="AM236" s="5"/>
      <c r="AN236" s="14"/>
    </row>
  </sheetData>
  <autoFilter ref="A1:AN236" xr:uid="{24FD2A67-31DA-4762-87B2-E981CB52A23C}"/>
  <conditionalFormatting sqref="A8">
    <cfRule type="duplicateValues" dxfId="27" priority="22"/>
  </conditionalFormatting>
  <conditionalFormatting sqref="A9">
    <cfRule type="duplicateValues" dxfId="26" priority="20"/>
  </conditionalFormatting>
  <conditionalFormatting sqref="A19">
    <cfRule type="duplicateValues" dxfId="25" priority="26"/>
  </conditionalFormatting>
  <conditionalFormatting sqref="A25">
    <cfRule type="duplicateValues" dxfId="24" priority="27"/>
  </conditionalFormatting>
  <conditionalFormatting sqref="A26">
    <cfRule type="duplicateValues" dxfId="23" priority="19"/>
  </conditionalFormatting>
  <conditionalFormatting sqref="A69">
    <cfRule type="duplicateValues" dxfId="22" priority="24"/>
  </conditionalFormatting>
  <conditionalFormatting sqref="A83">
    <cfRule type="duplicateValues" dxfId="21" priority="17"/>
  </conditionalFormatting>
  <conditionalFormatting sqref="A85">
    <cfRule type="duplicateValues" dxfId="20" priority="25"/>
  </conditionalFormatting>
  <conditionalFormatting sqref="A121">
    <cfRule type="duplicateValues" dxfId="19" priority="21"/>
  </conditionalFormatting>
  <conditionalFormatting sqref="A156">
    <cfRule type="duplicateValues" dxfId="18" priority="23"/>
  </conditionalFormatting>
  <conditionalFormatting sqref="A234">
    <cfRule type="duplicateValues" dxfId="17" priority="3"/>
  </conditionalFormatting>
  <conditionalFormatting sqref="A235:A236 A2:A82 A84:A233">
    <cfRule type="duplicateValues" dxfId="16" priority="28"/>
  </conditionalFormatting>
  <conditionalFormatting sqref="D83">
    <cfRule type="duplicateValues" dxfId="15" priority="16"/>
  </conditionalFormatting>
  <conditionalFormatting sqref="D234">
    <cfRule type="duplicateValues" dxfId="14" priority="2"/>
  </conditionalFormatting>
  <conditionalFormatting sqref="D235 D1:D82 D84:D233">
    <cfRule type="duplicateValues" dxfId="13" priority="18"/>
  </conditionalFormatting>
  <conditionalFormatting sqref="AJ1:AM236">
    <cfRule type="cellIs" dxfId="12" priority="1" operator="equal">
      <formula>"ANO"</formula>
    </cfRule>
  </conditionalFormatting>
  <conditionalFormatting sqref="AM3:AM5">
    <cfRule type="cellIs" dxfId="11" priority="14" operator="equal">
      <formula>"ANO"</formula>
    </cfRule>
  </conditionalFormatting>
  <conditionalFormatting sqref="AM7:AM9">
    <cfRule type="cellIs" dxfId="10" priority="13" operator="equal">
      <formula>"ANO"</formula>
    </cfRule>
  </conditionalFormatting>
  <conditionalFormatting sqref="AM11:AM23">
    <cfRule type="cellIs" dxfId="9" priority="12" operator="equal">
      <formula>"ANO"</formula>
    </cfRule>
  </conditionalFormatting>
  <conditionalFormatting sqref="AM25:AM111">
    <cfRule type="cellIs" dxfId="8" priority="11" operator="equal">
      <formula>"ANO"</formula>
    </cfRule>
  </conditionalFormatting>
  <conditionalFormatting sqref="AM113 AM115">
    <cfRule type="cellIs" dxfId="7" priority="15" operator="equal">
      <formula>"ANO"</formula>
    </cfRule>
  </conditionalFormatting>
  <conditionalFormatting sqref="AM125:AM130">
    <cfRule type="cellIs" dxfId="6" priority="10" operator="equal">
      <formula>"ANO"</formula>
    </cfRule>
  </conditionalFormatting>
  <conditionalFormatting sqref="AM132:AM134">
    <cfRule type="cellIs" dxfId="5" priority="9" operator="equal">
      <formula>"ANO"</formula>
    </cfRule>
  </conditionalFormatting>
  <conditionalFormatting sqref="AM136:AM144">
    <cfRule type="cellIs" dxfId="4" priority="8" operator="equal">
      <formula>"ANO"</formula>
    </cfRule>
  </conditionalFormatting>
  <conditionalFormatting sqref="AM146:AM148">
    <cfRule type="cellIs" dxfId="3" priority="7" operator="equal">
      <formula>"ANO"</formula>
    </cfRule>
  </conditionalFormatting>
  <conditionalFormatting sqref="AM150:AM157">
    <cfRule type="cellIs" dxfId="2" priority="6" operator="equal">
      <formula>"ANO"</formula>
    </cfRule>
  </conditionalFormatting>
  <conditionalFormatting sqref="AM216:AM226">
    <cfRule type="cellIs" dxfId="1" priority="5" operator="equal">
      <formula>"ANO"</formula>
    </cfRule>
  </conditionalFormatting>
  <conditionalFormatting sqref="AM228:AM232">
    <cfRule type="cellIs" dxfId="0" priority="4" operator="equal">
      <formula>"ANO"</formula>
    </cfRule>
  </conditionalFormatting>
  <hyperlinks>
    <hyperlink ref="W75" r:id="rId1" xr:uid="{5982FEB6-1043-4CB6-8917-4343B5071D2B}"/>
    <hyperlink ref="Y75" r:id="rId2" xr:uid="{FC58287C-A8B4-4766-B6CD-A8D605D875EA}"/>
    <hyperlink ref="Y53" r:id="rId3" xr:uid="{D5247585-108F-4DAB-B996-501F426A572B}"/>
    <hyperlink ref="AE132" r:id="rId4" xr:uid="{504D4E37-2995-4299-B093-235443812F8E}"/>
    <hyperlink ref="AI132" r:id="rId5" xr:uid="{F930D71B-A8D1-4368-BD6E-5BCD72C69146}"/>
    <hyperlink ref="X55" r:id="rId6" xr:uid="{24CB0C69-8CE7-4999-A173-366010D7D9AE}"/>
    <hyperlink ref="AE89" r:id="rId7" display="hejnova@ssposrno.czpodatelna@sssbrno.cz" xr:uid="{BA752F2A-BE1D-4807-AB98-5EF78CA69A14}"/>
    <hyperlink ref="X122" r:id="rId8" xr:uid="{BE0A90EE-B92B-4CA5-91C1-4EA20C7883C8}"/>
    <hyperlink ref="AE11" r:id="rId9" display="mailto:mzdovaucetni@domovhostim.cz" xr:uid="{54DF0208-DB83-4917-B01D-3205B066009C}"/>
    <hyperlink ref="AI11" r:id="rId10" display="mailto:mzdovaucetni@domovhostim.cz" xr:uid="{93C500EB-AF57-4B68-B05B-E331A73B188C}"/>
    <hyperlink ref="X82" r:id="rId11" xr:uid="{24865BE2-ABEC-490C-83A8-BBA82F836733}"/>
    <hyperlink ref="X222" r:id="rId12" xr:uid="{05A47D23-15CA-4D4B-893D-2C86FE707DE8}"/>
    <hyperlink ref="W24" r:id="rId13" xr:uid="{9BF80F05-2091-4335-9127-411FB147BBA8}"/>
    <hyperlink ref="X118" r:id="rId14" xr:uid="{ECF50A65-5E93-4237-9474-6235E7E5B542}"/>
    <hyperlink ref="AI35" r:id="rId15" xr:uid="{C64826B2-26B8-485D-B024-E5E51CF8F76A}"/>
    <hyperlink ref="AI64" r:id="rId16" xr:uid="{F1D95B26-4B81-4DBB-8245-5CCBAF32AB75}"/>
    <hyperlink ref="X182" r:id="rId17" xr:uid="{B28B8ED9-C806-4CBC-AA51-48C50E4120F4}"/>
    <hyperlink ref="Y182" r:id="rId18" xr:uid="{E6A8854C-9B9B-4EB6-BD45-2AB9AE7B291C}"/>
    <hyperlink ref="AB182" r:id="rId19" xr:uid="{F9035710-8DB2-45C3-B0A2-F16B59BB2950}"/>
    <hyperlink ref="X94" r:id="rId20" xr:uid="{472E0CEB-0028-4109-A6B7-1D253840D0C9}"/>
    <hyperlink ref="AI2" r:id="rId21" xr:uid="{A11CA36C-F924-477B-A68F-A0DE5E90E12C}"/>
    <hyperlink ref="AB22" r:id="rId22" xr:uid="{76879158-E583-4720-8594-D15A11A91BCC}"/>
    <hyperlink ref="X142" r:id="rId23" xr:uid="{469E210A-FAE5-48A3-8BCF-BB69CCE7EC9E}"/>
    <hyperlink ref="Y142" r:id="rId24" xr:uid="{EE5D62F9-A84F-4C8C-924F-0170C289D042}"/>
    <hyperlink ref="W18" r:id="rId25" xr:uid="{7E239C75-587F-4F53-A2B3-353C6D3999AA}"/>
    <hyperlink ref="X18" r:id="rId26" xr:uid="{D58D5625-4F8A-48B6-B62C-38F366785C8C}"/>
    <hyperlink ref="W56" r:id="rId27" xr:uid="{BC92A667-771F-4977-9044-D23B983C183A}"/>
    <hyperlink ref="X56" r:id="rId28" xr:uid="{E4F642A6-251C-4CEF-9367-423AB926A53E}"/>
    <hyperlink ref="AE27" r:id="rId29" xr:uid="{7DBFCBA0-BFDF-4E61-B384-1CCC7BEFF8CD}"/>
    <hyperlink ref="Y175" r:id="rId30" xr:uid="{857C3F71-F67C-4029-95DC-68E4FF6C40A0}"/>
    <hyperlink ref="X186" r:id="rId31" xr:uid="{8BC643C4-6074-4AD4-A6C9-59DFE0DC041D}"/>
    <hyperlink ref="W186" r:id="rId32" xr:uid="{51BA1BCE-85B0-41E6-A651-548233825982}"/>
    <hyperlink ref="Y46" r:id="rId33" xr:uid="{2E3F33F7-E001-4407-ABED-CFB8B172D1FA}"/>
    <hyperlink ref="W29" r:id="rId34" xr:uid="{5539BA1D-71A9-4C24-816B-83DE1AC44DC4}"/>
    <hyperlink ref="W14" r:id="rId35" xr:uid="{DEFCA4A5-CFB9-4031-8E77-8BDEA12AB9FA}"/>
    <hyperlink ref="X218" r:id="rId36" xr:uid="{A4F5DD82-C529-44D4-B0C9-EB56E1BDAB08}"/>
    <hyperlink ref="AG200" r:id="rId37" xr:uid="{D8D88689-B4E9-41D5-AA5E-EC3401F6A522}"/>
    <hyperlink ref="AI83" r:id="rId38" display="janak@charbulova.cz" xr:uid="{B95F588A-68F8-48C7-A4C1-97F7C3530407}"/>
    <hyperlink ref="AI80" r:id="rId39" xr:uid="{5912BD1F-4188-442A-950D-4FDC37AC17C4}"/>
    <hyperlink ref="X101" r:id="rId40" xr:uid="{4B4EA0CB-F2AC-42A2-AFED-CAAC4E3C5932}"/>
    <hyperlink ref="W112" r:id="rId41" display="reditelka@zspboskovice.czkonecna@zspboskovice.cz" xr:uid="{C40CD0D6-3919-4EB9-9551-1CA9F1D2C690}"/>
    <hyperlink ref="X112" r:id="rId42" xr:uid="{77897B41-848E-4BAD-9A23-9B5B389A6BAA}"/>
    <hyperlink ref="X117" r:id="rId43" xr:uid="{8EEB449B-F6D4-4FBD-B788-1151A208A9F7}"/>
    <hyperlink ref="AE208" r:id="rId44" xr:uid="{3B70F238-46EB-4DF1-9C33-A57A8BC6AB97}"/>
    <hyperlink ref="W87" r:id="rId45" display="majak@svcvyskov.cz" xr:uid="{FBACEA31-927A-482A-BFC3-193A4EF7C61D}"/>
    <hyperlink ref="X87" r:id="rId46" xr:uid="{4312220E-FFE1-4709-8C20-3972E3713203}"/>
    <hyperlink ref="X38" r:id="rId47" xr:uid="{61D744A2-FB99-432A-8098-36712603F938}"/>
    <hyperlink ref="X173" r:id="rId48" xr:uid="{9A480690-4BDF-47E2-BB4D-C8F5CB94E6F9}"/>
    <hyperlink ref="AE136" r:id="rId49" xr:uid="{498E7D59-90E3-4C2C-A39A-F2B242FE0F66}"/>
    <hyperlink ref="W136" r:id="rId50" xr:uid="{3939C405-BDF3-449B-AFD6-FF49DEF7C688}"/>
    <hyperlink ref="AB136" r:id="rId51" xr:uid="{107EB4EA-4ED7-4C84-B201-DDC98F2D6E2E}"/>
    <hyperlink ref="W122" r:id="rId52" display="ssp@sspkyjov.cz" xr:uid="{3813B0EF-E27D-4717-91BD-F5C28B51F3EA}"/>
    <hyperlink ref="Y36" r:id="rId53" display="mailto:svcmiroslav@gmail.com" xr:uid="{1764C563-E2FA-462F-A8AB-8227BD5F5796}"/>
    <hyperlink ref="X36" r:id="rId54" display="mailto:svcmiroslav@gmail.com" xr:uid="{2EE53602-537D-489C-B8A1-B21D704B01A1}"/>
    <hyperlink ref="X206" r:id="rId55" xr:uid="{51FF71BF-1D4A-47E0-924E-7FB1373CA7A9}"/>
    <hyperlink ref="W221" r:id="rId56" xr:uid="{5666A915-5765-4DE7-B8E9-17FAD83F5561}"/>
    <hyperlink ref="X116" r:id="rId57" xr:uid="{2E1A9DBF-6E56-4340-881D-48D3E2830622}"/>
    <hyperlink ref="X39" r:id="rId58" xr:uid="{56112F89-4276-4D6F-9C4D-C23C58B7682C}"/>
    <hyperlink ref="AI51" r:id="rId59" xr:uid="{DD5E0B2A-18A0-4FDB-B635-3D25C5BC6C84}"/>
    <hyperlink ref="W165" r:id="rId60" display="mailto:zusvelkepavlovice@seznam.cz" xr:uid="{556D96EB-598C-4C2F-845A-ED33C7143129}"/>
    <hyperlink ref="X165" r:id="rId61" xr:uid="{B13E5018-9EEC-4EF5-BFA0-C120AFF72B07}"/>
    <hyperlink ref="AE165" r:id="rId62" xr:uid="{65AB3177-88E3-4F13-A4A6-D593F70FAC9F}"/>
    <hyperlink ref="X150" r:id="rId63" xr:uid="{899CDEEB-EC99-413C-9F92-2D15ECF81CC9}"/>
    <hyperlink ref="X204" r:id="rId64" xr:uid="{F5B845B9-08E7-494D-82F3-DF0390672A11}"/>
    <hyperlink ref="X179" r:id="rId65" display="pavlik@nspiv.cz" xr:uid="{926B0C43-EA87-471B-913C-2615BF71F031}"/>
    <hyperlink ref="Y179" r:id="rId66" xr:uid="{E4A85AC7-AA83-41B4-9349-48B30135F85D}"/>
    <hyperlink ref="AE179" r:id="rId67" xr:uid="{57ED4B49-0093-4681-A868-AC6476978392}"/>
    <hyperlink ref="AI179" r:id="rId68" xr:uid="{C3EEFDF8-46DD-46B5-AAB2-943363D5E349}"/>
    <hyperlink ref="W61" r:id="rId69" xr:uid="{4A9B5D62-2185-4494-A771-6FA09C18579D}"/>
    <hyperlink ref="X61" r:id="rId70" xr:uid="{C917782F-1354-457F-A643-E806CF0648A2}"/>
    <hyperlink ref="Y61" r:id="rId71" xr:uid="{3CA5B08F-B558-48A7-9A99-2FB5F29E3EFC}"/>
    <hyperlink ref="AB61" r:id="rId72" xr:uid="{3AF0FBA3-C6EF-457A-997C-3A0F07663818}"/>
    <hyperlink ref="X171" r:id="rId73" xr:uid="{B0CFC6C7-FCAF-40DE-B4FF-C5B252104368}"/>
    <hyperlink ref="W171" r:id="rId74" xr:uid="{912CF9F4-DF7F-45AF-BC2F-BF933AC3FEF4}"/>
    <hyperlink ref="W110" r:id="rId75" xr:uid="{34BC22F0-3EED-4B4C-A50B-DC212BFFEC83}"/>
    <hyperlink ref="X110" r:id="rId76" xr:uid="{74F8D03E-F653-4EA6-94D4-8338DDB28682}"/>
    <hyperlink ref="AI110" r:id="rId77" xr:uid="{AF3C45E0-7A2C-4BA7-9DA1-5AAC7FBBC7E3}"/>
    <hyperlink ref="AE171" r:id="rId78" xr:uid="{23F8BCA5-F35F-4E65-A328-0E0F8C4DA10F}"/>
    <hyperlink ref="AI171" r:id="rId79" xr:uid="{433294E1-9DFF-4015-8B66-1846AF708B46}"/>
    <hyperlink ref="AI14" r:id="rId80" xr:uid="{AA742711-5F0E-407C-90AE-11508F97A0E6}"/>
    <hyperlink ref="X203" r:id="rId81" xr:uid="{D8C1B322-EA58-49BF-8A83-68595A6A514B}"/>
    <hyperlink ref="X177" r:id="rId82" xr:uid="{E725C034-B3E0-4B61-9B17-95F33E1EBA11}"/>
    <hyperlink ref="X85" r:id="rId83" xr:uid="{C960617D-8AAC-4546-924B-CD7ABBDB8ACA}"/>
    <hyperlink ref="AE156" r:id="rId84" xr:uid="{60D35B6C-0DA9-4B2C-A44C-300D2D72F072}"/>
    <hyperlink ref="AI221" r:id="rId85" xr:uid="{BB56821E-FF3C-43CB-BA63-5EA0917CCA58}"/>
    <hyperlink ref="X64" r:id="rId86" xr:uid="{567A7515-EFF8-448A-A57D-846034941F81}"/>
    <hyperlink ref="AI232" r:id="rId87" xr:uid="{F9A4FCA7-2C16-4910-9150-07F30F63F58A}"/>
    <hyperlink ref="X28" r:id="rId88" xr:uid="{2ACF6AD3-C52E-408B-870A-3191CFFCC17E}"/>
    <hyperlink ref="X139" r:id="rId89" xr:uid="{E5184BCA-AD92-47FD-B0E0-0434566DD49C}"/>
    <hyperlink ref="W139" r:id="rId90" xr:uid="{4E3430AA-C701-49BA-AE7D-C5351519DFC5}"/>
    <hyperlink ref="X62" r:id="rId91" xr:uid="{C32DDF53-8417-4BA1-9916-63C2F5BABE53}"/>
    <hyperlink ref="X133" r:id="rId92" xr:uid="{59733B50-D38A-483D-BED0-E3522999E6AD}"/>
    <hyperlink ref="W179" r:id="rId93" xr:uid="{2CA2AE57-0C50-43BA-86FF-3358E5D22583}"/>
    <hyperlink ref="AB179" r:id="rId94" xr:uid="{0A0EA2C5-ACDF-4622-B934-C379221E74DB}"/>
    <hyperlink ref="Y154" r:id="rId95" xr:uid="{B5B17927-EF91-4BAD-B9AE-07A78031F735}"/>
    <hyperlink ref="Y188" r:id="rId96" xr:uid="{52488AE8-3DD6-4236-AA15-9A4E5CF5DE43}"/>
    <hyperlink ref="Y192" r:id="rId97" xr:uid="{D8AA1204-9AEE-429D-8857-293BBBCE3CE5}"/>
    <hyperlink ref="X104" r:id="rId98" xr:uid="{52284F9F-3CF0-4DE6-8E25-F1EDF8FB861C}"/>
    <hyperlink ref="W9" r:id="rId99" xr:uid="{CD789022-E6E8-4152-BD4D-BE963465E7C8}"/>
    <hyperlink ref="X9" r:id="rId100" display="reditel@zamecekstrelice.cz" xr:uid="{791C8730-85EA-4749-99C1-6FAF8326F983}"/>
    <hyperlink ref="AI99" r:id="rId101" xr:uid="{FB59CC87-BA19-40EB-BFFF-F54DAB90F47B}"/>
    <hyperlink ref="Y225" r:id="rId102" xr:uid="{219B7D56-B6BD-4828-918C-75AC84C335AF}"/>
    <hyperlink ref="X192" r:id="rId103" display="zusbojanovice@zusbojanovicel.cz" xr:uid="{4FBF586B-5E64-42B0-8BD6-EB73BDA93B71}"/>
    <hyperlink ref="X215" r:id="rId104" display="mailto:zemankova@svcslovacko.cz" xr:uid="{906308B6-1041-4022-8147-7ABE335F08FB}"/>
    <hyperlink ref="X180" r:id="rId105" xr:uid="{7D27A201-28F6-47AC-9103-5E6E57B451FC}"/>
    <hyperlink ref="Y180" r:id="rId106" xr:uid="{B0122043-6832-4E3E-8C7A-DA46FA821F1C}"/>
    <hyperlink ref="AE180" r:id="rId107" xr:uid="{E6BAF5CF-04C8-475D-96C0-1872969F2207}"/>
    <hyperlink ref="X200" r:id="rId108" xr:uid="{CFC3F57D-2D3B-4DD0-8270-8BDD8BE09496}"/>
    <hyperlink ref="X26" r:id="rId109" xr:uid="{6C64371A-221D-4E29-8A48-F4742C6D436F}"/>
    <hyperlink ref="X59" r:id="rId110" xr:uid="{FFD9EDD8-7E57-4753-BF7A-02C83B897488}"/>
    <hyperlink ref="X123" r:id="rId111" xr:uid="{76A357A0-D626-486C-80C0-380457BCA748}"/>
    <hyperlink ref="X190" r:id="rId112" xr:uid="{AAAE6671-F114-4C68-8354-856A822DBC9B}"/>
    <hyperlink ref="X159" r:id="rId113" xr:uid="{C649D91D-6D19-4206-98AE-99095F078565}"/>
    <hyperlink ref="X134" r:id="rId114" xr:uid="{0ADF0C4F-6EF6-4153-BA64-ED423A5C5CEF}"/>
    <hyperlink ref="X93" r:id="rId115" xr:uid="{DA284DA7-D069-4901-A5A6-CB1D55C241EA}"/>
    <hyperlink ref="X154" r:id="rId116" xr:uid="{F4D9F0A4-2B7D-4DC3-B7C3-CF13D5ACC178}"/>
    <hyperlink ref="X58" r:id="rId117" xr:uid="{3AD37F2E-3592-4376-B105-4C1C939A35D6}"/>
    <hyperlink ref="X228" r:id="rId118" xr:uid="{2995ABC1-1AD4-4D97-ADDD-2300960FFE0F}"/>
    <hyperlink ref="W39" r:id="rId119" xr:uid="{D6EDD710-E472-4A12-8CD7-8F9C04ABD22C}"/>
    <hyperlink ref="X167" r:id="rId120" xr:uid="{9042896C-07E0-4EB4-AFBE-C6E6A045331D}"/>
    <hyperlink ref="X52" r:id="rId121" xr:uid="{E83DDE2F-23DD-4C26-8663-0DA62BB88F17}"/>
    <hyperlink ref="X89" r:id="rId122" xr:uid="{BCAC1A1B-DE74-48D6-8ECE-1E9755E18726}"/>
    <hyperlink ref="X31" r:id="rId123" xr:uid="{AE26444A-5845-4590-A446-8BC381A32861}"/>
    <hyperlink ref="X6" r:id="rId124" xr:uid="{3D3443D6-A53D-4062-AFEE-2CD446642E1A}"/>
    <hyperlink ref="X54" r:id="rId125" xr:uid="{A26B571E-DA23-48C7-83DF-8A647F0A4504}"/>
    <hyperlink ref="X7" r:id="rId126" xr:uid="{C65D80A2-B3EE-476A-BB84-0105F49F3655}"/>
    <hyperlink ref="X137" r:id="rId127" xr:uid="{8E19CF8F-545C-4546-90EA-005DD5272496}"/>
    <hyperlink ref="X127" r:id="rId128" xr:uid="{8EBE758D-9C4E-4AD5-9121-8B05D5F62482}"/>
    <hyperlink ref="AI32" r:id="rId129" xr:uid="{BADA137F-DC66-4967-A449-9E6715BADB90}"/>
    <hyperlink ref="AB32" r:id="rId130" xr:uid="{3C5699FF-1C6A-433F-AE5D-10E3327EB63B}"/>
    <hyperlink ref="W32" r:id="rId131" xr:uid="{48143021-A261-4A94-A9B6-61605CD62013}"/>
    <hyperlink ref="W138" r:id="rId132" xr:uid="{E459A02F-D66B-43E6-B269-D05054DB3B31}"/>
    <hyperlink ref="AE138" r:id="rId133" xr:uid="{B1A20372-D939-40A5-B666-A28D6195D7BC}"/>
    <hyperlink ref="AI138" r:id="rId134" xr:uid="{58856832-07B9-44D9-B471-9B3391F799D5}"/>
    <hyperlink ref="AE87" r:id="rId135" xr:uid="{6A200A0E-CDCC-4ABF-BAE1-CD8156FDC9BD}"/>
    <hyperlink ref="X227" r:id="rId136" xr:uid="{29AC02C0-5EB2-48ED-8572-6EEE046E51C8}"/>
    <hyperlink ref="W227" r:id="rId137" xr:uid="{F1B6A7DC-3960-44A1-B2E9-B186C26A2CEA}"/>
    <hyperlink ref="AI182" r:id="rId138" xr:uid="{2574A3E9-0BE2-49CA-ADD6-4BD0832AB57F}"/>
    <hyperlink ref="AE182" r:id="rId139" xr:uid="{6746B1EB-F880-43F7-A106-1F7913B68466}"/>
    <hyperlink ref="AI107" r:id="rId140" xr:uid="{6B2CF00D-9CEF-4485-85CB-A40ACCF8978F}"/>
    <hyperlink ref="AI81" r:id="rId141" xr:uid="{0F49B6AF-0C8C-454C-98B4-647F127FB786}"/>
    <hyperlink ref="X32" r:id="rId142" xr:uid="{43F2CB39-CA90-43C3-85B2-9E8F84C3BAD1}"/>
    <hyperlink ref="W216" r:id="rId143" display="mailto:ekonomka@zusklobouky.cz" xr:uid="{7C0FF872-7F36-4149-A82B-0609574E91FC}"/>
  </hyperlinks>
  <pageMargins left="0.7" right="0.7" top="0.78740157499999996" bottom="0.78740157499999996" header="0.3" footer="0.3"/>
  <pageSetup paperSize="9" orientation="portrait" horizontalDpi="4294967293" verticalDpi="4294967293" r:id="rId144"/>
  <legacy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01Seznam Zadavatelů</vt:lpstr>
      <vt:lpstr>03Specifikace</vt:lpstr>
      <vt:lpstr>04Cena plnění</vt:lpstr>
      <vt:lpstr>11 bez NP</vt:lpstr>
      <vt:lpstr>Seznam_PO_1_1_2025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Leona Březovičová</cp:lastModifiedBy>
  <cp:lastPrinted>2025-04-07T08:05:22Z</cp:lastPrinted>
  <dcterms:created xsi:type="dcterms:W3CDTF">2023-11-26T12:26:29Z</dcterms:created>
  <dcterms:modified xsi:type="dcterms:W3CDTF">2025-04-07T09:08:18Z</dcterms:modified>
</cp:coreProperties>
</file>