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9040" windowHeight="15840" activeTab="2"/>
  </bookViews>
  <sheets>
    <sheet name="Stavba" sheetId="1" r:id="rId1"/>
    <sheet name="VzorPolozky" sheetId="10" state="hidden" r:id="rId2"/>
    <sheet name="SO 01 PPD24_08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'SO 01 PPD24_08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'SO 01 PPD24_08 Pol'!$A$1:$G$421</definedName>
    <definedName name="_xlnm.Print_Area" localSheetId="0">Stavba!$A$1:$J$79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408" i="12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63"/>
  <c r="G160"/>
  <c r="G267"/>
  <c r="G266"/>
  <c r="G265"/>
  <c r="G264"/>
  <c r="G255"/>
  <c r="G395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9"/>
  <c r="G12"/>
  <c r="G14"/>
  <c r="G17"/>
  <c r="G21"/>
  <c r="G27"/>
  <c r="G29"/>
  <c r="G30"/>
  <c r="G33"/>
  <c r="G36"/>
  <c r="G41"/>
  <c r="G43"/>
  <c r="G46"/>
  <c r="G48"/>
  <c r="G50"/>
  <c r="G53"/>
  <c r="G52" s="1"/>
  <c r="I52" i="1" s="1"/>
  <c r="G56" i="12"/>
  <c r="G62"/>
  <c r="G65"/>
  <c r="G67"/>
  <c r="G69"/>
  <c r="G72"/>
  <c r="G74"/>
  <c r="G76"/>
  <c r="G75" s="1"/>
  <c r="I55" i="1" s="1"/>
  <c r="G80" i="12"/>
  <c r="G82"/>
  <c r="G88"/>
  <c r="G91"/>
  <c r="G93"/>
  <c r="G95"/>
  <c r="G98"/>
  <c r="G101"/>
  <c r="G104"/>
  <c r="G107"/>
  <c r="G110"/>
  <c r="G115"/>
  <c r="G129"/>
  <c r="G138"/>
  <c r="G140"/>
  <c r="G145"/>
  <c r="G148"/>
  <c r="G153"/>
  <c r="G155"/>
  <c r="G154" s="1"/>
  <c r="I58" i="1" s="1"/>
  <c r="G157" i="12"/>
  <c r="G156" s="1"/>
  <c r="I59" i="1" s="1"/>
  <c r="G162" i="12"/>
  <c r="G164"/>
  <c r="G166"/>
  <c r="G168"/>
  <c r="G169"/>
  <c r="G171"/>
  <c r="G172"/>
  <c r="G175"/>
  <c r="G199"/>
  <c r="G200"/>
  <c r="G202"/>
  <c r="G201" s="1"/>
  <c r="I63" i="1" s="1"/>
  <c r="G204" i="12"/>
  <c r="G205"/>
  <c r="G209"/>
  <c r="G212"/>
  <c r="G215"/>
  <c r="G217"/>
  <c r="G218"/>
  <c r="G220"/>
  <c r="G223"/>
  <c r="G225"/>
  <c r="G228"/>
  <c r="G231"/>
  <c r="G235"/>
  <c r="G238"/>
  <c r="G240"/>
  <c r="G241"/>
  <c r="G244"/>
  <c r="G246"/>
  <c r="G247"/>
  <c r="G248"/>
  <c r="G250"/>
  <c r="G251"/>
  <c r="G253"/>
  <c r="G254"/>
  <c r="G268"/>
  <c r="G270"/>
  <c r="G273"/>
  <c r="G275"/>
  <c r="G277"/>
  <c r="G279"/>
  <c r="G281"/>
  <c r="G284"/>
  <c r="G286"/>
  <c r="G289"/>
  <c r="G295"/>
  <c r="G297"/>
  <c r="G299"/>
  <c r="G301"/>
  <c r="G303"/>
  <c r="G305"/>
  <c r="G307"/>
  <c r="G310"/>
  <c r="G317"/>
  <c r="G321"/>
  <c r="G342"/>
  <c r="G344"/>
  <c r="G346"/>
  <c r="G348"/>
  <c r="G350"/>
  <c r="G352"/>
  <c r="G354"/>
  <c r="G359"/>
  <c r="G362"/>
  <c r="G394"/>
  <c r="G397"/>
  <c r="G399"/>
  <c r="G400"/>
  <c r="G401"/>
  <c r="G402"/>
  <c r="G403"/>
  <c r="G404"/>
  <c r="G405"/>
  <c r="G407"/>
  <c r="G409"/>
  <c r="M411"/>
  <c r="F41" i="1" s="1"/>
  <c r="I19"/>
  <c r="H42"/>
  <c r="J28"/>
  <c r="J26"/>
  <c r="G38"/>
  <c r="F38"/>
  <c r="J23"/>
  <c r="J24"/>
  <c r="J25"/>
  <c r="J27"/>
  <c r="E24"/>
  <c r="E26"/>
  <c r="G361" i="12" l="1"/>
  <c r="I74" i="1" s="1"/>
  <c r="G159" i="12"/>
  <c r="I75" i="1"/>
  <c r="G161" i="12"/>
  <c r="I61" i="1" s="1"/>
  <c r="G353" i="12"/>
  <c r="I73" i="1" s="1"/>
  <c r="G396" i="12"/>
  <c r="I76" i="1" s="1"/>
  <c r="G198" i="12"/>
  <c r="I62" i="1" s="1"/>
  <c r="G347" i="12"/>
  <c r="I72" i="1" s="1"/>
  <c r="G8" i="12"/>
  <c r="I49" i="1" s="1"/>
  <c r="N411" i="12"/>
  <c r="G40" i="1" s="1"/>
  <c r="G320" i="12"/>
  <c r="I71" i="1" s="1"/>
  <c r="G285" i="12"/>
  <c r="I69" i="1" s="1"/>
  <c r="G203" i="12"/>
  <c r="I64" i="1" s="1"/>
  <c r="G20" i="12"/>
  <c r="I51" i="1" s="1"/>
  <c r="G16" i="12"/>
  <c r="I50" i="1" s="1"/>
  <c r="G139" i="12"/>
  <c r="I57" i="1" s="1"/>
  <c r="G398" i="12"/>
  <c r="I77" i="1" s="1"/>
  <c r="G208" i="12"/>
  <c r="I65" i="1" s="1"/>
  <c r="G79" i="12"/>
  <c r="I56" i="1" s="1"/>
  <c r="G55" i="12"/>
  <c r="I53" i="1" s="1"/>
  <c r="G406" i="12"/>
  <c r="I78" i="1" s="1"/>
  <c r="I20" s="1"/>
  <c r="G309" i="12"/>
  <c r="I70" i="1" s="1"/>
  <c r="G269" i="12"/>
  <c r="I68" i="1" s="1"/>
  <c r="G216" i="12"/>
  <c r="I66" i="1" s="1"/>
  <c r="G61" i="12"/>
  <c r="I54" i="1" s="1"/>
  <c r="G219" i="12"/>
  <c r="I67" i="1" s="1"/>
  <c r="F40"/>
  <c r="F39"/>
  <c r="I18" l="1"/>
  <c r="I60"/>
  <c r="I17" s="1"/>
  <c r="G411" i="12"/>
  <c r="G41" i="1"/>
  <c r="I41" s="1"/>
  <c r="I40"/>
  <c r="G39"/>
  <c r="G42" s="1"/>
  <c r="I16"/>
  <c r="F42"/>
  <c r="I79"/>
  <c r="J49" l="1"/>
  <c r="J60"/>
  <c r="I39"/>
  <c r="I42" s="1"/>
  <c r="J39" s="1"/>
  <c r="J42" s="1"/>
  <c r="J69"/>
  <c r="I21"/>
  <c r="J50"/>
  <c r="J78"/>
  <c r="J55"/>
  <c r="J74"/>
  <c r="J64"/>
  <c r="J77"/>
  <c r="J63"/>
  <c r="J76"/>
  <c r="J75"/>
  <c r="J53"/>
  <c r="J68"/>
  <c r="J59"/>
  <c r="J51"/>
  <c r="J52"/>
  <c r="J58"/>
  <c r="J73"/>
  <c r="J72"/>
  <c r="J67"/>
  <c r="J57"/>
  <c r="J65"/>
  <c r="J71"/>
  <c r="J66"/>
  <c r="J56"/>
  <c r="J62"/>
  <c r="J70"/>
  <c r="J61"/>
  <c r="J54"/>
  <c r="G25" l="1"/>
  <c r="J40"/>
  <c r="J41"/>
  <c r="J79"/>
  <c r="A27" l="1"/>
  <c r="A28" s="1"/>
  <c r="G28" l="1"/>
  <c r="G27" s="1"/>
  <c r="G29" s="1"/>
</calcChain>
</file>

<file path=xl/sharedStrings.xml><?xml version="1.0" encoding="utf-8"?>
<sst xmlns="http://schemas.openxmlformats.org/spreadsheetml/2006/main" count="1346" uniqueCount="670">
  <si>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</si>
  <si>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</si>
  <si>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</si>
  <si>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</si>
  <si>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</si>
  <si>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</si>
  <si>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</si>
  <si>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</si>
  <si>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</si>
  <si>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</si>
  <si>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</si>
  <si>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</si>
  <si>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</si>
  <si>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</si>
  <si>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</si>
  <si>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</si>
  <si>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</si>
  <si>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</si>
  <si>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</si>
  <si>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</si>
  <si>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</si>
  <si>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</si>
  <si>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</si>
  <si>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</si>
  <si>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</si>
  <si>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</si>
  <si>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</si>
  <si>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</si>
  <si>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</si>
  <si>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</si>
  <si>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</si>
  <si>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</si>
  <si>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</si>
  <si>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</si>
  <si>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</si>
  <si>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</si>
  <si>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</si>
  <si>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</si>
  <si>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PPD24/08</t>
  </si>
  <si>
    <t>Rekonstrukce bytů v domě 9. května 16, Blansko</t>
  </si>
  <si>
    <t>SO 01</t>
  </si>
  <si>
    <t>Stavební práce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</si>
  <si>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</si>
  <si>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</si>
  <si>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</si>
  <si>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</si>
  <si>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</si>
  <si>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</si>
  <si>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</si>
  <si>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</si>
  <si>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</si>
  <si>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</si>
  <si>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</si>
  <si>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61</t>
  </si>
  <si>
    <t>Úpravy povrchů vnitřní</t>
  </si>
  <si>
    <t>62</t>
  </si>
  <si>
    <t>Úpravy povrchů vnější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</si>
  <si>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</si>
  <si>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</si>
  <si>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</si>
  <si>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</si>
  <si>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</si>
  <si>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</si>
  <si>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</si>
  <si>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</si>
  <si>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711</t>
  </si>
  <si>
    <t>Izolace proti vodě</t>
  </si>
  <si>
    <t>720</t>
  </si>
  <si>
    <t>Zdravotechnická instalace</t>
  </si>
  <si>
    <t>722</t>
  </si>
  <si>
    <t>Vnitřní vodovod</t>
  </si>
  <si>
    <t>725</t>
  </si>
  <si>
    <t>Zařizovací předměty</t>
  </si>
  <si>
    <t>728</t>
  </si>
  <si>
    <t>Vzduchotechnika</t>
  </si>
  <si>
    <t>730</t>
  </si>
  <si>
    <t>Ústřední vytápění</t>
  </si>
  <si>
    <t>735</t>
  </si>
  <si>
    <t>Otopná tělesa</t>
  </si>
  <si>
    <t>764</t>
  </si>
  <si>
    <t>Konstrukce klempířské</t>
  </si>
  <si>
    <t>765</t>
  </si>
  <si>
    <t>Krytiny tvrdé</t>
  </si>
  <si>
    <t>766</t>
  </si>
  <si>
    <t>Konstrukce truhlářské</t>
  </si>
  <si>
    <t>771</t>
  </si>
  <si>
    <t>Podlahy z dlaždic a obklady</t>
  </si>
  <si>
    <t>775</t>
  </si>
  <si>
    <t>Podlahy vlysové a parketové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</si>
  <si>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</si>
  <si>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</si>
  <si>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</si>
  <si>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</si>
  <si>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</si>
  <si>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</si>
  <si>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</si>
  <si>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</si>
  <si>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</si>
  <si>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</si>
  <si>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M24</t>
  </si>
  <si>
    <t>Montáže vzduchotechnických zařízení</t>
  </si>
  <si>
    <t>M33</t>
  </si>
  <si>
    <t>Montáže dopravních zařízení a vah-výtahy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</si>
  <si>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</si>
  <si>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</si>
  <si>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</si>
  <si>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</si>
  <si>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</si>
  <si>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</si>
  <si>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</si>
  <si>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</si>
  <si>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</si>
  <si>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</si>
  <si>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</si>
  <si>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</si>
  <si>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</si>
  <si>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</si>
  <si>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</si>
  <si>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</si>
  <si>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</si>
  <si>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</si>
  <si>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310235251</t>
  </si>
  <si>
    <t>Zazdívka otvorů pl.0,0225 m2 cihlami, tl.zdi 45 cm s použitím suché maltové směsi</t>
  </si>
  <si>
    <t>kus</t>
  </si>
  <si>
    <t>POL1_</t>
  </si>
  <si>
    <t>1.NP : 2</t>
  </si>
  <si>
    <t>VV</t>
  </si>
  <si>
    <t>2.NP : 6</t>
  </si>
  <si>
    <t>317121047</t>
  </si>
  <si>
    <t>2.NP : 3</t>
  </si>
  <si>
    <t>342255024</t>
  </si>
  <si>
    <t>m2</t>
  </si>
  <si>
    <t>2.NP : (1,98+1,91+1,885+2,215*2+2,015)*2,5-0,8*2*3+0,6*2,5*2+0,4*2,5</t>
  </si>
  <si>
    <t>342261112</t>
  </si>
  <si>
    <t>Příčka sádrokarton. ocel.kce, 1x oplášť. tl.100 mm desky standard tl.12,5 mm, izol. minerál tl.6 cm</t>
  </si>
  <si>
    <t>1.NP : (1,545+1,745+1,19)*2,5-0,8*2</t>
  </si>
  <si>
    <t>2.NP : (1,52+1,19+1,745+1,19+1,745+1,515+4,165+1,57)*2,5-0,8*2*3</t>
  </si>
  <si>
    <t>610991111</t>
  </si>
  <si>
    <t>Zakrývání výplní vnitřních otvorů</t>
  </si>
  <si>
    <t>okna a dveře 1.NP : 1*2*5+1,5*1,4*2</t>
  </si>
  <si>
    <t>okna a dveře 2.NP : 1*2*5*3+1,5*1,5*6</t>
  </si>
  <si>
    <t>podlahy 1.NP : 3,42+3,89+20,65</t>
  </si>
  <si>
    <t>podlahy 2.NP : 3,37+3,94+20,97+3,36+4,01+20,88+3,16+3,6+14,22+7,29</t>
  </si>
  <si>
    <t>ostatní prostory : 50</t>
  </si>
  <si>
    <t>611472111</t>
  </si>
  <si>
    <t>Omítka stropu klasická, se štukem ze suché směsi</t>
  </si>
  <si>
    <t>612401191</t>
  </si>
  <si>
    <t>Omítka malých ploch vnitřních stěn do 0,09 m2 vápennou štukovou omítkou</t>
  </si>
  <si>
    <t>612421615</t>
  </si>
  <si>
    <t>Omítka vnitřní zdiva, MVC, hrubá zatřená tloušťka jádra 20 mm</t>
  </si>
  <si>
    <t xml:space="preserve">vyrovnání křivosti stávajících stěn : </t>
  </si>
  <si>
    <t>Odkaz na mn. položky pořadí 37 : 175,12250</t>
  </si>
  <si>
    <t>612421637</t>
  </si>
  <si>
    <t>Omítka vnitřní zdiva, MVC, štuková</t>
  </si>
  <si>
    <t>Odkaz na mn. položky pořadí 8 : 175,12250</t>
  </si>
  <si>
    <t>Odkaz na mn. položky pořadí 11 : 39,88200*-1</t>
  </si>
  <si>
    <t>612425931</t>
  </si>
  <si>
    <t>Omítka vápenná vnitřního ostění - štuková s použitím suché maltové směsi</t>
  </si>
  <si>
    <t xml:space="preserve">výměna oken : </t>
  </si>
  <si>
    <t>(1,475*2+1,4*2*2)*0,3</t>
  </si>
  <si>
    <t>(1,475*2+1,4*2*2+1,49*2+1,4*2*2+1,495*2+1,4*2*2)*0,3</t>
  </si>
  <si>
    <t>výměnq vstup. dveří : (1+2*2)*0,5*2*4</t>
  </si>
  <si>
    <t>612451121</t>
  </si>
  <si>
    <t>Omítka vnitřní zdiva, cementová (MC), hladká</t>
  </si>
  <si>
    <t>pod obklady : 39,882</t>
  </si>
  <si>
    <t>612471411</t>
  </si>
  <si>
    <t>Úprava vnitřních stěn aktivovaným štukem s použitím suché maltové směsi</t>
  </si>
  <si>
    <t>Odkaz na mn. položky pořadí 15 : 59,50000</t>
  </si>
  <si>
    <t>odpočet keramických obkladů : -53,62</t>
  </si>
  <si>
    <t>612473185</t>
  </si>
  <si>
    <t>Příplatek za zabudované omítníky v ploše stěn</t>
  </si>
  <si>
    <t>Odkaz na mn. položky pořadí 9 : 135,24050</t>
  </si>
  <si>
    <t>612481112</t>
  </si>
  <si>
    <t>Potažení vnitř.stěn keramickým pletivem s vypnutím</t>
  </si>
  <si>
    <t>612481211</t>
  </si>
  <si>
    <t>Odkaz na mn. položky pořadí 3 : 29,75000*2</t>
  </si>
  <si>
    <t>622904121</t>
  </si>
  <si>
    <t>Ruční čištění ocelovým kartáčem</t>
  </si>
  <si>
    <t>632415120</t>
  </si>
  <si>
    <t>642941211</t>
  </si>
  <si>
    <t>Pouzdro pro posuvné dveře jednostranné, do SDK jednostranné pouzdro 800/1970 mm</t>
  </si>
  <si>
    <t>1.NP : 1</t>
  </si>
  <si>
    <t>642942111</t>
  </si>
  <si>
    <t>Osazení zárubní dveřních ocelových, pl. do 2,5 m2</t>
  </si>
  <si>
    <t>bezpečnostní dveře : 1+3</t>
  </si>
  <si>
    <t>642952110</t>
  </si>
  <si>
    <t>Osazení zárubní dveřních dřevěných, pl. do 2,5 m2</t>
  </si>
  <si>
    <t>1+3</t>
  </si>
  <si>
    <t>648991113</t>
  </si>
  <si>
    <t>Osazení parapet.desek plast. a lamin. š.nad 20cm včetně dodávky plastové parapetní desky š. 350 mm</t>
  </si>
  <si>
    <t>m</t>
  </si>
  <si>
    <t>1.NP : 1,475*2</t>
  </si>
  <si>
    <t>2.NP : 1,475*2+1,49*2+1,495*2</t>
  </si>
  <si>
    <t>553308423</t>
  </si>
  <si>
    <t>POL3_</t>
  </si>
  <si>
    <t>bezpečnostní dveře : 4</t>
  </si>
  <si>
    <t>61181512</t>
  </si>
  <si>
    <t>952901111</t>
  </si>
  <si>
    <t>Vyčištění budov o výšce podlaží do 4 m</t>
  </si>
  <si>
    <t>962031125</t>
  </si>
  <si>
    <t>Bourání příček z cihel pálených děrovan. tl.140 mm</t>
  </si>
  <si>
    <t>1.NP : (1,51+1,63)*2,5-0,6*2</t>
  </si>
  <si>
    <t>965048515</t>
  </si>
  <si>
    <t>Broušení betonových povrchů do tl. 5 mm</t>
  </si>
  <si>
    <t>965081712</t>
  </si>
  <si>
    <t>Bourání dlažeb keramických tl.10 mm, pl. do 1 m2</t>
  </si>
  <si>
    <t>22 : 2,47</t>
  </si>
  <si>
    <t>102+112+152 : 2,48+2,56+2,52</t>
  </si>
  <si>
    <t>965081812</t>
  </si>
  <si>
    <t>Bourání dlažeb terac.,čedič. tl.do 30 mm, pl. 1 m2 dlaždice teracové</t>
  </si>
  <si>
    <t>111+151 : 2,94+2,94</t>
  </si>
  <si>
    <t>965081702</t>
  </si>
  <si>
    <t xml:space="preserve">Bourání soklíků z dlažeb keramických </t>
  </si>
  <si>
    <t>111+151 : (1,805*2+1,63*2-0,8*3-0,6)*2</t>
  </si>
  <si>
    <t>968061112</t>
  </si>
  <si>
    <t>Vyvěšení dřevěných a plastových okenních křídel pl. do 1,5 m2</t>
  </si>
  <si>
    <t>stávající okna 1.NP : 1+1</t>
  </si>
  <si>
    <t>stávající okna 2.NP : 2+2+2</t>
  </si>
  <si>
    <t>968061125</t>
  </si>
  <si>
    <t>Vyvěšení dřevěných a plastových dveřních křídel pl. do 2 m2</t>
  </si>
  <si>
    <t>1.NP : 3</t>
  </si>
  <si>
    <t>2.NP : 12</t>
  </si>
  <si>
    <t>968072455</t>
  </si>
  <si>
    <t>Vybourání kovových dveřních zárubní pl. do 2 m2</t>
  </si>
  <si>
    <t>1.NP : 0,8*2</t>
  </si>
  <si>
    <t>2.NP : 0,8*2*3+0,6*2*3</t>
  </si>
  <si>
    <t>968083002</t>
  </si>
  <si>
    <t>Vybourání plastových oken do 2 m2</t>
  </si>
  <si>
    <t>1.NP : 1,475*1,4+1,48*1,4</t>
  </si>
  <si>
    <t>2.NP : 1,475*1,4*6</t>
  </si>
  <si>
    <t>968096002</t>
  </si>
  <si>
    <t xml:space="preserve">Bourání parapetů plastových š. do 50 cm </t>
  </si>
  <si>
    <t>1.NP : 1,475+1,48</t>
  </si>
  <si>
    <t>2.NP : 1,475*6</t>
  </si>
  <si>
    <t>978011191</t>
  </si>
  <si>
    <t>Otlučení omítek vnitřních vápenných stropů do 100%</t>
  </si>
  <si>
    <t>2.1-2.4 : 2,94+2,47+13,99+8,58</t>
  </si>
  <si>
    <t>2,91+2,48+14,2+6,71</t>
  </si>
  <si>
    <t>2,94+2,56+14,1+8,65</t>
  </si>
  <si>
    <t>2,94+2,52+14,27+8,65</t>
  </si>
  <si>
    <t>978013191</t>
  </si>
  <si>
    <t>Otlučení omítek vnitřních stěn v rozsahu do 100 %</t>
  </si>
  <si>
    <t>2-3- : (4,165+3,363*2)*2,5-1,48*1,4</t>
  </si>
  <si>
    <t>2.4. : (3,53+2,415)*2,5-1,475*1,4</t>
  </si>
  <si>
    <t>2.2. : (1,65+1,51)*(2,5-1,4)</t>
  </si>
  <si>
    <t>2.1 : 1,805*2,4-0,8*2</t>
  </si>
  <si>
    <t>104 : (3,555+2,435+1,535+0,115)*2,5-1,475*1,4</t>
  </si>
  <si>
    <t>103 : (4,165+3,41*2)*2,5-1,475*1,4</t>
  </si>
  <si>
    <t>101 : (1,805+1,61)*2,5-0,6*2-0,8*2</t>
  </si>
  <si>
    <t>102 : (1,635*2+1,565*2)*2,325-0,6*2</t>
  </si>
  <si>
    <t>111 : (1,63+1,805)*2,5-0,6*2-0,8*2</t>
  </si>
  <si>
    <t>152 : (1,54*2+1,635*2)*2,5-0,6*1,4</t>
  </si>
  <si>
    <t>151 : (1,63+1,805)*2,5-0,6*2-0,8*2</t>
  </si>
  <si>
    <t>153 : (4,165+3,425*2)*2,5-1,495*1,4</t>
  </si>
  <si>
    <t>154 : (2,445+3,56+1,54+0,115)*2,5-1,495*1,4</t>
  </si>
  <si>
    <t>978059511</t>
  </si>
  <si>
    <t>Odsekání vnitřních obkladů stěn do 1 m2</t>
  </si>
  <si>
    <t>1.NP : (1,65+1,51)*1,4+(1,4+0,6)*1,2</t>
  </si>
  <si>
    <t xml:space="preserve">2.NP : </t>
  </si>
  <si>
    <t>104 : (1,8+0,6)*1,2</t>
  </si>
  <si>
    <t>112 : (1,635*2+1,565*2)*1,4-0,6*1,4</t>
  </si>
  <si>
    <t>114 : 1,2*1,2</t>
  </si>
  <si>
    <t>152 : (1,54*2+1,635*2)*1,4-0,6*1,4</t>
  </si>
  <si>
    <t>154 : (1,8+1,2)*1,2</t>
  </si>
  <si>
    <t>969-001</t>
  </si>
  <si>
    <t>711212012</t>
  </si>
  <si>
    <t>22 : 3,89+(1,5+1)*2,2+(2,215*2+1,755*2)*0,2</t>
  </si>
  <si>
    <t>102 : 3,94+(2,215*2+1,78*2)*0,2+(1,5+1)*2,2</t>
  </si>
  <si>
    <t>112 : 4,01+(1,81*2+2,215*2)*0,2+(1,5+1)*2,2</t>
  </si>
  <si>
    <t>152 : 3,16+(2,015*2+1,785*2)*0,2+(1+1)*2,2</t>
  </si>
  <si>
    <t>711212602</t>
  </si>
  <si>
    <t>1.NP : 4</t>
  </si>
  <si>
    <t>711212611</t>
  </si>
  <si>
    <t>22 : 2,215*2+1,755*2</t>
  </si>
  <si>
    <t>102 : 2,215*2+1,78*2</t>
  </si>
  <si>
    <t>112 : 1,81*2+2,215*2</t>
  </si>
  <si>
    <t>152 : 2,015*2+1,785*2</t>
  </si>
  <si>
    <t>998711102</t>
  </si>
  <si>
    <t>Přesun hmot pro izolace proti vodě, výšky do 12 m</t>
  </si>
  <si>
    <t>t</t>
  </si>
  <si>
    <t>POL7_</t>
  </si>
  <si>
    <t>720-001</t>
  </si>
  <si>
    <t>kpl</t>
  </si>
  <si>
    <t>722130901</t>
  </si>
  <si>
    <t>Zazátkování vývodu</t>
  </si>
  <si>
    <t>demontáž vodovodních armatur : 4+21</t>
  </si>
  <si>
    <t>725110814</t>
  </si>
  <si>
    <t>Demontáž klozetů kombinovaných</t>
  </si>
  <si>
    <t>soubor</t>
  </si>
  <si>
    <t>725210821</t>
  </si>
  <si>
    <t>Demontáž umyvadel bez výtokových armatur</t>
  </si>
  <si>
    <t>725220841</t>
  </si>
  <si>
    <t>Demontáž ocelové vany</t>
  </si>
  <si>
    <t>1+2</t>
  </si>
  <si>
    <t>725240812</t>
  </si>
  <si>
    <t>Demontáž sprchových mís bez výtokových armatur</t>
  </si>
  <si>
    <t>725310823</t>
  </si>
  <si>
    <t>Demontáž dřezů 1dílných v kuchyňské sestavě</t>
  </si>
  <si>
    <t>725610810</t>
  </si>
  <si>
    <t>Demontáž plynového sporáku</t>
  </si>
  <si>
    <t>725820801</t>
  </si>
  <si>
    <t>Demontáž baterie nástěnné do G 3/4"</t>
  </si>
  <si>
    <t>vany : 1+2</t>
  </si>
  <si>
    <t>sprch vanička : 1</t>
  </si>
  <si>
    <t>725820802</t>
  </si>
  <si>
    <t>Demontáž baterie stojánkové do 1 otvoru</t>
  </si>
  <si>
    <t>kuch linkly : 1+3</t>
  </si>
  <si>
    <t>728415813</t>
  </si>
  <si>
    <t>Demontáž mřížky větrací nebo ventilační do 0,15 m2</t>
  </si>
  <si>
    <t>728611823</t>
  </si>
  <si>
    <t>Demontáž ventilátoru radiálního nízkotlakého potrubního do d 300 mm</t>
  </si>
  <si>
    <t>730-001</t>
  </si>
  <si>
    <t>735-20-001</t>
  </si>
  <si>
    <t>Demontáž otopného žebříku včetně zaslepení rozvodů, vypuštění vody</t>
  </si>
  <si>
    <t>735200010</t>
  </si>
  <si>
    <t>Demontáž otopných těles litinových článkových</t>
  </si>
  <si>
    <t>POL2_</t>
  </si>
  <si>
    <t>1.NP : 1,2*1</t>
  </si>
  <si>
    <t>2.NP : 1,2*1*6</t>
  </si>
  <si>
    <t>764816134</t>
  </si>
  <si>
    <t>Oplechování parapetů, lakovaný Pz plech, rš 360 mm lepení na nízkoexpanzní pěnu</t>
  </si>
  <si>
    <t>764410850</t>
  </si>
  <si>
    <t>Demontáž oplechování parapetů,rš od 100 do 330 mm</t>
  </si>
  <si>
    <t>1.NP : 1,48*2</t>
  </si>
  <si>
    <t>998764102</t>
  </si>
  <si>
    <t>Přesun hmot pro klempířské konstr., výšky do 12 m</t>
  </si>
  <si>
    <t>765-001</t>
  </si>
  <si>
    <t>mb</t>
  </si>
  <si>
    <t>765-002</t>
  </si>
  <si>
    <t>766111820</t>
  </si>
  <si>
    <t>Demontáž dřevěných stěn plných</t>
  </si>
  <si>
    <t>1.NP : (4,165+1,805)*2,5-0,8*2*2</t>
  </si>
  <si>
    <t>2.NP : (4,165*3+1,805*3)*2,5-0,8*2*6</t>
  </si>
  <si>
    <t>766661112</t>
  </si>
  <si>
    <t>Montáž dveří do zárubně,otevíravých 1kř.do 0,8 m</t>
  </si>
  <si>
    <t>766662112</t>
  </si>
  <si>
    <t>Montáž dveří do rám.zárubně 1kříd. š.do 80 cm</t>
  </si>
  <si>
    <t>766666112</t>
  </si>
  <si>
    <t>Montáž dveří posuvných, osazení závěsu, 1kř.</t>
  </si>
  <si>
    <t>766670021</t>
  </si>
  <si>
    <t>Montáž kliky a štítku</t>
  </si>
  <si>
    <t>posuvné dveře : 4</t>
  </si>
  <si>
    <t>vstupní dveře : 4</t>
  </si>
  <si>
    <t>dveře v bytech : 1+3</t>
  </si>
  <si>
    <t>766812820</t>
  </si>
  <si>
    <t>Demontáž kuchyňských linek do 1,5 m</t>
  </si>
  <si>
    <t>2.NP : 1</t>
  </si>
  <si>
    <t>766812840</t>
  </si>
  <si>
    <t>Demontáž kuchyňských linek do 2,1 m</t>
  </si>
  <si>
    <t>2.NP : 2</t>
  </si>
  <si>
    <t>766825811</t>
  </si>
  <si>
    <t>Demontáž vestavěných skříní 1křídlových</t>
  </si>
  <si>
    <t>766670029</t>
  </si>
  <si>
    <t>1.NP : 1,475*1,4*2</t>
  </si>
  <si>
    <t>2.NP : 1,475*1,4*2+1,49*1,4*2+1,495*1,4*2</t>
  </si>
  <si>
    <t>54914591</t>
  </si>
  <si>
    <t>Kliky se štítem dveř.  804  klíč/90 Cr</t>
  </si>
  <si>
    <t>54914672</t>
  </si>
  <si>
    <t>54915370</t>
  </si>
  <si>
    <t>54926060</t>
  </si>
  <si>
    <t>1+4</t>
  </si>
  <si>
    <t>54964015</t>
  </si>
  <si>
    <t>61165003</t>
  </si>
  <si>
    <t>61169703</t>
  </si>
  <si>
    <t>61174005</t>
  </si>
  <si>
    <t>998766202</t>
  </si>
  <si>
    <t>Přesun hmot pro truhlářské konstr., výšky do 12 m</t>
  </si>
  <si>
    <t>771101210</t>
  </si>
  <si>
    <t>2.1+2.2 : 3,42+3,89</t>
  </si>
  <si>
    <t>101+102+111+112+151+152 : 3,37+3,94+3,36+4,01+3,16+3,6</t>
  </si>
  <si>
    <t>771475014</t>
  </si>
  <si>
    <t>21 : 1,545*2+2,215*2-0,8*3</t>
  </si>
  <si>
    <t>771479001</t>
  </si>
  <si>
    <t>Řezání dlaždic keramických pro soklíky</t>
  </si>
  <si>
    <t>771575118</t>
  </si>
  <si>
    <t>771578011</t>
  </si>
  <si>
    <t>Spára podlaha - stěna, silikonem</t>
  </si>
  <si>
    <t>597642070</t>
  </si>
  <si>
    <t>998771102</t>
  </si>
  <si>
    <t>Přesun hmot pro podlahy z dlaždic, výšky do 12 m</t>
  </si>
  <si>
    <t>775101101</t>
  </si>
  <si>
    <t>Vysávání podlah prům.vysavačem,podlahy vlys,parket</t>
  </si>
  <si>
    <t>23 : 20,65</t>
  </si>
  <si>
    <t>103+113+153+154 : 20,97+20,88+14,22+7,29</t>
  </si>
  <si>
    <t>775413030</t>
  </si>
  <si>
    <t>Montáž podlahové lišty na klipy</t>
  </si>
  <si>
    <t>23 : 6,975*2+4,165*2+0,6*2-0,8</t>
  </si>
  <si>
    <t>103 : 7,05*2+4,165*2+0,6*2-0,8</t>
  </si>
  <si>
    <t>113 : 7,03*2+4,165*2-0,8</t>
  </si>
  <si>
    <t>153 : 4,165*2+3,415*2-0,8</t>
  </si>
  <si>
    <t>154 : 3,055*2+2,05*2-0,8</t>
  </si>
  <si>
    <t>775511800</t>
  </si>
  <si>
    <t>Demontáž podlah vlysových lepených včetně lišt</t>
  </si>
  <si>
    <t>113+114+153 : 14,1+8,65+14,27</t>
  </si>
  <si>
    <t>775541400</t>
  </si>
  <si>
    <t>Položení podlah lamelových se zámkovým spojem</t>
  </si>
  <si>
    <t>775542011</t>
  </si>
  <si>
    <t>Fólie PE pod lamelové podlahy</t>
  </si>
  <si>
    <t>775542022</t>
  </si>
  <si>
    <t>775561800</t>
  </si>
  <si>
    <t>Demontáž podlah lamelových lepených včetně lišt</t>
  </si>
  <si>
    <t>104 : 8,71</t>
  </si>
  <si>
    <t>611936990</t>
  </si>
  <si>
    <t>611942193</t>
  </si>
  <si>
    <t>776401800</t>
  </si>
  <si>
    <t>Demontáž soklíků nebo lišt, pryžových nebo z PVC odstranění a uložení na hromady</t>
  </si>
  <si>
    <t>2,3 : 4,165*2+3,36*2-0,8</t>
  </si>
  <si>
    <t>2.4 : 3,53*2+2,445*2-0,8</t>
  </si>
  <si>
    <t>2.1 : 1,805*2+1,63*2-0,8*3-0,6</t>
  </si>
  <si>
    <t>101 : 1,805*2+1,61*2-0,8*3-0,6</t>
  </si>
  <si>
    <t>103 : 3,555*2+2,465*2-0,8</t>
  </si>
  <si>
    <t>154 : 3,56*2+2,445*2-0,8</t>
  </si>
  <si>
    <t>776511820</t>
  </si>
  <si>
    <t>Odstranění PVC a koberců lepených s podložkou</t>
  </si>
  <si>
    <t>2.1+2.3+2.4 : 2,941+13,99+8,58</t>
  </si>
  <si>
    <t>101+103+154 : 2,91+14,2+8,65</t>
  </si>
  <si>
    <t>781101210</t>
  </si>
  <si>
    <t xml:space="preserve">původní stěny : </t>
  </si>
  <si>
    <t>2.2. : (2,215-0,58+1,755)*2,2</t>
  </si>
  <si>
    <t>2..3 : (1,85+0,6)*1,2</t>
  </si>
  <si>
    <t>102 : (2,215-0,6+1,78)*2,2</t>
  </si>
  <si>
    <t>103 : (2,215-0,6+1,81)*2,2</t>
  </si>
  <si>
    <t>113 : (0,6+1,85)*1,2</t>
  </si>
  <si>
    <t>152 : (2,015+1,785)*2,2</t>
  </si>
  <si>
    <t>154 : (2,05+0,6)*1,2</t>
  </si>
  <si>
    <t>Mezisoučet</t>
  </si>
  <si>
    <t xml:space="preserve">nové stěny : </t>
  </si>
  <si>
    <t>2.2. : (2,215*2+1,755*2)*2,2-0,8*2</t>
  </si>
  <si>
    <t>2.3 : (3,5+1,85+0,6*2)*1,2</t>
  </si>
  <si>
    <t>102 : (1,78*2+2,215*2)*2,2-0,8*2</t>
  </si>
  <si>
    <t>103 : (3,5+0,6*2+1,85)*1,2</t>
  </si>
  <si>
    <t>112 : (1,81*2+2,215*2)*2,2-0,8*2</t>
  </si>
  <si>
    <t>113 : (3,5+1,85+0,6*2)*1,2</t>
  </si>
  <si>
    <t>152 : (2,015*2+1,785*2)*2,2-0,8*2</t>
  </si>
  <si>
    <t>154 : (2,05+3,055+0,6)*1,2</t>
  </si>
  <si>
    <t>-39,882</t>
  </si>
  <si>
    <t>781475120</t>
  </si>
  <si>
    <t>597813740</t>
  </si>
  <si>
    <t>998781102</t>
  </si>
  <si>
    <t>Přesun hmot pro obklady keramické, výšky do 12 m</t>
  </si>
  <si>
    <t>783225600</t>
  </si>
  <si>
    <t>Nátěr syntetický kovových konstrukcí 2x email</t>
  </si>
  <si>
    <t>783226100</t>
  </si>
  <si>
    <t>Nátěr syntetický kovových konstrukcí základní</t>
  </si>
  <si>
    <t>zárubně vstup dveří : 0,4*(0,8+2*2)*4</t>
  </si>
  <si>
    <t>783-001</t>
  </si>
  <si>
    <t xml:space="preserve">očištění stávajících rozvodů UT v bytech, nátěr 1+2x synt. </t>
  </si>
  <si>
    <t>784191101</t>
  </si>
  <si>
    <t>Odkaz na mn. položky pořadí 6 : 110,91000</t>
  </si>
  <si>
    <t>Odkaz na mn. položky pořadí 4 : 41,40000*2</t>
  </si>
  <si>
    <t>Odkaz na mn. položky pořadí 12 : 5,88000</t>
  </si>
  <si>
    <t>784195212</t>
  </si>
  <si>
    <t>210-001</t>
  </si>
  <si>
    <t>240-001</t>
  </si>
  <si>
    <t>330-001</t>
  </si>
  <si>
    <t>D+M plošiny pro tělesně postižené</t>
  </si>
  <si>
    <t>979086112</t>
  </si>
  <si>
    <t>Nakládání nebo překládání suti a vybouraných hmot</t>
  </si>
  <si>
    <t>POL8_</t>
  </si>
  <si>
    <t>979017111</t>
  </si>
  <si>
    <t>Svislé přemístění suti nošením na H do 3,5 m</t>
  </si>
  <si>
    <t>979081111</t>
  </si>
  <si>
    <t>Odvoz suti a vybour. hmot na skládku do 1 km kontejnerem 4 t</t>
  </si>
  <si>
    <t>979081121</t>
  </si>
  <si>
    <t>Příplatek k odvozu za každý další 1 km kontejnerem 4 t</t>
  </si>
  <si>
    <t>979990107</t>
  </si>
  <si>
    <t>Poplatek za uložení suti - směs betonu, cihel, dřeva, skupina odpadu 170904</t>
  </si>
  <si>
    <t>979087311</t>
  </si>
  <si>
    <t>Vodorovné přemístění suti nošením do 10 m</t>
  </si>
  <si>
    <t>979087391</t>
  </si>
  <si>
    <t>Příplatek za nošení suti každých dalších 10 m</t>
  </si>
  <si>
    <t>005121 R</t>
  </si>
  <si>
    <t>Zařízení staveniště</t>
  </si>
  <si>
    <t>Soubor</t>
  </si>
  <si>
    <t>POL99_2</t>
  </si>
  <si>
    <t>005211040R</t>
  </si>
  <si>
    <t xml:space="preserve">Užívání veřejných ploch a prostranství  </t>
  </si>
  <si>
    <t>POL99_8</t>
  </si>
  <si>
    <t>SUM</t>
  </si>
  <si>
    <t>Poznámky uchazeče k zadání</t>
  </si>
  <si>
    <t>POPUZIV</t>
  </si>
  <si>
    <t>END</t>
  </si>
  <si>
    <t>Potěr samonivelační ručně tl. 20 mm</t>
  </si>
  <si>
    <t>Odkaz na mn. položky pořadí 35 : 110,91000</t>
  </si>
  <si>
    <t>Odkaz na mn. položky pořadí 36 : 175,12250</t>
  </si>
  <si>
    <t>Odkaz na mn. položky pořadí 27 : 10,03000</t>
  </si>
  <si>
    <t>Odkaz na mn. položky pořadí 28 : 5,88000</t>
  </si>
  <si>
    <t>Nové rozvody ZTI</t>
  </si>
  <si>
    <t>725291123</t>
  </si>
  <si>
    <t>Madlo rovné nerez dl. 500 mm</t>
  </si>
  <si>
    <t>725291146</t>
  </si>
  <si>
    <t>Madlo dvojité sklopné nerez dl. 852 mm</t>
  </si>
  <si>
    <t>725017153</t>
  </si>
  <si>
    <t>Umyvadlo invalidní 640 x 550 mm, bílé</t>
  </si>
  <si>
    <t>725823111</t>
  </si>
  <si>
    <t>Baterie umyvadlová stojánková, ruční, bez otvírání odpadu, invalidní</t>
  </si>
  <si>
    <t>554-001</t>
  </si>
  <si>
    <t>Sprchový závěs vč. závěsné nerezové tyče ve tvaru L</t>
  </si>
  <si>
    <t>725845111</t>
  </si>
  <si>
    <t>Baterie sprchová nástěnná ruční, bez příslušenství, základní</t>
  </si>
  <si>
    <t>725849201</t>
  </si>
  <si>
    <t>Montáž baterií sprchových, pevná výška</t>
  </si>
  <si>
    <t>55145352</t>
  </si>
  <si>
    <t>Set sprchový hadice, růžice, držák</t>
  </si>
  <si>
    <t>725013138</t>
  </si>
  <si>
    <t>Klozet kombi imobilní + sedátko, nádrž s armaturou, odpad svislý, bílý, včetně sedátka v bílé barvě</t>
  </si>
  <si>
    <t>725017130</t>
  </si>
  <si>
    <t>Umyvadlo na šrouby, 500 x 410 mm, bílé</t>
  </si>
  <si>
    <t>725860213</t>
  </si>
  <si>
    <t>Sifon umyvadlový HL132, D 32/40 mm</t>
  </si>
  <si>
    <t>725860262</t>
  </si>
  <si>
    <t>Výpusť umyvadlová s tlakovým uzávěrem</t>
  </si>
  <si>
    <t>725869101</t>
  </si>
  <si>
    <t xml:space="preserve"> Montáž uzávěrek zápachových umyvadlových, D 32 mm</t>
  </si>
  <si>
    <t>725859101</t>
  </si>
  <si>
    <t>Montáž ventilu odpadního do D 32 mm</t>
  </si>
  <si>
    <t>725013138-1</t>
  </si>
  <si>
    <t>Klozet kombi + sedátko, nádrž s armaturou, odpad svislý, bílý, včetně sedátka v bílé barvě</t>
  </si>
  <si>
    <t>725013138-2</t>
  </si>
  <si>
    <t>Klozet kombi s elektronickým bidetem, nádrž s armaturou, odpad svislý, bílý, včetně sedátka v bílé barvě</t>
  </si>
  <si>
    <t>725823111-1</t>
  </si>
  <si>
    <t>ks</t>
  </si>
  <si>
    <t>725829301</t>
  </si>
  <si>
    <t xml:space="preserve">Montáž baterie umyvadlové a dřezové stojánkové  </t>
  </si>
  <si>
    <t>Baterie umyvadlová stojánková, ruční, bez otvírání odpadu, standardní</t>
  </si>
  <si>
    <t>615290103</t>
  </si>
  <si>
    <t>Skříňka pod umyvadlo 600 mm, 2 zásuvky</t>
  </si>
  <si>
    <t>55149061-1</t>
  </si>
  <si>
    <t>Nástěnné výklopné zrcadlo 600x600 mm</t>
  </si>
  <si>
    <t>Dodávka + montáž silnoproudých elektroinstalací</t>
  </si>
  <si>
    <t>D+M klimatizace</t>
  </si>
  <si>
    <t>D+M ventilátoru do koupelny Ø 100 mm s časovým spínačem a slídovou zpětnou klapkou</t>
  </si>
  <si>
    <t>766-1</t>
  </si>
  <si>
    <t>Okno plastové atyp vč. sítě proti hmyzu</t>
  </si>
  <si>
    <t>m3</t>
  </si>
  <si>
    <t>21 : 1,545*2,5*0,45</t>
  </si>
  <si>
    <t>23 : 3,375*2,5*0,60</t>
  </si>
  <si>
    <t>101 : 1,52*2,465*0,45</t>
  </si>
  <si>
    <t>103 : 3,45*2,47*0,60</t>
  </si>
  <si>
    <t>111 : 1,515*2,495*0,45</t>
  </si>
  <si>
    <t>113 : 3,43*2,505*0,60</t>
  </si>
  <si>
    <t>151 : 0,8*2,495*0,45</t>
  </si>
  <si>
    <t>153 : 3,415*2,515*0,60</t>
  </si>
  <si>
    <t>Kování bezpečnostní, třída bezpečnosti RC4, klika-knoflík</t>
  </si>
  <si>
    <t>Vložka cylindrická oboustranná bezpečnostní BT4</t>
  </si>
  <si>
    <t>766-2</t>
  </si>
  <si>
    <t>D+M vestavěné skříňě</t>
  </si>
  <si>
    <t>D+M botníku 600 x 800 x 330 mm</t>
  </si>
  <si>
    <t>766-3</t>
  </si>
  <si>
    <t>D+M botníku 800 x 1210 x 270 mm</t>
  </si>
  <si>
    <t>D+M kuchyňské linky - typ 1, vč. spotřebičů</t>
  </si>
  <si>
    <t>766-4</t>
  </si>
  <si>
    <t>766-5</t>
  </si>
  <si>
    <t>D+M kuchyňské linky - typ 2, vč. spotřebičů</t>
  </si>
  <si>
    <t>723</t>
  </si>
  <si>
    <t>Vnitřní plynovod</t>
  </si>
  <si>
    <t>723-001</t>
  </si>
  <si>
    <t>Demontáže a zaslepení stávajícího vedení plynu</t>
  </si>
  <si>
    <t>umyvadla : 1+3</t>
  </si>
  <si>
    <t>Odkaz na mn. položky pořadí 116 : 37,02000</t>
  </si>
  <si>
    <t>Odkaz na mn. položky pořadí 124 : 51,27100</t>
  </si>
  <si>
    <t>Odkaz na mn. položky pořadí 120 : 8,71000</t>
  </si>
  <si>
    <t>Odkaz na mn. položky pořadí 108 : 5,12000</t>
  </si>
  <si>
    <t>Odkaz na mn. položky pořadí 107 : 28,75000</t>
  </si>
  <si>
    <t>Odkaz na mn. položky pořadí 110 : 28,75000*1,1</t>
  </si>
  <si>
    <t>Odkaz na mn. položky pořadí 108 : 5,12000*0,11</t>
  </si>
  <si>
    <t>Odkaz na mn. položky pořadí 114 : 84,01000</t>
  </si>
  <si>
    <t>Odkaz na mn. položky pořadí 118 : 84,01000</t>
  </si>
  <si>
    <t>Odkaz na mn. položky pořadí 115 : 90,87000*1,1</t>
  </si>
  <si>
    <t>Odkaz na mn. položky pořadí 117 : 84,01000*1,1</t>
  </si>
  <si>
    <t>Odkaz na mn. položky pořadí 125 : 93,50200</t>
  </si>
  <si>
    <t>Odkaz na mn. položky pořadí 126 : 93,50200*1,1</t>
  </si>
  <si>
    <t>Odkaz na mn. položky pořadí 130 : 7,68000</t>
  </si>
  <si>
    <t>Odkaz na mn. položky pořadí 132 : 334,83050</t>
  </si>
  <si>
    <t>240-002</t>
  </si>
  <si>
    <t>Překlad nenosný pórobetonový, světlost otvoru do 1050 mm překlad nenosný 100-1250, 124 x 24,9 x 10 cm</t>
  </si>
  <si>
    <t>Příčky z porobetonových tvárnic tl. 100 mm</t>
  </si>
  <si>
    <t>Montáž výztužné sítě(perlinky)do stěrky-vnit.stěny včetně výztužné sítě a stěrkového tmelu</t>
  </si>
  <si>
    <t>Zárubeň ocelová 800 L/P, h 1970 mm, posuv +/- 7 mm</t>
  </si>
  <si>
    <t>Zárubeň obložková š. 800 mm/tl. stěny 60 - 170 mm CPL buk, hruška, ořech, olše</t>
  </si>
  <si>
    <t>Demontáž bytového rozvaděče včetně likvidace</t>
  </si>
  <si>
    <t>Hydroizolační povlak vyztužený tkaninou, pružná hydroizolace</t>
  </si>
  <si>
    <t>Utěsnění detailů při stěrkových hydroizolacích, těsnicí roh vnější, vnitřní do spoje podlaha-stěna, vnější, vnitřní roh</t>
  </si>
  <si>
    <t>Utěsnění detailů při stěrkových hydroizolacích, těsnicí pás do svislých koutů šířka 100 mm</t>
  </si>
  <si>
    <t>D+M nových otopných těles + napojení na stávající rozvody</t>
  </si>
  <si>
    <t>Stoupací plošina pro přístup na lávku - kompletní provedení</t>
  </si>
  <si>
    <t>Sada kování pro posuvné dveře - kulatá miska s kloubovým klíčem, zámek oboustranný kulatý</t>
  </si>
  <si>
    <t>Zadlabávací zámek</t>
  </si>
  <si>
    <t>Dveře posuvné do pouzdra 800 x 1970 mm</t>
  </si>
  <si>
    <t>Penetrace podkladu pod dlažby penetrační nátěr</t>
  </si>
  <si>
    <t>Montáž podlah keram.,hladké, tmel, 60x60 cm + lepidlo + spárovací hmota</t>
  </si>
  <si>
    <t>Obklad soklíků keram.rovných, tmel,výška 10 cm + flex.lepidlo + spár.hmota</t>
  </si>
  <si>
    <t>Dlažba 600 x 600 x 10 mm (dle specifikace investora)</t>
  </si>
  <si>
    <t>Podložka tl. 3 mm pod lamelové podlahy</t>
  </si>
  <si>
    <t>Lišta soklová MDF 18 x 58 mm</t>
  </si>
  <si>
    <t>Podlaha plovoucí vinylová tl. 5 mm</t>
  </si>
  <si>
    <t>Penetrace podkladu pod obklady penetrační nátěr</t>
  </si>
  <si>
    <t>Obklad vnitřní stěn keramický, do tmele, 30 x 60 cm + flex.lepidlo + spár.hmota</t>
  </si>
  <si>
    <t>Obkládačka  300 x 600 mm (dle specifikace investora)</t>
  </si>
  <si>
    <t>Penetrace podkladu univerzální 1x</t>
  </si>
  <si>
    <t>Malba otěruvzorná, bílá, bez penetrace, 2 x</t>
  </si>
  <si>
    <t>D+M revizní lávky včetně demontáže a zpětné krytiny, včetně případné úpravy střechy, včetně  rotihluk zábrany z cementotřískových desek</t>
  </si>
  <si>
    <t>Dveře vnitřní hladké plné CPL 1-křídlé 800 x 1970 mm</t>
  </si>
  <si>
    <t>Dveře bezpečnostní RC4 plné CPL 1-křídlé 800 x 1970 mm</t>
  </si>
  <si>
    <t>Dodávka + montáž slaboproudých elektroinstalací</t>
  </si>
  <si>
    <t>210-002</t>
  </si>
  <si>
    <t>Výkaz výměr stavby</t>
  </si>
  <si>
    <t>Výkaz výměr</t>
  </si>
  <si>
    <t>210-003.1</t>
  </si>
  <si>
    <t>Systém chytré domácnosti - zdroj 24 V, 4,2 A</t>
  </si>
  <si>
    <t>210-003.2</t>
  </si>
  <si>
    <t>Systém chytré domácnosti - miniserver včetně karty</t>
  </si>
  <si>
    <t>210-003.3</t>
  </si>
  <si>
    <t>Systém chytré domácnosti - multifunkční vypínač s termostatem</t>
  </si>
  <si>
    <t>210-003.4</t>
  </si>
  <si>
    <t>Systém chytré domácnosti - motorizovaná hlavice pro ovládání ventilů</t>
  </si>
  <si>
    <t>k</t>
  </si>
  <si>
    <t>210-003.5</t>
  </si>
  <si>
    <t>Systém chytré domácnosti - kompaktní modul se stejnosměrnými výstupy</t>
  </si>
  <si>
    <t>210-003.6</t>
  </si>
  <si>
    <t>Systém chytré domácnosti - pojistková svorkovnice včetně pojistky</t>
  </si>
  <si>
    <t>210-003.7</t>
  </si>
  <si>
    <t>Systém chytré domácnosti - detektor požáru</t>
  </si>
  <si>
    <t>210-003.8</t>
  </si>
  <si>
    <t>Systém chytré domácnosti - detektor přítomnosti</t>
  </si>
  <si>
    <t>210-003.9</t>
  </si>
  <si>
    <t>Systém chytré domácnosti - tísňové tlačítko</t>
  </si>
  <si>
    <t>210-003.10</t>
  </si>
  <si>
    <t>Systém chytré domácnosti - detektor zaplavení</t>
  </si>
  <si>
    <t>210-003.11</t>
  </si>
  <si>
    <t>Systém chytré domácnosti - router/switch/tablet/rekuperace 8PoE portů 1G se zdrojem na DIN</t>
  </si>
  <si>
    <t>210-003.12</t>
  </si>
  <si>
    <t xml:space="preserve">Systém chytré domácnosti - tablet 10 inch dotykový </t>
  </si>
  <si>
    <t>210-003.13</t>
  </si>
  <si>
    <t>Systém chytré domácnosti - držák pro tablet</t>
  </si>
  <si>
    <t>210-003.14</t>
  </si>
  <si>
    <t>Systém chytré domácnosti - napájecí zdroj pro tablet</t>
  </si>
  <si>
    <t>210-003.15</t>
  </si>
  <si>
    <t>Systém chytré domácnosti - patchcordy, drobný materiál</t>
  </si>
  <si>
    <t>210-003.16</t>
  </si>
  <si>
    <t>Systém chytré domácnosti - montáž HW technologie</t>
  </si>
  <si>
    <t>hod</t>
  </si>
  <si>
    <t>210-003.17</t>
  </si>
  <si>
    <t>Systém chytré domácnosti - programování pro byt</t>
  </si>
  <si>
    <t>210-003.18</t>
  </si>
  <si>
    <t xml:space="preserve">Systém chytré domácnosti - konfigurace a oživení tabletu </t>
  </si>
  <si>
    <t>210-003.19</t>
  </si>
  <si>
    <t xml:space="preserve">Systém chytré domácnosti - integrace rekuperace (dle typu) </t>
  </si>
  <si>
    <t>210-003.20</t>
  </si>
  <si>
    <t>Systém chytré domácnosti - funkční zkoušky, zaškolení obsluhy</t>
  </si>
  <si>
    <t>210-003.21</t>
  </si>
  <si>
    <t>Systém chytré domácnosti - kabel propojení stejnosměrného napájení a datových vodičů</t>
  </si>
  <si>
    <t>210-003.22</t>
  </si>
  <si>
    <t>Systém chytré domácnosti - kabel montáž</t>
  </si>
  <si>
    <t>210-003.23</t>
  </si>
  <si>
    <t>Systém chytré domácnosti - krabice instalační d+m vč. vysekání lůžka</t>
  </si>
  <si>
    <t>210-003.24</t>
  </si>
  <si>
    <t>Systém chytré domácnosti - trubka instalační d=23-36mm</t>
  </si>
  <si>
    <t>210-003.25</t>
  </si>
  <si>
    <t>Systém chytré domácnosti - AY 2,5 B</t>
  </si>
  <si>
    <t>210-003.26</t>
  </si>
  <si>
    <t>Systém chytré domácnosti - vodič v trubkovodu AY 2,5</t>
  </si>
  <si>
    <t>210-003.27</t>
  </si>
  <si>
    <t>Systém chytré domácnosti - bytový rozvaděč 90 modulů vedle rozv. SILNO</t>
  </si>
  <si>
    <t>210-003.28</t>
  </si>
  <si>
    <t>Systém chytré domácnosti - šnek na DIN pro zakončení LAN kabelu D+M, včetně příslušného keystonu</t>
  </si>
  <si>
    <t>210-003.29</t>
  </si>
  <si>
    <t>Systém chytré domácnosti - drobný montážní materiál</t>
  </si>
  <si>
    <t>ON-001</t>
  </si>
  <si>
    <t>Dokumentace skutečného provedení stavby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</si>
</sst>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9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10"/>
      <color rgb="FFD6E1EE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rgb="FFDF7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 shrinkToFit="1"/>
    </xf>
    <xf numFmtId="4" fontId="5" fillId="0" borderId="34" xfId="0" applyNumberFormat="1" applyFont="1" applyBorder="1" applyAlignment="1">
      <alignment vertical="center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4" fillId="2" borderId="37" xfId="0" applyNumberFormat="1" applyFont="1" applyFill="1" applyBorder="1" applyAlignment="1">
      <alignment vertical="center" wrapText="1" shrinkToFit="1"/>
    </xf>
    <xf numFmtId="4" fontId="14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4" fontId="3" fillId="2" borderId="38" xfId="0" applyNumberFormat="1" applyFont="1" applyFill="1" applyBorder="1" applyAlignment="1">
      <alignment vertical="center"/>
    </xf>
    <xf numFmtId="164" fontId="3" fillId="0" borderId="35" xfId="0" applyNumberFormat="1" applyFont="1" applyBorder="1" applyAlignment="1">
      <alignment vertical="center"/>
    </xf>
    <xf numFmtId="164" fontId="3" fillId="2" borderId="38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2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0" fontId="5" fillId="2" borderId="29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5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 shrinkToFit="1"/>
    </xf>
    <xf numFmtId="0" fontId="16" fillId="0" borderId="40" xfId="0" applyFont="1" applyBorder="1" applyAlignment="1">
      <alignment vertical="top"/>
    </xf>
    <xf numFmtId="49" fontId="16" fillId="0" borderId="41" xfId="0" applyNumberFormat="1" applyFont="1" applyBorder="1" applyAlignment="1">
      <alignment vertical="top"/>
    </xf>
    <xf numFmtId="0" fontId="16" fillId="0" borderId="41" xfId="0" applyFont="1" applyBorder="1" applyAlignment="1">
      <alignment horizontal="center" vertical="top" shrinkToFit="1"/>
    </xf>
    <xf numFmtId="165" fontId="16" fillId="0" borderId="41" xfId="0" applyNumberFormat="1" applyFont="1" applyBorder="1" applyAlignment="1">
      <alignment vertical="top" shrinkToFit="1"/>
    </xf>
    <xf numFmtId="4" fontId="16" fillId="3" borderId="41" xfId="0" applyNumberFormat="1" applyFont="1" applyFill="1" applyBorder="1" applyAlignment="1" applyProtection="1">
      <alignment vertical="top" shrinkToFit="1"/>
      <protection locked="0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9" fontId="5" fillId="2" borderId="18" xfId="0" applyNumberFormat="1" applyFont="1" applyFill="1" applyBorder="1" applyAlignment="1">
      <alignment horizontal="left" vertical="top" wrapText="1"/>
    </xf>
    <xf numFmtId="49" fontId="16" fillId="0" borderId="41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3" fillId="0" borderId="36" xfId="0" applyNumberFormat="1" applyFont="1" applyBorder="1" applyAlignment="1">
      <alignment vertical="center"/>
    </xf>
    <xf numFmtId="4" fontId="3" fillId="0" borderId="38" xfId="0" applyNumberFormat="1" applyFont="1" applyBorder="1" applyAlignment="1">
      <alignment vertical="center"/>
    </xf>
    <xf numFmtId="0" fontId="16" fillId="0" borderId="29" xfId="0" applyFont="1" applyBorder="1" applyAlignment="1">
      <alignment vertical="top"/>
    </xf>
    <xf numFmtId="49" fontId="16" fillId="0" borderId="18" xfId="0" applyNumberFormat="1" applyFont="1" applyBorder="1" applyAlignment="1">
      <alignment horizontal="left" vertical="top" wrapText="1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3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29" xfId="0" applyFont="1" applyFill="1" applyBorder="1" applyAlignment="1">
      <alignment vertical="top"/>
    </xf>
    <xf numFmtId="49" fontId="16" fillId="0" borderId="43" xfId="0" applyNumberFormat="1" applyFont="1" applyFill="1" applyBorder="1" applyAlignment="1">
      <alignment vertical="top"/>
    </xf>
    <xf numFmtId="49" fontId="16" fillId="0" borderId="18" xfId="0" applyNumberFormat="1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82"/>
  <sheetViews>
    <sheetView showGridLines="0" view="pageBreakPreview" topLeftCell="B4" zoomScale="75" zoomScaleSheetLayoutView="75" workbookViewId="0">
      <selection activeCell="I16" sqref="I16:J16"/>
    </sheetView>
  </sheetViews>
  <sheetFormatPr defaultColWidth="9" defaultRowHeight="12.75"/>
  <cols>
    <col min="1" max="1" width="27.710937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35</v>
      </c>
      <c r="B1" s="202" t="s">
        <v>606</v>
      </c>
      <c r="C1" s="203"/>
      <c r="D1" s="203"/>
      <c r="E1" s="203"/>
      <c r="F1" s="203"/>
      <c r="G1" s="203"/>
      <c r="H1" s="203"/>
      <c r="I1" s="203"/>
      <c r="J1" s="204"/>
    </row>
    <row r="2" spans="1:15" ht="36" customHeight="1">
      <c r="A2" s="2"/>
      <c r="B2" s="77" t="s">
        <v>23</v>
      </c>
      <c r="C2" s="78"/>
      <c r="D2" s="79" t="s">
        <v>38</v>
      </c>
      <c r="E2" s="211" t="s">
        <v>39</v>
      </c>
      <c r="F2" s="212"/>
      <c r="G2" s="212"/>
      <c r="H2" s="212"/>
      <c r="I2" s="212"/>
      <c r="J2" s="213"/>
      <c r="O2" s="1"/>
    </row>
    <row r="3" spans="1:15" ht="27" customHeight="1">
      <c r="A3" s="2"/>
      <c r="B3" s="80" t="s">
        <v>42</v>
      </c>
      <c r="C3" s="78"/>
      <c r="D3" s="81" t="s">
        <v>40</v>
      </c>
      <c r="E3" s="214" t="s">
        <v>41</v>
      </c>
      <c r="F3" s="215"/>
      <c r="G3" s="215"/>
      <c r="H3" s="215"/>
      <c r="I3" s="215"/>
      <c r="J3" s="216"/>
    </row>
    <row r="4" spans="1:15" ht="23.25" customHeight="1">
      <c r="A4" s="76">
        <v>2983</v>
      </c>
      <c r="B4" s="82" t="s">
        <v>43</v>
      </c>
      <c r="C4" s="83"/>
      <c r="D4" s="84" t="s">
        <v>38</v>
      </c>
      <c r="E4" s="224" t="s">
        <v>39</v>
      </c>
      <c r="F4" s="225"/>
      <c r="G4" s="225"/>
      <c r="H4" s="225"/>
      <c r="I4" s="225"/>
      <c r="J4" s="226"/>
    </row>
    <row r="5" spans="1:15" ht="24" customHeight="1">
      <c r="A5" s="2"/>
      <c r="B5" s="31" t="s">
        <v>22</v>
      </c>
      <c r="D5" s="229"/>
      <c r="E5" s="230"/>
      <c r="F5" s="230"/>
      <c r="G5" s="230"/>
      <c r="H5" s="18" t="s">
        <v>37</v>
      </c>
      <c r="I5" s="22"/>
      <c r="J5" s="8"/>
    </row>
    <row r="6" spans="1:15" ht="15.75" customHeight="1">
      <c r="A6" s="2"/>
      <c r="B6" s="28"/>
      <c r="C6" s="55"/>
      <c r="D6" s="231"/>
      <c r="E6" s="232"/>
      <c r="F6" s="232"/>
      <c r="G6" s="232"/>
      <c r="H6" s="18" t="s">
        <v>33</v>
      </c>
      <c r="I6" s="22"/>
      <c r="J6" s="8"/>
    </row>
    <row r="7" spans="1:15" ht="15.75" customHeight="1">
      <c r="A7" s="2"/>
      <c r="B7" s="29"/>
      <c r="C7" s="56"/>
      <c r="D7" s="53"/>
      <c r="E7" s="233"/>
      <c r="F7" s="234"/>
      <c r="G7" s="234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37</v>
      </c>
      <c r="I8" s="22"/>
      <c r="J8" s="8"/>
    </row>
    <row r="9" spans="1:15" ht="15.75" hidden="1" customHeight="1">
      <c r="A9" s="2"/>
      <c r="B9" s="2"/>
      <c r="D9" s="51"/>
      <c r="H9" s="18" t="s">
        <v>33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218"/>
      <c r="E11" s="218"/>
      <c r="F11" s="218"/>
      <c r="G11" s="218"/>
      <c r="H11" s="18" t="s">
        <v>37</v>
      </c>
      <c r="I11" s="86"/>
      <c r="J11" s="8"/>
    </row>
    <row r="12" spans="1:15" ht="15.75" customHeight="1">
      <c r="A12" s="2"/>
      <c r="B12" s="28"/>
      <c r="C12" s="55"/>
      <c r="D12" s="223"/>
      <c r="E12" s="223"/>
      <c r="F12" s="223"/>
      <c r="G12" s="223"/>
      <c r="H12" s="18" t="s">
        <v>33</v>
      </c>
      <c r="I12" s="86"/>
      <c r="J12" s="8"/>
    </row>
    <row r="13" spans="1:15" ht="15.75" customHeight="1">
      <c r="A13" s="2"/>
      <c r="B13" s="29"/>
      <c r="C13" s="56"/>
      <c r="D13" s="85"/>
      <c r="E13" s="227"/>
      <c r="F13" s="228"/>
      <c r="G13" s="228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31</v>
      </c>
      <c r="C15" s="61"/>
      <c r="D15" s="54"/>
      <c r="E15" s="217"/>
      <c r="F15" s="217"/>
      <c r="G15" s="219"/>
      <c r="H15" s="219"/>
      <c r="I15" s="219" t="s">
        <v>30</v>
      </c>
      <c r="J15" s="220"/>
    </row>
    <row r="16" spans="1:15" ht="23.25" customHeight="1">
      <c r="A16" s="143" t="s">
        <v>25</v>
      </c>
      <c r="B16" s="38" t="s">
        <v>25</v>
      </c>
      <c r="C16" s="62"/>
      <c r="D16" s="63"/>
      <c r="E16" s="208"/>
      <c r="F16" s="209"/>
      <c r="G16" s="208"/>
      <c r="H16" s="209"/>
      <c r="I16" s="208">
        <f>SUMIF(F49:F78,A16,I49:I78)+SUMIF(F49:F78,"PSU",I49:I78)</f>
        <v>0</v>
      </c>
      <c r="J16" s="210"/>
    </row>
    <row r="17" spans="1:10" ht="23.25" customHeight="1">
      <c r="A17" s="143" t="s">
        <v>26</v>
      </c>
      <c r="B17" s="38" t="s">
        <v>26</v>
      </c>
      <c r="C17" s="62"/>
      <c r="D17" s="63"/>
      <c r="E17" s="208"/>
      <c r="F17" s="209"/>
      <c r="G17" s="208"/>
      <c r="H17" s="209"/>
      <c r="I17" s="208">
        <f>SUMIF(F49:F78,A17,I49:I78)</f>
        <v>0</v>
      </c>
      <c r="J17" s="210"/>
    </row>
    <row r="18" spans="1:10" ht="23.25" customHeight="1">
      <c r="A18" s="143" t="s">
        <v>27</v>
      </c>
      <c r="B18" s="38" t="s">
        <v>27</v>
      </c>
      <c r="C18" s="62"/>
      <c r="D18" s="63"/>
      <c r="E18" s="208"/>
      <c r="F18" s="209"/>
      <c r="G18" s="208"/>
      <c r="H18" s="209"/>
      <c r="I18" s="208">
        <f>SUMIF(F49:F78,A18,I49:I78)</f>
        <v>0</v>
      </c>
      <c r="J18" s="210"/>
    </row>
    <row r="19" spans="1:10" ht="23.25" customHeight="1">
      <c r="A19" s="143" t="s">
        <v>107</v>
      </c>
      <c r="B19" s="38" t="s">
        <v>28</v>
      </c>
      <c r="C19" s="62"/>
      <c r="D19" s="63"/>
      <c r="E19" s="208"/>
      <c r="F19" s="209"/>
      <c r="G19" s="208"/>
      <c r="H19" s="209"/>
      <c r="I19" s="208">
        <f>SUMIF(F49:F78,A19,I49:I78)</f>
        <v>0</v>
      </c>
      <c r="J19" s="210"/>
    </row>
    <row r="20" spans="1:10" ht="23.25" customHeight="1">
      <c r="A20" s="143" t="s">
        <v>106</v>
      </c>
      <c r="B20" s="38" t="s">
        <v>29</v>
      </c>
      <c r="C20" s="62"/>
      <c r="D20" s="63"/>
      <c r="E20" s="208"/>
      <c r="F20" s="209"/>
      <c r="G20" s="208"/>
      <c r="H20" s="209"/>
      <c r="I20" s="208">
        <f>SUMIF(F49:F78,A20,I49:I78)</f>
        <v>0</v>
      </c>
      <c r="J20" s="210"/>
    </row>
    <row r="21" spans="1:10" ht="23.25" customHeight="1">
      <c r="A21" s="2"/>
      <c r="B21" s="48" t="s">
        <v>30</v>
      </c>
      <c r="C21" s="64"/>
      <c r="D21" s="65"/>
      <c r="E21" s="221"/>
      <c r="F21" s="222"/>
      <c r="G21" s="221"/>
      <c r="H21" s="222"/>
      <c r="I21" s="221">
        <f>SUM(I16:J20)</f>
        <v>0</v>
      </c>
      <c r="J21" s="240"/>
    </row>
    <row r="22" spans="1:10" ht="33" customHeight="1">
      <c r="A22" s="2"/>
      <c r="B22" s="42" t="s">
        <v>32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/>
      <c r="B23" s="38" t="s">
        <v>12</v>
      </c>
      <c r="C23" s="62"/>
      <c r="D23" s="63"/>
      <c r="E23" s="67">
        <v>12</v>
      </c>
      <c r="F23" s="39" t="s">
        <v>0</v>
      </c>
      <c r="G23" s="238">
        <v>0</v>
      </c>
      <c r="H23" s="239"/>
      <c r="I23" s="239"/>
      <c r="J23" s="40" t="str">
        <f t="shared" ref="J23:J28" si="0">Mena</f>
        <v>CZK</v>
      </c>
    </row>
    <row r="24" spans="1:10" ht="23.25" hidden="1" customHeight="1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36">
        <v>0</v>
      </c>
      <c r="H24" s="237"/>
      <c r="I24" s="237"/>
      <c r="J24" s="40" t="str">
        <f t="shared" si="0"/>
        <v>CZK</v>
      </c>
    </row>
    <row r="25" spans="1:10" ht="23.25" customHeight="1">
      <c r="A25" s="2"/>
      <c r="B25" s="38" t="s">
        <v>14</v>
      </c>
      <c r="C25" s="62"/>
      <c r="D25" s="63"/>
      <c r="E25" s="67">
        <v>21</v>
      </c>
      <c r="F25" s="39" t="s">
        <v>0</v>
      </c>
      <c r="G25" s="238">
        <f>I21</f>
        <v>0</v>
      </c>
      <c r="H25" s="239"/>
      <c r="I25" s="239"/>
      <c r="J25" s="40" t="str">
        <f t="shared" si="0"/>
        <v>CZK</v>
      </c>
    </row>
    <row r="26" spans="1:10" ht="23.25" hidden="1" customHeight="1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05">
        <v>574415.74</v>
      </c>
      <c r="H26" s="206"/>
      <c r="I26" s="206"/>
      <c r="J26" s="37" t="str">
        <f t="shared" si="0"/>
        <v>CZK</v>
      </c>
    </row>
    <row r="27" spans="1:10" ht="23.25" customHeight="1" thickBot="1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07">
        <f>CenaCelkemBezDPH-(ZakladDPHSni+ZakladDPHZakl)</f>
        <v>0</v>
      </c>
      <c r="H27" s="207"/>
      <c r="I27" s="207"/>
      <c r="J27" s="41" t="str">
        <f t="shared" si="0"/>
        <v>CZK</v>
      </c>
    </row>
    <row r="28" spans="1:10" ht="27.75" customHeight="1" thickBot="1">
      <c r="A28" s="2">
        <f>(A27-INT(A27))*100</f>
        <v>0</v>
      </c>
      <c r="B28" s="116" t="s">
        <v>24</v>
      </c>
      <c r="C28" s="117"/>
      <c r="D28" s="117"/>
      <c r="E28" s="118"/>
      <c r="F28" s="119"/>
      <c r="G28" s="241">
        <f>A27</f>
        <v>0</v>
      </c>
      <c r="H28" s="242"/>
      <c r="I28" s="242"/>
      <c r="J28" s="120" t="str">
        <f t="shared" si="0"/>
        <v>CZK</v>
      </c>
    </row>
    <row r="29" spans="1:10" ht="27.75" hidden="1" customHeight="1" thickBot="1">
      <c r="A29" s="2"/>
      <c r="B29" s="116" t="s">
        <v>34</v>
      </c>
      <c r="C29" s="121"/>
      <c r="D29" s="121"/>
      <c r="E29" s="121"/>
      <c r="F29" s="122"/>
      <c r="G29" s="241">
        <f>ZakladDPHSni+DPHSni+ZakladDPHZakl+DPHZakl+Zaokrouhleni</f>
        <v>574415.74</v>
      </c>
      <c r="H29" s="241"/>
      <c r="I29" s="241"/>
      <c r="J29" s="123" t="s">
        <v>46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243"/>
      <c r="E34" s="244"/>
      <c r="G34" s="245"/>
      <c r="H34" s="246"/>
      <c r="I34" s="246"/>
      <c r="J34" s="25"/>
    </row>
    <row r="35" spans="1:10" ht="12.75" customHeight="1">
      <c r="A35" s="2"/>
      <c r="B35" s="2"/>
      <c r="D35" s="235" t="s">
        <v>2</v>
      </c>
      <c r="E35" s="235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>
      <c r="A38" s="88" t="s">
        <v>36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>
      <c r="A39" s="88">
        <v>1</v>
      </c>
      <c r="B39" s="99" t="s">
        <v>44</v>
      </c>
      <c r="C39" s="247"/>
      <c r="D39" s="247"/>
      <c r="E39" s="247"/>
      <c r="F39" s="100" t="e">
        <f>'SO 01 PPD24_08 Pol'!M411</f>
        <v>#REF!</v>
      </c>
      <c r="G39" s="101" t="e">
        <f>'SO 01 PPD24_08 Pol'!N411</f>
        <v>#REF!</v>
      </c>
      <c r="H39" s="102"/>
      <c r="I39" s="103" t="e">
        <f>F39+G39+H39</f>
        <v>#REF!</v>
      </c>
      <c r="J39" s="104" t="e">
        <f>IF(CenaCelkemVypocet=0,"",I39/CenaCelkemVypocet*100)</f>
        <v>#REF!</v>
      </c>
    </row>
    <row r="40" spans="1:10" ht="25.5" hidden="1" customHeight="1">
      <c r="A40" s="88">
        <v>2</v>
      </c>
      <c r="B40" s="105" t="s">
        <v>40</v>
      </c>
      <c r="C40" s="248" t="s">
        <v>41</v>
      </c>
      <c r="D40" s="248"/>
      <c r="E40" s="248"/>
      <c r="F40" s="106" t="e">
        <f>'SO 01 PPD24_08 Pol'!M411</f>
        <v>#REF!</v>
      </c>
      <c r="G40" s="107" t="e">
        <f>'SO 01 PPD24_08 Pol'!N411</f>
        <v>#REF!</v>
      </c>
      <c r="H40" s="107"/>
      <c r="I40" s="108" t="e">
        <f>F40+G40+H40</f>
        <v>#REF!</v>
      </c>
      <c r="J40" s="109" t="e">
        <f>IF(CenaCelkemVypocet=0,"",I40/CenaCelkemVypocet*100)</f>
        <v>#REF!</v>
      </c>
    </row>
    <row r="41" spans="1:10" ht="25.5" hidden="1" customHeight="1">
      <c r="A41" s="88">
        <v>3</v>
      </c>
      <c r="B41" s="110" t="s">
        <v>38</v>
      </c>
      <c r="C41" s="247" t="s">
        <v>39</v>
      </c>
      <c r="D41" s="247"/>
      <c r="E41" s="247"/>
      <c r="F41" s="111" t="e">
        <f>'SO 01 PPD24_08 Pol'!M411</f>
        <v>#REF!</v>
      </c>
      <c r="G41" s="102" t="e">
        <f>'SO 01 PPD24_08 Pol'!N411</f>
        <v>#REF!</v>
      </c>
      <c r="H41" s="102"/>
      <c r="I41" s="103" t="e">
        <f>F41+G41+H41</f>
        <v>#REF!</v>
      </c>
      <c r="J41" s="104" t="e">
        <f>IF(CenaCelkemVypocet=0,"",I41/CenaCelkemVypocet*100)</f>
        <v>#REF!</v>
      </c>
    </row>
    <row r="42" spans="1:10" ht="25.5" hidden="1" customHeight="1">
      <c r="A42" s="88"/>
      <c r="B42" s="249" t="s">
        <v>45</v>
      </c>
      <c r="C42" s="250"/>
      <c r="D42" s="250"/>
      <c r="E42" s="250"/>
      <c r="F42" s="112" t="e">
        <f>SUMIF(A39:A41,"=1",F39:F41)</f>
        <v>#REF!</v>
      </c>
      <c r="G42" s="113" t="e">
        <f>SUMIF(A39:A41,"=1",G39:G41)</f>
        <v>#REF!</v>
      </c>
      <c r="H42" s="113">
        <f>SUMIF(A39:A41,"=1",H39:H41)</f>
        <v>0</v>
      </c>
      <c r="I42" s="114" t="e">
        <f>SUMIF(A39:A41,"=1",I39:I41)</f>
        <v>#REF!</v>
      </c>
      <c r="J42" s="115" t="e">
        <f>SUMIF(A39:A41,"=1",J39:J41)</f>
        <v>#REF!</v>
      </c>
    </row>
    <row r="46" spans="1:10" ht="15.75">
      <c r="B46" s="124" t="s">
        <v>47</v>
      </c>
    </row>
    <row r="48" spans="1:10" ht="25.5" customHeight="1">
      <c r="A48" s="126"/>
      <c r="B48" s="129" t="s">
        <v>17</v>
      </c>
      <c r="C48" s="129" t="s">
        <v>5</v>
      </c>
      <c r="D48" s="130"/>
      <c r="E48" s="130"/>
      <c r="F48" s="131" t="s">
        <v>48</v>
      </c>
      <c r="G48" s="131"/>
      <c r="H48" s="131"/>
      <c r="I48" s="131" t="s">
        <v>30</v>
      </c>
      <c r="J48" s="131" t="s">
        <v>0</v>
      </c>
    </row>
    <row r="49" spans="1:10" ht="36.75" customHeight="1">
      <c r="A49" s="127"/>
      <c r="B49" s="132" t="s">
        <v>49</v>
      </c>
      <c r="C49" s="251" t="s">
        <v>50</v>
      </c>
      <c r="D49" s="252"/>
      <c r="E49" s="252"/>
      <c r="F49" s="141" t="s">
        <v>25</v>
      </c>
      <c r="G49" s="133"/>
      <c r="H49" s="133"/>
      <c r="I49" s="133">
        <f>'SO 01 PPD24_08 Pol'!G8</f>
        <v>0</v>
      </c>
      <c r="J49" s="138" t="str">
        <f>IF(I79=0,"",I49/I79*100)</f>
        <v/>
      </c>
    </row>
    <row r="50" spans="1:10" ht="36.75" customHeight="1">
      <c r="A50" s="127"/>
      <c r="B50" s="132" t="s">
        <v>51</v>
      </c>
      <c r="C50" s="251" t="s">
        <v>52</v>
      </c>
      <c r="D50" s="252"/>
      <c r="E50" s="252"/>
      <c r="F50" s="141" t="s">
        <v>25</v>
      </c>
      <c r="G50" s="133"/>
      <c r="H50" s="133"/>
      <c r="I50" s="133">
        <f>'SO 01 PPD24_08 Pol'!G16</f>
        <v>0</v>
      </c>
      <c r="J50" s="138" t="str">
        <f>IF(I79=0,"",I50/I79*100)</f>
        <v/>
      </c>
    </row>
    <row r="51" spans="1:10" ht="36.75" customHeight="1">
      <c r="A51" s="127"/>
      <c r="B51" s="132" t="s">
        <v>53</v>
      </c>
      <c r="C51" s="251" t="s">
        <v>54</v>
      </c>
      <c r="D51" s="252"/>
      <c r="E51" s="252"/>
      <c r="F51" s="141" t="s">
        <v>25</v>
      </c>
      <c r="G51" s="133"/>
      <c r="H51" s="133"/>
      <c r="I51" s="133">
        <f>'SO 01 PPD24_08 Pol'!G20</f>
        <v>0</v>
      </c>
      <c r="J51" s="138" t="str">
        <f>IF(I79=0,"",I51/I79*100)</f>
        <v/>
      </c>
    </row>
    <row r="52" spans="1:10" ht="36.75" customHeight="1">
      <c r="A52" s="127"/>
      <c r="B52" s="132" t="s">
        <v>55</v>
      </c>
      <c r="C52" s="251" t="s">
        <v>56</v>
      </c>
      <c r="D52" s="252"/>
      <c r="E52" s="252"/>
      <c r="F52" s="141" t="s">
        <v>25</v>
      </c>
      <c r="G52" s="133"/>
      <c r="H52" s="133"/>
      <c r="I52" s="133">
        <f>'SO 01 PPD24_08 Pol'!G52</f>
        <v>0</v>
      </c>
      <c r="J52" s="138" t="str">
        <f>IF(I79=0,"",I52/I79*100)</f>
        <v/>
      </c>
    </row>
    <row r="53" spans="1:10" ht="36.75" customHeight="1">
      <c r="A53" s="127"/>
      <c r="B53" s="132" t="s">
        <v>57</v>
      </c>
      <c r="C53" s="251" t="s">
        <v>58</v>
      </c>
      <c r="D53" s="252"/>
      <c r="E53" s="252"/>
      <c r="F53" s="141" t="s">
        <v>25</v>
      </c>
      <c r="G53" s="133"/>
      <c r="H53" s="133"/>
      <c r="I53" s="133">
        <f>'SO 01 PPD24_08 Pol'!G55</f>
        <v>0</v>
      </c>
      <c r="J53" s="138" t="str">
        <f>IF(I79=0,"",I53/I79*100)</f>
        <v/>
      </c>
    </row>
    <row r="54" spans="1:10" ht="36.75" customHeight="1">
      <c r="A54" s="127"/>
      <c r="B54" s="132" t="s">
        <v>59</v>
      </c>
      <c r="C54" s="251" t="s">
        <v>60</v>
      </c>
      <c r="D54" s="252"/>
      <c r="E54" s="252"/>
      <c r="F54" s="141" t="s">
        <v>25</v>
      </c>
      <c r="G54" s="133"/>
      <c r="H54" s="133"/>
      <c r="I54" s="133">
        <f>'SO 01 PPD24_08 Pol'!G61</f>
        <v>0</v>
      </c>
      <c r="J54" s="138" t="str">
        <f>IF(I79=0,"",I54/I79*100)</f>
        <v/>
      </c>
    </row>
    <row r="55" spans="1:10" ht="36.75" customHeight="1">
      <c r="A55" s="127"/>
      <c r="B55" s="132" t="s">
        <v>61</v>
      </c>
      <c r="C55" s="251" t="s">
        <v>62</v>
      </c>
      <c r="D55" s="252"/>
      <c r="E55" s="252"/>
      <c r="F55" s="141" t="s">
        <v>25</v>
      </c>
      <c r="G55" s="133"/>
      <c r="H55" s="133"/>
      <c r="I55" s="133">
        <f>'SO 01 PPD24_08 Pol'!G75</f>
        <v>0</v>
      </c>
      <c r="J55" s="138" t="str">
        <f>IF(I79=0,"",I55/I79*100)</f>
        <v/>
      </c>
    </row>
    <row r="56" spans="1:10" ht="36.75" customHeight="1">
      <c r="A56" s="127"/>
      <c r="B56" s="132" t="s">
        <v>63</v>
      </c>
      <c r="C56" s="251" t="s">
        <v>64</v>
      </c>
      <c r="D56" s="252"/>
      <c r="E56" s="252"/>
      <c r="F56" s="141" t="s">
        <v>25</v>
      </c>
      <c r="G56" s="133"/>
      <c r="H56" s="133"/>
      <c r="I56" s="133">
        <f>'SO 01 PPD24_08 Pol'!G79</f>
        <v>0</v>
      </c>
      <c r="J56" s="138" t="str">
        <f>IF(I79=0,"",I56/I79*100)</f>
        <v/>
      </c>
    </row>
    <row r="57" spans="1:10" ht="36.75" customHeight="1">
      <c r="A57" s="127"/>
      <c r="B57" s="132" t="s">
        <v>65</v>
      </c>
      <c r="C57" s="251" t="s">
        <v>66</v>
      </c>
      <c r="D57" s="252"/>
      <c r="E57" s="252"/>
      <c r="F57" s="141" t="s">
        <v>26</v>
      </c>
      <c r="G57" s="133"/>
      <c r="H57" s="133"/>
      <c r="I57" s="133">
        <f>'SO 01 PPD24_08 Pol'!G139</f>
        <v>0</v>
      </c>
      <c r="J57" s="138" t="str">
        <f>IF(I79=0,"",I57/I79*100)</f>
        <v/>
      </c>
    </row>
    <row r="58" spans="1:10" ht="36.75" customHeight="1">
      <c r="A58" s="127"/>
      <c r="B58" s="132" t="s">
        <v>67</v>
      </c>
      <c r="C58" s="251" t="s">
        <v>68</v>
      </c>
      <c r="D58" s="252"/>
      <c r="E58" s="252"/>
      <c r="F58" s="141" t="s">
        <v>26</v>
      </c>
      <c r="G58" s="133"/>
      <c r="H58" s="133"/>
      <c r="I58" s="133">
        <f>'SO 01 PPD24_08 Pol'!G154</f>
        <v>0</v>
      </c>
      <c r="J58" s="138" t="str">
        <f>IF(I79=0,"",I58/I79*100)</f>
        <v/>
      </c>
    </row>
    <row r="59" spans="1:10" ht="36.75" customHeight="1">
      <c r="A59" s="127"/>
      <c r="B59" s="132" t="s">
        <v>69</v>
      </c>
      <c r="C59" s="251" t="s">
        <v>70</v>
      </c>
      <c r="D59" s="252"/>
      <c r="E59" s="252"/>
      <c r="F59" s="141" t="s">
        <v>26</v>
      </c>
      <c r="G59" s="133"/>
      <c r="H59" s="133"/>
      <c r="I59" s="133">
        <f>'SO 01 PPD24_08 Pol'!G156</f>
        <v>0</v>
      </c>
      <c r="J59" s="138" t="str">
        <f>IF(I79=0,"",I59/I79*100)</f>
        <v/>
      </c>
    </row>
    <row r="60" spans="1:10" ht="36.75" customHeight="1">
      <c r="A60" s="127"/>
      <c r="B60" s="191" t="s">
        <v>554</v>
      </c>
      <c r="C60" s="251" t="s">
        <v>555</v>
      </c>
      <c r="D60" s="252"/>
      <c r="E60" s="252"/>
      <c r="F60" s="141" t="s">
        <v>26</v>
      </c>
      <c r="G60" s="192"/>
      <c r="H60" s="192"/>
      <c r="I60" s="133">
        <f>'SO 01 PPD24_08 Pol'!G159</f>
        <v>0</v>
      </c>
      <c r="J60" s="138" t="str">
        <f>IF(I79=0,"",I60/I79*100)</f>
        <v/>
      </c>
    </row>
    <row r="61" spans="1:10" ht="36.75" customHeight="1">
      <c r="A61" s="127"/>
      <c r="B61" s="132" t="s">
        <v>71</v>
      </c>
      <c r="C61" s="251" t="s">
        <v>72</v>
      </c>
      <c r="D61" s="252"/>
      <c r="E61" s="252"/>
      <c r="F61" s="141" t="s">
        <v>26</v>
      </c>
      <c r="G61" s="133"/>
      <c r="H61" s="133"/>
      <c r="I61" s="133">
        <f>'SO 01 PPD24_08 Pol'!G161</f>
        <v>0</v>
      </c>
      <c r="J61" s="138" t="str">
        <f>IF(I79=0,"",I61/I79*100)</f>
        <v/>
      </c>
    </row>
    <row r="62" spans="1:10" ht="36.75" customHeight="1">
      <c r="A62" s="127"/>
      <c r="B62" s="132" t="s">
        <v>73</v>
      </c>
      <c r="C62" s="251" t="s">
        <v>74</v>
      </c>
      <c r="D62" s="252"/>
      <c r="E62" s="252"/>
      <c r="F62" s="141" t="s">
        <v>26</v>
      </c>
      <c r="G62" s="133"/>
      <c r="H62" s="133"/>
      <c r="I62" s="133">
        <f>'SO 01 PPD24_08 Pol'!G198</f>
        <v>0</v>
      </c>
      <c r="J62" s="138" t="str">
        <f>IF(I79=0,"",I62/I79*100)</f>
        <v/>
      </c>
    </row>
    <row r="63" spans="1:10" ht="36.75" customHeight="1">
      <c r="A63" s="127"/>
      <c r="B63" s="132" t="s">
        <v>75</v>
      </c>
      <c r="C63" s="251" t="s">
        <v>76</v>
      </c>
      <c r="D63" s="252"/>
      <c r="E63" s="252"/>
      <c r="F63" s="141" t="s">
        <v>26</v>
      </c>
      <c r="G63" s="133"/>
      <c r="H63" s="133"/>
      <c r="I63" s="133">
        <f>'SO 01 PPD24_08 Pol'!G201</f>
        <v>0</v>
      </c>
      <c r="J63" s="138" t="str">
        <f>IF(I79=0,"",I63/I79*100)</f>
        <v/>
      </c>
    </row>
    <row r="64" spans="1:10" ht="36.75" customHeight="1">
      <c r="A64" s="127"/>
      <c r="B64" s="132" t="s">
        <v>77</v>
      </c>
      <c r="C64" s="251" t="s">
        <v>78</v>
      </c>
      <c r="D64" s="252"/>
      <c r="E64" s="252"/>
      <c r="F64" s="141" t="s">
        <v>26</v>
      </c>
      <c r="G64" s="133"/>
      <c r="H64" s="133"/>
      <c r="I64" s="133">
        <f>'SO 01 PPD24_08 Pol'!G203</f>
        <v>0</v>
      </c>
      <c r="J64" s="138" t="str">
        <f>IF(I79=0,"",I64/I79*100)</f>
        <v/>
      </c>
    </row>
    <row r="65" spans="1:10" ht="36.75" customHeight="1">
      <c r="A65" s="127"/>
      <c r="B65" s="132" t="s">
        <v>79</v>
      </c>
      <c r="C65" s="251" t="s">
        <v>80</v>
      </c>
      <c r="D65" s="252"/>
      <c r="E65" s="252"/>
      <c r="F65" s="141" t="s">
        <v>26</v>
      </c>
      <c r="G65" s="133"/>
      <c r="H65" s="133"/>
      <c r="I65" s="133">
        <f>'SO 01 PPD24_08 Pol'!G208</f>
        <v>0</v>
      </c>
      <c r="J65" s="138" t="str">
        <f>IF(I79=0,"",I65/I79*100)</f>
        <v/>
      </c>
    </row>
    <row r="66" spans="1:10" ht="36.75" customHeight="1">
      <c r="A66" s="127"/>
      <c r="B66" s="132" t="s">
        <v>81</v>
      </c>
      <c r="C66" s="251" t="s">
        <v>82</v>
      </c>
      <c r="D66" s="252"/>
      <c r="E66" s="252"/>
      <c r="F66" s="141" t="s">
        <v>26</v>
      </c>
      <c r="G66" s="133"/>
      <c r="H66" s="133"/>
      <c r="I66" s="133">
        <f>'SO 01 PPD24_08 Pol'!G216</f>
        <v>0</v>
      </c>
      <c r="J66" s="138" t="str">
        <f>IF(I79=0,"",I66/I79*100)</f>
        <v/>
      </c>
    </row>
    <row r="67" spans="1:10" ht="36.75" customHeight="1">
      <c r="A67" s="127"/>
      <c r="B67" s="132" t="s">
        <v>83</v>
      </c>
      <c r="C67" s="251" t="s">
        <v>84</v>
      </c>
      <c r="D67" s="252"/>
      <c r="E67" s="252"/>
      <c r="F67" s="141" t="s">
        <v>26</v>
      </c>
      <c r="G67" s="133"/>
      <c r="H67" s="133"/>
      <c r="I67" s="133">
        <f>'SO 01 PPD24_08 Pol'!G219</f>
        <v>0</v>
      </c>
      <c r="J67" s="138" t="str">
        <f>IF(I79=0,"",I67/I79*100)</f>
        <v/>
      </c>
    </row>
    <row r="68" spans="1:10" ht="36.75" customHeight="1">
      <c r="A68" s="127"/>
      <c r="B68" s="132" t="s">
        <v>85</v>
      </c>
      <c r="C68" s="251" t="s">
        <v>86</v>
      </c>
      <c r="D68" s="252"/>
      <c r="E68" s="252"/>
      <c r="F68" s="141" t="s">
        <v>26</v>
      </c>
      <c r="G68" s="133"/>
      <c r="H68" s="133"/>
      <c r="I68" s="133">
        <f>'SO 01 PPD24_08 Pol'!G269</f>
        <v>0</v>
      </c>
      <c r="J68" s="138" t="str">
        <f>IF(I79=0,"",I68/I79*100)</f>
        <v/>
      </c>
    </row>
    <row r="69" spans="1:10" ht="36.75" customHeight="1">
      <c r="A69" s="127"/>
      <c r="B69" s="132" t="s">
        <v>87</v>
      </c>
      <c r="C69" s="251" t="s">
        <v>88</v>
      </c>
      <c r="D69" s="252"/>
      <c r="E69" s="252"/>
      <c r="F69" s="141" t="s">
        <v>26</v>
      </c>
      <c r="G69" s="133"/>
      <c r="H69" s="133"/>
      <c r="I69" s="133">
        <f>'SO 01 PPD24_08 Pol'!G285</f>
        <v>0</v>
      </c>
      <c r="J69" s="138" t="str">
        <f>IF(I79=0,"",I69/I79*100)</f>
        <v/>
      </c>
    </row>
    <row r="70" spans="1:10" ht="36.75" customHeight="1">
      <c r="A70" s="127"/>
      <c r="B70" s="132" t="s">
        <v>89</v>
      </c>
      <c r="C70" s="251" t="s">
        <v>90</v>
      </c>
      <c r="D70" s="252"/>
      <c r="E70" s="252"/>
      <c r="F70" s="141" t="s">
        <v>26</v>
      </c>
      <c r="G70" s="133"/>
      <c r="H70" s="133"/>
      <c r="I70" s="133">
        <f>'SO 01 PPD24_08 Pol'!G309</f>
        <v>0</v>
      </c>
      <c r="J70" s="138" t="str">
        <f>IF(I79=0,"",I70/I79*100)</f>
        <v/>
      </c>
    </row>
    <row r="71" spans="1:10" ht="36.75" customHeight="1">
      <c r="A71" s="127"/>
      <c r="B71" s="132" t="s">
        <v>91</v>
      </c>
      <c r="C71" s="251" t="s">
        <v>92</v>
      </c>
      <c r="D71" s="252"/>
      <c r="E71" s="252"/>
      <c r="F71" s="141" t="s">
        <v>26</v>
      </c>
      <c r="G71" s="133"/>
      <c r="H71" s="133"/>
      <c r="I71" s="133">
        <f>'SO 01 PPD24_08 Pol'!G320</f>
        <v>0</v>
      </c>
      <c r="J71" s="138" t="str">
        <f>IF(I79=0,"",I71/I79*100)</f>
        <v/>
      </c>
    </row>
    <row r="72" spans="1:10" ht="36.75" customHeight="1">
      <c r="A72" s="127"/>
      <c r="B72" s="132" t="s">
        <v>93</v>
      </c>
      <c r="C72" s="251" t="s">
        <v>94</v>
      </c>
      <c r="D72" s="252"/>
      <c r="E72" s="252"/>
      <c r="F72" s="141" t="s">
        <v>26</v>
      </c>
      <c r="G72" s="133"/>
      <c r="H72" s="133"/>
      <c r="I72" s="133">
        <f>'SO 01 PPD24_08 Pol'!G347</f>
        <v>0</v>
      </c>
      <c r="J72" s="138" t="str">
        <f>IF(I79=0,"",I72/I79*100)</f>
        <v/>
      </c>
    </row>
    <row r="73" spans="1:10" ht="36.75" customHeight="1">
      <c r="A73" s="127"/>
      <c r="B73" s="132" t="s">
        <v>95</v>
      </c>
      <c r="C73" s="251" t="s">
        <v>96</v>
      </c>
      <c r="D73" s="252"/>
      <c r="E73" s="252"/>
      <c r="F73" s="141" t="s">
        <v>26</v>
      </c>
      <c r="G73" s="133"/>
      <c r="H73" s="133"/>
      <c r="I73" s="133">
        <f>'SO 01 PPD24_08 Pol'!G353</f>
        <v>0</v>
      </c>
      <c r="J73" s="138" t="str">
        <f>IF(I79=0,"",I73/I79*100)</f>
        <v/>
      </c>
    </row>
    <row r="74" spans="1:10" ht="36.75" customHeight="1">
      <c r="A74" s="127"/>
      <c r="B74" s="132" t="s">
        <v>97</v>
      </c>
      <c r="C74" s="251" t="s">
        <v>98</v>
      </c>
      <c r="D74" s="252"/>
      <c r="E74" s="252"/>
      <c r="F74" s="141" t="s">
        <v>27</v>
      </c>
      <c r="G74" s="133"/>
      <c r="H74" s="133"/>
      <c r="I74" s="133">
        <f>'SO 01 PPD24_08 Pol'!G361</f>
        <v>0</v>
      </c>
      <c r="J74" s="138" t="str">
        <f>IF(I79=0,"",I74/I79*100)</f>
        <v/>
      </c>
    </row>
    <row r="75" spans="1:10" ht="36.75" customHeight="1">
      <c r="A75" s="127"/>
      <c r="B75" s="132" t="s">
        <v>99</v>
      </c>
      <c r="C75" s="251" t="s">
        <v>100</v>
      </c>
      <c r="D75" s="252"/>
      <c r="E75" s="252"/>
      <c r="F75" s="141" t="s">
        <v>27</v>
      </c>
      <c r="G75" s="133"/>
      <c r="H75" s="133"/>
      <c r="I75" s="133">
        <f>'SO 01 PPD24_08 Pol'!G393</f>
        <v>0</v>
      </c>
      <c r="J75" s="138" t="str">
        <f>IF(I79=0,"",I75/I79*100)</f>
        <v/>
      </c>
    </row>
    <row r="76" spans="1:10" ht="36.75" customHeight="1">
      <c r="A76" s="127"/>
      <c r="B76" s="132" t="s">
        <v>101</v>
      </c>
      <c r="C76" s="251" t="s">
        <v>102</v>
      </c>
      <c r="D76" s="252"/>
      <c r="E76" s="252"/>
      <c r="F76" s="141" t="s">
        <v>27</v>
      </c>
      <c r="G76" s="133"/>
      <c r="H76" s="133"/>
      <c r="I76" s="133">
        <f>'SO 01 PPD24_08 Pol'!G396</f>
        <v>0</v>
      </c>
      <c r="J76" s="138" t="str">
        <f>IF(I79=0,"",I76/I79*100)</f>
        <v/>
      </c>
    </row>
    <row r="77" spans="1:10" ht="36.75" customHeight="1">
      <c r="A77" s="127"/>
      <c r="B77" s="132" t="s">
        <v>103</v>
      </c>
      <c r="C77" s="251" t="s">
        <v>104</v>
      </c>
      <c r="D77" s="252"/>
      <c r="E77" s="252"/>
      <c r="F77" s="141" t="s">
        <v>105</v>
      </c>
      <c r="G77" s="133"/>
      <c r="H77" s="133"/>
      <c r="I77" s="133">
        <f>'SO 01 PPD24_08 Pol'!G398</f>
        <v>0</v>
      </c>
      <c r="J77" s="138" t="str">
        <f>IF(I79=0,"",I77/I79*100)</f>
        <v/>
      </c>
    </row>
    <row r="78" spans="1:10" ht="36.75" customHeight="1">
      <c r="A78" s="127"/>
      <c r="B78" s="132" t="s">
        <v>106</v>
      </c>
      <c r="C78" s="251" t="s">
        <v>29</v>
      </c>
      <c r="D78" s="252"/>
      <c r="E78" s="252"/>
      <c r="F78" s="141" t="s">
        <v>106</v>
      </c>
      <c r="G78" s="133"/>
      <c r="H78" s="133"/>
      <c r="I78" s="133">
        <f>'SO 01 PPD24_08 Pol'!G406</f>
        <v>0</v>
      </c>
      <c r="J78" s="138" t="str">
        <f>IF(I79=0,"",I78/I79*100)</f>
        <v/>
      </c>
    </row>
    <row r="79" spans="1:10" ht="25.5" customHeight="1">
      <c r="A79" s="128"/>
      <c r="B79" s="134" t="s">
        <v>1</v>
      </c>
      <c r="C79" s="135"/>
      <c r="D79" s="136"/>
      <c r="E79" s="136"/>
      <c r="F79" s="142"/>
      <c r="G79" s="137"/>
      <c r="H79" s="137"/>
      <c r="I79" s="137">
        <f>SUM(I49:I78)</f>
        <v>0</v>
      </c>
      <c r="J79" s="139">
        <f>SUM(J49:J78)</f>
        <v>0</v>
      </c>
    </row>
    <row r="80" spans="1:10">
      <c r="F80" s="87"/>
      <c r="G80" s="87"/>
      <c r="H80" s="87"/>
      <c r="I80" s="87"/>
      <c r="J80" s="140"/>
    </row>
    <row r="81" spans="6:10">
      <c r="F81" s="87"/>
      <c r="G81" s="87"/>
      <c r="H81" s="87"/>
      <c r="I81" s="87"/>
      <c r="J81" s="140"/>
    </row>
    <row r="82" spans="6:10">
      <c r="F82" s="87"/>
      <c r="G82" s="87"/>
      <c r="H82" s="87"/>
      <c r="I82" s="87"/>
      <c r="J82" s="140"/>
    </row>
  </sheetData>
  <sheetProtection password="C7F5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66:E66"/>
    <mergeCell ref="C67:E67"/>
    <mergeCell ref="C68:E68"/>
    <mergeCell ref="C69:E69"/>
    <mergeCell ref="C70:E70"/>
    <mergeCell ref="C76:E76"/>
    <mergeCell ref="C77:E77"/>
    <mergeCell ref="C78:E78"/>
    <mergeCell ref="C71:E71"/>
    <mergeCell ref="C72:E72"/>
    <mergeCell ref="C73:E73"/>
    <mergeCell ref="C74:E74"/>
    <mergeCell ref="C75:E75"/>
    <mergeCell ref="C63:E63"/>
    <mergeCell ref="C64:E64"/>
    <mergeCell ref="C65:E65"/>
    <mergeCell ref="C55:E55"/>
    <mergeCell ref="C56:E56"/>
    <mergeCell ref="C57:E57"/>
    <mergeCell ref="C58:E58"/>
    <mergeCell ref="C59:E59"/>
    <mergeCell ref="C60:E60"/>
    <mergeCell ref="C61:E61"/>
    <mergeCell ref="C62:E62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scale="9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53" t="s">
        <v>6</v>
      </c>
      <c r="B1" s="253"/>
      <c r="C1" s="254"/>
      <c r="D1" s="253"/>
      <c r="E1" s="253"/>
      <c r="F1" s="253"/>
      <c r="G1" s="253"/>
    </row>
    <row r="2" spans="1:7" ht="24.95" customHeight="1">
      <c r="A2" s="50" t="s">
        <v>7</v>
      </c>
      <c r="B2" s="49"/>
      <c r="C2" s="255"/>
      <c r="D2" s="255"/>
      <c r="E2" s="255"/>
      <c r="F2" s="255"/>
      <c r="G2" s="256"/>
    </row>
    <row r="3" spans="1:7" ht="24.95" customHeight="1">
      <c r="A3" s="50" t="s">
        <v>8</v>
      </c>
      <c r="B3" s="49"/>
      <c r="C3" s="255"/>
      <c r="D3" s="255"/>
      <c r="E3" s="255"/>
      <c r="F3" s="255"/>
      <c r="G3" s="256"/>
    </row>
    <row r="4" spans="1:7" ht="24.95" customHeight="1">
      <c r="A4" s="50" t="s">
        <v>9</v>
      </c>
      <c r="B4" s="49"/>
      <c r="C4" s="255"/>
      <c r="D4" s="255"/>
      <c r="E4" s="255"/>
      <c r="F4" s="255"/>
      <c r="G4" s="256"/>
    </row>
    <row r="5" spans="1:7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P5065"/>
  <sheetViews>
    <sheetView tabSelected="1" view="pageBreakPreview" zoomScale="160" zoomScaleSheetLayoutView="160" workbookViewId="0">
      <pane ySplit="7" topLeftCell="A260" activePane="bottomLeft" state="frozen"/>
      <selection pane="bottomLeft" activeCell="F384" sqref="F384"/>
    </sheetView>
  </sheetViews>
  <sheetFormatPr defaultRowHeight="12.75" outlineLevelRow="3"/>
  <cols>
    <col min="1" max="1" width="3.42578125" customWidth="1"/>
    <col min="2" max="2" width="12.5703125" style="125" customWidth="1"/>
    <col min="3" max="3" width="38.28515625" style="12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8" width="16.42578125" customWidth="1"/>
    <col min="11" max="11" width="0" hidden="1" customWidth="1"/>
    <col min="13" max="23" width="0" hidden="1" customWidth="1"/>
  </cols>
  <sheetData>
    <row r="1" spans="1:42" ht="15.75" customHeight="1">
      <c r="A1" s="269" t="s">
        <v>607</v>
      </c>
      <c r="B1" s="269"/>
      <c r="C1" s="269"/>
      <c r="D1" s="269"/>
      <c r="E1" s="269"/>
      <c r="F1" s="269"/>
      <c r="G1" s="269"/>
      <c r="O1" t="s">
        <v>108</v>
      </c>
    </row>
    <row r="2" spans="1:42" ht="24.95" customHeight="1">
      <c r="A2" s="144" t="s">
        <v>7</v>
      </c>
      <c r="B2" s="49" t="s">
        <v>38</v>
      </c>
      <c r="C2" s="270" t="s">
        <v>39</v>
      </c>
      <c r="D2" s="271"/>
      <c r="E2" s="271"/>
      <c r="F2" s="271"/>
      <c r="G2" s="272"/>
      <c r="O2" t="s">
        <v>109</v>
      </c>
    </row>
    <row r="3" spans="1:42" ht="24.95" customHeight="1">
      <c r="A3" s="144" t="s">
        <v>8</v>
      </c>
      <c r="B3" s="49" t="s">
        <v>40</v>
      </c>
      <c r="C3" s="270" t="s">
        <v>41</v>
      </c>
      <c r="D3" s="271"/>
      <c r="E3" s="271"/>
      <c r="F3" s="271"/>
      <c r="G3" s="272"/>
      <c r="K3" s="125" t="s">
        <v>109</v>
      </c>
      <c r="O3" t="s">
        <v>110</v>
      </c>
    </row>
    <row r="4" spans="1:42" ht="24.95" customHeight="1">
      <c r="A4" s="145" t="s">
        <v>9</v>
      </c>
      <c r="B4" s="146" t="s">
        <v>38</v>
      </c>
      <c r="C4" s="273" t="s">
        <v>39</v>
      </c>
      <c r="D4" s="274"/>
      <c r="E4" s="274"/>
      <c r="F4" s="274"/>
      <c r="G4" s="275"/>
      <c r="O4" t="s">
        <v>111</v>
      </c>
    </row>
    <row r="5" spans="1:42">
      <c r="D5" s="10"/>
    </row>
    <row r="6" spans="1:42">
      <c r="A6" s="148" t="s">
        <v>112</v>
      </c>
      <c r="B6" s="150" t="s">
        <v>113</v>
      </c>
      <c r="C6" s="150" t="s">
        <v>114</v>
      </c>
      <c r="D6" s="149" t="s">
        <v>115</v>
      </c>
      <c r="E6" s="148" t="s">
        <v>116</v>
      </c>
      <c r="F6" s="147" t="s">
        <v>117</v>
      </c>
      <c r="G6" s="148" t="s">
        <v>30</v>
      </c>
    </row>
    <row r="7" spans="1:42" hidden="1">
      <c r="A7" s="3"/>
      <c r="B7" s="4"/>
      <c r="C7" s="4"/>
      <c r="D7" s="6"/>
      <c r="E7" s="152"/>
      <c r="F7" s="153"/>
      <c r="G7" s="153"/>
    </row>
    <row r="8" spans="1:42">
      <c r="A8" s="165" t="s">
        <v>119</v>
      </c>
      <c r="B8" s="166" t="s">
        <v>49</v>
      </c>
      <c r="C8" s="183" t="s">
        <v>50</v>
      </c>
      <c r="D8" s="167"/>
      <c r="E8" s="168"/>
      <c r="F8" s="169"/>
      <c r="G8" s="169">
        <f>SUMIF(O9:O15,"&lt;&gt;NOR",G9:G15)</f>
        <v>0</v>
      </c>
      <c r="O8" t="s">
        <v>120</v>
      </c>
    </row>
    <row r="9" spans="1:42" ht="22.5" outlineLevel="1">
      <c r="A9" s="171">
        <v>1</v>
      </c>
      <c r="B9" s="172" t="s">
        <v>121</v>
      </c>
      <c r="C9" s="184" t="s">
        <v>122</v>
      </c>
      <c r="D9" s="173" t="s">
        <v>123</v>
      </c>
      <c r="E9" s="174">
        <v>8</v>
      </c>
      <c r="F9" s="175"/>
      <c r="G9" s="176">
        <f>ROUND(E9*F9,2)</f>
        <v>0</v>
      </c>
      <c r="H9" s="151"/>
      <c r="I9" s="151"/>
      <c r="J9" s="151"/>
      <c r="K9" s="151"/>
      <c r="L9" s="151"/>
      <c r="M9" s="151"/>
      <c r="N9" s="151"/>
      <c r="O9" s="151" t="s">
        <v>124</v>
      </c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</row>
    <row r="10" spans="1:42" outlineLevel="2">
      <c r="A10" s="158"/>
      <c r="B10" s="159"/>
      <c r="C10" s="185" t="s">
        <v>125</v>
      </c>
      <c r="D10" s="161"/>
      <c r="E10" s="162">
        <v>2</v>
      </c>
      <c r="F10" s="160"/>
      <c r="G10" s="160"/>
      <c r="H10" s="151"/>
      <c r="I10" s="151"/>
      <c r="J10" s="151"/>
      <c r="K10" s="151"/>
      <c r="L10" s="151"/>
      <c r="M10" s="151"/>
      <c r="N10" s="151"/>
      <c r="O10" s="151" t="s">
        <v>126</v>
      </c>
      <c r="P10" s="151">
        <v>0</v>
      </c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</row>
    <row r="11" spans="1:42" outlineLevel="3">
      <c r="A11" s="158"/>
      <c r="B11" s="159"/>
      <c r="C11" s="185" t="s">
        <v>127</v>
      </c>
      <c r="D11" s="161"/>
      <c r="E11" s="162">
        <v>6</v>
      </c>
      <c r="F11" s="160"/>
      <c r="G11" s="160"/>
      <c r="H11" s="151"/>
      <c r="I11" s="151"/>
      <c r="J11" s="151"/>
      <c r="K11" s="151"/>
      <c r="L11" s="151"/>
      <c r="M11" s="151"/>
      <c r="N11" s="151"/>
      <c r="O11" s="151" t="s">
        <v>126</v>
      </c>
      <c r="P11" s="151">
        <v>0</v>
      </c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</row>
    <row r="12" spans="1:42" ht="33.75" outlineLevel="1">
      <c r="A12" s="171">
        <v>2</v>
      </c>
      <c r="B12" s="172" t="s">
        <v>128</v>
      </c>
      <c r="C12" s="184" t="s">
        <v>575</v>
      </c>
      <c r="D12" s="173" t="s">
        <v>123</v>
      </c>
      <c r="E12" s="174">
        <v>3</v>
      </c>
      <c r="F12" s="175"/>
      <c r="G12" s="176">
        <f>ROUND(E12*F12,2)</f>
        <v>0</v>
      </c>
      <c r="H12" s="151"/>
      <c r="I12" s="151"/>
      <c r="J12" s="151"/>
      <c r="K12" s="151"/>
      <c r="L12" s="151"/>
      <c r="M12" s="151"/>
      <c r="N12" s="151"/>
      <c r="O12" s="151" t="s">
        <v>124</v>
      </c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</row>
    <row r="13" spans="1:42" outlineLevel="2">
      <c r="A13" s="158"/>
      <c r="B13" s="159"/>
      <c r="C13" s="185" t="s">
        <v>129</v>
      </c>
      <c r="D13" s="161"/>
      <c r="E13" s="162">
        <v>3</v>
      </c>
      <c r="F13" s="160"/>
      <c r="G13" s="160"/>
      <c r="H13" s="151"/>
      <c r="I13" s="151"/>
      <c r="J13" s="151"/>
      <c r="K13" s="151"/>
      <c r="L13" s="151"/>
      <c r="M13" s="151"/>
      <c r="N13" s="151"/>
      <c r="O13" s="151" t="s">
        <v>126</v>
      </c>
      <c r="P13" s="151">
        <v>0</v>
      </c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</row>
    <row r="14" spans="1:42" outlineLevel="1">
      <c r="A14" s="171">
        <v>3</v>
      </c>
      <c r="B14" s="172" t="s">
        <v>130</v>
      </c>
      <c r="C14" s="184" t="s">
        <v>576</v>
      </c>
      <c r="D14" s="173" t="s">
        <v>131</v>
      </c>
      <c r="E14" s="174">
        <v>29.75</v>
      </c>
      <c r="F14" s="175"/>
      <c r="G14" s="176">
        <f>ROUND(E14*F14,2)</f>
        <v>0</v>
      </c>
      <c r="H14" s="151"/>
      <c r="I14" s="151"/>
      <c r="J14" s="151"/>
      <c r="K14" s="151"/>
      <c r="L14" s="151"/>
      <c r="M14" s="151"/>
      <c r="N14" s="151"/>
      <c r="O14" s="151" t="s">
        <v>124</v>
      </c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</row>
    <row r="15" spans="1:42" ht="22.5" outlineLevel="2">
      <c r="A15" s="158"/>
      <c r="B15" s="159"/>
      <c r="C15" s="185" t="s">
        <v>132</v>
      </c>
      <c r="D15" s="161"/>
      <c r="E15" s="162">
        <v>29.75</v>
      </c>
      <c r="F15" s="160"/>
      <c r="G15" s="160"/>
      <c r="H15" s="151"/>
      <c r="I15" s="151"/>
      <c r="J15" s="151"/>
      <c r="K15" s="151"/>
      <c r="L15" s="151"/>
      <c r="M15" s="151"/>
      <c r="N15" s="151"/>
      <c r="O15" s="151" t="s">
        <v>126</v>
      </c>
      <c r="P15" s="151">
        <v>0</v>
      </c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</row>
    <row r="16" spans="1:42">
      <c r="A16" s="165" t="s">
        <v>119</v>
      </c>
      <c r="B16" s="166" t="s">
        <v>51</v>
      </c>
      <c r="C16" s="183" t="s">
        <v>52</v>
      </c>
      <c r="D16" s="167"/>
      <c r="E16" s="168"/>
      <c r="F16" s="169"/>
      <c r="G16" s="169">
        <f>SUMIF(O17:O19,"&lt;&gt;NOR",G17:G19)</f>
        <v>0</v>
      </c>
      <c r="O16" t="s">
        <v>120</v>
      </c>
    </row>
    <row r="17" spans="1:42" ht="22.5" outlineLevel="1">
      <c r="A17" s="171">
        <v>4</v>
      </c>
      <c r="B17" s="172" t="s">
        <v>133</v>
      </c>
      <c r="C17" s="184" t="s">
        <v>134</v>
      </c>
      <c r="D17" s="173" t="s">
        <v>131</v>
      </c>
      <c r="E17" s="174">
        <v>41.4</v>
      </c>
      <c r="F17" s="175"/>
      <c r="G17" s="176">
        <f>ROUND(E17*F17,2)</f>
        <v>0</v>
      </c>
      <c r="H17" s="151"/>
      <c r="I17" s="151"/>
      <c r="J17" s="151"/>
      <c r="K17" s="151"/>
      <c r="L17" s="151"/>
      <c r="M17" s="151"/>
      <c r="N17" s="151"/>
      <c r="O17" s="151" t="s">
        <v>124</v>
      </c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</row>
    <row r="18" spans="1:42" outlineLevel="2">
      <c r="A18" s="158"/>
      <c r="B18" s="159"/>
      <c r="C18" s="185" t="s">
        <v>135</v>
      </c>
      <c r="D18" s="161"/>
      <c r="E18" s="162">
        <v>9.6</v>
      </c>
      <c r="F18" s="160"/>
      <c r="G18" s="160"/>
      <c r="H18" s="151"/>
      <c r="I18" s="151"/>
      <c r="J18" s="151"/>
      <c r="K18" s="151"/>
      <c r="L18" s="151"/>
      <c r="M18" s="151"/>
      <c r="N18" s="151"/>
      <c r="O18" s="151" t="s">
        <v>126</v>
      </c>
      <c r="P18" s="151">
        <v>0</v>
      </c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</row>
    <row r="19" spans="1:42" ht="33.75" outlineLevel="3">
      <c r="A19" s="158"/>
      <c r="B19" s="159"/>
      <c r="C19" s="185" t="s">
        <v>136</v>
      </c>
      <c r="D19" s="161"/>
      <c r="E19" s="162">
        <v>31.8</v>
      </c>
      <c r="F19" s="160"/>
      <c r="G19" s="160"/>
      <c r="H19" s="151"/>
      <c r="I19" s="151"/>
      <c r="J19" s="151"/>
      <c r="K19" s="151"/>
      <c r="L19" s="151"/>
      <c r="M19" s="151"/>
      <c r="N19" s="151"/>
      <c r="O19" s="151" t="s">
        <v>126</v>
      </c>
      <c r="P19" s="151">
        <v>0</v>
      </c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</row>
    <row r="20" spans="1:42">
      <c r="A20" s="165" t="s">
        <v>119</v>
      </c>
      <c r="B20" s="166" t="s">
        <v>53</v>
      </c>
      <c r="C20" s="183" t="s">
        <v>54</v>
      </c>
      <c r="D20" s="167"/>
      <c r="E20" s="168"/>
      <c r="F20" s="169"/>
      <c r="G20" s="169">
        <f>SUMIF(O21:O51,"&lt;&gt;NOR",G21:G51)</f>
        <v>0</v>
      </c>
      <c r="O20" t="s">
        <v>120</v>
      </c>
    </row>
    <row r="21" spans="1:42" outlineLevel="1">
      <c r="A21" s="171">
        <v>5</v>
      </c>
      <c r="B21" s="172" t="s">
        <v>137</v>
      </c>
      <c r="C21" s="184" t="s">
        <v>138</v>
      </c>
      <c r="D21" s="173" t="s">
        <v>131</v>
      </c>
      <c r="E21" s="174">
        <v>220.46</v>
      </c>
      <c r="F21" s="175"/>
      <c r="G21" s="176">
        <f>ROUND(E21*F21,2)</f>
        <v>0</v>
      </c>
      <c r="H21" s="151"/>
      <c r="I21" s="151"/>
      <c r="J21" s="151"/>
      <c r="K21" s="151"/>
      <c r="L21" s="151"/>
      <c r="M21" s="151"/>
      <c r="N21" s="151"/>
      <c r="O21" s="151" t="s">
        <v>124</v>
      </c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</row>
    <row r="22" spans="1:42" outlineLevel="2">
      <c r="A22" s="158"/>
      <c r="B22" s="159"/>
      <c r="C22" s="185" t="s">
        <v>139</v>
      </c>
      <c r="D22" s="161"/>
      <c r="E22" s="162">
        <v>14.2</v>
      </c>
      <c r="F22" s="160"/>
      <c r="G22" s="160"/>
      <c r="H22" s="151"/>
      <c r="I22" s="151"/>
      <c r="J22" s="151"/>
      <c r="K22" s="151"/>
      <c r="L22" s="151"/>
      <c r="M22" s="151"/>
      <c r="N22" s="151"/>
      <c r="O22" s="151" t="s">
        <v>126</v>
      </c>
      <c r="P22" s="151">
        <v>0</v>
      </c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</row>
    <row r="23" spans="1:42" outlineLevel="3">
      <c r="A23" s="158"/>
      <c r="B23" s="159"/>
      <c r="C23" s="185" t="s">
        <v>140</v>
      </c>
      <c r="D23" s="161"/>
      <c r="E23" s="162">
        <v>43.5</v>
      </c>
      <c r="F23" s="160"/>
      <c r="G23" s="160"/>
      <c r="H23" s="151"/>
      <c r="I23" s="151"/>
      <c r="J23" s="151"/>
      <c r="K23" s="151"/>
      <c r="L23" s="151"/>
      <c r="M23" s="151"/>
      <c r="N23" s="151"/>
      <c r="O23" s="151" t="s">
        <v>126</v>
      </c>
      <c r="P23" s="151">
        <v>0</v>
      </c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</row>
    <row r="24" spans="1:42" outlineLevel="3">
      <c r="A24" s="158"/>
      <c r="B24" s="159"/>
      <c r="C24" s="185" t="s">
        <v>141</v>
      </c>
      <c r="D24" s="161"/>
      <c r="E24" s="162">
        <v>27.96</v>
      </c>
      <c r="F24" s="160"/>
      <c r="G24" s="160"/>
      <c r="H24" s="151"/>
      <c r="I24" s="151"/>
      <c r="J24" s="151"/>
      <c r="K24" s="151"/>
      <c r="L24" s="151"/>
      <c r="M24" s="151"/>
      <c r="N24" s="151"/>
      <c r="O24" s="151" t="s">
        <v>126</v>
      </c>
      <c r="P24" s="151"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</row>
    <row r="25" spans="1:42" ht="33.75" outlineLevel="3">
      <c r="A25" s="158"/>
      <c r="B25" s="159"/>
      <c r="C25" s="185" t="s">
        <v>142</v>
      </c>
      <c r="D25" s="161"/>
      <c r="E25" s="162">
        <v>84.8</v>
      </c>
      <c r="F25" s="160"/>
      <c r="G25" s="160"/>
      <c r="H25" s="151"/>
      <c r="I25" s="151"/>
      <c r="J25" s="151"/>
      <c r="K25" s="151"/>
      <c r="L25" s="151"/>
      <c r="M25" s="151"/>
      <c r="N25" s="151"/>
      <c r="O25" s="151" t="s">
        <v>126</v>
      </c>
      <c r="P25" s="151">
        <v>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</row>
    <row r="26" spans="1:42" outlineLevel="3">
      <c r="A26" s="158"/>
      <c r="B26" s="159"/>
      <c r="C26" s="185" t="s">
        <v>143</v>
      </c>
      <c r="D26" s="161"/>
      <c r="E26" s="162">
        <v>50</v>
      </c>
      <c r="F26" s="160"/>
      <c r="G26" s="160"/>
      <c r="H26" s="151"/>
      <c r="I26" s="151"/>
      <c r="J26" s="151"/>
      <c r="K26" s="151"/>
      <c r="L26" s="151"/>
      <c r="M26" s="151"/>
      <c r="N26" s="151"/>
      <c r="O26" s="151" t="s">
        <v>126</v>
      </c>
      <c r="P26" s="151">
        <v>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</row>
    <row r="27" spans="1:42" outlineLevel="1">
      <c r="A27" s="171">
        <v>6</v>
      </c>
      <c r="B27" s="172" t="s">
        <v>144</v>
      </c>
      <c r="C27" s="184" t="s">
        <v>145</v>
      </c>
      <c r="D27" s="173" t="s">
        <v>131</v>
      </c>
      <c r="E27" s="174">
        <v>110.91</v>
      </c>
      <c r="F27" s="175"/>
      <c r="G27" s="176">
        <f>ROUND(E27*F27,2)</f>
        <v>0</v>
      </c>
      <c r="H27" s="151"/>
      <c r="I27" s="151"/>
      <c r="J27" s="151"/>
      <c r="K27" s="151"/>
      <c r="L27" s="151"/>
      <c r="M27" s="151"/>
      <c r="N27" s="151"/>
      <c r="O27" s="151" t="s">
        <v>124</v>
      </c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</row>
    <row r="28" spans="1:42" outlineLevel="2">
      <c r="A28" s="158"/>
      <c r="B28" s="159"/>
      <c r="C28" s="185" t="s">
        <v>483</v>
      </c>
      <c r="D28" s="161"/>
      <c r="E28" s="162">
        <v>110.91</v>
      </c>
      <c r="F28" s="160"/>
      <c r="G28" s="160"/>
      <c r="H28" s="151"/>
      <c r="I28" s="151"/>
      <c r="J28" s="151"/>
      <c r="K28" s="151"/>
      <c r="L28" s="151"/>
      <c r="M28" s="151"/>
      <c r="N28" s="151"/>
      <c r="O28" s="151" t="s">
        <v>126</v>
      </c>
      <c r="P28" s="151">
        <v>5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</row>
    <row r="29" spans="1:42" ht="22.5" outlineLevel="1">
      <c r="A29" s="177">
        <v>7</v>
      </c>
      <c r="B29" s="178" t="s">
        <v>146</v>
      </c>
      <c r="C29" s="186" t="s">
        <v>147</v>
      </c>
      <c r="D29" s="179" t="s">
        <v>123</v>
      </c>
      <c r="E29" s="180">
        <v>8</v>
      </c>
      <c r="F29" s="181"/>
      <c r="G29" s="182">
        <f>ROUND(E29*F29,2)</f>
        <v>0</v>
      </c>
      <c r="H29" s="151"/>
      <c r="I29" s="151"/>
      <c r="J29" s="151"/>
      <c r="K29" s="151"/>
      <c r="L29" s="151"/>
      <c r="M29" s="151"/>
      <c r="N29" s="151"/>
      <c r="O29" s="151" t="s">
        <v>124</v>
      </c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</row>
    <row r="30" spans="1:42" ht="22.5" outlineLevel="1">
      <c r="A30" s="171">
        <v>8</v>
      </c>
      <c r="B30" s="172" t="s">
        <v>148</v>
      </c>
      <c r="C30" s="184" t="s">
        <v>149</v>
      </c>
      <c r="D30" s="173" t="s">
        <v>131</v>
      </c>
      <c r="E30" s="174">
        <v>175.1225</v>
      </c>
      <c r="F30" s="175"/>
      <c r="G30" s="176">
        <f>ROUND(E30*F30,2)</f>
        <v>0</v>
      </c>
      <c r="H30" s="151"/>
      <c r="I30" s="151"/>
      <c r="J30" s="151"/>
      <c r="K30" s="151"/>
      <c r="L30" s="151"/>
      <c r="M30" s="151"/>
      <c r="N30" s="151"/>
      <c r="O30" s="151" t="s">
        <v>124</v>
      </c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</row>
    <row r="31" spans="1:42" outlineLevel="2">
      <c r="A31" s="158"/>
      <c r="B31" s="159"/>
      <c r="C31" s="185" t="s">
        <v>150</v>
      </c>
      <c r="D31" s="161"/>
      <c r="E31" s="162"/>
      <c r="F31" s="160"/>
      <c r="G31" s="160"/>
      <c r="H31" s="151"/>
      <c r="I31" s="151"/>
      <c r="J31" s="151"/>
      <c r="K31" s="151"/>
      <c r="L31" s="151"/>
      <c r="M31" s="151"/>
      <c r="N31" s="151"/>
      <c r="O31" s="151" t="s">
        <v>126</v>
      </c>
      <c r="P31" s="151">
        <v>0</v>
      </c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</row>
    <row r="32" spans="1:42" outlineLevel="3">
      <c r="A32" s="158"/>
      <c r="B32" s="159"/>
      <c r="C32" s="185" t="s">
        <v>484</v>
      </c>
      <c r="D32" s="161"/>
      <c r="E32" s="162">
        <v>175.1225</v>
      </c>
      <c r="F32" s="160"/>
      <c r="G32" s="160"/>
      <c r="H32" s="151"/>
      <c r="I32" s="151"/>
      <c r="J32" s="151"/>
      <c r="K32" s="151"/>
      <c r="L32" s="151"/>
      <c r="M32" s="151"/>
      <c r="N32" s="151"/>
      <c r="O32" s="151" t="s">
        <v>126</v>
      </c>
      <c r="P32" s="151">
        <v>5</v>
      </c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</row>
    <row r="33" spans="1:42" outlineLevel="1">
      <c r="A33" s="171">
        <v>9</v>
      </c>
      <c r="B33" s="172" t="s">
        <v>152</v>
      </c>
      <c r="C33" s="184" t="s">
        <v>153</v>
      </c>
      <c r="D33" s="173" t="s">
        <v>131</v>
      </c>
      <c r="E33" s="174">
        <v>135.2405</v>
      </c>
      <c r="F33" s="175"/>
      <c r="G33" s="176">
        <f>ROUND(E33*F33,2)</f>
        <v>0</v>
      </c>
      <c r="H33" s="151"/>
      <c r="I33" s="151"/>
      <c r="J33" s="151"/>
      <c r="K33" s="151"/>
      <c r="L33" s="151"/>
      <c r="M33" s="151"/>
      <c r="N33" s="151"/>
      <c r="O33" s="151" t="s">
        <v>124</v>
      </c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</row>
    <row r="34" spans="1:42" outlineLevel="2">
      <c r="A34" s="158"/>
      <c r="B34" s="159"/>
      <c r="C34" s="185" t="s">
        <v>154</v>
      </c>
      <c r="D34" s="161"/>
      <c r="E34" s="162">
        <v>175.1225</v>
      </c>
      <c r="F34" s="160"/>
      <c r="G34" s="160"/>
      <c r="H34" s="151"/>
      <c r="I34" s="151"/>
      <c r="J34" s="151"/>
      <c r="K34" s="151"/>
      <c r="L34" s="151"/>
      <c r="M34" s="151"/>
      <c r="N34" s="151"/>
      <c r="O34" s="151" t="s">
        <v>126</v>
      </c>
      <c r="P34" s="151">
        <v>5</v>
      </c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</row>
    <row r="35" spans="1:42" outlineLevel="3">
      <c r="A35" s="158"/>
      <c r="B35" s="159"/>
      <c r="C35" s="185" t="s">
        <v>155</v>
      </c>
      <c r="D35" s="161"/>
      <c r="E35" s="162">
        <v>-39.881999999999998</v>
      </c>
      <c r="F35" s="160"/>
      <c r="G35" s="160"/>
      <c r="H35" s="151"/>
      <c r="I35" s="151"/>
      <c r="J35" s="151"/>
      <c r="K35" s="151"/>
      <c r="L35" s="151"/>
      <c r="M35" s="151"/>
      <c r="N35" s="151"/>
      <c r="O35" s="151" t="s">
        <v>126</v>
      </c>
      <c r="P35" s="151">
        <v>5</v>
      </c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</row>
    <row r="36" spans="1:42" ht="22.5" outlineLevel="1">
      <c r="A36" s="171">
        <v>10</v>
      </c>
      <c r="B36" s="172" t="s">
        <v>156</v>
      </c>
      <c r="C36" s="184" t="s">
        <v>157</v>
      </c>
      <c r="D36" s="173" t="s">
        <v>131</v>
      </c>
      <c r="E36" s="174">
        <v>30.280999999999999</v>
      </c>
      <c r="F36" s="175"/>
      <c r="G36" s="176">
        <f>ROUND(E36*F36,2)</f>
        <v>0</v>
      </c>
      <c r="H36" s="151"/>
      <c r="I36" s="151"/>
      <c r="J36" s="151"/>
      <c r="K36" s="151"/>
      <c r="L36" s="151"/>
      <c r="M36" s="151"/>
      <c r="N36" s="151"/>
      <c r="O36" s="151" t="s">
        <v>124</v>
      </c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</row>
    <row r="37" spans="1:42" outlineLevel="2">
      <c r="A37" s="158"/>
      <c r="B37" s="159"/>
      <c r="C37" s="185" t="s">
        <v>158</v>
      </c>
      <c r="D37" s="161"/>
      <c r="E37" s="162"/>
      <c r="F37" s="160"/>
      <c r="G37" s="160"/>
      <c r="H37" s="151"/>
      <c r="I37" s="151"/>
      <c r="J37" s="151"/>
      <c r="K37" s="151"/>
      <c r="L37" s="151"/>
      <c r="M37" s="151"/>
      <c r="N37" s="151"/>
      <c r="O37" s="151" t="s">
        <v>126</v>
      </c>
      <c r="P37" s="151">
        <v>0</v>
      </c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</row>
    <row r="38" spans="1:42" outlineLevel="3">
      <c r="A38" s="158"/>
      <c r="B38" s="159"/>
      <c r="C38" s="185" t="s">
        <v>159</v>
      </c>
      <c r="D38" s="161"/>
      <c r="E38" s="162">
        <v>2.5649999999999999</v>
      </c>
      <c r="F38" s="160"/>
      <c r="G38" s="160"/>
      <c r="H38" s="151"/>
      <c r="I38" s="151"/>
      <c r="J38" s="151"/>
      <c r="K38" s="151"/>
      <c r="L38" s="151"/>
      <c r="M38" s="151"/>
      <c r="N38" s="151"/>
      <c r="O38" s="151" t="s">
        <v>126</v>
      </c>
      <c r="P38" s="151">
        <v>0</v>
      </c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</row>
    <row r="39" spans="1:42" ht="22.5" outlineLevel="3">
      <c r="A39" s="158"/>
      <c r="B39" s="159"/>
      <c r="C39" s="185" t="s">
        <v>160</v>
      </c>
      <c r="D39" s="161"/>
      <c r="E39" s="162">
        <v>7.7160000000000002</v>
      </c>
      <c r="F39" s="160"/>
      <c r="G39" s="160"/>
      <c r="H39" s="151"/>
      <c r="I39" s="151"/>
      <c r="J39" s="151"/>
      <c r="K39" s="151"/>
      <c r="L39" s="151"/>
      <c r="M39" s="151"/>
      <c r="N39" s="151"/>
      <c r="O39" s="151" t="s">
        <v>126</v>
      </c>
      <c r="P39" s="151">
        <v>0</v>
      </c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</row>
    <row r="40" spans="1:42" outlineLevel="3">
      <c r="A40" s="158"/>
      <c r="B40" s="159"/>
      <c r="C40" s="185" t="s">
        <v>161</v>
      </c>
      <c r="D40" s="161"/>
      <c r="E40" s="162">
        <v>20</v>
      </c>
      <c r="F40" s="160"/>
      <c r="G40" s="160"/>
      <c r="H40" s="151"/>
      <c r="I40" s="151"/>
      <c r="J40" s="151"/>
      <c r="K40" s="151"/>
      <c r="L40" s="151"/>
      <c r="M40" s="151"/>
      <c r="N40" s="151"/>
      <c r="O40" s="151" t="s">
        <v>126</v>
      </c>
      <c r="P40" s="151">
        <v>0</v>
      </c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</row>
    <row r="41" spans="1:42" outlineLevel="1">
      <c r="A41" s="171">
        <v>11</v>
      </c>
      <c r="B41" s="172" t="s">
        <v>162</v>
      </c>
      <c r="C41" s="184" t="s">
        <v>163</v>
      </c>
      <c r="D41" s="173" t="s">
        <v>131</v>
      </c>
      <c r="E41" s="174">
        <v>39.881999999999998</v>
      </c>
      <c r="F41" s="175"/>
      <c r="G41" s="176">
        <f>ROUND(E41*F41,2)</f>
        <v>0</v>
      </c>
      <c r="H41" s="151"/>
      <c r="I41" s="151"/>
      <c r="J41" s="151"/>
      <c r="K41" s="151"/>
      <c r="L41" s="151"/>
      <c r="M41" s="151"/>
      <c r="N41" s="151"/>
      <c r="O41" s="151" t="s">
        <v>124</v>
      </c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</row>
    <row r="42" spans="1:42" outlineLevel="2">
      <c r="A42" s="158"/>
      <c r="B42" s="159"/>
      <c r="C42" s="185" t="s">
        <v>164</v>
      </c>
      <c r="D42" s="161"/>
      <c r="E42" s="162">
        <v>39.881999999999998</v>
      </c>
      <c r="F42" s="160"/>
      <c r="G42" s="160"/>
      <c r="H42" s="151"/>
      <c r="I42" s="151"/>
      <c r="J42" s="151"/>
      <c r="K42" s="151"/>
      <c r="L42" s="151"/>
      <c r="M42" s="151"/>
      <c r="N42" s="151"/>
      <c r="O42" s="151" t="s">
        <v>126</v>
      </c>
      <c r="P42" s="151">
        <v>0</v>
      </c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</row>
    <row r="43" spans="1:42" ht="22.5" outlineLevel="1">
      <c r="A43" s="171">
        <v>12</v>
      </c>
      <c r="B43" s="172" t="s">
        <v>165</v>
      </c>
      <c r="C43" s="184" t="s">
        <v>166</v>
      </c>
      <c r="D43" s="173" t="s">
        <v>131</v>
      </c>
      <c r="E43" s="174">
        <v>5.88</v>
      </c>
      <c r="F43" s="175"/>
      <c r="G43" s="176">
        <f>ROUND(E43*F43,2)</f>
        <v>0</v>
      </c>
      <c r="H43" s="151"/>
      <c r="I43" s="151"/>
      <c r="J43" s="151"/>
      <c r="K43" s="151"/>
      <c r="L43" s="151"/>
      <c r="M43" s="151"/>
      <c r="N43" s="151"/>
      <c r="O43" s="151" t="s">
        <v>124</v>
      </c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</row>
    <row r="44" spans="1:42" outlineLevel="2">
      <c r="A44" s="158"/>
      <c r="B44" s="159"/>
      <c r="C44" s="185" t="s">
        <v>167</v>
      </c>
      <c r="D44" s="161"/>
      <c r="E44" s="162">
        <v>59.5</v>
      </c>
      <c r="F44" s="160"/>
      <c r="G44" s="160"/>
      <c r="H44" s="151"/>
      <c r="I44" s="151"/>
      <c r="J44" s="151"/>
      <c r="K44" s="151"/>
      <c r="L44" s="151"/>
      <c r="M44" s="151"/>
      <c r="N44" s="151"/>
      <c r="O44" s="151" t="s">
        <v>126</v>
      </c>
      <c r="P44" s="151">
        <v>5</v>
      </c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</row>
    <row r="45" spans="1:42" outlineLevel="3">
      <c r="A45" s="158"/>
      <c r="B45" s="159"/>
      <c r="C45" s="185" t="s">
        <v>168</v>
      </c>
      <c r="D45" s="161"/>
      <c r="E45" s="162">
        <v>-53.62</v>
      </c>
      <c r="F45" s="160"/>
      <c r="G45" s="160"/>
      <c r="H45" s="151"/>
      <c r="I45" s="151"/>
      <c r="J45" s="151"/>
      <c r="K45" s="151"/>
      <c r="L45" s="151"/>
      <c r="M45" s="151"/>
      <c r="N45" s="151"/>
      <c r="O45" s="151" t="s">
        <v>126</v>
      </c>
      <c r="P45" s="151">
        <v>0</v>
      </c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</row>
    <row r="46" spans="1:42" outlineLevel="1">
      <c r="A46" s="171">
        <v>13</v>
      </c>
      <c r="B46" s="172" t="s">
        <v>169</v>
      </c>
      <c r="C46" s="184" t="s">
        <v>170</v>
      </c>
      <c r="D46" s="173" t="s">
        <v>131</v>
      </c>
      <c r="E46" s="174">
        <v>135.2405</v>
      </c>
      <c r="F46" s="175"/>
      <c r="G46" s="176">
        <f>ROUND(E46*F46,2)</f>
        <v>0</v>
      </c>
      <c r="H46" s="151"/>
      <c r="I46" s="151"/>
      <c r="J46" s="151"/>
      <c r="K46" s="151"/>
      <c r="L46" s="151"/>
      <c r="M46" s="151"/>
      <c r="N46" s="151"/>
      <c r="O46" s="151" t="s">
        <v>124</v>
      </c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</row>
    <row r="47" spans="1:42" outlineLevel="2">
      <c r="A47" s="158"/>
      <c r="B47" s="159"/>
      <c r="C47" s="185" t="s">
        <v>171</v>
      </c>
      <c r="D47" s="161"/>
      <c r="E47" s="162">
        <v>135.2405</v>
      </c>
      <c r="F47" s="160"/>
      <c r="G47" s="160"/>
      <c r="H47" s="151"/>
      <c r="I47" s="151"/>
      <c r="J47" s="151"/>
      <c r="K47" s="151"/>
      <c r="L47" s="151"/>
      <c r="M47" s="151"/>
      <c r="N47" s="151"/>
      <c r="O47" s="151" t="s">
        <v>126</v>
      </c>
      <c r="P47" s="151">
        <v>5</v>
      </c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</row>
    <row r="48" spans="1:42" outlineLevel="1">
      <c r="A48" s="171">
        <v>14</v>
      </c>
      <c r="B48" s="172" t="s">
        <v>172</v>
      </c>
      <c r="C48" s="184" t="s">
        <v>173</v>
      </c>
      <c r="D48" s="173" t="s">
        <v>131</v>
      </c>
      <c r="E48" s="174">
        <v>175.1225</v>
      </c>
      <c r="F48" s="175"/>
      <c r="G48" s="176">
        <f>ROUND(E48*F48,2)</f>
        <v>0</v>
      </c>
      <c r="H48" s="151"/>
      <c r="I48" s="151"/>
      <c r="J48" s="151"/>
      <c r="K48" s="151"/>
      <c r="L48" s="151"/>
      <c r="M48" s="151"/>
      <c r="N48" s="151"/>
      <c r="O48" s="151" t="s">
        <v>124</v>
      </c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</row>
    <row r="49" spans="1:42" outlineLevel="2">
      <c r="A49" s="158"/>
      <c r="B49" s="159"/>
      <c r="C49" s="185" t="s">
        <v>154</v>
      </c>
      <c r="D49" s="161"/>
      <c r="E49" s="162">
        <v>175.1225</v>
      </c>
      <c r="F49" s="160"/>
      <c r="G49" s="160"/>
      <c r="H49" s="151"/>
      <c r="I49" s="151"/>
      <c r="J49" s="151"/>
      <c r="K49" s="151"/>
      <c r="L49" s="151"/>
      <c r="M49" s="151"/>
      <c r="N49" s="151"/>
      <c r="O49" s="151" t="s">
        <v>126</v>
      </c>
      <c r="P49" s="151">
        <v>5</v>
      </c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</row>
    <row r="50" spans="1:42" ht="22.5" outlineLevel="1">
      <c r="A50" s="171">
        <v>15</v>
      </c>
      <c r="B50" s="172" t="s">
        <v>174</v>
      </c>
      <c r="C50" s="184" t="s">
        <v>577</v>
      </c>
      <c r="D50" s="173" t="s">
        <v>131</v>
      </c>
      <c r="E50" s="174">
        <v>59.5</v>
      </c>
      <c r="F50" s="175"/>
      <c r="G50" s="176">
        <f>ROUND(E50*F50,2)</f>
        <v>0</v>
      </c>
      <c r="H50" s="151"/>
      <c r="I50" s="151"/>
      <c r="J50" s="151"/>
      <c r="K50" s="151"/>
      <c r="L50" s="151"/>
      <c r="M50" s="151"/>
      <c r="N50" s="151"/>
      <c r="O50" s="151" t="s">
        <v>124</v>
      </c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</row>
    <row r="51" spans="1:42" outlineLevel="2">
      <c r="A51" s="158"/>
      <c r="B51" s="159"/>
      <c r="C51" s="185" t="s">
        <v>175</v>
      </c>
      <c r="D51" s="161"/>
      <c r="E51" s="162">
        <v>59.5</v>
      </c>
      <c r="F51" s="160"/>
      <c r="G51" s="160"/>
      <c r="H51" s="151"/>
      <c r="I51" s="151"/>
      <c r="J51" s="151"/>
      <c r="K51" s="151"/>
      <c r="L51" s="151"/>
      <c r="M51" s="151"/>
      <c r="N51" s="151"/>
      <c r="O51" s="151" t="s">
        <v>126</v>
      </c>
      <c r="P51" s="151">
        <v>5</v>
      </c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</row>
    <row r="52" spans="1:42">
      <c r="A52" s="165" t="s">
        <v>119</v>
      </c>
      <c r="B52" s="166" t="s">
        <v>55</v>
      </c>
      <c r="C52" s="183" t="s">
        <v>56</v>
      </c>
      <c r="D52" s="167"/>
      <c r="E52" s="168"/>
      <c r="F52" s="169"/>
      <c r="G52" s="169">
        <f>SUMIF(O53:O54,"&lt;&gt;NOR",G53:G54)</f>
        <v>0</v>
      </c>
      <c r="O52" t="s">
        <v>120</v>
      </c>
    </row>
    <row r="53" spans="1:42" outlineLevel="1">
      <c r="A53" s="171">
        <v>16</v>
      </c>
      <c r="B53" s="172" t="s">
        <v>176</v>
      </c>
      <c r="C53" s="184" t="s">
        <v>177</v>
      </c>
      <c r="D53" s="173" t="s">
        <v>131</v>
      </c>
      <c r="E53" s="174">
        <v>175.1225</v>
      </c>
      <c r="F53" s="175"/>
      <c r="G53" s="176">
        <f>ROUND(E53*F53,2)</f>
        <v>0</v>
      </c>
      <c r="H53" s="151"/>
      <c r="I53" s="151"/>
      <c r="J53" s="151"/>
      <c r="K53" s="151"/>
      <c r="L53" s="151"/>
      <c r="M53" s="151"/>
      <c r="N53" s="151"/>
      <c r="O53" s="151" t="s">
        <v>124</v>
      </c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</row>
    <row r="54" spans="1:42" outlineLevel="2">
      <c r="A54" s="158"/>
      <c r="B54" s="159"/>
      <c r="C54" s="185" t="s">
        <v>151</v>
      </c>
      <c r="D54" s="161"/>
      <c r="E54" s="162">
        <v>175.1225</v>
      </c>
      <c r="F54" s="160"/>
      <c r="G54" s="160"/>
      <c r="H54" s="151"/>
      <c r="I54" s="151"/>
      <c r="J54" s="151"/>
      <c r="K54" s="151"/>
      <c r="L54" s="151"/>
      <c r="M54" s="151"/>
      <c r="N54" s="151"/>
      <c r="O54" s="151" t="s">
        <v>126</v>
      </c>
      <c r="P54" s="151">
        <v>5</v>
      </c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</row>
    <row r="55" spans="1:42">
      <c r="A55" s="165" t="s">
        <v>119</v>
      </c>
      <c r="B55" s="166" t="s">
        <v>57</v>
      </c>
      <c r="C55" s="183" t="s">
        <v>58</v>
      </c>
      <c r="D55" s="167"/>
      <c r="E55" s="168"/>
      <c r="F55" s="169"/>
      <c r="G55" s="169">
        <f>SUMIF(O56:O60,"&lt;&gt;NOR",G56:G60)</f>
        <v>0</v>
      </c>
      <c r="O55" t="s">
        <v>120</v>
      </c>
    </row>
    <row r="56" spans="1:42" outlineLevel="1">
      <c r="A56" s="171">
        <v>17</v>
      </c>
      <c r="B56" s="172" t="s">
        <v>178</v>
      </c>
      <c r="C56" s="184" t="s">
        <v>482</v>
      </c>
      <c r="D56" s="173" t="s">
        <v>131</v>
      </c>
      <c r="E56" s="174">
        <v>104.20099999999999</v>
      </c>
      <c r="F56" s="175"/>
      <c r="G56" s="176">
        <f>ROUND(E56*F56,2)</f>
        <v>0</v>
      </c>
      <c r="H56" s="151"/>
      <c r="I56" s="151"/>
      <c r="J56" s="151"/>
      <c r="K56" s="151"/>
      <c r="L56" s="151"/>
      <c r="M56" s="151"/>
      <c r="N56" s="151"/>
      <c r="O56" s="151" t="s">
        <v>124</v>
      </c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</row>
    <row r="57" spans="1:42" outlineLevel="2">
      <c r="A57" s="158"/>
      <c r="B57" s="159"/>
      <c r="C57" s="185" t="s">
        <v>485</v>
      </c>
      <c r="D57" s="161"/>
      <c r="E57" s="162">
        <v>10.029999999999999</v>
      </c>
      <c r="F57" s="160"/>
      <c r="G57" s="160"/>
      <c r="H57" s="151"/>
      <c r="I57" s="151"/>
      <c r="J57" s="151"/>
      <c r="K57" s="151"/>
      <c r="L57" s="151"/>
      <c r="M57" s="151"/>
      <c r="N57" s="151"/>
      <c r="O57" s="151" t="s">
        <v>126</v>
      </c>
      <c r="P57" s="151">
        <v>5</v>
      </c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</row>
    <row r="58" spans="1:42" outlineLevel="3">
      <c r="A58" s="158"/>
      <c r="B58" s="159"/>
      <c r="C58" s="185" t="s">
        <v>486</v>
      </c>
      <c r="D58" s="161"/>
      <c r="E58" s="162">
        <v>5.88</v>
      </c>
      <c r="F58" s="160"/>
      <c r="G58" s="160"/>
      <c r="H58" s="151"/>
      <c r="I58" s="151"/>
      <c r="J58" s="151"/>
      <c r="K58" s="151"/>
      <c r="L58" s="151"/>
      <c r="M58" s="151"/>
      <c r="N58" s="151"/>
      <c r="O58" s="151" t="s">
        <v>126</v>
      </c>
      <c r="P58" s="151">
        <v>5</v>
      </c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</row>
    <row r="59" spans="1:42" outlineLevel="3">
      <c r="A59" s="158"/>
      <c r="B59" s="159"/>
      <c r="C59" s="185" t="s">
        <v>559</v>
      </c>
      <c r="D59" s="161"/>
      <c r="E59" s="162">
        <v>37.020000000000003</v>
      </c>
      <c r="F59" s="160"/>
      <c r="G59" s="160"/>
      <c r="H59" s="151"/>
      <c r="I59" s="151"/>
      <c r="J59" s="151"/>
      <c r="K59" s="151"/>
      <c r="L59" s="151"/>
      <c r="M59" s="151"/>
      <c r="N59" s="151"/>
      <c r="O59" s="151" t="s">
        <v>126</v>
      </c>
      <c r="P59" s="151">
        <v>5</v>
      </c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</row>
    <row r="60" spans="1:42" outlineLevel="3">
      <c r="A60" s="158"/>
      <c r="B60" s="159"/>
      <c r="C60" s="185" t="s">
        <v>560</v>
      </c>
      <c r="D60" s="161"/>
      <c r="E60" s="162">
        <v>51.271000000000001</v>
      </c>
      <c r="F60" s="160"/>
      <c r="G60" s="160"/>
      <c r="H60" s="151"/>
      <c r="I60" s="151"/>
      <c r="J60" s="151"/>
      <c r="K60" s="151"/>
      <c r="L60" s="151"/>
      <c r="M60" s="151"/>
      <c r="N60" s="151"/>
      <c r="O60" s="151" t="s">
        <v>126</v>
      </c>
      <c r="P60" s="151">
        <v>5</v>
      </c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</row>
    <row r="61" spans="1:42">
      <c r="A61" s="165" t="s">
        <v>119</v>
      </c>
      <c r="B61" s="166" t="s">
        <v>59</v>
      </c>
      <c r="C61" s="183" t="s">
        <v>60</v>
      </c>
      <c r="D61" s="167"/>
      <c r="E61" s="168"/>
      <c r="F61" s="169"/>
      <c r="G61" s="169">
        <f>SUMIF(O62:O74,"&lt;&gt;NOR",G62:G74)</f>
        <v>0</v>
      </c>
      <c r="O61" t="s">
        <v>120</v>
      </c>
    </row>
    <row r="62" spans="1:42" ht="22.5" outlineLevel="1">
      <c r="A62" s="171">
        <v>18</v>
      </c>
      <c r="B62" s="172" t="s">
        <v>179</v>
      </c>
      <c r="C62" s="184" t="s">
        <v>180</v>
      </c>
      <c r="D62" s="173" t="s">
        <v>123</v>
      </c>
      <c r="E62" s="174">
        <v>4</v>
      </c>
      <c r="F62" s="175"/>
      <c r="G62" s="176">
        <f>ROUND(E62*F62,2)</f>
        <v>0</v>
      </c>
      <c r="H62" s="151"/>
      <c r="I62" s="151"/>
      <c r="J62" s="151"/>
      <c r="K62" s="151"/>
      <c r="L62" s="151"/>
      <c r="M62" s="151"/>
      <c r="N62" s="151"/>
      <c r="O62" s="151" t="s">
        <v>124</v>
      </c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</row>
    <row r="63" spans="1:42" outlineLevel="2">
      <c r="A63" s="158"/>
      <c r="B63" s="159"/>
      <c r="C63" s="185" t="s">
        <v>181</v>
      </c>
      <c r="D63" s="161"/>
      <c r="E63" s="162">
        <v>1</v>
      </c>
      <c r="F63" s="160"/>
      <c r="G63" s="160"/>
      <c r="H63" s="151"/>
      <c r="I63" s="151"/>
      <c r="J63" s="151"/>
      <c r="K63" s="151"/>
      <c r="L63" s="151"/>
      <c r="M63" s="151"/>
      <c r="N63" s="151"/>
      <c r="O63" s="151" t="s">
        <v>126</v>
      </c>
      <c r="P63" s="151">
        <v>0</v>
      </c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</row>
    <row r="64" spans="1:42" outlineLevel="3">
      <c r="A64" s="158"/>
      <c r="B64" s="159"/>
      <c r="C64" s="185" t="s">
        <v>129</v>
      </c>
      <c r="D64" s="161"/>
      <c r="E64" s="162">
        <v>3</v>
      </c>
      <c r="F64" s="160"/>
      <c r="G64" s="160"/>
      <c r="H64" s="151"/>
      <c r="I64" s="151"/>
      <c r="J64" s="151"/>
      <c r="K64" s="151"/>
      <c r="L64" s="151"/>
      <c r="M64" s="151"/>
      <c r="N64" s="151"/>
      <c r="O64" s="151" t="s">
        <v>126</v>
      </c>
      <c r="P64" s="151">
        <v>0</v>
      </c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</row>
    <row r="65" spans="1:42" outlineLevel="1">
      <c r="A65" s="171">
        <v>19</v>
      </c>
      <c r="B65" s="172" t="s">
        <v>182</v>
      </c>
      <c r="C65" s="184" t="s">
        <v>183</v>
      </c>
      <c r="D65" s="173" t="s">
        <v>123</v>
      </c>
      <c r="E65" s="174">
        <v>4</v>
      </c>
      <c r="F65" s="175"/>
      <c r="G65" s="176">
        <f>ROUND(E65*F65,2)</f>
        <v>0</v>
      </c>
      <c r="H65" s="151"/>
      <c r="I65" s="151"/>
      <c r="J65" s="151"/>
      <c r="K65" s="151"/>
      <c r="L65" s="151"/>
      <c r="M65" s="151"/>
      <c r="N65" s="151"/>
      <c r="O65" s="151" t="s">
        <v>124</v>
      </c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1:42" outlineLevel="2">
      <c r="A66" s="158"/>
      <c r="B66" s="159"/>
      <c r="C66" s="185" t="s">
        <v>184</v>
      </c>
      <c r="D66" s="161"/>
      <c r="E66" s="162">
        <v>4</v>
      </c>
      <c r="F66" s="160"/>
      <c r="G66" s="160"/>
      <c r="H66" s="151"/>
      <c r="I66" s="151"/>
      <c r="J66" s="151"/>
      <c r="K66" s="151"/>
      <c r="L66" s="151"/>
      <c r="M66" s="151"/>
      <c r="N66" s="151"/>
      <c r="O66" s="151" t="s">
        <v>126</v>
      </c>
      <c r="P66" s="151">
        <v>0</v>
      </c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1:42" outlineLevel="1">
      <c r="A67" s="171">
        <v>20</v>
      </c>
      <c r="B67" s="172" t="s">
        <v>185</v>
      </c>
      <c r="C67" s="184" t="s">
        <v>186</v>
      </c>
      <c r="D67" s="173" t="s">
        <v>123</v>
      </c>
      <c r="E67" s="174">
        <v>4</v>
      </c>
      <c r="F67" s="175"/>
      <c r="G67" s="176">
        <f>ROUND(E67*F67,2)</f>
        <v>0</v>
      </c>
      <c r="H67" s="151"/>
      <c r="I67" s="151"/>
      <c r="J67" s="151"/>
      <c r="K67" s="151"/>
      <c r="L67" s="151"/>
      <c r="M67" s="151"/>
      <c r="N67" s="151"/>
      <c r="O67" s="151" t="s">
        <v>124</v>
      </c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1:42" outlineLevel="2">
      <c r="A68" s="158"/>
      <c r="B68" s="159"/>
      <c r="C68" s="185" t="s">
        <v>187</v>
      </c>
      <c r="D68" s="161"/>
      <c r="E68" s="162">
        <v>4</v>
      </c>
      <c r="F68" s="160"/>
      <c r="G68" s="160"/>
      <c r="H68" s="151"/>
      <c r="I68" s="151"/>
      <c r="J68" s="151"/>
      <c r="K68" s="151"/>
      <c r="L68" s="151"/>
      <c r="M68" s="151"/>
      <c r="N68" s="151"/>
      <c r="O68" s="151" t="s">
        <v>126</v>
      </c>
      <c r="P68" s="151">
        <v>0</v>
      </c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1:42" ht="22.5" outlineLevel="1">
      <c r="A69" s="171">
        <v>21</v>
      </c>
      <c r="B69" s="172" t="s">
        <v>188</v>
      </c>
      <c r="C69" s="184" t="s">
        <v>189</v>
      </c>
      <c r="D69" s="173" t="s">
        <v>190</v>
      </c>
      <c r="E69" s="174">
        <v>11.87</v>
      </c>
      <c r="F69" s="175"/>
      <c r="G69" s="176">
        <f>ROUND(E69*F69,2)</f>
        <v>0</v>
      </c>
      <c r="H69" s="151"/>
      <c r="I69" s="151"/>
      <c r="J69" s="151"/>
      <c r="K69" s="151"/>
      <c r="L69" s="151"/>
      <c r="M69" s="151"/>
      <c r="N69" s="151"/>
      <c r="O69" s="151" t="s">
        <v>124</v>
      </c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</row>
    <row r="70" spans="1:42" outlineLevel="2">
      <c r="A70" s="158"/>
      <c r="B70" s="159"/>
      <c r="C70" s="185" t="s">
        <v>191</v>
      </c>
      <c r="D70" s="161"/>
      <c r="E70" s="162">
        <v>2.95</v>
      </c>
      <c r="F70" s="160"/>
      <c r="G70" s="160"/>
      <c r="H70" s="151"/>
      <c r="I70" s="151"/>
      <c r="J70" s="151"/>
      <c r="K70" s="151"/>
      <c r="L70" s="151"/>
      <c r="M70" s="151"/>
      <c r="N70" s="151"/>
      <c r="O70" s="151" t="s">
        <v>126</v>
      </c>
      <c r="P70" s="151">
        <v>0</v>
      </c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</row>
    <row r="71" spans="1:42" outlineLevel="3">
      <c r="A71" s="158"/>
      <c r="B71" s="159"/>
      <c r="C71" s="185" t="s">
        <v>192</v>
      </c>
      <c r="D71" s="161"/>
      <c r="E71" s="162">
        <v>8.92</v>
      </c>
      <c r="F71" s="160"/>
      <c r="G71" s="160"/>
      <c r="H71" s="151"/>
      <c r="I71" s="151"/>
      <c r="J71" s="151"/>
      <c r="K71" s="151"/>
      <c r="L71" s="151"/>
      <c r="M71" s="151"/>
      <c r="N71" s="151"/>
      <c r="O71" s="151" t="s">
        <v>126</v>
      </c>
      <c r="P71" s="151">
        <v>0</v>
      </c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</row>
    <row r="72" spans="1:42" ht="22.5" outlineLevel="1">
      <c r="A72" s="171">
        <v>22</v>
      </c>
      <c r="B72" s="172" t="s">
        <v>193</v>
      </c>
      <c r="C72" s="184" t="s">
        <v>578</v>
      </c>
      <c r="D72" s="173" t="s">
        <v>123</v>
      </c>
      <c r="E72" s="174">
        <v>4</v>
      </c>
      <c r="F72" s="175"/>
      <c r="G72" s="176">
        <f>ROUND(E72*F72,2)</f>
        <v>0</v>
      </c>
      <c r="H72" s="151"/>
      <c r="I72" s="151"/>
      <c r="J72" s="151"/>
      <c r="K72" s="151"/>
      <c r="L72" s="151"/>
      <c r="M72" s="151"/>
      <c r="N72" s="151"/>
      <c r="O72" s="151" t="s">
        <v>194</v>
      </c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</row>
    <row r="73" spans="1:42" outlineLevel="2">
      <c r="A73" s="158"/>
      <c r="B73" s="159"/>
      <c r="C73" s="185" t="s">
        <v>195</v>
      </c>
      <c r="D73" s="161"/>
      <c r="E73" s="162">
        <v>4</v>
      </c>
      <c r="F73" s="160"/>
      <c r="G73" s="160"/>
      <c r="H73" s="151"/>
      <c r="I73" s="151"/>
      <c r="J73" s="151"/>
      <c r="K73" s="151"/>
      <c r="L73" s="151"/>
      <c r="M73" s="151"/>
      <c r="N73" s="151"/>
      <c r="O73" s="151" t="s">
        <v>126</v>
      </c>
      <c r="P73" s="151">
        <v>0</v>
      </c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</row>
    <row r="74" spans="1:42" ht="22.5" outlineLevel="1">
      <c r="A74" s="177">
        <v>23</v>
      </c>
      <c r="B74" s="178" t="s">
        <v>196</v>
      </c>
      <c r="C74" s="186" t="s">
        <v>579</v>
      </c>
      <c r="D74" s="179" t="s">
        <v>123</v>
      </c>
      <c r="E74" s="180">
        <v>4</v>
      </c>
      <c r="F74" s="181"/>
      <c r="G74" s="182">
        <f>ROUND(E74*F74,2)</f>
        <v>0</v>
      </c>
      <c r="H74" s="151"/>
      <c r="I74" s="151"/>
      <c r="J74" s="151"/>
      <c r="K74" s="151"/>
      <c r="L74" s="151"/>
      <c r="M74" s="151"/>
      <c r="N74" s="151"/>
      <c r="O74" s="151" t="s">
        <v>194</v>
      </c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</row>
    <row r="75" spans="1:42" ht="25.5">
      <c r="A75" s="165" t="s">
        <v>119</v>
      </c>
      <c r="B75" s="166" t="s">
        <v>61</v>
      </c>
      <c r="C75" s="183" t="s">
        <v>62</v>
      </c>
      <c r="D75" s="167"/>
      <c r="E75" s="168"/>
      <c r="F75" s="169"/>
      <c r="G75" s="169">
        <f>SUMIF(O76:O78,"&lt;&gt;NOR",G76:G78)</f>
        <v>0</v>
      </c>
      <c r="O75" t="s">
        <v>120</v>
      </c>
    </row>
    <row r="76" spans="1:42" outlineLevel="1">
      <c r="A76" s="171">
        <v>24</v>
      </c>
      <c r="B76" s="172" t="s">
        <v>197</v>
      </c>
      <c r="C76" s="184" t="s">
        <v>198</v>
      </c>
      <c r="D76" s="173" t="s">
        <v>131</v>
      </c>
      <c r="E76" s="174">
        <v>112.76</v>
      </c>
      <c r="F76" s="175"/>
      <c r="G76" s="176">
        <f>ROUND(E76*F76,2)</f>
        <v>0</v>
      </c>
      <c r="H76" s="151"/>
      <c r="I76" s="151"/>
      <c r="J76" s="151"/>
      <c r="K76" s="151"/>
      <c r="L76" s="151"/>
      <c r="M76" s="151"/>
      <c r="N76" s="151"/>
      <c r="O76" s="151" t="s">
        <v>124</v>
      </c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</row>
    <row r="77" spans="1:42" outlineLevel="2">
      <c r="A77" s="158"/>
      <c r="B77" s="159"/>
      <c r="C77" s="185" t="s">
        <v>141</v>
      </c>
      <c r="D77" s="161"/>
      <c r="E77" s="162">
        <v>27.96</v>
      </c>
      <c r="F77" s="160"/>
      <c r="G77" s="160"/>
      <c r="H77" s="151"/>
      <c r="I77" s="151"/>
      <c r="J77" s="151"/>
      <c r="K77" s="151"/>
      <c r="L77" s="151"/>
      <c r="M77" s="151"/>
      <c r="N77" s="151"/>
      <c r="O77" s="151" t="s">
        <v>126</v>
      </c>
      <c r="P77" s="151">
        <v>0</v>
      </c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</row>
    <row r="78" spans="1:42" ht="33.75" outlineLevel="3">
      <c r="A78" s="158"/>
      <c r="B78" s="159"/>
      <c r="C78" s="185" t="s">
        <v>142</v>
      </c>
      <c r="D78" s="161"/>
      <c r="E78" s="162">
        <v>84.8</v>
      </c>
      <c r="F78" s="160"/>
      <c r="G78" s="160"/>
      <c r="H78" s="151"/>
      <c r="I78" s="151"/>
      <c r="J78" s="151"/>
      <c r="K78" s="151"/>
      <c r="L78" s="151"/>
      <c r="M78" s="151"/>
      <c r="N78" s="151"/>
      <c r="O78" s="151" t="s">
        <v>126</v>
      </c>
      <c r="P78" s="151">
        <v>0</v>
      </c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</row>
    <row r="79" spans="1:42">
      <c r="A79" s="165" t="s">
        <v>119</v>
      </c>
      <c r="B79" s="166" t="s">
        <v>63</v>
      </c>
      <c r="C79" s="183" t="s">
        <v>64</v>
      </c>
      <c r="D79" s="167"/>
      <c r="E79" s="168"/>
      <c r="F79" s="169"/>
      <c r="G79" s="169">
        <f>SUMIF(O80:O138,"&lt;&gt;NOR",G80:G138)</f>
        <v>0</v>
      </c>
      <c r="O79" t="s">
        <v>120</v>
      </c>
    </row>
    <row r="80" spans="1:42" outlineLevel="1">
      <c r="A80" s="171">
        <v>25</v>
      </c>
      <c r="B80" s="172" t="s">
        <v>199</v>
      </c>
      <c r="C80" s="184" t="s">
        <v>200</v>
      </c>
      <c r="D80" s="173" t="s">
        <v>131</v>
      </c>
      <c r="E80" s="174">
        <v>6.65</v>
      </c>
      <c r="F80" s="175"/>
      <c r="G80" s="176">
        <f>ROUND(E80*F80,2)</f>
        <v>0</v>
      </c>
      <c r="H80" s="151"/>
      <c r="I80" s="151"/>
      <c r="J80" s="151"/>
      <c r="K80" s="151"/>
      <c r="L80" s="151"/>
      <c r="M80" s="151"/>
      <c r="N80" s="151"/>
      <c r="O80" s="151" t="s">
        <v>124</v>
      </c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</row>
    <row r="81" spans="1:42" outlineLevel="2">
      <c r="A81" s="158"/>
      <c r="B81" s="159"/>
      <c r="C81" s="185" t="s">
        <v>201</v>
      </c>
      <c r="D81" s="161"/>
      <c r="E81" s="162">
        <v>6.65</v>
      </c>
      <c r="F81" s="160"/>
      <c r="G81" s="160"/>
      <c r="H81" s="151"/>
      <c r="I81" s="151"/>
      <c r="J81" s="151"/>
      <c r="K81" s="151"/>
      <c r="L81" s="151"/>
      <c r="M81" s="151"/>
      <c r="N81" s="151"/>
      <c r="O81" s="151" t="s">
        <v>126</v>
      </c>
      <c r="P81" s="151">
        <v>0</v>
      </c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</row>
    <row r="82" spans="1:42" outlineLevel="1">
      <c r="A82" s="171">
        <v>26</v>
      </c>
      <c r="B82" s="172" t="s">
        <v>202</v>
      </c>
      <c r="C82" s="184" t="s">
        <v>203</v>
      </c>
      <c r="D82" s="173" t="s">
        <v>131</v>
      </c>
      <c r="E82" s="174">
        <v>112.911</v>
      </c>
      <c r="F82" s="175"/>
      <c r="G82" s="176">
        <f>ROUND(E82*F82,2)</f>
        <v>0</v>
      </c>
      <c r="H82" s="151"/>
      <c r="I82" s="151"/>
      <c r="J82" s="151"/>
      <c r="K82" s="151"/>
      <c r="L82" s="151"/>
      <c r="M82" s="151"/>
      <c r="N82" s="151"/>
      <c r="O82" s="151" t="s">
        <v>124</v>
      </c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</row>
    <row r="83" spans="1:42" outlineLevel="2">
      <c r="A83" s="158"/>
      <c r="B83" s="159"/>
      <c r="C83" s="185" t="s">
        <v>485</v>
      </c>
      <c r="D83" s="161"/>
      <c r="E83" s="162">
        <v>10.029999999999999</v>
      </c>
      <c r="F83" s="160"/>
      <c r="G83" s="160"/>
      <c r="H83" s="151"/>
      <c r="I83" s="151"/>
      <c r="J83" s="151"/>
      <c r="K83" s="151"/>
      <c r="L83" s="151"/>
      <c r="M83" s="151"/>
      <c r="N83" s="151"/>
      <c r="O83" s="151" t="s">
        <v>126</v>
      </c>
      <c r="P83" s="151">
        <v>5</v>
      </c>
      <c r="Q83" s="151"/>
      <c r="R83" s="151"/>
      <c r="S83" s="15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</row>
    <row r="84" spans="1:42" outlineLevel="3">
      <c r="A84" s="158"/>
      <c r="B84" s="159"/>
      <c r="C84" s="185" t="s">
        <v>486</v>
      </c>
      <c r="D84" s="161"/>
      <c r="E84" s="162">
        <v>5.88</v>
      </c>
      <c r="F84" s="160"/>
      <c r="G84" s="160"/>
      <c r="H84" s="151"/>
      <c r="I84" s="151"/>
      <c r="J84" s="151"/>
      <c r="K84" s="151"/>
      <c r="L84" s="151"/>
      <c r="M84" s="151"/>
      <c r="N84" s="151"/>
      <c r="O84" s="151" t="s">
        <v>126</v>
      </c>
      <c r="P84" s="151">
        <v>5</v>
      </c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</row>
    <row r="85" spans="1:42" outlineLevel="3">
      <c r="A85" s="158"/>
      <c r="B85" s="159"/>
      <c r="C85" s="185" t="s">
        <v>559</v>
      </c>
      <c r="D85" s="161"/>
      <c r="E85" s="162">
        <v>37.020000000000003</v>
      </c>
      <c r="F85" s="160"/>
      <c r="G85" s="160"/>
      <c r="H85" s="151"/>
      <c r="I85" s="151"/>
      <c r="J85" s="151"/>
      <c r="K85" s="151"/>
      <c r="L85" s="151"/>
      <c r="M85" s="151"/>
      <c r="N85" s="151"/>
      <c r="O85" s="151" t="s">
        <v>126</v>
      </c>
      <c r="P85" s="151">
        <v>5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E85" s="151"/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</row>
    <row r="86" spans="1:42" outlineLevel="3">
      <c r="A86" s="158"/>
      <c r="B86" s="159"/>
      <c r="C86" s="185" t="s">
        <v>561</v>
      </c>
      <c r="D86" s="161"/>
      <c r="E86" s="162">
        <v>8.7100000000000009</v>
      </c>
      <c r="F86" s="160"/>
      <c r="G86" s="160"/>
      <c r="H86" s="151"/>
      <c r="I86" s="151"/>
      <c r="J86" s="151"/>
      <c r="K86" s="151"/>
      <c r="L86" s="151"/>
      <c r="M86" s="151"/>
      <c r="N86" s="151"/>
      <c r="O86" s="151" t="s">
        <v>126</v>
      </c>
      <c r="P86" s="151">
        <v>5</v>
      </c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</row>
    <row r="87" spans="1:42" outlineLevel="3">
      <c r="A87" s="158"/>
      <c r="B87" s="159"/>
      <c r="C87" s="185" t="s">
        <v>560</v>
      </c>
      <c r="D87" s="161"/>
      <c r="E87" s="162">
        <v>51.271000000000001</v>
      </c>
      <c r="F87" s="160"/>
      <c r="G87" s="160"/>
      <c r="H87" s="151"/>
      <c r="I87" s="151"/>
      <c r="J87" s="151"/>
      <c r="K87" s="151"/>
      <c r="L87" s="151"/>
      <c r="M87" s="151"/>
      <c r="N87" s="151"/>
      <c r="O87" s="151" t="s">
        <v>126</v>
      </c>
      <c r="P87" s="151">
        <v>5</v>
      </c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</row>
    <row r="88" spans="1:42" outlineLevel="1">
      <c r="A88" s="171">
        <v>27</v>
      </c>
      <c r="B88" s="172" t="s">
        <v>204</v>
      </c>
      <c r="C88" s="184" t="s">
        <v>205</v>
      </c>
      <c r="D88" s="173" t="s">
        <v>131</v>
      </c>
      <c r="E88" s="174">
        <v>10.029999999999999</v>
      </c>
      <c r="F88" s="175"/>
      <c r="G88" s="176">
        <f>ROUND(E88*F88,2)</f>
        <v>0</v>
      </c>
      <c r="H88" s="151"/>
      <c r="I88" s="151"/>
      <c r="J88" s="151"/>
      <c r="K88" s="151"/>
      <c r="L88" s="151"/>
      <c r="M88" s="151"/>
      <c r="N88" s="151"/>
      <c r="O88" s="151" t="s">
        <v>124</v>
      </c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</row>
    <row r="89" spans="1:42" outlineLevel="2">
      <c r="A89" s="158"/>
      <c r="B89" s="159"/>
      <c r="C89" s="185" t="s">
        <v>206</v>
      </c>
      <c r="D89" s="161"/>
      <c r="E89" s="162">
        <v>2.4700000000000002</v>
      </c>
      <c r="F89" s="160"/>
      <c r="G89" s="160"/>
      <c r="H89" s="151"/>
      <c r="I89" s="151"/>
      <c r="J89" s="151"/>
      <c r="K89" s="151"/>
      <c r="L89" s="151"/>
      <c r="M89" s="151"/>
      <c r="N89" s="151"/>
      <c r="O89" s="151" t="s">
        <v>126</v>
      </c>
      <c r="P89" s="151">
        <v>0</v>
      </c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</row>
    <row r="90" spans="1:42" outlineLevel="3">
      <c r="A90" s="158"/>
      <c r="B90" s="159"/>
      <c r="C90" s="185" t="s">
        <v>207</v>
      </c>
      <c r="D90" s="161"/>
      <c r="E90" s="162">
        <v>7.56</v>
      </c>
      <c r="F90" s="160"/>
      <c r="G90" s="160"/>
      <c r="H90" s="151"/>
      <c r="I90" s="151"/>
      <c r="J90" s="151"/>
      <c r="K90" s="151"/>
      <c r="L90" s="151"/>
      <c r="M90" s="151"/>
      <c r="N90" s="151"/>
      <c r="O90" s="151" t="s">
        <v>126</v>
      </c>
      <c r="P90" s="151">
        <v>0</v>
      </c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</row>
    <row r="91" spans="1:42" ht="22.5" outlineLevel="1">
      <c r="A91" s="171">
        <v>28</v>
      </c>
      <c r="B91" s="172" t="s">
        <v>208</v>
      </c>
      <c r="C91" s="184" t="s">
        <v>209</v>
      </c>
      <c r="D91" s="173" t="s">
        <v>131</v>
      </c>
      <c r="E91" s="174">
        <v>5.88</v>
      </c>
      <c r="F91" s="175"/>
      <c r="G91" s="176">
        <f>ROUND(E91*F91,2)</f>
        <v>0</v>
      </c>
      <c r="H91" s="151"/>
      <c r="I91" s="151"/>
      <c r="J91" s="151"/>
      <c r="K91" s="151"/>
      <c r="L91" s="151"/>
      <c r="M91" s="151"/>
      <c r="N91" s="151"/>
      <c r="O91" s="151" t="s">
        <v>124</v>
      </c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</row>
    <row r="92" spans="1:42" outlineLevel="2">
      <c r="A92" s="158"/>
      <c r="B92" s="159"/>
      <c r="C92" s="185" t="s">
        <v>210</v>
      </c>
      <c r="D92" s="161"/>
      <c r="E92" s="162">
        <v>5.88</v>
      </c>
      <c r="F92" s="160"/>
      <c r="G92" s="160"/>
      <c r="H92" s="151"/>
      <c r="I92" s="151"/>
      <c r="J92" s="151"/>
      <c r="K92" s="151"/>
      <c r="L92" s="151"/>
      <c r="M92" s="151"/>
      <c r="N92" s="151"/>
      <c r="O92" s="151" t="s">
        <v>126</v>
      </c>
      <c r="P92" s="151">
        <v>0</v>
      </c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</row>
    <row r="93" spans="1:42" outlineLevel="1">
      <c r="A93" s="171">
        <v>29</v>
      </c>
      <c r="B93" s="172" t="s">
        <v>211</v>
      </c>
      <c r="C93" s="184" t="s">
        <v>212</v>
      </c>
      <c r="D93" s="173" t="s">
        <v>190</v>
      </c>
      <c r="E93" s="174">
        <v>7.74</v>
      </c>
      <c r="F93" s="175"/>
      <c r="G93" s="176">
        <f>ROUND(E93*F93,2)</f>
        <v>0</v>
      </c>
      <c r="H93" s="151"/>
      <c r="I93" s="151"/>
      <c r="J93" s="151"/>
      <c r="K93" s="151"/>
      <c r="L93" s="151"/>
      <c r="M93" s="151"/>
      <c r="N93" s="151"/>
      <c r="O93" s="151" t="s">
        <v>124</v>
      </c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</row>
    <row r="94" spans="1:42" outlineLevel="2">
      <c r="A94" s="158"/>
      <c r="B94" s="159"/>
      <c r="C94" s="185" t="s">
        <v>213</v>
      </c>
      <c r="D94" s="161"/>
      <c r="E94" s="162">
        <v>7.74</v>
      </c>
      <c r="F94" s="160"/>
      <c r="G94" s="160"/>
      <c r="H94" s="151"/>
      <c r="I94" s="151"/>
      <c r="J94" s="151"/>
      <c r="K94" s="151"/>
      <c r="L94" s="151"/>
      <c r="M94" s="151"/>
      <c r="N94" s="151"/>
      <c r="O94" s="151" t="s">
        <v>126</v>
      </c>
      <c r="P94" s="151">
        <v>0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</row>
    <row r="95" spans="1:42" ht="22.5" outlineLevel="1">
      <c r="A95" s="171">
        <v>30</v>
      </c>
      <c r="B95" s="172" t="s">
        <v>214</v>
      </c>
      <c r="C95" s="184" t="s">
        <v>215</v>
      </c>
      <c r="D95" s="173" t="s">
        <v>123</v>
      </c>
      <c r="E95" s="174">
        <v>8</v>
      </c>
      <c r="F95" s="175"/>
      <c r="G95" s="176">
        <f>ROUND(E95*F95,2)</f>
        <v>0</v>
      </c>
      <c r="H95" s="151"/>
      <c r="I95" s="151"/>
      <c r="J95" s="151"/>
      <c r="K95" s="151"/>
      <c r="L95" s="151"/>
      <c r="M95" s="151"/>
      <c r="N95" s="151"/>
      <c r="O95" s="151" t="s">
        <v>124</v>
      </c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</row>
    <row r="96" spans="1:42" outlineLevel="2">
      <c r="A96" s="158"/>
      <c r="B96" s="159"/>
      <c r="C96" s="185" t="s">
        <v>216</v>
      </c>
      <c r="D96" s="161"/>
      <c r="E96" s="162">
        <v>2</v>
      </c>
      <c r="F96" s="160"/>
      <c r="G96" s="160"/>
      <c r="H96" s="151"/>
      <c r="I96" s="151"/>
      <c r="J96" s="151"/>
      <c r="K96" s="151"/>
      <c r="L96" s="151"/>
      <c r="M96" s="151"/>
      <c r="N96" s="151"/>
      <c r="O96" s="151" t="s">
        <v>126</v>
      </c>
      <c r="P96" s="151">
        <v>0</v>
      </c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</row>
    <row r="97" spans="1:42" outlineLevel="3">
      <c r="A97" s="158"/>
      <c r="B97" s="159"/>
      <c r="C97" s="185" t="s">
        <v>217</v>
      </c>
      <c r="D97" s="161"/>
      <c r="E97" s="162">
        <v>6</v>
      </c>
      <c r="F97" s="160"/>
      <c r="G97" s="160"/>
      <c r="H97" s="151"/>
      <c r="I97" s="151"/>
      <c r="J97" s="151"/>
      <c r="K97" s="151"/>
      <c r="L97" s="151"/>
      <c r="M97" s="151"/>
      <c r="N97" s="151"/>
      <c r="O97" s="151" t="s">
        <v>126</v>
      </c>
      <c r="P97" s="151">
        <v>0</v>
      </c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</row>
    <row r="98" spans="1:42" ht="22.5" outlineLevel="1">
      <c r="A98" s="171">
        <v>31</v>
      </c>
      <c r="B98" s="172" t="s">
        <v>218</v>
      </c>
      <c r="C98" s="184" t="s">
        <v>219</v>
      </c>
      <c r="D98" s="173" t="s">
        <v>123</v>
      </c>
      <c r="E98" s="174">
        <v>15</v>
      </c>
      <c r="F98" s="175"/>
      <c r="G98" s="176">
        <f>ROUND(E98*F98,2)</f>
        <v>0</v>
      </c>
      <c r="H98" s="151"/>
      <c r="I98" s="151"/>
      <c r="J98" s="151"/>
      <c r="K98" s="151"/>
      <c r="L98" s="151"/>
      <c r="M98" s="151"/>
      <c r="N98" s="151"/>
      <c r="O98" s="151" t="s">
        <v>124</v>
      </c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</row>
    <row r="99" spans="1:42" outlineLevel="2">
      <c r="A99" s="158"/>
      <c r="B99" s="159"/>
      <c r="C99" s="185" t="s">
        <v>220</v>
      </c>
      <c r="D99" s="161"/>
      <c r="E99" s="162">
        <v>3</v>
      </c>
      <c r="F99" s="160"/>
      <c r="G99" s="160"/>
      <c r="H99" s="151"/>
      <c r="I99" s="151"/>
      <c r="J99" s="151"/>
      <c r="K99" s="151"/>
      <c r="L99" s="151"/>
      <c r="M99" s="151"/>
      <c r="N99" s="151"/>
      <c r="O99" s="151" t="s">
        <v>126</v>
      </c>
      <c r="P99" s="151">
        <v>0</v>
      </c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</row>
    <row r="100" spans="1:42" outlineLevel="3">
      <c r="A100" s="158"/>
      <c r="B100" s="159"/>
      <c r="C100" s="185" t="s">
        <v>221</v>
      </c>
      <c r="D100" s="161"/>
      <c r="E100" s="162">
        <v>12</v>
      </c>
      <c r="F100" s="160"/>
      <c r="G100" s="160"/>
      <c r="H100" s="151"/>
      <c r="I100" s="151"/>
      <c r="J100" s="151"/>
      <c r="K100" s="151"/>
      <c r="L100" s="151"/>
      <c r="M100" s="151"/>
      <c r="N100" s="151"/>
      <c r="O100" s="151" t="s">
        <v>126</v>
      </c>
      <c r="P100" s="151">
        <v>0</v>
      </c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</row>
    <row r="101" spans="1:42" outlineLevel="1">
      <c r="A101" s="171">
        <v>32</v>
      </c>
      <c r="B101" s="172" t="s">
        <v>222</v>
      </c>
      <c r="C101" s="184" t="s">
        <v>223</v>
      </c>
      <c r="D101" s="173" t="s">
        <v>131</v>
      </c>
      <c r="E101" s="174">
        <v>10</v>
      </c>
      <c r="F101" s="175"/>
      <c r="G101" s="176">
        <f>ROUND(E101*F101,2)</f>
        <v>0</v>
      </c>
      <c r="H101" s="151"/>
      <c r="I101" s="151"/>
      <c r="J101" s="151"/>
      <c r="K101" s="151"/>
      <c r="L101" s="151"/>
      <c r="M101" s="151"/>
      <c r="N101" s="151"/>
      <c r="O101" s="151" t="s">
        <v>124</v>
      </c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</row>
    <row r="102" spans="1:42" outlineLevel="2">
      <c r="A102" s="158"/>
      <c r="B102" s="159"/>
      <c r="C102" s="185" t="s">
        <v>224</v>
      </c>
      <c r="D102" s="161"/>
      <c r="E102" s="162">
        <v>1.6</v>
      </c>
      <c r="F102" s="160"/>
      <c r="G102" s="160"/>
      <c r="H102" s="151"/>
      <c r="I102" s="151"/>
      <c r="J102" s="151"/>
      <c r="K102" s="151"/>
      <c r="L102" s="151"/>
      <c r="M102" s="151"/>
      <c r="N102" s="151"/>
      <c r="O102" s="151" t="s">
        <v>126</v>
      </c>
      <c r="P102" s="151">
        <v>0</v>
      </c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</row>
    <row r="103" spans="1:42" outlineLevel="3">
      <c r="A103" s="158"/>
      <c r="B103" s="159"/>
      <c r="C103" s="185" t="s">
        <v>225</v>
      </c>
      <c r="D103" s="161"/>
      <c r="E103" s="162">
        <v>8.4</v>
      </c>
      <c r="F103" s="160"/>
      <c r="G103" s="160"/>
      <c r="H103" s="151"/>
      <c r="I103" s="151"/>
      <c r="J103" s="151"/>
      <c r="K103" s="151"/>
      <c r="L103" s="151"/>
      <c r="M103" s="151"/>
      <c r="N103" s="151"/>
      <c r="O103" s="151" t="s">
        <v>126</v>
      </c>
      <c r="P103" s="151">
        <v>0</v>
      </c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</row>
    <row r="104" spans="1:42" outlineLevel="1">
      <c r="A104" s="171">
        <v>33</v>
      </c>
      <c r="B104" s="172" t="s">
        <v>226</v>
      </c>
      <c r="C104" s="184" t="s">
        <v>227</v>
      </c>
      <c r="D104" s="173" t="s">
        <v>131</v>
      </c>
      <c r="E104" s="174">
        <v>16.527000000000001</v>
      </c>
      <c r="F104" s="175"/>
      <c r="G104" s="176">
        <f>ROUND(E104*F104,2)</f>
        <v>0</v>
      </c>
      <c r="H104" s="151"/>
      <c r="I104" s="151"/>
      <c r="J104" s="151"/>
      <c r="K104" s="151"/>
      <c r="L104" s="151"/>
      <c r="M104" s="151"/>
      <c r="N104" s="151"/>
      <c r="O104" s="151" t="s">
        <v>124</v>
      </c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</row>
    <row r="105" spans="1:42" outlineLevel="2">
      <c r="A105" s="158"/>
      <c r="B105" s="159"/>
      <c r="C105" s="185" t="s">
        <v>228</v>
      </c>
      <c r="D105" s="161"/>
      <c r="E105" s="162">
        <v>4.1369999999999996</v>
      </c>
      <c r="F105" s="160"/>
      <c r="G105" s="160"/>
      <c r="H105" s="151"/>
      <c r="I105" s="151"/>
      <c r="J105" s="151"/>
      <c r="K105" s="151"/>
      <c r="L105" s="151"/>
      <c r="M105" s="151"/>
      <c r="N105" s="151"/>
      <c r="O105" s="151" t="s">
        <v>126</v>
      </c>
      <c r="P105" s="151">
        <v>0</v>
      </c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</row>
    <row r="106" spans="1:42" outlineLevel="3">
      <c r="A106" s="158"/>
      <c r="B106" s="159"/>
      <c r="C106" s="185" t="s">
        <v>229</v>
      </c>
      <c r="D106" s="161"/>
      <c r="E106" s="162">
        <v>12.39</v>
      </c>
      <c r="F106" s="160"/>
      <c r="G106" s="160"/>
      <c r="H106" s="151"/>
      <c r="I106" s="151"/>
      <c r="J106" s="151"/>
      <c r="K106" s="151"/>
      <c r="L106" s="151"/>
      <c r="M106" s="151"/>
      <c r="N106" s="151"/>
      <c r="O106" s="151" t="s">
        <v>126</v>
      </c>
      <c r="P106" s="151">
        <v>0</v>
      </c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</row>
    <row r="107" spans="1:42" outlineLevel="1">
      <c r="A107" s="171">
        <v>34</v>
      </c>
      <c r="B107" s="172" t="s">
        <v>230</v>
      </c>
      <c r="C107" s="184" t="s">
        <v>231</v>
      </c>
      <c r="D107" s="173" t="s">
        <v>190</v>
      </c>
      <c r="E107" s="174">
        <v>11.805</v>
      </c>
      <c r="F107" s="175"/>
      <c r="G107" s="176">
        <f>ROUND(E107*F107,2)</f>
        <v>0</v>
      </c>
      <c r="H107" s="151"/>
      <c r="I107" s="151"/>
      <c r="J107" s="151"/>
      <c r="K107" s="151"/>
      <c r="L107" s="151"/>
      <c r="M107" s="151"/>
      <c r="N107" s="151"/>
      <c r="O107" s="151" t="s">
        <v>124</v>
      </c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</row>
    <row r="108" spans="1:42" outlineLevel="2">
      <c r="A108" s="158"/>
      <c r="B108" s="159"/>
      <c r="C108" s="185" t="s">
        <v>232</v>
      </c>
      <c r="D108" s="161"/>
      <c r="E108" s="162">
        <v>2.9550000000000001</v>
      </c>
      <c r="F108" s="160"/>
      <c r="G108" s="160"/>
      <c r="H108" s="151"/>
      <c r="I108" s="151"/>
      <c r="J108" s="151"/>
      <c r="K108" s="151"/>
      <c r="L108" s="151"/>
      <c r="M108" s="151"/>
      <c r="N108" s="151"/>
      <c r="O108" s="151" t="s">
        <v>126</v>
      </c>
      <c r="P108" s="151">
        <v>0</v>
      </c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</row>
    <row r="109" spans="1:42" outlineLevel="3">
      <c r="A109" s="158"/>
      <c r="B109" s="159"/>
      <c r="C109" s="185" t="s">
        <v>233</v>
      </c>
      <c r="D109" s="161"/>
      <c r="E109" s="162">
        <v>8.85</v>
      </c>
      <c r="F109" s="160"/>
      <c r="G109" s="160"/>
      <c r="H109" s="151"/>
      <c r="I109" s="151"/>
      <c r="J109" s="151"/>
      <c r="K109" s="151"/>
      <c r="L109" s="151"/>
      <c r="M109" s="151"/>
      <c r="N109" s="151"/>
      <c r="O109" s="151" t="s">
        <v>126</v>
      </c>
      <c r="P109" s="151">
        <v>0</v>
      </c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</row>
    <row r="110" spans="1:42" outlineLevel="1">
      <c r="A110" s="171">
        <v>35</v>
      </c>
      <c r="B110" s="172" t="s">
        <v>234</v>
      </c>
      <c r="C110" s="184" t="s">
        <v>235</v>
      </c>
      <c r="D110" s="173" t="s">
        <v>131</v>
      </c>
      <c r="E110" s="174">
        <v>110.91</v>
      </c>
      <c r="F110" s="175"/>
      <c r="G110" s="176">
        <f>ROUND(E110*F110,2)</f>
        <v>0</v>
      </c>
      <c r="H110" s="151"/>
      <c r="I110" s="151"/>
      <c r="J110" s="151"/>
      <c r="K110" s="151"/>
      <c r="L110" s="151"/>
      <c r="M110" s="151"/>
      <c r="N110" s="151"/>
      <c r="O110" s="151" t="s">
        <v>124</v>
      </c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</row>
    <row r="111" spans="1:42" outlineLevel="2">
      <c r="A111" s="158"/>
      <c r="B111" s="159"/>
      <c r="C111" s="185" t="s">
        <v>236</v>
      </c>
      <c r="D111" s="161"/>
      <c r="E111" s="162">
        <v>27.98</v>
      </c>
      <c r="F111" s="160"/>
      <c r="G111" s="160"/>
      <c r="H111" s="151"/>
      <c r="I111" s="151"/>
      <c r="J111" s="151"/>
      <c r="K111" s="151"/>
      <c r="L111" s="151"/>
      <c r="M111" s="151"/>
      <c r="N111" s="151"/>
      <c r="O111" s="151" t="s">
        <v>126</v>
      </c>
      <c r="P111" s="151">
        <v>0</v>
      </c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</row>
    <row r="112" spans="1:42" outlineLevel="3">
      <c r="A112" s="158"/>
      <c r="B112" s="159"/>
      <c r="C112" s="185" t="s">
        <v>237</v>
      </c>
      <c r="D112" s="161"/>
      <c r="E112" s="162">
        <v>26.3</v>
      </c>
      <c r="F112" s="160"/>
      <c r="G112" s="160"/>
      <c r="H112" s="151"/>
      <c r="I112" s="151"/>
      <c r="J112" s="151"/>
      <c r="K112" s="151"/>
      <c r="L112" s="151"/>
      <c r="M112" s="151"/>
      <c r="N112" s="151"/>
      <c r="O112" s="151" t="s">
        <v>126</v>
      </c>
      <c r="P112" s="151">
        <v>0</v>
      </c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</row>
    <row r="113" spans="1:42" outlineLevel="3">
      <c r="A113" s="158"/>
      <c r="B113" s="159"/>
      <c r="C113" s="185" t="s">
        <v>238</v>
      </c>
      <c r="D113" s="161"/>
      <c r="E113" s="162">
        <v>28.25</v>
      </c>
      <c r="F113" s="160"/>
      <c r="G113" s="160"/>
      <c r="H113" s="151"/>
      <c r="I113" s="151"/>
      <c r="J113" s="151"/>
      <c r="K113" s="151"/>
      <c r="L113" s="151"/>
      <c r="M113" s="151"/>
      <c r="N113" s="151"/>
      <c r="O113" s="151" t="s">
        <v>126</v>
      </c>
      <c r="P113" s="151">
        <v>0</v>
      </c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</row>
    <row r="114" spans="1:42" outlineLevel="3">
      <c r="A114" s="158"/>
      <c r="B114" s="159"/>
      <c r="C114" s="185" t="s">
        <v>239</v>
      </c>
      <c r="D114" s="161"/>
      <c r="E114" s="162">
        <v>28.38</v>
      </c>
      <c r="F114" s="160"/>
      <c r="G114" s="160"/>
      <c r="H114" s="151"/>
      <c r="I114" s="151"/>
      <c r="J114" s="151"/>
      <c r="K114" s="151"/>
      <c r="L114" s="151"/>
      <c r="M114" s="151"/>
      <c r="N114" s="151"/>
      <c r="O114" s="151" t="s">
        <v>126</v>
      </c>
      <c r="P114" s="151">
        <v>0</v>
      </c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</row>
    <row r="115" spans="1:42" outlineLevel="1">
      <c r="A115" s="171">
        <v>36</v>
      </c>
      <c r="B115" s="172" t="s">
        <v>240</v>
      </c>
      <c r="C115" s="184" t="s">
        <v>241</v>
      </c>
      <c r="D115" s="173" t="s">
        <v>131</v>
      </c>
      <c r="E115" s="174">
        <v>175.1225</v>
      </c>
      <c r="F115" s="175"/>
      <c r="G115" s="176">
        <f>ROUND(E115*F115,2)</f>
        <v>0</v>
      </c>
      <c r="H115" s="151"/>
      <c r="I115" s="151"/>
      <c r="J115" s="151"/>
      <c r="K115" s="151"/>
      <c r="L115" s="151"/>
      <c r="M115" s="151"/>
      <c r="N115" s="151"/>
      <c r="O115" s="151" t="s">
        <v>124</v>
      </c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</row>
    <row r="116" spans="1:42" outlineLevel="2">
      <c r="A116" s="158"/>
      <c r="B116" s="159"/>
      <c r="C116" s="185" t="s">
        <v>242</v>
      </c>
      <c r="D116" s="161"/>
      <c r="E116" s="162">
        <v>25.1555</v>
      </c>
      <c r="F116" s="160"/>
      <c r="G116" s="160"/>
      <c r="H116" s="151"/>
      <c r="I116" s="151"/>
      <c r="J116" s="151"/>
      <c r="K116" s="151"/>
      <c r="L116" s="151"/>
      <c r="M116" s="151"/>
      <c r="N116" s="151"/>
      <c r="O116" s="151" t="s">
        <v>126</v>
      </c>
      <c r="P116" s="151">
        <v>0</v>
      </c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</row>
    <row r="117" spans="1:42" outlineLevel="3">
      <c r="A117" s="158"/>
      <c r="B117" s="159"/>
      <c r="C117" s="185" t="s">
        <v>243</v>
      </c>
      <c r="D117" s="161"/>
      <c r="E117" s="162">
        <v>12.797499999999999</v>
      </c>
      <c r="F117" s="160"/>
      <c r="G117" s="160"/>
      <c r="H117" s="151"/>
      <c r="I117" s="151"/>
      <c r="J117" s="151"/>
      <c r="K117" s="151"/>
      <c r="L117" s="151"/>
      <c r="M117" s="151"/>
      <c r="N117" s="151"/>
      <c r="O117" s="151" t="s">
        <v>126</v>
      </c>
      <c r="P117" s="151">
        <v>0</v>
      </c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</row>
    <row r="118" spans="1:42" outlineLevel="3">
      <c r="A118" s="158"/>
      <c r="B118" s="159"/>
      <c r="C118" s="185" t="s">
        <v>244</v>
      </c>
      <c r="D118" s="161"/>
      <c r="E118" s="162">
        <v>3.476</v>
      </c>
      <c r="F118" s="160"/>
      <c r="G118" s="160"/>
      <c r="H118" s="151"/>
      <c r="I118" s="151"/>
      <c r="J118" s="151"/>
      <c r="K118" s="151"/>
      <c r="L118" s="151"/>
      <c r="M118" s="151"/>
      <c r="N118" s="151"/>
      <c r="O118" s="151" t="s">
        <v>126</v>
      </c>
      <c r="P118" s="151">
        <v>0</v>
      </c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</row>
    <row r="119" spans="1:42" outlineLevel="3">
      <c r="A119" s="158"/>
      <c r="B119" s="159"/>
      <c r="C119" s="185" t="s">
        <v>245</v>
      </c>
      <c r="D119" s="161"/>
      <c r="E119" s="162">
        <v>2.7320000000000002</v>
      </c>
      <c r="F119" s="160"/>
      <c r="G119" s="160"/>
      <c r="H119" s="151"/>
      <c r="I119" s="151"/>
      <c r="J119" s="151"/>
      <c r="K119" s="151"/>
      <c r="L119" s="151"/>
      <c r="M119" s="151"/>
      <c r="N119" s="151"/>
      <c r="O119" s="151" t="s">
        <v>126</v>
      </c>
      <c r="P119" s="151">
        <v>0</v>
      </c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</row>
    <row r="120" spans="1:42" outlineLevel="3">
      <c r="A120" s="158"/>
      <c r="B120" s="159"/>
      <c r="C120" s="185" t="s">
        <v>246</v>
      </c>
      <c r="D120" s="161"/>
      <c r="E120" s="162">
        <v>17.035</v>
      </c>
      <c r="F120" s="160"/>
      <c r="G120" s="160"/>
      <c r="H120" s="151"/>
      <c r="I120" s="151"/>
      <c r="J120" s="151"/>
      <c r="K120" s="151"/>
      <c r="L120" s="151"/>
      <c r="M120" s="151"/>
      <c r="N120" s="151"/>
      <c r="O120" s="151" t="s">
        <v>126</v>
      </c>
      <c r="P120" s="151">
        <v>0</v>
      </c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</row>
    <row r="121" spans="1:42" outlineLevel="3">
      <c r="A121" s="158"/>
      <c r="B121" s="159"/>
      <c r="C121" s="185" t="s">
        <v>247</v>
      </c>
      <c r="D121" s="161"/>
      <c r="E121" s="162">
        <v>25.397500000000001</v>
      </c>
      <c r="F121" s="160"/>
      <c r="G121" s="160"/>
      <c r="H121" s="151"/>
      <c r="I121" s="151"/>
      <c r="J121" s="151"/>
      <c r="K121" s="151"/>
      <c r="L121" s="151"/>
      <c r="M121" s="151"/>
      <c r="N121" s="151"/>
      <c r="O121" s="151" t="s">
        <v>126</v>
      </c>
      <c r="P121" s="151">
        <v>0</v>
      </c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</row>
    <row r="122" spans="1:42" outlineLevel="3">
      <c r="A122" s="158"/>
      <c r="B122" s="159"/>
      <c r="C122" s="185" t="s">
        <v>248</v>
      </c>
      <c r="D122" s="161"/>
      <c r="E122" s="162">
        <v>5.7374999999999998</v>
      </c>
      <c r="F122" s="160"/>
      <c r="G122" s="160"/>
      <c r="H122" s="151"/>
      <c r="I122" s="151"/>
      <c r="J122" s="151"/>
      <c r="K122" s="151"/>
      <c r="L122" s="151"/>
      <c r="M122" s="151"/>
      <c r="N122" s="151"/>
      <c r="O122" s="151" t="s">
        <v>126</v>
      </c>
      <c r="P122" s="151">
        <v>0</v>
      </c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</row>
    <row r="123" spans="1:42" outlineLevel="3">
      <c r="A123" s="158"/>
      <c r="B123" s="159"/>
      <c r="C123" s="185" t="s">
        <v>249</v>
      </c>
      <c r="D123" s="161"/>
      <c r="E123" s="162">
        <v>13.68</v>
      </c>
      <c r="F123" s="160"/>
      <c r="G123" s="160"/>
      <c r="H123" s="151"/>
      <c r="I123" s="151"/>
      <c r="J123" s="151"/>
      <c r="K123" s="151"/>
      <c r="L123" s="151"/>
      <c r="M123" s="151"/>
      <c r="N123" s="151"/>
      <c r="O123" s="151" t="s">
        <v>126</v>
      </c>
      <c r="P123" s="151">
        <v>0</v>
      </c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</row>
    <row r="124" spans="1:42" outlineLevel="3">
      <c r="A124" s="158"/>
      <c r="B124" s="159"/>
      <c r="C124" s="185" t="s">
        <v>250</v>
      </c>
      <c r="D124" s="161"/>
      <c r="E124" s="162">
        <v>5.7874999999999996</v>
      </c>
      <c r="F124" s="160"/>
      <c r="G124" s="160"/>
      <c r="H124" s="151"/>
      <c r="I124" s="151"/>
      <c r="J124" s="151"/>
      <c r="K124" s="151"/>
      <c r="L124" s="151"/>
      <c r="M124" s="151"/>
      <c r="N124" s="151"/>
      <c r="O124" s="151" t="s">
        <v>126</v>
      </c>
      <c r="P124" s="151">
        <v>0</v>
      </c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</row>
    <row r="125" spans="1:42" outlineLevel="3">
      <c r="A125" s="158"/>
      <c r="B125" s="159"/>
      <c r="C125" s="185" t="s">
        <v>251</v>
      </c>
      <c r="D125" s="161"/>
      <c r="E125" s="162">
        <v>15.035</v>
      </c>
      <c r="F125" s="160"/>
      <c r="G125" s="160"/>
      <c r="H125" s="151"/>
      <c r="I125" s="151"/>
      <c r="J125" s="151"/>
      <c r="K125" s="151"/>
      <c r="L125" s="151"/>
      <c r="M125" s="151"/>
      <c r="N125" s="151"/>
      <c r="O125" s="151" t="s">
        <v>126</v>
      </c>
      <c r="P125" s="151">
        <v>0</v>
      </c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</row>
    <row r="126" spans="1:42" outlineLevel="3">
      <c r="A126" s="158"/>
      <c r="B126" s="159"/>
      <c r="C126" s="185" t="s">
        <v>252</v>
      </c>
      <c r="D126" s="161"/>
      <c r="E126" s="162">
        <v>5.7874999999999996</v>
      </c>
      <c r="F126" s="160"/>
      <c r="G126" s="160"/>
      <c r="H126" s="151"/>
      <c r="I126" s="151"/>
      <c r="J126" s="151"/>
      <c r="K126" s="151"/>
      <c r="L126" s="151"/>
      <c r="M126" s="151"/>
      <c r="N126" s="151"/>
      <c r="O126" s="151" t="s">
        <v>126</v>
      </c>
      <c r="P126" s="151">
        <v>0</v>
      </c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</row>
    <row r="127" spans="1:42" outlineLevel="3">
      <c r="A127" s="158"/>
      <c r="B127" s="159"/>
      <c r="C127" s="185" t="s">
        <v>253</v>
      </c>
      <c r="D127" s="161"/>
      <c r="E127" s="162">
        <v>25.444500000000001</v>
      </c>
      <c r="F127" s="160"/>
      <c r="G127" s="160"/>
      <c r="H127" s="151"/>
      <c r="I127" s="151"/>
      <c r="J127" s="151"/>
      <c r="K127" s="151"/>
      <c r="L127" s="151"/>
      <c r="M127" s="151"/>
      <c r="N127" s="151"/>
      <c r="O127" s="151" t="s">
        <v>126</v>
      </c>
      <c r="P127" s="151">
        <v>0</v>
      </c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</row>
    <row r="128" spans="1:42" outlineLevel="3">
      <c r="A128" s="158"/>
      <c r="B128" s="159"/>
      <c r="C128" s="185" t="s">
        <v>254</v>
      </c>
      <c r="D128" s="161"/>
      <c r="E128" s="162">
        <v>17.056999999999999</v>
      </c>
      <c r="F128" s="160"/>
      <c r="G128" s="160"/>
      <c r="H128" s="151"/>
      <c r="I128" s="151"/>
      <c r="J128" s="151"/>
      <c r="K128" s="151"/>
      <c r="L128" s="151"/>
      <c r="M128" s="151"/>
      <c r="N128" s="151"/>
      <c r="O128" s="151" t="s">
        <v>126</v>
      </c>
      <c r="P128" s="151">
        <v>0</v>
      </c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</row>
    <row r="129" spans="1:42" outlineLevel="1">
      <c r="A129" s="171">
        <v>37</v>
      </c>
      <c r="B129" s="172" t="s">
        <v>255</v>
      </c>
      <c r="C129" s="184" t="s">
        <v>256</v>
      </c>
      <c r="D129" s="173" t="s">
        <v>131</v>
      </c>
      <c r="E129" s="174">
        <v>44.594000000000001</v>
      </c>
      <c r="F129" s="175"/>
      <c r="G129" s="176">
        <f>ROUND(E129*F129,2)</f>
        <v>0</v>
      </c>
      <c r="H129" s="151"/>
      <c r="I129" s="151"/>
      <c r="J129" s="151"/>
      <c r="K129" s="151"/>
      <c r="L129" s="151"/>
      <c r="M129" s="151"/>
      <c r="N129" s="151"/>
      <c r="O129" s="151" t="s">
        <v>124</v>
      </c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</row>
    <row r="130" spans="1:42" outlineLevel="2">
      <c r="A130" s="158"/>
      <c r="B130" s="159"/>
      <c r="C130" s="185" t="s">
        <v>257</v>
      </c>
      <c r="D130" s="161"/>
      <c r="E130" s="162">
        <v>6.8239999999999998</v>
      </c>
      <c r="F130" s="160"/>
      <c r="G130" s="160"/>
      <c r="H130" s="151"/>
      <c r="I130" s="151"/>
      <c r="J130" s="151"/>
      <c r="K130" s="151"/>
      <c r="L130" s="151"/>
      <c r="M130" s="151"/>
      <c r="N130" s="151"/>
      <c r="O130" s="151" t="s">
        <v>126</v>
      </c>
      <c r="P130" s="151">
        <v>0</v>
      </c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</row>
    <row r="131" spans="1:42" outlineLevel="3">
      <c r="A131" s="158"/>
      <c r="B131" s="159"/>
      <c r="C131" s="185" t="s">
        <v>258</v>
      </c>
      <c r="D131" s="161"/>
      <c r="E131" s="162"/>
      <c r="F131" s="160"/>
      <c r="G131" s="160"/>
      <c r="H131" s="151"/>
      <c r="I131" s="151"/>
      <c r="J131" s="151"/>
      <c r="K131" s="151"/>
      <c r="L131" s="151"/>
      <c r="M131" s="151"/>
      <c r="N131" s="151"/>
      <c r="O131" s="151" t="s">
        <v>126</v>
      </c>
      <c r="P131" s="151">
        <v>0</v>
      </c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</row>
    <row r="132" spans="1:42" outlineLevel="3">
      <c r="A132" s="158"/>
      <c r="B132" s="159"/>
      <c r="C132" s="185" t="s">
        <v>249</v>
      </c>
      <c r="D132" s="161"/>
      <c r="E132" s="162">
        <v>13.68</v>
      </c>
      <c r="F132" s="160"/>
      <c r="G132" s="160"/>
      <c r="H132" s="151"/>
      <c r="I132" s="151"/>
      <c r="J132" s="151"/>
      <c r="K132" s="151"/>
      <c r="L132" s="151"/>
      <c r="M132" s="151"/>
      <c r="N132" s="151"/>
      <c r="O132" s="151" t="s">
        <v>126</v>
      </c>
      <c r="P132" s="151">
        <v>0</v>
      </c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</row>
    <row r="133" spans="1:42" outlineLevel="3">
      <c r="A133" s="158"/>
      <c r="B133" s="159"/>
      <c r="C133" s="185" t="s">
        <v>259</v>
      </c>
      <c r="D133" s="161"/>
      <c r="E133" s="162">
        <v>2.88</v>
      </c>
      <c r="F133" s="160"/>
      <c r="G133" s="160"/>
      <c r="H133" s="151"/>
      <c r="I133" s="151"/>
      <c r="J133" s="151"/>
      <c r="K133" s="151"/>
      <c r="L133" s="151"/>
      <c r="M133" s="151"/>
      <c r="N133" s="151"/>
      <c r="O133" s="151" t="s">
        <v>126</v>
      </c>
      <c r="P133" s="151">
        <v>0</v>
      </c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</row>
    <row r="134" spans="1:42" outlineLevel="3">
      <c r="A134" s="158"/>
      <c r="B134" s="159"/>
      <c r="C134" s="185" t="s">
        <v>260</v>
      </c>
      <c r="D134" s="161"/>
      <c r="E134" s="162">
        <v>8.1199999999999992</v>
      </c>
      <c r="F134" s="160"/>
      <c r="G134" s="160"/>
      <c r="H134" s="151"/>
      <c r="I134" s="151"/>
      <c r="J134" s="151"/>
      <c r="K134" s="151"/>
      <c r="L134" s="151"/>
      <c r="M134" s="151"/>
      <c r="N134" s="151"/>
      <c r="O134" s="151" t="s">
        <v>126</v>
      </c>
      <c r="P134" s="151">
        <v>0</v>
      </c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</row>
    <row r="135" spans="1:42" outlineLevel="3">
      <c r="A135" s="158"/>
      <c r="B135" s="159"/>
      <c r="C135" s="185" t="s">
        <v>261</v>
      </c>
      <c r="D135" s="161"/>
      <c r="E135" s="162">
        <v>1.44</v>
      </c>
      <c r="F135" s="160"/>
      <c r="G135" s="160"/>
      <c r="H135" s="151"/>
      <c r="I135" s="151"/>
      <c r="J135" s="151"/>
      <c r="K135" s="151"/>
      <c r="L135" s="151"/>
      <c r="M135" s="151"/>
      <c r="N135" s="151"/>
      <c r="O135" s="151" t="s">
        <v>126</v>
      </c>
      <c r="P135" s="151">
        <v>0</v>
      </c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</row>
    <row r="136" spans="1:42" outlineLevel="3">
      <c r="A136" s="158"/>
      <c r="B136" s="159"/>
      <c r="C136" s="185" t="s">
        <v>262</v>
      </c>
      <c r="D136" s="161"/>
      <c r="E136" s="162">
        <v>8.0500000000000007</v>
      </c>
      <c r="F136" s="160"/>
      <c r="G136" s="160"/>
      <c r="H136" s="151"/>
      <c r="I136" s="151"/>
      <c r="J136" s="151"/>
      <c r="K136" s="151"/>
      <c r="L136" s="151"/>
      <c r="M136" s="151"/>
      <c r="N136" s="151"/>
      <c r="O136" s="151" t="s">
        <v>126</v>
      </c>
      <c r="P136" s="151">
        <v>0</v>
      </c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</row>
    <row r="137" spans="1:42" outlineLevel="3">
      <c r="A137" s="158"/>
      <c r="B137" s="159"/>
      <c r="C137" s="185" t="s">
        <v>263</v>
      </c>
      <c r="D137" s="161"/>
      <c r="E137" s="162">
        <v>3.6</v>
      </c>
      <c r="F137" s="160"/>
      <c r="G137" s="160"/>
      <c r="H137" s="151"/>
      <c r="I137" s="151"/>
      <c r="J137" s="151"/>
      <c r="K137" s="151"/>
      <c r="L137" s="151"/>
      <c r="M137" s="151"/>
      <c r="N137" s="151"/>
      <c r="O137" s="151" t="s">
        <v>126</v>
      </c>
      <c r="P137" s="151">
        <v>0</v>
      </c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</row>
    <row r="138" spans="1:42" outlineLevel="1">
      <c r="A138" s="177">
        <v>38</v>
      </c>
      <c r="B138" s="178" t="s">
        <v>264</v>
      </c>
      <c r="C138" s="186" t="s">
        <v>580</v>
      </c>
      <c r="D138" s="179" t="s">
        <v>123</v>
      </c>
      <c r="E138" s="180">
        <v>4</v>
      </c>
      <c r="F138" s="181"/>
      <c r="G138" s="182">
        <f>ROUND(E138*F138,2)</f>
        <v>0</v>
      </c>
      <c r="H138" s="151"/>
      <c r="I138" s="151"/>
      <c r="J138" s="151"/>
      <c r="K138" s="151"/>
      <c r="L138" s="151"/>
      <c r="M138" s="151"/>
      <c r="N138" s="151"/>
      <c r="O138" s="151" t="s">
        <v>124</v>
      </c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</row>
    <row r="139" spans="1:42">
      <c r="A139" s="165" t="s">
        <v>119</v>
      </c>
      <c r="B139" s="166" t="s">
        <v>65</v>
      </c>
      <c r="C139" s="183" t="s">
        <v>66</v>
      </c>
      <c r="D139" s="167"/>
      <c r="E139" s="168"/>
      <c r="F139" s="169"/>
      <c r="G139" s="169">
        <f>SUMIF(O140:O153,"&lt;&gt;NOR",G140:G153)</f>
        <v>0</v>
      </c>
      <c r="O139" t="s">
        <v>120</v>
      </c>
    </row>
    <row r="140" spans="1:42" ht="22.5" outlineLevel="1">
      <c r="A140" s="171">
        <v>39</v>
      </c>
      <c r="B140" s="172" t="s">
        <v>265</v>
      </c>
      <c r="C140" s="184" t="s">
        <v>581</v>
      </c>
      <c r="D140" s="173" t="s">
        <v>131</v>
      </c>
      <c r="E140" s="174">
        <v>42.216000000000001</v>
      </c>
      <c r="F140" s="175"/>
      <c r="G140" s="176">
        <f>ROUND(E140*F140,2)</f>
        <v>0</v>
      </c>
      <c r="H140" s="151"/>
      <c r="I140" s="151"/>
      <c r="J140" s="151"/>
      <c r="K140" s="151"/>
      <c r="L140" s="151"/>
      <c r="M140" s="151"/>
      <c r="N140" s="151"/>
      <c r="O140" s="151" t="s">
        <v>124</v>
      </c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</row>
    <row r="141" spans="1:42" outlineLevel="2">
      <c r="A141" s="158"/>
      <c r="B141" s="159"/>
      <c r="C141" s="185" t="s">
        <v>266</v>
      </c>
      <c r="D141" s="161"/>
      <c r="E141" s="162">
        <v>10.978</v>
      </c>
      <c r="F141" s="160"/>
      <c r="G141" s="160"/>
      <c r="H141" s="151"/>
      <c r="I141" s="151"/>
      <c r="J141" s="151"/>
      <c r="K141" s="151"/>
      <c r="L141" s="151"/>
      <c r="M141" s="151"/>
      <c r="N141" s="151"/>
      <c r="O141" s="151" t="s">
        <v>126</v>
      </c>
      <c r="P141" s="151">
        <v>0</v>
      </c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</row>
    <row r="142" spans="1:42" outlineLevel="3">
      <c r="A142" s="158"/>
      <c r="B142" s="159"/>
      <c r="C142" s="185" t="s">
        <v>267</v>
      </c>
      <c r="D142" s="161"/>
      <c r="E142" s="162">
        <v>11.038</v>
      </c>
      <c r="F142" s="160"/>
      <c r="G142" s="160"/>
      <c r="H142" s="151"/>
      <c r="I142" s="151"/>
      <c r="J142" s="151"/>
      <c r="K142" s="151"/>
      <c r="L142" s="151"/>
      <c r="M142" s="151"/>
      <c r="N142" s="151"/>
      <c r="O142" s="151" t="s">
        <v>126</v>
      </c>
      <c r="P142" s="151">
        <v>0</v>
      </c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</row>
    <row r="143" spans="1:42" outlineLevel="3">
      <c r="A143" s="158"/>
      <c r="B143" s="159"/>
      <c r="C143" s="185" t="s">
        <v>268</v>
      </c>
      <c r="D143" s="161"/>
      <c r="E143" s="162">
        <v>11.12</v>
      </c>
      <c r="F143" s="160"/>
      <c r="G143" s="160"/>
      <c r="H143" s="151"/>
      <c r="I143" s="151"/>
      <c r="J143" s="151"/>
      <c r="K143" s="151"/>
      <c r="L143" s="151"/>
      <c r="M143" s="151"/>
      <c r="N143" s="151"/>
      <c r="O143" s="151" t="s">
        <v>126</v>
      </c>
      <c r="P143" s="151">
        <v>0</v>
      </c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</row>
    <row r="144" spans="1:42" outlineLevel="3">
      <c r="A144" s="158"/>
      <c r="B144" s="159"/>
      <c r="C144" s="185" t="s">
        <v>269</v>
      </c>
      <c r="D144" s="161"/>
      <c r="E144" s="162">
        <v>9.08</v>
      </c>
      <c r="F144" s="160"/>
      <c r="G144" s="160"/>
      <c r="H144" s="151"/>
      <c r="I144" s="151"/>
      <c r="J144" s="151"/>
      <c r="K144" s="151"/>
      <c r="L144" s="151"/>
      <c r="M144" s="151"/>
      <c r="N144" s="151"/>
      <c r="O144" s="151" t="s">
        <v>126</v>
      </c>
      <c r="P144" s="151">
        <v>0</v>
      </c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</row>
    <row r="145" spans="1:42" ht="33.75" outlineLevel="1">
      <c r="A145" s="171">
        <v>40</v>
      </c>
      <c r="B145" s="172" t="s">
        <v>270</v>
      </c>
      <c r="C145" s="184" t="s">
        <v>582</v>
      </c>
      <c r="D145" s="173" t="s">
        <v>123</v>
      </c>
      <c r="E145" s="174">
        <v>16</v>
      </c>
      <c r="F145" s="175"/>
      <c r="G145" s="176">
        <f>ROUND(E145*F145,2)</f>
        <v>0</v>
      </c>
      <c r="H145" s="151"/>
      <c r="I145" s="151"/>
      <c r="J145" s="151"/>
      <c r="K145" s="151"/>
      <c r="L145" s="151"/>
      <c r="M145" s="151"/>
      <c r="N145" s="151"/>
      <c r="O145" s="151" t="s">
        <v>124</v>
      </c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</row>
    <row r="146" spans="1:42" outlineLevel="2">
      <c r="A146" s="158"/>
      <c r="B146" s="159"/>
      <c r="C146" s="185" t="s">
        <v>271</v>
      </c>
      <c r="D146" s="161"/>
      <c r="E146" s="162">
        <v>4</v>
      </c>
      <c r="F146" s="160"/>
      <c r="G146" s="160"/>
      <c r="H146" s="151"/>
      <c r="I146" s="151"/>
      <c r="J146" s="151"/>
      <c r="K146" s="151"/>
      <c r="L146" s="151"/>
      <c r="M146" s="151"/>
      <c r="N146" s="151"/>
      <c r="O146" s="151" t="s">
        <v>126</v>
      </c>
      <c r="P146" s="151">
        <v>0</v>
      </c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</row>
    <row r="147" spans="1:42" outlineLevel="3">
      <c r="A147" s="158"/>
      <c r="B147" s="159"/>
      <c r="C147" s="185" t="s">
        <v>221</v>
      </c>
      <c r="D147" s="161"/>
      <c r="E147" s="162">
        <v>12</v>
      </c>
      <c r="F147" s="160"/>
      <c r="G147" s="160"/>
      <c r="H147" s="151"/>
      <c r="I147" s="151"/>
      <c r="J147" s="151"/>
      <c r="K147" s="151"/>
      <c r="L147" s="151"/>
      <c r="M147" s="151"/>
      <c r="N147" s="151"/>
      <c r="O147" s="151" t="s">
        <v>126</v>
      </c>
      <c r="P147" s="151">
        <v>0</v>
      </c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</row>
    <row r="148" spans="1:42" ht="22.5" outlineLevel="1">
      <c r="A148" s="171">
        <v>41</v>
      </c>
      <c r="B148" s="172" t="s">
        <v>272</v>
      </c>
      <c r="C148" s="184" t="s">
        <v>583</v>
      </c>
      <c r="D148" s="173" t="s">
        <v>190</v>
      </c>
      <c r="E148" s="174">
        <v>31.58</v>
      </c>
      <c r="F148" s="175"/>
      <c r="G148" s="176">
        <f>ROUND(E148*F148,2)</f>
        <v>0</v>
      </c>
      <c r="H148" s="151"/>
      <c r="I148" s="151"/>
      <c r="J148" s="151"/>
      <c r="K148" s="151"/>
      <c r="L148" s="151"/>
      <c r="M148" s="151"/>
      <c r="N148" s="151"/>
      <c r="O148" s="151" t="s">
        <v>124</v>
      </c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</row>
    <row r="149" spans="1:42" outlineLevel="2">
      <c r="A149" s="158"/>
      <c r="B149" s="159"/>
      <c r="C149" s="185" t="s">
        <v>273</v>
      </c>
      <c r="D149" s="161"/>
      <c r="E149" s="162">
        <v>7.94</v>
      </c>
      <c r="F149" s="160"/>
      <c r="G149" s="160"/>
      <c r="H149" s="151"/>
      <c r="I149" s="151"/>
      <c r="J149" s="151"/>
      <c r="K149" s="151"/>
      <c r="L149" s="151"/>
      <c r="M149" s="151"/>
      <c r="N149" s="151"/>
      <c r="O149" s="151" t="s">
        <v>126</v>
      </c>
      <c r="P149" s="151">
        <v>0</v>
      </c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</row>
    <row r="150" spans="1:42" outlineLevel="3">
      <c r="A150" s="158"/>
      <c r="B150" s="159"/>
      <c r="C150" s="185" t="s">
        <v>274</v>
      </c>
      <c r="D150" s="161"/>
      <c r="E150" s="162">
        <v>7.99</v>
      </c>
      <c r="F150" s="160"/>
      <c r="G150" s="160"/>
      <c r="H150" s="151"/>
      <c r="I150" s="151"/>
      <c r="J150" s="151"/>
      <c r="K150" s="151"/>
      <c r="L150" s="151"/>
      <c r="M150" s="151"/>
      <c r="N150" s="151"/>
      <c r="O150" s="151" t="s">
        <v>126</v>
      </c>
      <c r="P150" s="151">
        <v>0</v>
      </c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</row>
    <row r="151" spans="1:42" outlineLevel="3">
      <c r="A151" s="158"/>
      <c r="B151" s="159"/>
      <c r="C151" s="185" t="s">
        <v>275</v>
      </c>
      <c r="D151" s="161"/>
      <c r="E151" s="162">
        <v>8.0500000000000007</v>
      </c>
      <c r="F151" s="160"/>
      <c r="G151" s="160"/>
      <c r="H151" s="151"/>
      <c r="I151" s="151"/>
      <c r="J151" s="151"/>
      <c r="K151" s="151"/>
      <c r="L151" s="151"/>
      <c r="M151" s="151"/>
      <c r="N151" s="151"/>
      <c r="O151" s="151" t="s">
        <v>126</v>
      </c>
      <c r="P151" s="151">
        <v>0</v>
      </c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</row>
    <row r="152" spans="1:42" outlineLevel="3">
      <c r="A152" s="158"/>
      <c r="B152" s="159"/>
      <c r="C152" s="185" t="s">
        <v>276</v>
      </c>
      <c r="D152" s="161"/>
      <c r="E152" s="162">
        <v>7.6</v>
      </c>
      <c r="F152" s="160"/>
      <c r="G152" s="160"/>
      <c r="H152" s="151"/>
      <c r="I152" s="151"/>
      <c r="J152" s="151"/>
      <c r="K152" s="151"/>
      <c r="L152" s="151"/>
      <c r="M152" s="151"/>
      <c r="N152" s="151"/>
      <c r="O152" s="151" t="s">
        <v>126</v>
      </c>
      <c r="P152" s="151">
        <v>0</v>
      </c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</row>
    <row r="153" spans="1:42" outlineLevel="1">
      <c r="A153" s="177">
        <v>42</v>
      </c>
      <c r="B153" s="178" t="s">
        <v>277</v>
      </c>
      <c r="C153" s="186" t="s">
        <v>278</v>
      </c>
      <c r="D153" s="179" t="s">
        <v>279</v>
      </c>
      <c r="E153" s="180">
        <v>0.16717000000000001</v>
      </c>
      <c r="F153" s="181"/>
      <c r="G153" s="182">
        <f>ROUND(E153*F153,2)</f>
        <v>0</v>
      </c>
      <c r="H153" s="151"/>
      <c r="I153" s="151"/>
      <c r="J153" s="151"/>
      <c r="K153" s="151"/>
      <c r="L153" s="151"/>
      <c r="M153" s="151"/>
      <c r="N153" s="151"/>
      <c r="O153" s="151" t="s">
        <v>280</v>
      </c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</row>
    <row r="154" spans="1:42">
      <c r="A154" s="165" t="s">
        <v>119</v>
      </c>
      <c r="B154" s="166" t="s">
        <v>67</v>
      </c>
      <c r="C154" s="183" t="s">
        <v>68</v>
      </c>
      <c r="D154" s="167"/>
      <c r="E154" s="168"/>
      <c r="F154" s="169"/>
      <c r="G154" s="169">
        <f>SUMIF(O155:O155,"&lt;&gt;NOR",G155:G155)</f>
        <v>0</v>
      </c>
      <c r="O154" t="s">
        <v>120</v>
      </c>
    </row>
    <row r="155" spans="1:42" outlineLevel="1">
      <c r="A155" s="177">
        <v>43</v>
      </c>
      <c r="B155" s="178" t="s">
        <v>281</v>
      </c>
      <c r="C155" s="186" t="s">
        <v>487</v>
      </c>
      <c r="D155" s="179" t="s">
        <v>282</v>
      </c>
      <c r="E155" s="180">
        <v>1</v>
      </c>
      <c r="F155" s="181"/>
      <c r="G155" s="182">
        <f>ROUND(E155*F155,2)</f>
        <v>0</v>
      </c>
      <c r="H155" s="151"/>
      <c r="I155" s="151"/>
      <c r="J155" s="151"/>
      <c r="K155" s="151"/>
      <c r="L155" s="151"/>
      <c r="M155" s="151"/>
      <c r="N155" s="151"/>
      <c r="O155" s="151" t="s">
        <v>124</v>
      </c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</row>
    <row r="156" spans="1:42">
      <c r="A156" s="165" t="s">
        <v>119</v>
      </c>
      <c r="B156" s="166" t="s">
        <v>69</v>
      </c>
      <c r="C156" s="183" t="s">
        <v>70</v>
      </c>
      <c r="D156" s="167"/>
      <c r="E156" s="168"/>
      <c r="F156" s="169"/>
      <c r="G156" s="169">
        <f>SUMIF(O157:O158,"&lt;&gt;NOR",G157:G158)</f>
        <v>0</v>
      </c>
      <c r="O156" t="s">
        <v>120</v>
      </c>
    </row>
    <row r="157" spans="1:42" outlineLevel="1">
      <c r="A157" s="171">
        <v>44</v>
      </c>
      <c r="B157" s="172" t="s">
        <v>283</v>
      </c>
      <c r="C157" s="184" t="s">
        <v>284</v>
      </c>
      <c r="D157" s="173" t="s">
        <v>123</v>
      </c>
      <c r="E157" s="174">
        <v>25</v>
      </c>
      <c r="F157" s="175"/>
      <c r="G157" s="176">
        <f>ROUND(E157*F157,2)</f>
        <v>0</v>
      </c>
      <c r="H157" s="151"/>
      <c r="I157" s="151"/>
      <c r="J157" s="151"/>
      <c r="K157" s="151"/>
      <c r="L157" s="151"/>
      <c r="M157" s="151"/>
      <c r="N157" s="151"/>
      <c r="O157" s="151" t="s">
        <v>124</v>
      </c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</row>
    <row r="158" spans="1:42" outlineLevel="2">
      <c r="A158" s="158"/>
      <c r="B158" s="159"/>
      <c r="C158" s="185" t="s">
        <v>285</v>
      </c>
      <c r="D158" s="161"/>
      <c r="E158" s="162">
        <v>25</v>
      </c>
      <c r="F158" s="160"/>
      <c r="G158" s="160"/>
      <c r="H158" s="151"/>
      <c r="I158" s="151"/>
      <c r="J158" s="151"/>
      <c r="K158" s="151"/>
      <c r="L158" s="151"/>
      <c r="M158" s="151"/>
      <c r="N158" s="151"/>
      <c r="O158" s="151" t="s">
        <v>126</v>
      </c>
      <c r="P158" s="151">
        <v>0</v>
      </c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</row>
    <row r="159" spans="1:42">
      <c r="A159" s="165" t="s">
        <v>119</v>
      </c>
      <c r="B159" s="166" t="s">
        <v>554</v>
      </c>
      <c r="C159" s="183" t="s">
        <v>555</v>
      </c>
      <c r="D159" s="167"/>
      <c r="E159" s="168"/>
      <c r="F159" s="169"/>
      <c r="G159" s="169">
        <f>SUMIF(O160:O160,"&lt;&gt;NOR",G160:G160)</f>
        <v>0</v>
      </c>
      <c r="O159" t="s">
        <v>120</v>
      </c>
    </row>
    <row r="160" spans="1:42" outlineLevel="1">
      <c r="A160" s="171">
        <v>45</v>
      </c>
      <c r="B160" s="172" t="s">
        <v>556</v>
      </c>
      <c r="C160" s="184" t="s">
        <v>557</v>
      </c>
      <c r="D160" s="173" t="s">
        <v>282</v>
      </c>
      <c r="E160" s="174">
        <v>1</v>
      </c>
      <c r="F160" s="175"/>
      <c r="G160" s="176">
        <f>ROUND(E160*F160,2)</f>
        <v>0</v>
      </c>
      <c r="H160" s="151"/>
      <c r="I160" s="151"/>
      <c r="J160" s="151"/>
      <c r="K160" s="151"/>
      <c r="L160" s="151"/>
      <c r="M160" s="151"/>
      <c r="N160" s="151"/>
      <c r="O160" s="151" t="s">
        <v>124</v>
      </c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</row>
    <row r="161" spans="1:42">
      <c r="A161" s="165" t="s">
        <v>119</v>
      </c>
      <c r="B161" s="166" t="s">
        <v>71</v>
      </c>
      <c r="C161" s="183" t="s">
        <v>72</v>
      </c>
      <c r="D161" s="167"/>
      <c r="E161" s="168"/>
      <c r="F161" s="169"/>
      <c r="G161" s="169">
        <f>SUMIF(O162:O197,"&lt;&gt;NOR",G162:G197)</f>
        <v>0</v>
      </c>
      <c r="O161" t="s">
        <v>120</v>
      </c>
    </row>
    <row r="162" spans="1:42" outlineLevel="1">
      <c r="A162" s="171">
        <v>46</v>
      </c>
      <c r="B162" s="172" t="s">
        <v>286</v>
      </c>
      <c r="C162" s="184" t="s">
        <v>287</v>
      </c>
      <c r="D162" s="173" t="s">
        <v>288</v>
      </c>
      <c r="E162" s="174">
        <v>4</v>
      </c>
      <c r="F162" s="175"/>
      <c r="G162" s="176">
        <f>ROUND(E162*F162,2)</f>
        <v>0</v>
      </c>
      <c r="H162" s="151"/>
      <c r="I162" s="151"/>
      <c r="J162" s="151"/>
      <c r="K162" s="151"/>
      <c r="L162" s="151"/>
      <c r="M162" s="151"/>
      <c r="N162" s="151"/>
      <c r="O162" s="151" t="s">
        <v>124</v>
      </c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</row>
    <row r="163" spans="1:42" outlineLevel="2">
      <c r="A163" s="158"/>
      <c r="B163" s="159"/>
      <c r="C163" s="185" t="s">
        <v>187</v>
      </c>
      <c r="D163" s="161"/>
      <c r="E163" s="162">
        <v>4</v>
      </c>
      <c r="F163" s="160"/>
      <c r="G163" s="160"/>
      <c r="H163" s="151"/>
      <c r="I163" s="151"/>
      <c r="J163" s="151"/>
      <c r="K163" s="151"/>
      <c r="L163" s="151"/>
      <c r="M163" s="151"/>
      <c r="N163" s="151"/>
      <c r="O163" s="151" t="s">
        <v>126</v>
      </c>
      <c r="P163" s="151">
        <v>0</v>
      </c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</row>
    <row r="164" spans="1:42" outlineLevel="1">
      <c r="A164" s="171">
        <v>47</v>
      </c>
      <c r="B164" s="172" t="s">
        <v>289</v>
      </c>
      <c r="C164" s="184" t="s">
        <v>290</v>
      </c>
      <c r="D164" s="173" t="s">
        <v>288</v>
      </c>
      <c r="E164" s="174">
        <v>4</v>
      </c>
      <c r="F164" s="175"/>
      <c r="G164" s="176">
        <f>ROUND(E164*F164,2)</f>
        <v>0</v>
      </c>
      <c r="H164" s="151"/>
      <c r="I164" s="151"/>
      <c r="J164" s="151"/>
      <c r="K164" s="151"/>
      <c r="L164" s="151"/>
      <c r="M164" s="151"/>
      <c r="N164" s="151"/>
      <c r="O164" s="151" t="s">
        <v>124</v>
      </c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</row>
    <row r="165" spans="1:42" outlineLevel="2">
      <c r="A165" s="158"/>
      <c r="B165" s="159"/>
      <c r="C165" s="185" t="s">
        <v>187</v>
      </c>
      <c r="D165" s="161"/>
      <c r="E165" s="162">
        <v>4</v>
      </c>
      <c r="F165" s="160"/>
      <c r="G165" s="160"/>
      <c r="H165" s="151"/>
      <c r="I165" s="151"/>
      <c r="J165" s="151"/>
      <c r="K165" s="151"/>
      <c r="L165" s="151"/>
      <c r="M165" s="151"/>
      <c r="N165" s="151"/>
      <c r="O165" s="151" t="s">
        <v>126</v>
      </c>
      <c r="P165" s="151">
        <v>0</v>
      </c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</row>
    <row r="166" spans="1:42" outlineLevel="1">
      <c r="A166" s="171">
        <v>48</v>
      </c>
      <c r="B166" s="172" t="s">
        <v>291</v>
      </c>
      <c r="C166" s="184" t="s">
        <v>292</v>
      </c>
      <c r="D166" s="173" t="s">
        <v>288</v>
      </c>
      <c r="E166" s="174">
        <v>3</v>
      </c>
      <c r="F166" s="175"/>
      <c r="G166" s="176">
        <f>ROUND(E166*F166,2)</f>
        <v>0</v>
      </c>
      <c r="H166" s="151"/>
      <c r="I166" s="151"/>
      <c r="J166" s="151"/>
      <c r="K166" s="151"/>
      <c r="L166" s="151"/>
      <c r="M166" s="151"/>
      <c r="N166" s="151"/>
      <c r="O166" s="151" t="s">
        <v>124</v>
      </c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</row>
    <row r="167" spans="1:42" outlineLevel="2">
      <c r="A167" s="158"/>
      <c r="B167" s="159"/>
      <c r="C167" s="185" t="s">
        <v>293</v>
      </c>
      <c r="D167" s="161"/>
      <c r="E167" s="162">
        <v>3</v>
      </c>
      <c r="F167" s="160"/>
      <c r="G167" s="160"/>
      <c r="H167" s="151"/>
      <c r="I167" s="151"/>
      <c r="J167" s="151"/>
      <c r="K167" s="151"/>
      <c r="L167" s="151"/>
      <c r="M167" s="151"/>
      <c r="N167" s="151"/>
      <c r="O167" s="151" t="s">
        <v>126</v>
      </c>
      <c r="P167" s="151">
        <v>0</v>
      </c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</row>
    <row r="168" spans="1:42" outlineLevel="1">
      <c r="A168" s="177">
        <v>49</v>
      </c>
      <c r="B168" s="178" t="s">
        <v>294</v>
      </c>
      <c r="C168" s="186" t="s">
        <v>295</v>
      </c>
      <c r="D168" s="179" t="s">
        <v>288</v>
      </c>
      <c r="E168" s="180">
        <v>1</v>
      </c>
      <c r="F168" s="181"/>
      <c r="G168" s="182">
        <f>ROUND(E168*F168,2)</f>
        <v>0</v>
      </c>
      <c r="H168" s="151"/>
      <c r="I168" s="151"/>
      <c r="J168" s="151"/>
      <c r="K168" s="151"/>
      <c r="L168" s="151"/>
      <c r="M168" s="151"/>
      <c r="N168" s="151"/>
      <c r="O168" s="151" t="s">
        <v>124</v>
      </c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</row>
    <row r="169" spans="1:42" outlineLevel="1">
      <c r="A169" s="171">
        <v>50</v>
      </c>
      <c r="B169" s="172" t="s">
        <v>296</v>
      </c>
      <c r="C169" s="184" t="s">
        <v>297</v>
      </c>
      <c r="D169" s="173" t="s">
        <v>288</v>
      </c>
      <c r="E169" s="174">
        <v>4</v>
      </c>
      <c r="F169" s="175"/>
      <c r="G169" s="176">
        <f>ROUND(E169*F169,2)</f>
        <v>0</v>
      </c>
      <c r="H169" s="151"/>
      <c r="I169" s="151"/>
      <c r="J169" s="151"/>
      <c r="K169" s="151"/>
      <c r="L169" s="151"/>
      <c r="M169" s="151"/>
      <c r="N169" s="151"/>
      <c r="O169" s="151" t="s">
        <v>124</v>
      </c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</row>
    <row r="170" spans="1:42" outlineLevel="2">
      <c r="A170" s="158"/>
      <c r="B170" s="159"/>
      <c r="C170" s="185" t="s">
        <v>187</v>
      </c>
      <c r="D170" s="161"/>
      <c r="E170" s="162">
        <v>4</v>
      </c>
      <c r="F170" s="160"/>
      <c r="G170" s="160"/>
      <c r="H170" s="151"/>
      <c r="I170" s="151"/>
      <c r="J170" s="151"/>
      <c r="K170" s="151"/>
      <c r="L170" s="151"/>
      <c r="M170" s="151"/>
      <c r="N170" s="151"/>
      <c r="O170" s="151" t="s">
        <v>126</v>
      </c>
      <c r="P170" s="151">
        <v>0</v>
      </c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</row>
    <row r="171" spans="1:42" outlineLevel="1">
      <c r="A171" s="177">
        <v>51</v>
      </c>
      <c r="B171" s="178" t="s">
        <v>298</v>
      </c>
      <c r="C171" s="186" t="s">
        <v>299</v>
      </c>
      <c r="D171" s="179" t="s">
        <v>288</v>
      </c>
      <c r="E171" s="180">
        <v>3</v>
      </c>
      <c r="F171" s="181"/>
      <c r="G171" s="182">
        <f>ROUND(E171*F171,2)</f>
        <v>0</v>
      </c>
      <c r="H171" s="151"/>
      <c r="I171" s="151"/>
      <c r="J171" s="151"/>
      <c r="K171" s="151"/>
      <c r="L171" s="151"/>
      <c r="M171" s="151"/>
      <c r="N171" s="151"/>
      <c r="O171" s="151" t="s">
        <v>124</v>
      </c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</row>
    <row r="172" spans="1:42" outlineLevel="1">
      <c r="A172" s="171">
        <v>52</v>
      </c>
      <c r="B172" s="172" t="s">
        <v>300</v>
      </c>
      <c r="C172" s="184" t="s">
        <v>301</v>
      </c>
      <c r="D172" s="173" t="s">
        <v>288</v>
      </c>
      <c r="E172" s="174">
        <v>4</v>
      </c>
      <c r="F172" s="175"/>
      <c r="G172" s="176">
        <f>ROUND(E172*F172,2)</f>
        <v>0</v>
      </c>
      <c r="H172" s="151"/>
      <c r="I172" s="151"/>
      <c r="J172" s="151"/>
      <c r="K172" s="151"/>
      <c r="L172" s="151"/>
      <c r="M172" s="151"/>
      <c r="N172" s="151"/>
      <c r="O172" s="151" t="s">
        <v>124</v>
      </c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</row>
    <row r="173" spans="1:42" outlineLevel="2">
      <c r="A173" s="158"/>
      <c r="B173" s="159"/>
      <c r="C173" s="185" t="s">
        <v>302</v>
      </c>
      <c r="D173" s="161"/>
      <c r="E173" s="162">
        <v>3</v>
      </c>
      <c r="F173" s="160"/>
      <c r="G173" s="160"/>
      <c r="H173" s="151"/>
      <c r="I173" s="151"/>
      <c r="J173" s="151"/>
      <c r="K173" s="151"/>
      <c r="L173" s="151"/>
      <c r="M173" s="151"/>
      <c r="N173" s="151"/>
      <c r="O173" s="151" t="s">
        <v>126</v>
      </c>
      <c r="P173" s="151">
        <v>0</v>
      </c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</row>
    <row r="174" spans="1:42" outlineLevel="3">
      <c r="A174" s="158"/>
      <c r="B174" s="159"/>
      <c r="C174" s="185" t="s">
        <v>303</v>
      </c>
      <c r="D174" s="161"/>
      <c r="E174" s="162">
        <v>1</v>
      </c>
      <c r="F174" s="160"/>
      <c r="G174" s="160"/>
      <c r="H174" s="151"/>
      <c r="I174" s="151"/>
      <c r="J174" s="151"/>
      <c r="K174" s="151"/>
      <c r="L174" s="151"/>
      <c r="M174" s="151"/>
      <c r="N174" s="151"/>
      <c r="O174" s="151" t="s">
        <v>126</v>
      </c>
      <c r="P174" s="151">
        <v>0</v>
      </c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</row>
    <row r="175" spans="1:42" outlineLevel="1">
      <c r="A175" s="171">
        <v>53</v>
      </c>
      <c r="B175" s="172" t="s">
        <v>304</v>
      </c>
      <c r="C175" s="184" t="s">
        <v>305</v>
      </c>
      <c r="D175" s="173" t="s">
        <v>288</v>
      </c>
      <c r="E175" s="174">
        <v>8</v>
      </c>
      <c r="F175" s="175"/>
      <c r="G175" s="176">
        <f>ROUND(E175*F175,2)</f>
        <v>0</v>
      </c>
      <c r="H175" s="151"/>
      <c r="I175" s="151"/>
      <c r="J175" s="151"/>
      <c r="K175" s="151"/>
      <c r="L175" s="151"/>
      <c r="M175" s="151"/>
      <c r="N175" s="151"/>
      <c r="O175" s="151" t="s">
        <v>124</v>
      </c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</row>
    <row r="176" spans="1:42" outlineLevel="2">
      <c r="A176" s="158"/>
      <c r="B176" s="159"/>
      <c r="C176" s="185" t="s">
        <v>558</v>
      </c>
      <c r="D176" s="161"/>
      <c r="E176" s="162">
        <v>4</v>
      </c>
      <c r="F176" s="160"/>
      <c r="G176" s="160"/>
      <c r="H176" s="151"/>
      <c r="I176" s="151"/>
      <c r="J176" s="151"/>
      <c r="K176" s="151"/>
      <c r="L176" s="151"/>
      <c r="M176" s="151"/>
      <c r="N176" s="151"/>
      <c r="O176" s="151" t="s">
        <v>126</v>
      </c>
      <c r="P176" s="151">
        <v>0</v>
      </c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</row>
    <row r="177" spans="1:42" outlineLevel="3">
      <c r="A177" s="158"/>
      <c r="B177" s="159"/>
      <c r="C177" s="185" t="s">
        <v>306</v>
      </c>
      <c r="D177" s="161"/>
      <c r="E177" s="162">
        <v>4</v>
      </c>
      <c r="F177" s="160"/>
      <c r="G177" s="160"/>
      <c r="H177" s="151"/>
      <c r="I177" s="151"/>
      <c r="J177" s="151"/>
      <c r="K177" s="151"/>
      <c r="L177" s="151"/>
      <c r="M177" s="151"/>
      <c r="N177" s="151"/>
      <c r="O177" s="151" t="s">
        <v>126</v>
      </c>
      <c r="P177" s="151">
        <v>0</v>
      </c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</row>
    <row r="178" spans="1:42" outlineLevel="3">
      <c r="A178" s="171">
        <v>54</v>
      </c>
      <c r="B178" s="172" t="s">
        <v>488</v>
      </c>
      <c r="C178" s="184" t="s">
        <v>489</v>
      </c>
      <c r="D178" s="173" t="s">
        <v>288</v>
      </c>
      <c r="E178" s="174">
        <v>13</v>
      </c>
      <c r="F178" s="175"/>
      <c r="G178" s="176">
        <f t="shared" ref="G178:G197" si="0">ROUND(E178*F178,2)</f>
        <v>0</v>
      </c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</row>
    <row r="179" spans="1:42" outlineLevel="3">
      <c r="A179" s="171">
        <v>55</v>
      </c>
      <c r="B179" s="172" t="s">
        <v>490</v>
      </c>
      <c r="C179" s="184" t="s">
        <v>491</v>
      </c>
      <c r="D179" s="173" t="s">
        <v>288</v>
      </c>
      <c r="E179" s="174">
        <v>1</v>
      </c>
      <c r="F179" s="175"/>
      <c r="G179" s="176">
        <f t="shared" si="0"/>
        <v>0</v>
      </c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</row>
    <row r="180" spans="1:42" outlineLevel="3">
      <c r="A180" s="171">
        <v>56</v>
      </c>
      <c r="B180" s="172" t="s">
        <v>492</v>
      </c>
      <c r="C180" s="184" t="s">
        <v>493</v>
      </c>
      <c r="D180" s="173" t="s">
        <v>288</v>
      </c>
      <c r="E180" s="174">
        <v>1</v>
      </c>
      <c r="F180" s="175"/>
      <c r="G180" s="176">
        <f t="shared" si="0"/>
        <v>0</v>
      </c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</row>
    <row r="181" spans="1:42" ht="22.5" outlineLevel="3">
      <c r="A181" s="171">
        <v>57</v>
      </c>
      <c r="B181" s="172" t="s">
        <v>520</v>
      </c>
      <c r="C181" s="184" t="s">
        <v>495</v>
      </c>
      <c r="D181" s="173" t="s">
        <v>288</v>
      </c>
      <c r="E181" s="174">
        <v>1</v>
      </c>
      <c r="F181" s="175"/>
      <c r="G181" s="176">
        <f t="shared" si="0"/>
        <v>0</v>
      </c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</row>
    <row r="182" spans="1:42" ht="22.5" outlineLevel="3">
      <c r="A182" s="171">
        <v>58</v>
      </c>
      <c r="B182" s="172" t="s">
        <v>496</v>
      </c>
      <c r="C182" s="184" t="s">
        <v>497</v>
      </c>
      <c r="D182" s="173" t="s">
        <v>288</v>
      </c>
      <c r="E182" s="174">
        <v>4</v>
      </c>
      <c r="F182" s="175"/>
      <c r="G182" s="176">
        <f t="shared" si="0"/>
        <v>0</v>
      </c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</row>
    <row r="183" spans="1:42" ht="22.5" outlineLevel="3">
      <c r="A183" s="171">
        <v>59</v>
      </c>
      <c r="B183" s="172" t="s">
        <v>498</v>
      </c>
      <c r="C183" s="184" t="s">
        <v>499</v>
      </c>
      <c r="D183" s="173" t="s">
        <v>123</v>
      </c>
      <c r="E183" s="174">
        <v>4</v>
      </c>
      <c r="F183" s="175"/>
      <c r="G183" s="176">
        <f t="shared" si="0"/>
        <v>0</v>
      </c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</row>
    <row r="184" spans="1:42" outlineLevel="3">
      <c r="A184" s="171">
        <v>60</v>
      </c>
      <c r="B184" s="172" t="s">
        <v>500</v>
      </c>
      <c r="C184" s="184" t="s">
        <v>501</v>
      </c>
      <c r="D184" s="173" t="s">
        <v>123</v>
      </c>
      <c r="E184" s="174">
        <v>4</v>
      </c>
      <c r="F184" s="175"/>
      <c r="G184" s="176">
        <f t="shared" si="0"/>
        <v>0</v>
      </c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</row>
    <row r="185" spans="1:42" outlineLevel="3">
      <c r="A185" s="171">
        <v>61</v>
      </c>
      <c r="B185" s="172" t="s">
        <v>502</v>
      </c>
      <c r="C185" s="184" t="s">
        <v>503</v>
      </c>
      <c r="D185" s="173" t="s">
        <v>123</v>
      </c>
      <c r="E185" s="174">
        <v>4</v>
      </c>
      <c r="F185" s="175"/>
      <c r="G185" s="176">
        <f t="shared" si="0"/>
        <v>0</v>
      </c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</row>
    <row r="186" spans="1:42" ht="22.5" outlineLevel="3">
      <c r="A186" s="171">
        <v>62</v>
      </c>
      <c r="B186" s="172" t="s">
        <v>516</v>
      </c>
      <c r="C186" s="184" t="s">
        <v>505</v>
      </c>
      <c r="D186" s="173" t="s">
        <v>288</v>
      </c>
      <c r="E186" s="174">
        <v>1</v>
      </c>
      <c r="F186" s="175"/>
      <c r="G186" s="176">
        <f t="shared" si="0"/>
        <v>0</v>
      </c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</row>
    <row r="187" spans="1:42" outlineLevel="3">
      <c r="A187" s="171">
        <v>63</v>
      </c>
      <c r="B187" s="172" t="s">
        <v>506</v>
      </c>
      <c r="C187" s="184" t="s">
        <v>507</v>
      </c>
      <c r="D187" s="173" t="s">
        <v>288</v>
      </c>
      <c r="E187" s="174">
        <v>3</v>
      </c>
      <c r="F187" s="175"/>
      <c r="G187" s="176">
        <f t="shared" si="0"/>
        <v>0</v>
      </c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</row>
    <row r="188" spans="1:42" outlineLevel="3">
      <c r="A188" s="171">
        <v>64</v>
      </c>
      <c r="B188" s="172" t="s">
        <v>508</v>
      </c>
      <c r="C188" s="184" t="s">
        <v>509</v>
      </c>
      <c r="D188" s="173" t="s">
        <v>123</v>
      </c>
      <c r="E188" s="174">
        <v>4</v>
      </c>
      <c r="F188" s="175"/>
      <c r="G188" s="176">
        <f t="shared" si="0"/>
        <v>0</v>
      </c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</row>
    <row r="189" spans="1:42" outlineLevel="3">
      <c r="A189" s="171">
        <v>65</v>
      </c>
      <c r="B189" s="172" t="s">
        <v>510</v>
      </c>
      <c r="C189" s="184" t="s">
        <v>511</v>
      </c>
      <c r="D189" s="173" t="s">
        <v>123</v>
      </c>
      <c r="E189" s="174">
        <v>4</v>
      </c>
      <c r="F189" s="175"/>
      <c r="G189" s="176">
        <f t="shared" si="0"/>
        <v>0</v>
      </c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</row>
    <row r="190" spans="1:42" outlineLevel="3">
      <c r="A190" s="171">
        <v>66</v>
      </c>
      <c r="B190" s="172" t="s">
        <v>514</v>
      </c>
      <c r="C190" s="184" t="s">
        <v>515</v>
      </c>
      <c r="D190" s="173" t="s">
        <v>123</v>
      </c>
      <c r="E190" s="174">
        <v>4</v>
      </c>
      <c r="F190" s="175"/>
      <c r="G190" s="176">
        <f t="shared" si="0"/>
        <v>0</v>
      </c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</row>
    <row r="191" spans="1:42" ht="22.5" outlineLevel="3">
      <c r="A191" s="171">
        <v>67</v>
      </c>
      <c r="B191" s="172" t="s">
        <v>512</v>
      </c>
      <c r="C191" s="184" t="s">
        <v>513</v>
      </c>
      <c r="D191" s="173" t="s">
        <v>123</v>
      </c>
      <c r="E191" s="174">
        <v>4</v>
      </c>
      <c r="F191" s="175"/>
      <c r="G191" s="176">
        <f t="shared" si="0"/>
        <v>0</v>
      </c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</row>
    <row r="192" spans="1:42" ht="22.5" outlineLevel="3">
      <c r="A192" s="171">
        <v>68</v>
      </c>
      <c r="B192" s="172" t="s">
        <v>504</v>
      </c>
      <c r="C192" s="184" t="s">
        <v>517</v>
      </c>
      <c r="D192" s="173" t="s">
        <v>288</v>
      </c>
      <c r="E192" s="174">
        <v>2</v>
      </c>
      <c r="F192" s="175"/>
      <c r="G192" s="176">
        <f t="shared" si="0"/>
        <v>0</v>
      </c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</row>
    <row r="193" spans="1:42" ht="33.75" outlineLevel="3">
      <c r="A193" s="171">
        <v>69</v>
      </c>
      <c r="B193" s="172" t="s">
        <v>518</v>
      </c>
      <c r="C193" s="184" t="s">
        <v>519</v>
      </c>
      <c r="D193" s="173" t="s">
        <v>288</v>
      </c>
      <c r="E193" s="174">
        <v>1</v>
      </c>
      <c r="F193" s="175"/>
      <c r="G193" s="176">
        <f t="shared" si="0"/>
        <v>0</v>
      </c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</row>
    <row r="194" spans="1:42" ht="22.5" outlineLevel="3">
      <c r="A194" s="171">
        <v>70</v>
      </c>
      <c r="B194" s="172" t="s">
        <v>494</v>
      </c>
      <c r="C194" s="184" t="s">
        <v>524</v>
      </c>
      <c r="D194" s="173" t="s">
        <v>521</v>
      </c>
      <c r="E194" s="174">
        <v>3</v>
      </c>
      <c r="F194" s="175"/>
      <c r="G194" s="176">
        <f t="shared" si="0"/>
        <v>0</v>
      </c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</row>
    <row r="195" spans="1:42" outlineLevel="3">
      <c r="A195" s="171">
        <v>71</v>
      </c>
      <c r="B195" s="172" t="s">
        <v>522</v>
      </c>
      <c r="C195" s="184" t="s">
        <v>523</v>
      </c>
      <c r="D195" s="173" t="s">
        <v>521</v>
      </c>
      <c r="E195" s="174">
        <v>4</v>
      </c>
      <c r="F195" s="175"/>
      <c r="G195" s="176">
        <f t="shared" si="0"/>
        <v>0</v>
      </c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</row>
    <row r="196" spans="1:42" outlineLevel="3">
      <c r="A196" s="171">
        <v>72</v>
      </c>
      <c r="B196" s="172" t="s">
        <v>525</v>
      </c>
      <c r="C196" s="184" t="s">
        <v>526</v>
      </c>
      <c r="D196" s="173" t="s">
        <v>521</v>
      </c>
      <c r="E196" s="174">
        <v>4</v>
      </c>
      <c r="F196" s="175"/>
      <c r="G196" s="176">
        <f t="shared" si="0"/>
        <v>0</v>
      </c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</row>
    <row r="197" spans="1:42" outlineLevel="3">
      <c r="A197" s="171">
        <v>73</v>
      </c>
      <c r="B197" s="172" t="s">
        <v>527</v>
      </c>
      <c r="C197" s="184" t="s">
        <v>528</v>
      </c>
      <c r="D197" s="173" t="s">
        <v>521</v>
      </c>
      <c r="E197" s="174">
        <v>4</v>
      </c>
      <c r="F197" s="175"/>
      <c r="G197" s="176">
        <f t="shared" si="0"/>
        <v>0</v>
      </c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</row>
    <row r="198" spans="1:42">
      <c r="A198" s="165" t="s">
        <v>119</v>
      </c>
      <c r="B198" s="166" t="s">
        <v>73</v>
      </c>
      <c r="C198" s="183" t="s">
        <v>74</v>
      </c>
      <c r="D198" s="167"/>
      <c r="E198" s="168"/>
      <c r="F198" s="169"/>
      <c r="G198" s="169">
        <f>SUMIF(O199:O200,"&lt;&gt;NOR",G199:G200)</f>
        <v>0</v>
      </c>
      <c r="O198" t="s">
        <v>120</v>
      </c>
    </row>
    <row r="199" spans="1:42" outlineLevel="1">
      <c r="A199" s="177">
        <v>74</v>
      </c>
      <c r="B199" s="178" t="s">
        <v>307</v>
      </c>
      <c r="C199" s="186" t="s">
        <v>308</v>
      </c>
      <c r="D199" s="179" t="s">
        <v>123</v>
      </c>
      <c r="E199" s="180">
        <v>16</v>
      </c>
      <c r="F199" s="181"/>
      <c r="G199" s="182">
        <f>ROUND(E199*F199,2)</f>
        <v>0</v>
      </c>
      <c r="H199" s="151"/>
      <c r="I199" s="151"/>
      <c r="J199" s="151"/>
      <c r="K199" s="151"/>
      <c r="L199" s="151"/>
      <c r="M199" s="151"/>
      <c r="N199" s="151"/>
      <c r="O199" s="151" t="s">
        <v>124</v>
      </c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</row>
    <row r="200" spans="1:42" ht="22.5" outlineLevel="1">
      <c r="A200" s="177">
        <v>75</v>
      </c>
      <c r="B200" s="178" t="s">
        <v>309</v>
      </c>
      <c r="C200" s="186" t="s">
        <v>310</v>
      </c>
      <c r="D200" s="179" t="s">
        <v>123</v>
      </c>
      <c r="E200" s="180">
        <v>4</v>
      </c>
      <c r="F200" s="181"/>
      <c r="G200" s="182">
        <f>ROUND(E200*F200,2)</f>
        <v>0</v>
      </c>
      <c r="H200" s="151"/>
      <c r="I200" s="151"/>
      <c r="J200" s="151"/>
      <c r="K200" s="151"/>
      <c r="L200" s="151"/>
      <c r="M200" s="151"/>
      <c r="N200" s="151"/>
      <c r="O200" s="151" t="s">
        <v>124</v>
      </c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</row>
    <row r="201" spans="1:42">
      <c r="A201" s="165" t="s">
        <v>119</v>
      </c>
      <c r="B201" s="166" t="s">
        <v>75</v>
      </c>
      <c r="C201" s="183" t="s">
        <v>76</v>
      </c>
      <c r="D201" s="167"/>
      <c r="E201" s="168"/>
      <c r="F201" s="169"/>
      <c r="G201" s="169">
        <f>SUMIF(O202:O202,"&lt;&gt;NOR",G202:G202)</f>
        <v>0</v>
      </c>
      <c r="O201" t="s">
        <v>120</v>
      </c>
    </row>
    <row r="202" spans="1:42" ht="22.5" outlineLevel="1">
      <c r="A202" s="177">
        <v>76</v>
      </c>
      <c r="B202" s="178" t="s">
        <v>311</v>
      </c>
      <c r="C202" s="186" t="s">
        <v>584</v>
      </c>
      <c r="D202" s="179" t="s">
        <v>282</v>
      </c>
      <c r="E202" s="180">
        <v>1</v>
      </c>
      <c r="F202" s="181"/>
      <c r="G202" s="182">
        <f>ROUND(E202*F202,2)</f>
        <v>0</v>
      </c>
      <c r="H202" s="151"/>
      <c r="I202" s="151"/>
      <c r="J202" s="151"/>
      <c r="K202" s="151"/>
      <c r="L202" s="151"/>
      <c r="M202" s="151"/>
      <c r="N202" s="151"/>
      <c r="O202" s="151" t="s">
        <v>124</v>
      </c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</row>
    <row r="203" spans="1:42">
      <c r="A203" s="165" t="s">
        <v>119</v>
      </c>
      <c r="B203" s="166" t="s">
        <v>77</v>
      </c>
      <c r="C203" s="183" t="s">
        <v>78</v>
      </c>
      <c r="D203" s="167"/>
      <c r="E203" s="168"/>
      <c r="F203" s="169"/>
      <c r="G203" s="169">
        <f>SUMIF(O204:O207,"&lt;&gt;NOR",G204:G207)</f>
        <v>0</v>
      </c>
      <c r="O203" t="s">
        <v>120</v>
      </c>
    </row>
    <row r="204" spans="1:42" ht="22.5" outlineLevel="1">
      <c r="A204" s="177">
        <v>77</v>
      </c>
      <c r="B204" s="178" t="s">
        <v>312</v>
      </c>
      <c r="C204" s="186" t="s">
        <v>313</v>
      </c>
      <c r="D204" s="179" t="s">
        <v>123</v>
      </c>
      <c r="E204" s="180">
        <v>4</v>
      </c>
      <c r="F204" s="181"/>
      <c r="G204" s="182">
        <f>ROUND(E204*F204,2)</f>
        <v>0</v>
      </c>
      <c r="H204" s="151"/>
      <c r="I204" s="151"/>
      <c r="J204" s="151"/>
      <c r="K204" s="151"/>
      <c r="L204" s="151"/>
      <c r="M204" s="151"/>
      <c r="N204" s="151"/>
      <c r="O204" s="151" t="s">
        <v>124</v>
      </c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</row>
    <row r="205" spans="1:42" outlineLevel="1">
      <c r="A205" s="171">
        <v>78</v>
      </c>
      <c r="B205" s="172" t="s">
        <v>314</v>
      </c>
      <c r="C205" s="184" t="s">
        <v>315</v>
      </c>
      <c r="D205" s="173" t="s">
        <v>131</v>
      </c>
      <c r="E205" s="174">
        <v>8.4</v>
      </c>
      <c r="F205" s="175"/>
      <c r="G205" s="176">
        <f>ROUND(E205*F205,2)</f>
        <v>0</v>
      </c>
      <c r="H205" s="151"/>
      <c r="I205" s="151"/>
      <c r="J205" s="151"/>
      <c r="K205" s="151"/>
      <c r="L205" s="151"/>
      <c r="M205" s="151"/>
      <c r="N205" s="151"/>
      <c r="O205" s="151" t="s">
        <v>316</v>
      </c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</row>
    <row r="206" spans="1:42" outlineLevel="2">
      <c r="A206" s="158"/>
      <c r="B206" s="159"/>
      <c r="C206" s="185" t="s">
        <v>317</v>
      </c>
      <c r="D206" s="161"/>
      <c r="E206" s="162">
        <v>1.2</v>
      </c>
      <c r="F206" s="160"/>
      <c r="G206" s="160"/>
      <c r="H206" s="151"/>
      <c r="I206" s="151"/>
      <c r="J206" s="151"/>
      <c r="K206" s="151"/>
      <c r="L206" s="151"/>
      <c r="M206" s="151"/>
      <c r="N206" s="151"/>
      <c r="O206" s="151" t="s">
        <v>126</v>
      </c>
      <c r="P206" s="151">
        <v>0</v>
      </c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</row>
    <row r="207" spans="1:42" outlineLevel="3">
      <c r="A207" s="158"/>
      <c r="B207" s="159"/>
      <c r="C207" s="185" t="s">
        <v>318</v>
      </c>
      <c r="D207" s="161"/>
      <c r="E207" s="162">
        <v>7.2</v>
      </c>
      <c r="F207" s="160"/>
      <c r="G207" s="160"/>
      <c r="H207" s="151"/>
      <c r="I207" s="151"/>
      <c r="J207" s="151"/>
      <c r="K207" s="151"/>
      <c r="L207" s="151"/>
      <c r="M207" s="151"/>
      <c r="N207" s="151"/>
      <c r="O207" s="151" t="s">
        <v>126</v>
      </c>
      <c r="P207" s="151">
        <v>0</v>
      </c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</row>
    <row r="208" spans="1:42">
      <c r="A208" s="165" t="s">
        <v>119</v>
      </c>
      <c r="B208" s="166" t="s">
        <v>79</v>
      </c>
      <c r="C208" s="183" t="s">
        <v>80</v>
      </c>
      <c r="D208" s="167"/>
      <c r="E208" s="168"/>
      <c r="F208" s="169"/>
      <c r="G208" s="169">
        <f>SUMIF(O209:O215,"&lt;&gt;NOR",G209:G215)</f>
        <v>0</v>
      </c>
      <c r="O208" t="s">
        <v>120</v>
      </c>
    </row>
    <row r="209" spans="1:42" ht="22.5" outlineLevel="1">
      <c r="A209" s="171">
        <v>79</v>
      </c>
      <c r="B209" s="172" t="s">
        <v>319</v>
      </c>
      <c r="C209" s="184" t="s">
        <v>320</v>
      </c>
      <c r="D209" s="173" t="s">
        <v>190</v>
      </c>
      <c r="E209" s="174">
        <v>11.87</v>
      </c>
      <c r="F209" s="175"/>
      <c r="G209" s="176">
        <f>ROUND(E209*F209,2)</f>
        <v>0</v>
      </c>
      <c r="H209" s="151"/>
      <c r="I209" s="151"/>
      <c r="J209" s="151"/>
      <c r="K209" s="151"/>
      <c r="L209" s="151"/>
      <c r="M209" s="151"/>
      <c r="N209" s="151"/>
      <c r="O209" s="151" t="s">
        <v>124</v>
      </c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</row>
    <row r="210" spans="1:42" outlineLevel="2">
      <c r="A210" s="158"/>
      <c r="B210" s="159"/>
      <c r="C210" s="185" t="s">
        <v>191</v>
      </c>
      <c r="D210" s="161"/>
      <c r="E210" s="162">
        <v>2.95</v>
      </c>
      <c r="F210" s="160"/>
      <c r="G210" s="160"/>
      <c r="H210" s="151"/>
      <c r="I210" s="151"/>
      <c r="J210" s="151"/>
      <c r="K210" s="151"/>
      <c r="L210" s="151"/>
      <c r="M210" s="151"/>
      <c r="N210" s="151"/>
      <c r="O210" s="151" t="s">
        <v>126</v>
      </c>
      <c r="P210" s="151">
        <v>0</v>
      </c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</row>
    <row r="211" spans="1:42" outlineLevel="3">
      <c r="A211" s="158"/>
      <c r="B211" s="159"/>
      <c r="C211" s="185" t="s">
        <v>192</v>
      </c>
      <c r="D211" s="161"/>
      <c r="E211" s="162">
        <v>8.92</v>
      </c>
      <c r="F211" s="160"/>
      <c r="G211" s="160"/>
      <c r="H211" s="151"/>
      <c r="I211" s="151"/>
      <c r="J211" s="151"/>
      <c r="K211" s="151"/>
      <c r="L211" s="151"/>
      <c r="M211" s="151"/>
      <c r="N211" s="151"/>
      <c r="O211" s="151" t="s">
        <v>126</v>
      </c>
      <c r="P211" s="151">
        <v>0</v>
      </c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</row>
    <row r="212" spans="1:42" ht="22.5" outlineLevel="1">
      <c r="A212" s="171">
        <v>80</v>
      </c>
      <c r="B212" s="172" t="s">
        <v>321</v>
      </c>
      <c r="C212" s="184" t="s">
        <v>322</v>
      </c>
      <c r="D212" s="173" t="s">
        <v>190</v>
      </c>
      <c r="E212" s="174">
        <v>11.81</v>
      </c>
      <c r="F212" s="175"/>
      <c r="G212" s="176">
        <f>ROUND(E212*F212,2)</f>
        <v>0</v>
      </c>
      <c r="H212" s="151"/>
      <c r="I212" s="151"/>
      <c r="J212" s="151"/>
      <c r="K212" s="151"/>
      <c r="L212" s="151"/>
      <c r="M212" s="151"/>
      <c r="N212" s="151"/>
      <c r="O212" s="151" t="s">
        <v>124</v>
      </c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</row>
    <row r="213" spans="1:42" outlineLevel="2">
      <c r="A213" s="158"/>
      <c r="B213" s="159"/>
      <c r="C213" s="185" t="s">
        <v>323</v>
      </c>
      <c r="D213" s="161"/>
      <c r="E213" s="162">
        <v>2.96</v>
      </c>
      <c r="F213" s="160"/>
      <c r="G213" s="160"/>
      <c r="H213" s="151"/>
      <c r="I213" s="151"/>
      <c r="J213" s="151"/>
      <c r="K213" s="151"/>
      <c r="L213" s="151"/>
      <c r="M213" s="151"/>
      <c r="N213" s="151"/>
      <c r="O213" s="151" t="s">
        <v>126</v>
      </c>
      <c r="P213" s="151">
        <v>0</v>
      </c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</row>
    <row r="214" spans="1:42" outlineLevel="3">
      <c r="A214" s="158"/>
      <c r="B214" s="159"/>
      <c r="C214" s="185" t="s">
        <v>233</v>
      </c>
      <c r="D214" s="161"/>
      <c r="E214" s="162">
        <v>8.85</v>
      </c>
      <c r="F214" s="160"/>
      <c r="G214" s="160"/>
      <c r="H214" s="151"/>
      <c r="I214" s="151"/>
      <c r="J214" s="151"/>
      <c r="K214" s="151"/>
      <c r="L214" s="151"/>
      <c r="M214" s="151"/>
      <c r="N214" s="151"/>
      <c r="O214" s="151" t="s">
        <v>126</v>
      </c>
      <c r="P214" s="151">
        <v>0</v>
      </c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</row>
    <row r="215" spans="1:42" outlineLevel="1">
      <c r="A215" s="177">
        <v>81</v>
      </c>
      <c r="B215" s="178" t="s">
        <v>324</v>
      </c>
      <c r="C215" s="186" t="s">
        <v>325</v>
      </c>
      <c r="D215" s="179" t="s">
        <v>279</v>
      </c>
      <c r="E215" s="180">
        <v>2.3740000000000001E-2</v>
      </c>
      <c r="F215" s="181"/>
      <c r="G215" s="182">
        <f>ROUND(E215*F215,2)</f>
        <v>0</v>
      </c>
      <c r="H215" s="151"/>
      <c r="I215" s="151"/>
      <c r="J215" s="151"/>
      <c r="K215" s="151"/>
      <c r="L215" s="151"/>
      <c r="M215" s="151"/>
      <c r="N215" s="151"/>
      <c r="O215" s="151" t="s">
        <v>280</v>
      </c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  <c r="AJ215" s="151"/>
      <c r="AK215" s="151"/>
      <c r="AL215" s="151"/>
      <c r="AM215" s="151"/>
      <c r="AN215" s="151"/>
      <c r="AO215" s="151"/>
      <c r="AP215" s="151"/>
    </row>
    <row r="216" spans="1:42">
      <c r="A216" s="165" t="s">
        <v>119</v>
      </c>
      <c r="B216" s="166" t="s">
        <v>81</v>
      </c>
      <c r="C216" s="183" t="s">
        <v>82</v>
      </c>
      <c r="D216" s="167"/>
      <c r="E216" s="168"/>
      <c r="F216" s="169"/>
      <c r="G216" s="169">
        <f>SUMIF(O217:O218,"&lt;&gt;NOR",G217:G218)</f>
        <v>0</v>
      </c>
      <c r="O216" t="s">
        <v>120</v>
      </c>
    </row>
    <row r="217" spans="1:42" ht="33.75" outlineLevel="1">
      <c r="A217" s="177">
        <v>82</v>
      </c>
      <c r="B217" s="178" t="s">
        <v>326</v>
      </c>
      <c r="C217" s="186" t="s">
        <v>601</v>
      </c>
      <c r="D217" s="179" t="s">
        <v>327</v>
      </c>
      <c r="E217" s="180">
        <v>6</v>
      </c>
      <c r="F217" s="181"/>
      <c r="G217" s="182">
        <f>ROUND(E217*F217,2)</f>
        <v>0</v>
      </c>
      <c r="H217" s="151"/>
      <c r="I217" s="151"/>
      <c r="J217" s="151"/>
      <c r="K217" s="151"/>
      <c r="L217" s="151"/>
      <c r="M217" s="151"/>
      <c r="N217" s="151"/>
      <c r="O217" s="151" t="s">
        <v>124</v>
      </c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</row>
    <row r="218" spans="1:42" ht="22.5" outlineLevel="1">
      <c r="A218" s="177">
        <v>83</v>
      </c>
      <c r="B218" s="178" t="s">
        <v>328</v>
      </c>
      <c r="C218" s="186" t="s">
        <v>585</v>
      </c>
      <c r="D218" s="179" t="s">
        <v>123</v>
      </c>
      <c r="E218" s="180">
        <v>5</v>
      </c>
      <c r="F218" s="181"/>
      <c r="G218" s="182">
        <f>ROUND(E218*F218,2)</f>
        <v>0</v>
      </c>
      <c r="H218" s="151"/>
      <c r="I218" s="151"/>
      <c r="J218" s="151"/>
      <c r="K218" s="151"/>
      <c r="L218" s="151"/>
      <c r="M218" s="151"/>
      <c r="N218" s="151"/>
      <c r="O218" s="151" t="s">
        <v>124</v>
      </c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</row>
    <row r="219" spans="1:42">
      <c r="A219" s="165" t="s">
        <v>119</v>
      </c>
      <c r="B219" s="166" t="s">
        <v>83</v>
      </c>
      <c r="C219" s="183" t="s">
        <v>84</v>
      </c>
      <c r="D219" s="167"/>
      <c r="E219" s="168"/>
      <c r="F219" s="169"/>
      <c r="G219" s="169">
        <f>SUMIF(O220:O268,"&lt;&gt;NOR",G220:G268)</f>
        <v>0</v>
      </c>
      <c r="O219" t="s">
        <v>120</v>
      </c>
    </row>
    <row r="220" spans="1:42" outlineLevel="1">
      <c r="A220" s="171">
        <v>84</v>
      </c>
      <c r="B220" s="172" t="s">
        <v>329</v>
      </c>
      <c r="C220" s="184" t="s">
        <v>330</v>
      </c>
      <c r="D220" s="173" t="s">
        <v>131</v>
      </c>
      <c r="E220" s="174">
        <v>46.9</v>
      </c>
      <c r="F220" s="175"/>
      <c r="G220" s="176">
        <f>ROUND(E220*F220,2)</f>
        <v>0</v>
      </c>
      <c r="H220" s="151"/>
      <c r="I220" s="151"/>
      <c r="J220" s="151"/>
      <c r="K220" s="151"/>
      <c r="L220" s="151"/>
      <c r="M220" s="151"/>
      <c r="N220" s="151"/>
      <c r="O220" s="151" t="s">
        <v>124</v>
      </c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</row>
    <row r="221" spans="1:42" outlineLevel="2">
      <c r="A221" s="158"/>
      <c r="B221" s="159"/>
      <c r="C221" s="185" t="s">
        <v>331</v>
      </c>
      <c r="D221" s="161"/>
      <c r="E221" s="162">
        <v>11.725</v>
      </c>
      <c r="F221" s="160"/>
      <c r="G221" s="160"/>
      <c r="H221" s="151"/>
      <c r="I221" s="151"/>
      <c r="J221" s="151"/>
      <c r="K221" s="151"/>
      <c r="L221" s="151"/>
      <c r="M221" s="151"/>
      <c r="N221" s="151"/>
      <c r="O221" s="151" t="s">
        <v>126</v>
      </c>
      <c r="P221" s="151">
        <v>0</v>
      </c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</row>
    <row r="222" spans="1:42" outlineLevel="3">
      <c r="A222" s="158"/>
      <c r="B222" s="159"/>
      <c r="C222" s="185" t="s">
        <v>332</v>
      </c>
      <c r="D222" s="161"/>
      <c r="E222" s="162">
        <v>35.174999999999997</v>
      </c>
      <c r="F222" s="160"/>
      <c r="G222" s="160"/>
      <c r="H222" s="151"/>
      <c r="I222" s="151"/>
      <c r="J222" s="151"/>
      <c r="K222" s="151"/>
      <c r="L222" s="151"/>
      <c r="M222" s="151"/>
      <c r="N222" s="151"/>
      <c r="O222" s="151" t="s">
        <v>126</v>
      </c>
      <c r="P222" s="151">
        <v>0</v>
      </c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</row>
    <row r="223" spans="1:42" outlineLevel="1">
      <c r="A223" s="171">
        <v>85</v>
      </c>
      <c r="B223" s="172" t="s">
        <v>333</v>
      </c>
      <c r="C223" s="184" t="s">
        <v>334</v>
      </c>
      <c r="D223" s="173" t="s">
        <v>123</v>
      </c>
      <c r="E223" s="174">
        <v>4</v>
      </c>
      <c r="F223" s="175"/>
      <c r="G223" s="176">
        <f>ROUND(E223*F223,2)</f>
        <v>0</v>
      </c>
      <c r="H223" s="151"/>
      <c r="I223" s="151"/>
      <c r="J223" s="151"/>
      <c r="K223" s="151"/>
      <c r="L223" s="151"/>
      <c r="M223" s="151"/>
      <c r="N223" s="151"/>
      <c r="O223" s="151" t="s">
        <v>124</v>
      </c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</row>
    <row r="224" spans="1:42" outlineLevel="2">
      <c r="A224" s="158"/>
      <c r="B224" s="159"/>
      <c r="C224" s="185" t="s">
        <v>184</v>
      </c>
      <c r="D224" s="161"/>
      <c r="E224" s="162">
        <v>4</v>
      </c>
      <c r="F224" s="160"/>
      <c r="G224" s="160"/>
      <c r="H224" s="151"/>
      <c r="I224" s="151"/>
      <c r="J224" s="151"/>
      <c r="K224" s="151"/>
      <c r="L224" s="151"/>
      <c r="M224" s="151"/>
      <c r="N224" s="151"/>
      <c r="O224" s="151" t="s">
        <v>126</v>
      </c>
      <c r="P224" s="151">
        <v>0</v>
      </c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</row>
    <row r="225" spans="1:42" outlineLevel="1">
      <c r="A225" s="171">
        <v>86</v>
      </c>
      <c r="B225" s="172" t="s">
        <v>335</v>
      </c>
      <c r="C225" s="184" t="s">
        <v>336</v>
      </c>
      <c r="D225" s="173" t="s">
        <v>123</v>
      </c>
      <c r="E225" s="174">
        <v>4</v>
      </c>
      <c r="F225" s="175"/>
      <c r="G225" s="176">
        <f>ROUND(E225*F225,2)</f>
        <v>0</v>
      </c>
      <c r="H225" s="151"/>
      <c r="I225" s="151"/>
      <c r="J225" s="151"/>
      <c r="K225" s="151"/>
      <c r="L225" s="151"/>
      <c r="M225" s="151"/>
      <c r="N225" s="151"/>
      <c r="O225" s="151" t="s">
        <v>124</v>
      </c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</row>
    <row r="226" spans="1:42" outlineLevel="2">
      <c r="A226" s="158"/>
      <c r="B226" s="159"/>
      <c r="C226" s="185" t="s">
        <v>181</v>
      </c>
      <c r="D226" s="161"/>
      <c r="E226" s="162">
        <v>1</v>
      </c>
      <c r="F226" s="160"/>
      <c r="G226" s="160"/>
      <c r="H226" s="151"/>
      <c r="I226" s="151"/>
      <c r="J226" s="151"/>
      <c r="K226" s="151"/>
      <c r="L226" s="151"/>
      <c r="M226" s="151"/>
      <c r="N226" s="151"/>
      <c r="O226" s="151" t="s">
        <v>126</v>
      </c>
      <c r="P226" s="151">
        <v>0</v>
      </c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</row>
    <row r="227" spans="1:42" outlineLevel="3">
      <c r="A227" s="158"/>
      <c r="B227" s="159"/>
      <c r="C227" s="185" t="s">
        <v>129</v>
      </c>
      <c r="D227" s="161"/>
      <c r="E227" s="162">
        <v>3</v>
      </c>
      <c r="F227" s="160"/>
      <c r="G227" s="160"/>
      <c r="H227" s="151"/>
      <c r="I227" s="151"/>
      <c r="J227" s="151"/>
      <c r="K227" s="151"/>
      <c r="L227" s="151"/>
      <c r="M227" s="151"/>
      <c r="N227" s="151"/>
      <c r="O227" s="151" t="s">
        <v>126</v>
      </c>
      <c r="P227" s="151">
        <v>0</v>
      </c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</row>
    <row r="228" spans="1:42" outlineLevel="1">
      <c r="A228" s="171">
        <v>87</v>
      </c>
      <c r="B228" s="172" t="s">
        <v>337</v>
      </c>
      <c r="C228" s="184" t="s">
        <v>338</v>
      </c>
      <c r="D228" s="173" t="s">
        <v>123</v>
      </c>
      <c r="E228" s="174">
        <v>4</v>
      </c>
      <c r="F228" s="175"/>
      <c r="G228" s="176">
        <f>ROUND(E228*F228,2)</f>
        <v>0</v>
      </c>
      <c r="H228" s="151"/>
      <c r="I228" s="151"/>
      <c r="J228" s="151"/>
      <c r="K228" s="151"/>
      <c r="L228" s="151"/>
      <c r="M228" s="151"/>
      <c r="N228" s="151"/>
      <c r="O228" s="151" t="s">
        <v>124</v>
      </c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</row>
    <row r="229" spans="1:42" outlineLevel="2">
      <c r="A229" s="158"/>
      <c r="B229" s="159"/>
      <c r="C229" s="185" t="s">
        <v>181</v>
      </c>
      <c r="D229" s="161"/>
      <c r="E229" s="162">
        <v>1</v>
      </c>
      <c r="F229" s="160"/>
      <c r="G229" s="160"/>
      <c r="H229" s="151"/>
      <c r="I229" s="151"/>
      <c r="J229" s="151"/>
      <c r="K229" s="151"/>
      <c r="L229" s="151"/>
      <c r="M229" s="151"/>
      <c r="N229" s="151"/>
      <c r="O229" s="151" t="s">
        <v>126</v>
      </c>
      <c r="P229" s="151">
        <v>0</v>
      </c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</row>
    <row r="230" spans="1:42" outlineLevel="3">
      <c r="A230" s="158"/>
      <c r="B230" s="159"/>
      <c r="C230" s="185" t="s">
        <v>129</v>
      </c>
      <c r="D230" s="161"/>
      <c r="E230" s="162">
        <v>3</v>
      </c>
      <c r="F230" s="160"/>
      <c r="G230" s="160"/>
      <c r="H230" s="151"/>
      <c r="I230" s="151"/>
      <c r="J230" s="151"/>
      <c r="K230" s="151"/>
      <c r="L230" s="151"/>
      <c r="M230" s="151"/>
      <c r="N230" s="151"/>
      <c r="O230" s="151" t="s">
        <v>126</v>
      </c>
      <c r="P230" s="151">
        <v>0</v>
      </c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</row>
    <row r="231" spans="1:42" outlineLevel="1">
      <c r="A231" s="171">
        <v>88</v>
      </c>
      <c r="B231" s="172" t="s">
        <v>339</v>
      </c>
      <c r="C231" s="184" t="s">
        <v>340</v>
      </c>
      <c r="D231" s="173" t="s">
        <v>123</v>
      </c>
      <c r="E231" s="174">
        <v>12</v>
      </c>
      <c r="F231" s="175"/>
      <c r="G231" s="176">
        <f>ROUND(E231*F231,2)</f>
        <v>0</v>
      </c>
      <c r="H231" s="151"/>
      <c r="I231" s="151"/>
      <c r="J231" s="151"/>
      <c r="K231" s="151"/>
      <c r="L231" s="151"/>
      <c r="M231" s="151"/>
      <c r="N231" s="151"/>
      <c r="O231" s="151" t="s">
        <v>124</v>
      </c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</row>
    <row r="232" spans="1:42" outlineLevel="2">
      <c r="A232" s="158"/>
      <c r="B232" s="159"/>
      <c r="C232" s="185" t="s">
        <v>341</v>
      </c>
      <c r="D232" s="161"/>
      <c r="E232" s="162">
        <v>4</v>
      </c>
      <c r="F232" s="160"/>
      <c r="G232" s="160"/>
      <c r="H232" s="151"/>
      <c r="I232" s="151"/>
      <c r="J232" s="151"/>
      <c r="K232" s="151"/>
      <c r="L232" s="151"/>
      <c r="M232" s="151"/>
      <c r="N232" s="151"/>
      <c r="O232" s="151" t="s">
        <v>126</v>
      </c>
      <c r="P232" s="151">
        <v>0</v>
      </c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</row>
    <row r="233" spans="1:42" outlineLevel="3">
      <c r="A233" s="158"/>
      <c r="B233" s="159"/>
      <c r="C233" s="185" t="s">
        <v>342</v>
      </c>
      <c r="D233" s="161"/>
      <c r="E233" s="162">
        <v>4</v>
      </c>
      <c r="F233" s="160"/>
      <c r="G233" s="160"/>
      <c r="H233" s="151"/>
      <c r="I233" s="151"/>
      <c r="J233" s="151"/>
      <c r="K233" s="151"/>
      <c r="L233" s="151"/>
      <c r="M233" s="151"/>
      <c r="N233" s="151"/>
      <c r="O233" s="151" t="s">
        <v>126</v>
      </c>
      <c r="P233" s="151">
        <v>0</v>
      </c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</row>
    <row r="234" spans="1:42" outlineLevel="3">
      <c r="A234" s="158"/>
      <c r="B234" s="159"/>
      <c r="C234" s="185" t="s">
        <v>343</v>
      </c>
      <c r="D234" s="161"/>
      <c r="E234" s="162">
        <v>4</v>
      </c>
      <c r="F234" s="160"/>
      <c r="G234" s="160"/>
      <c r="H234" s="151"/>
      <c r="I234" s="151"/>
      <c r="J234" s="151"/>
      <c r="K234" s="151"/>
      <c r="L234" s="151"/>
      <c r="M234" s="151"/>
      <c r="N234" s="151"/>
      <c r="O234" s="151" t="s">
        <v>126</v>
      </c>
      <c r="P234" s="151">
        <v>0</v>
      </c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</row>
    <row r="235" spans="1:42" outlineLevel="1">
      <c r="A235" s="171">
        <v>89</v>
      </c>
      <c r="B235" s="172" t="s">
        <v>344</v>
      </c>
      <c r="C235" s="184" t="s">
        <v>345</v>
      </c>
      <c r="D235" s="173" t="s">
        <v>123</v>
      </c>
      <c r="E235" s="174">
        <v>2</v>
      </c>
      <c r="F235" s="175"/>
      <c r="G235" s="176">
        <f>ROUND(E235*F235,2)</f>
        <v>0</v>
      </c>
      <c r="H235" s="151"/>
      <c r="I235" s="151"/>
      <c r="J235" s="151"/>
      <c r="K235" s="151"/>
      <c r="L235" s="151"/>
      <c r="M235" s="151"/>
      <c r="N235" s="151"/>
      <c r="O235" s="151" t="s">
        <v>124</v>
      </c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</row>
    <row r="236" spans="1:42" outlineLevel="2">
      <c r="A236" s="158"/>
      <c r="B236" s="159"/>
      <c r="C236" s="185" t="s">
        <v>181</v>
      </c>
      <c r="D236" s="161"/>
      <c r="E236" s="162">
        <v>1</v>
      </c>
      <c r="F236" s="160"/>
      <c r="G236" s="160"/>
      <c r="H236" s="151"/>
      <c r="I236" s="151"/>
      <c r="J236" s="151"/>
      <c r="K236" s="151"/>
      <c r="L236" s="151"/>
      <c r="M236" s="151"/>
      <c r="N236" s="151"/>
      <c r="O236" s="151" t="s">
        <v>126</v>
      </c>
      <c r="P236" s="151">
        <v>0</v>
      </c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</row>
    <row r="237" spans="1:42" outlineLevel="3">
      <c r="A237" s="158"/>
      <c r="B237" s="159"/>
      <c r="C237" s="185" t="s">
        <v>346</v>
      </c>
      <c r="D237" s="161"/>
      <c r="E237" s="162">
        <v>1</v>
      </c>
      <c r="F237" s="160"/>
      <c r="G237" s="160"/>
      <c r="H237" s="151"/>
      <c r="I237" s="151"/>
      <c r="J237" s="151"/>
      <c r="K237" s="151"/>
      <c r="L237" s="151"/>
      <c r="M237" s="151"/>
      <c r="N237" s="151"/>
      <c r="O237" s="151" t="s">
        <v>126</v>
      </c>
      <c r="P237" s="151">
        <v>0</v>
      </c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</row>
    <row r="238" spans="1:42" outlineLevel="1">
      <c r="A238" s="171">
        <v>90</v>
      </c>
      <c r="B238" s="172" t="s">
        <v>347</v>
      </c>
      <c r="C238" s="184" t="s">
        <v>348</v>
      </c>
      <c r="D238" s="173" t="s">
        <v>123</v>
      </c>
      <c r="E238" s="174">
        <v>2</v>
      </c>
      <c r="F238" s="175"/>
      <c r="G238" s="176">
        <f>ROUND(E238*F238,2)</f>
        <v>0</v>
      </c>
      <c r="H238" s="151"/>
      <c r="I238" s="151"/>
      <c r="J238" s="151"/>
      <c r="K238" s="151"/>
      <c r="L238" s="151"/>
      <c r="M238" s="151"/>
      <c r="N238" s="151"/>
      <c r="O238" s="151" t="s">
        <v>124</v>
      </c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</row>
    <row r="239" spans="1:42" outlineLevel="2">
      <c r="A239" s="158"/>
      <c r="B239" s="159"/>
      <c r="C239" s="185" t="s">
        <v>349</v>
      </c>
      <c r="D239" s="161"/>
      <c r="E239" s="162">
        <v>2</v>
      </c>
      <c r="F239" s="160"/>
      <c r="G239" s="160"/>
      <c r="H239" s="151"/>
      <c r="I239" s="151"/>
      <c r="J239" s="151"/>
      <c r="K239" s="151"/>
      <c r="L239" s="151"/>
      <c r="M239" s="151"/>
      <c r="N239" s="151"/>
      <c r="O239" s="151" t="s">
        <v>126</v>
      </c>
      <c r="P239" s="151">
        <v>0</v>
      </c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</row>
    <row r="240" spans="1:42" outlineLevel="1">
      <c r="A240" s="177">
        <v>91</v>
      </c>
      <c r="B240" s="178" t="s">
        <v>350</v>
      </c>
      <c r="C240" s="186" t="s">
        <v>351</v>
      </c>
      <c r="D240" s="179" t="s">
        <v>123</v>
      </c>
      <c r="E240" s="180">
        <v>3</v>
      </c>
      <c r="F240" s="181"/>
      <c r="G240" s="182">
        <f>ROUND(E240*F240,2)</f>
        <v>0</v>
      </c>
      <c r="H240" s="151"/>
      <c r="I240" s="151"/>
      <c r="J240" s="151"/>
      <c r="K240" s="151"/>
      <c r="L240" s="151"/>
      <c r="M240" s="151"/>
      <c r="N240" s="151"/>
      <c r="O240" s="151" t="s">
        <v>124</v>
      </c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</row>
    <row r="241" spans="1:42" outlineLevel="1">
      <c r="A241" s="171">
        <v>92</v>
      </c>
      <c r="B241" s="172" t="s">
        <v>352</v>
      </c>
      <c r="C241" s="184" t="s">
        <v>533</v>
      </c>
      <c r="D241" s="173" t="s">
        <v>131</v>
      </c>
      <c r="E241" s="174">
        <v>16.617999999999999</v>
      </c>
      <c r="F241" s="175"/>
      <c r="G241" s="176">
        <f>ROUND(E241*F241,2)</f>
        <v>0</v>
      </c>
      <c r="H241" s="151"/>
      <c r="I241" s="151"/>
      <c r="J241" s="151"/>
      <c r="K241" s="151"/>
      <c r="L241" s="151"/>
      <c r="M241" s="151"/>
      <c r="N241" s="151"/>
      <c r="O241" s="151" t="s">
        <v>316</v>
      </c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</row>
    <row r="242" spans="1:42" outlineLevel="2">
      <c r="A242" s="158"/>
      <c r="B242" s="159"/>
      <c r="C242" s="185" t="s">
        <v>353</v>
      </c>
      <c r="D242" s="161"/>
      <c r="E242" s="162">
        <v>4.13</v>
      </c>
      <c r="F242" s="160"/>
      <c r="G242" s="160"/>
      <c r="H242" s="151"/>
      <c r="I242" s="151"/>
      <c r="J242" s="151"/>
      <c r="K242" s="151"/>
      <c r="L242" s="151"/>
      <c r="M242" s="151"/>
      <c r="N242" s="151"/>
      <c r="O242" s="151" t="s">
        <v>126</v>
      </c>
      <c r="P242" s="151">
        <v>0</v>
      </c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</row>
    <row r="243" spans="1:42" outlineLevel="3">
      <c r="A243" s="158"/>
      <c r="B243" s="159"/>
      <c r="C243" s="185" t="s">
        <v>354</v>
      </c>
      <c r="D243" s="161"/>
      <c r="E243" s="162">
        <v>12.488</v>
      </c>
      <c r="F243" s="160"/>
      <c r="G243" s="160"/>
      <c r="H243" s="151"/>
      <c r="I243" s="151"/>
      <c r="J243" s="151"/>
      <c r="K243" s="151"/>
      <c r="L243" s="151"/>
      <c r="M243" s="151"/>
      <c r="N243" s="151"/>
      <c r="O243" s="151" t="s">
        <v>126</v>
      </c>
      <c r="P243" s="151">
        <v>0</v>
      </c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</row>
    <row r="244" spans="1:42" outlineLevel="1">
      <c r="A244" s="171">
        <v>93</v>
      </c>
      <c r="B244" s="172" t="s">
        <v>355</v>
      </c>
      <c r="C244" s="184" t="s">
        <v>356</v>
      </c>
      <c r="D244" s="173" t="s">
        <v>123</v>
      </c>
      <c r="E244" s="174">
        <v>4</v>
      </c>
      <c r="F244" s="175"/>
      <c r="G244" s="176">
        <f>ROUND(E244*F244,2)</f>
        <v>0</v>
      </c>
      <c r="H244" s="151"/>
      <c r="I244" s="151"/>
      <c r="J244" s="151"/>
      <c r="K244" s="151"/>
      <c r="L244" s="151"/>
      <c r="M244" s="151"/>
      <c r="N244" s="151"/>
      <c r="O244" s="151" t="s">
        <v>194</v>
      </c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</row>
    <row r="245" spans="1:42" outlineLevel="2">
      <c r="A245" s="158"/>
      <c r="B245" s="159"/>
      <c r="C245" s="185" t="s">
        <v>187</v>
      </c>
      <c r="D245" s="161"/>
      <c r="E245" s="162">
        <v>4</v>
      </c>
      <c r="F245" s="160"/>
      <c r="G245" s="160"/>
      <c r="H245" s="151"/>
      <c r="I245" s="151"/>
      <c r="J245" s="151"/>
      <c r="K245" s="151"/>
      <c r="L245" s="151"/>
      <c r="M245" s="151"/>
      <c r="N245" s="151"/>
      <c r="O245" s="151" t="s">
        <v>126</v>
      </c>
      <c r="P245" s="151">
        <v>0</v>
      </c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</row>
    <row r="246" spans="1:42" ht="22.5" outlineLevel="1">
      <c r="A246" s="177">
        <v>94</v>
      </c>
      <c r="B246" s="178" t="s">
        <v>357</v>
      </c>
      <c r="C246" s="186" t="s">
        <v>543</v>
      </c>
      <c r="D246" s="179" t="s">
        <v>123</v>
      </c>
      <c r="E246" s="180">
        <v>4</v>
      </c>
      <c r="F246" s="181"/>
      <c r="G246" s="182">
        <f>ROUND(E246*F246,2)</f>
        <v>0</v>
      </c>
      <c r="H246" s="151"/>
      <c r="I246" s="151"/>
      <c r="J246" s="151"/>
      <c r="K246" s="151"/>
      <c r="L246" s="151"/>
      <c r="M246" s="151"/>
      <c r="N246" s="151"/>
      <c r="O246" s="151" t="s">
        <v>194</v>
      </c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</row>
    <row r="247" spans="1:42" ht="22.5" outlineLevel="1">
      <c r="A247" s="177">
        <v>95</v>
      </c>
      <c r="B247" s="178" t="s">
        <v>358</v>
      </c>
      <c r="C247" s="186" t="s">
        <v>586</v>
      </c>
      <c r="D247" s="179" t="s">
        <v>123</v>
      </c>
      <c r="E247" s="180">
        <v>4</v>
      </c>
      <c r="F247" s="181"/>
      <c r="G247" s="182">
        <f>ROUND(E247*F247,2)</f>
        <v>0</v>
      </c>
      <c r="H247" s="151"/>
      <c r="I247" s="151"/>
      <c r="J247" s="151"/>
      <c r="K247" s="151"/>
      <c r="L247" s="151"/>
      <c r="M247" s="151"/>
      <c r="N247" s="151"/>
      <c r="O247" s="151" t="s">
        <v>194</v>
      </c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</row>
    <row r="248" spans="1:42" outlineLevel="1">
      <c r="A248" s="171">
        <v>96</v>
      </c>
      <c r="B248" s="172" t="s">
        <v>359</v>
      </c>
      <c r="C248" s="184" t="s">
        <v>587</v>
      </c>
      <c r="D248" s="173" t="s">
        <v>123</v>
      </c>
      <c r="E248" s="174">
        <v>5</v>
      </c>
      <c r="F248" s="175"/>
      <c r="G248" s="176">
        <f>ROUND(E248*F248,2)</f>
        <v>0</v>
      </c>
      <c r="H248" s="151"/>
      <c r="I248" s="151"/>
      <c r="J248" s="151"/>
      <c r="K248" s="151"/>
      <c r="L248" s="151"/>
      <c r="M248" s="151"/>
      <c r="N248" s="151"/>
      <c r="O248" s="151" t="s">
        <v>194</v>
      </c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  <c r="AJ248" s="151"/>
      <c r="AK248" s="151"/>
      <c r="AL248" s="151"/>
      <c r="AM248" s="151"/>
      <c r="AN248" s="151"/>
      <c r="AO248" s="151"/>
      <c r="AP248" s="151"/>
    </row>
    <row r="249" spans="1:42" outlineLevel="2">
      <c r="A249" s="158"/>
      <c r="B249" s="159"/>
      <c r="C249" s="185" t="s">
        <v>360</v>
      </c>
      <c r="D249" s="161"/>
      <c r="E249" s="162">
        <v>5</v>
      </c>
      <c r="F249" s="160"/>
      <c r="G249" s="160"/>
      <c r="H249" s="151"/>
      <c r="I249" s="151"/>
      <c r="J249" s="151"/>
      <c r="K249" s="151"/>
      <c r="L249" s="151"/>
      <c r="M249" s="151"/>
      <c r="N249" s="151"/>
      <c r="O249" s="151" t="s">
        <v>126</v>
      </c>
      <c r="P249" s="151">
        <v>0</v>
      </c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</row>
    <row r="250" spans="1:42" outlineLevel="1">
      <c r="A250" s="177">
        <v>97</v>
      </c>
      <c r="B250" s="178" t="s">
        <v>361</v>
      </c>
      <c r="C250" s="186" t="s">
        <v>544</v>
      </c>
      <c r="D250" s="179" t="s">
        <v>123</v>
      </c>
      <c r="E250" s="180">
        <v>4</v>
      </c>
      <c r="F250" s="181"/>
      <c r="G250" s="182">
        <f>ROUND(E250*F250,2)</f>
        <v>0</v>
      </c>
      <c r="H250" s="151"/>
      <c r="I250" s="151"/>
      <c r="J250" s="151"/>
      <c r="K250" s="151"/>
      <c r="L250" s="151"/>
      <c r="M250" s="151"/>
      <c r="N250" s="151"/>
      <c r="O250" s="151" t="s">
        <v>194</v>
      </c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51"/>
      <c r="AM250" s="151"/>
      <c r="AN250" s="151"/>
      <c r="AO250" s="151"/>
      <c r="AP250" s="151"/>
    </row>
    <row r="251" spans="1:42" outlineLevel="1">
      <c r="A251" s="171">
        <v>98</v>
      </c>
      <c r="B251" s="172" t="s">
        <v>362</v>
      </c>
      <c r="C251" s="184" t="s">
        <v>602</v>
      </c>
      <c r="D251" s="173" t="s">
        <v>123</v>
      </c>
      <c r="E251" s="174">
        <v>4</v>
      </c>
      <c r="F251" s="175"/>
      <c r="G251" s="176">
        <f>ROUND(E251*F251,2)</f>
        <v>0</v>
      </c>
      <c r="H251" s="151"/>
      <c r="I251" s="151"/>
      <c r="J251" s="151"/>
      <c r="K251" s="151"/>
      <c r="L251" s="151"/>
      <c r="M251" s="151"/>
      <c r="N251" s="151"/>
      <c r="O251" s="151" t="s">
        <v>194</v>
      </c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</row>
    <row r="252" spans="1:42" outlineLevel="2">
      <c r="A252" s="158"/>
      <c r="B252" s="159"/>
      <c r="C252" s="185" t="s">
        <v>187</v>
      </c>
      <c r="D252" s="161"/>
      <c r="E252" s="162">
        <v>4</v>
      </c>
      <c r="F252" s="160"/>
      <c r="G252" s="160"/>
      <c r="H252" s="151"/>
      <c r="I252" s="151"/>
      <c r="J252" s="151"/>
      <c r="K252" s="151"/>
      <c r="L252" s="151"/>
      <c r="M252" s="151"/>
      <c r="N252" s="151"/>
      <c r="O252" s="151" t="s">
        <v>126</v>
      </c>
      <c r="P252" s="151">
        <v>0</v>
      </c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</row>
    <row r="253" spans="1:42" outlineLevel="1">
      <c r="A253" s="177">
        <v>99</v>
      </c>
      <c r="B253" s="178" t="s">
        <v>363</v>
      </c>
      <c r="C253" s="186" t="s">
        <v>588</v>
      </c>
      <c r="D253" s="179" t="s">
        <v>123</v>
      </c>
      <c r="E253" s="180">
        <v>4</v>
      </c>
      <c r="F253" s="181"/>
      <c r="G253" s="182">
        <f>ROUND(E253*F253,2)</f>
        <v>0</v>
      </c>
      <c r="H253" s="151"/>
      <c r="I253" s="151"/>
      <c r="J253" s="151"/>
      <c r="K253" s="151"/>
      <c r="L253" s="151"/>
      <c r="M253" s="151"/>
      <c r="N253" s="151"/>
      <c r="O253" s="151" t="s">
        <v>194</v>
      </c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</row>
    <row r="254" spans="1:42" ht="22.5" outlineLevel="1">
      <c r="A254" s="177">
        <v>100</v>
      </c>
      <c r="B254" s="178" t="s">
        <v>364</v>
      </c>
      <c r="C254" s="186" t="s">
        <v>603</v>
      </c>
      <c r="D254" s="179" t="s">
        <v>123</v>
      </c>
      <c r="E254" s="180">
        <v>4</v>
      </c>
      <c r="F254" s="181"/>
      <c r="G254" s="182">
        <f>ROUND(E254*F254,2)</f>
        <v>0</v>
      </c>
      <c r="H254" s="151"/>
      <c r="I254" s="151"/>
      <c r="J254" s="151"/>
      <c r="K254" s="151"/>
      <c r="L254" s="151"/>
      <c r="M254" s="151"/>
      <c r="N254" s="151"/>
      <c r="O254" s="151" t="s">
        <v>194</v>
      </c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</row>
    <row r="255" spans="1:42" outlineLevel="1">
      <c r="A255" s="171">
        <v>101</v>
      </c>
      <c r="B255" s="172" t="s">
        <v>532</v>
      </c>
      <c r="C255" s="184" t="s">
        <v>546</v>
      </c>
      <c r="D255" s="173" t="s">
        <v>534</v>
      </c>
      <c r="E255" s="174">
        <v>26.507280000000002</v>
      </c>
      <c r="F255" s="175"/>
      <c r="G255" s="176">
        <f>ROUND(E255*F255,2)</f>
        <v>0</v>
      </c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51"/>
      <c r="AM255" s="151"/>
      <c r="AN255" s="151"/>
      <c r="AO255" s="151"/>
      <c r="AP255" s="151"/>
    </row>
    <row r="256" spans="1:42" outlineLevel="1">
      <c r="A256" s="158"/>
      <c r="B256" s="159"/>
      <c r="C256" s="185" t="s">
        <v>535</v>
      </c>
      <c r="D256" s="161"/>
      <c r="E256" s="162">
        <v>1.7381249999999999</v>
      </c>
      <c r="F256" s="160"/>
      <c r="G256" s="160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</row>
    <row r="257" spans="1:42" outlineLevel="1">
      <c r="A257" s="158"/>
      <c r="B257" s="159"/>
      <c r="C257" s="185" t="s">
        <v>536</v>
      </c>
      <c r="D257" s="161"/>
      <c r="E257" s="162">
        <v>5.0625</v>
      </c>
      <c r="F257" s="160"/>
      <c r="G257" s="160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</row>
    <row r="258" spans="1:42" outlineLevel="1">
      <c r="A258" s="158"/>
      <c r="B258" s="159"/>
      <c r="C258" s="185" t="s">
        <v>537</v>
      </c>
      <c r="D258" s="161"/>
      <c r="E258" s="162">
        <v>1.6860599999999999</v>
      </c>
      <c r="F258" s="160"/>
      <c r="G258" s="160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</row>
    <row r="259" spans="1:42" outlineLevel="1">
      <c r="A259" s="158"/>
      <c r="B259" s="159"/>
      <c r="C259" s="185" t="s">
        <v>538</v>
      </c>
      <c r="D259" s="161"/>
      <c r="E259" s="162">
        <v>5.1128999999999998</v>
      </c>
      <c r="F259" s="160"/>
      <c r="G259" s="160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</row>
    <row r="260" spans="1:42" outlineLevel="1">
      <c r="A260" s="158"/>
      <c r="B260" s="159"/>
      <c r="C260" s="185" t="s">
        <v>539</v>
      </c>
      <c r="D260" s="161"/>
      <c r="E260" s="162">
        <v>1.70096625</v>
      </c>
      <c r="F260" s="160"/>
      <c r="G260" s="160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</row>
    <row r="261" spans="1:42" outlineLevel="1">
      <c r="A261" s="158"/>
      <c r="B261" s="159"/>
      <c r="C261" s="185" t="s">
        <v>540</v>
      </c>
      <c r="D261" s="161"/>
      <c r="E261" s="162">
        <v>5.1552899999999999</v>
      </c>
      <c r="F261" s="160"/>
      <c r="G261" s="160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</row>
    <row r="262" spans="1:42" outlineLevel="1">
      <c r="A262" s="158"/>
      <c r="B262" s="159"/>
      <c r="C262" s="185" t="s">
        <v>541</v>
      </c>
      <c r="D262" s="161"/>
      <c r="E262" s="162">
        <v>0.8982</v>
      </c>
      <c r="F262" s="160"/>
      <c r="G262" s="160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</row>
    <row r="263" spans="1:42" outlineLevel="1">
      <c r="A263" s="158"/>
      <c r="B263" s="159"/>
      <c r="C263" s="185" t="s">
        <v>542</v>
      </c>
      <c r="D263" s="161"/>
      <c r="E263" s="162">
        <v>5.1532349999999996</v>
      </c>
      <c r="F263" s="160"/>
      <c r="G263" s="160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</row>
    <row r="264" spans="1:42" outlineLevel="1">
      <c r="A264" s="171">
        <v>102</v>
      </c>
      <c r="B264" s="172" t="s">
        <v>545</v>
      </c>
      <c r="C264" s="184" t="s">
        <v>547</v>
      </c>
      <c r="D264" s="173" t="s">
        <v>282</v>
      </c>
      <c r="E264" s="174">
        <v>1</v>
      </c>
      <c r="F264" s="175"/>
      <c r="G264" s="176">
        <f>ROUND(E264*F264,2)</f>
        <v>0</v>
      </c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AL264" s="151"/>
      <c r="AM264" s="151"/>
      <c r="AN264" s="151"/>
      <c r="AO264" s="151"/>
      <c r="AP264" s="151"/>
    </row>
    <row r="265" spans="1:42" outlineLevel="1">
      <c r="A265" s="171">
        <v>103</v>
      </c>
      <c r="B265" s="172" t="s">
        <v>548</v>
      </c>
      <c r="C265" s="184" t="s">
        <v>549</v>
      </c>
      <c r="D265" s="173" t="s">
        <v>282</v>
      </c>
      <c r="E265" s="174">
        <v>3</v>
      </c>
      <c r="F265" s="175"/>
      <c r="G265" s="176">
        <f>ROUND(E265*F265,2)</f>
        <v>0</v>
      </c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  <c r="AJ265" s="151"/>
      <c r="AK265" s="151"/>
      <c r="AL265" s="151"/>
      <c r="AM265" s="151"/>
      <c r="AN265" s="151"/>
      <c r="AO265" s="151"/>
      <c r="AP265" s="151"/>
    </row>
    <row r="266" spans="1:42" outlineLevel="1">
      <c r="A266" s="171">
        <v>104</v>
      </c>
      <c r="B266" s="172" t="s">
        <v>551</v>
      </c>
      <c r="C266" s="186" t="s">
        <v>550</v>
      </c>
      <c r="D266" s="173" t="s">
        <v>282</v>
      </c>
      <c r="E266" s="174">
        <v>3</v>
      </c>
      <c r="F266" s="175"/>
      <c r="G266" s="176">
        <f>ROUND(E266*F266,2)</f>
        <v>0</v>
      </c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</row>
    <row r="267" spans="1:42" outlineLevel="1">
      <c r="A267" s="171">
        <v>105</v>
      </c>
      <c r="B267" s="172" t="s">
        <v>552</v>
      </c>
      <c r="C267" s="186" t="s">
        <v>553</v>
      </c>
      <c r="D267" s="173" t="s">
        <v>282</v>
      </c>
      <c r="E267" s="174">
        <v>1</v>
      </c>
      <c r="F267" s="175"/>
      <c r="G267" s="176">
        <f>ROUND(E267*F267,2)</f>
        <v>0</v>
      </c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</row>
    <row r="268" spans="1:42" outlineLevel="1">
      <c r="A268" s="177">
        <v>106</v>
      </c>
      <c r="B268" s="178" t="s">
        <v>365</v>
      </c>
      <c r="C268" s="186" t="s">
        <v>366</v>
      </c>
      <c r="D268" s="179" t="s">
        <v>0</v>
      </c>
      <c r="E268" s="180">
        <v>1574.8885</v>
      </c>
      <c r="F268" s="181"/>
      <c r="G268" s="182">
        <f>ROUND(E268*F268,2)</f>
        <v>0</v>
      </c>
      <c r="H268" s="151"/>
      <c r="I268" s="151"/>
      <c r="J268" s="151"/>
      <c r="K268" s="151"/>
      <c r="L268" s="151"/>
      <c r="M268" s="151"/>
      <c r="N268" s="151"/>
      <c r="O268" s="151" t="s">
        <v>280</v>
      </c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</row>
    <row r="269" spans="1:42">
      <c r="A269" s="165" t="s">
        <v>119</v>
      </c>
      <c r="B269" s="166" t="s">
        <v>85</v>
      </c>
      <c r="C269" s="183" t="s">
        <v>86</v>
      </c>
      <c r="D269" s="167"/>
      <c r="E269" s="168"/>
      <c r="F269" s="169"/>
      <c r="G269" s="169">
        <f>SUMIF(O270:O284,"&lt;&gt;NOR",G270:G284)</f>
        <v>0</v>
      </c>
      <c r="O269" t="s">
        <v>120</v>
      </c>
    </row>
    <row r="270" spans="1:42" outlineLevel="1">
      <c r="A270" s="171">
        <v>107</v>
      </c>
      <c r="B270" s="172" t="s">
        <v>367</v>
      </c>
      <c r="C270" s="184" t="s">
        <v>589</v>
      </c>
      <c r="D270" s="173" t="s">
        <v>131</v>
      </c>
      <c r="E270" s="174">
        <v>28.75</v>
      </c>
      <c r="F270" s="175"/>
      <c r="G270" s="176">
        <f>ROUND(E270*F270,2)</f>
        <v>0</v>
      </c>
      <c r="H270" s="151"/>
      <c r="I270" s="151"/>
      <c r="J270" s="151"/>
      <c r="K270" s="151"/>
      <c r="L270" s="151"/>
      <c r="M270" s="151"/>
      <c r="N270" s="151"/>
      <c r="O270" s="151" t="s">
        <v>124</v>
      </c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</row>
    <row r="271" spans="1:42" outlineLevel="2">
      <c r="A271" s="158"/>
      <c r="B271" s="159"/>
      <c r="C271" s="185" t="s">
        <v>368</v>
      </c>
      <c r="D271" s="161"/>
      <c r="E271" s="162">
        <v>7.31</v>
      </c>
      <c r="F271" s="160"/>
      <c r="G271" s="160"/>
      <c r="H271" s="151"/>
      <c r="I271" s="151"/>
      <c r="J271" s="151"/>
      <c r="K271" s="151"/>
      <c r="L271" s="151"/>
      <c r="M271" s="151"/>
      <c r="N271" s="151"/>
      <c r="O271" s="151" t="s">
        <v>126</v>
      </c>
      <c r="P271" s="151">
        <v>0</v>
      </c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</row>
    <row r="272" spans="1:42" ht="22.5" outlineLevel="3">
      <c r="A272" s="158"/>
      <c r="B272" s="159"/>
      <c r="C272" s="185" t="s">
        <v>369</v>
      </c>
      <c r="D272" s="161"/>
      <c r="E272" s="162">
        <v>21.44</v>
      </c>
      <c r="F272" s="160"/>
      <c r="G272" s="160"/>
      <c r="H272" s="151"/>
      <c r="I272" s="151"/>
      <c r="J272" s="151"/>
      <c r="K272" s="151"/>
      <c r="L272" s="151"/>
      <c r="M272" s="151"/>
      <c r="N272" s="151"/>
      <c r="O272" s="151" t="s">
        <v>126</v>
      </c>
      <c r="P272" s="151">
        <v>0</v>
      </c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</row>
    <row r="273" spans="1:42" ht="22.5" outlineLevel="1">
      <c r="A273" s="171">
        <v>108</v>
      </c>
      <c r="B273" s="172" t="s">
        <v>370</v>
      </c>
      <c r="C273" s="184" t="s">
        <v>591</v>
      </c>
      <c r="D273" s="173" t="s">
        <v>190</v>
      </c>
      <c r="E273" s="174">
        <v>5.12</v>
      </c>
      <c r="F273" s="175"/>
      <c r="G273" s="176">
        <f>ROUND(E273*F273,2)</f>
        <v>0</v>
      </c>
      <c r="H273" s="151"/>
      <c r="I273" s="151"/>
      <c r="J273" s="151"/>
      <c r="K273" s="151"/>
      <c r="L273" s="151"/>
      <c r="M273" s="151"/>
      <c r="N273" s="151"/>
      <c r="O273" s="151" t="s">
        <v>124</v>
      </c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</row>
    <row r="274" spans="1:42" outlineLevel="2">
      <c r="A274" s="158"/>
      <c r="B274" s="159"/>
      <c r="C274" s="185" t="s">
        <v>371</v>
      </c>
      <c r="D274" s="161"/>
      <c r="E274" s="162">
        <v>5.12</v>
      </c>
      <c r="F274" s="160"/>
      <c r="G274" s="160"/>
      <c r="H274" s="151"/>
      <c r="I274" s="151"/>
      <c r="J274" s="151"/>
      <c r="K274" s="151"/>
      <c r="L274" s="151"/>
      <c r="M274" s="151"/>
      <c r="N274" s="151"/>
      <c r="O274" s="151" t="s">
        <v>126</v>
      </c>
      <c r="P274" s="151">
        <v>0</v>
      </c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</row>
    <row r="275" spans="1:42" outlineLevel="1">
      <c r="A275" s="171">
        <v>109</v>
      </c>
      <c r="B275" s="172" t="s">
        <v>372</v>
      </c>
      <c r="C275" s="184" t="s">
        <v>373</v>
      </c>
      <c r="D275" s="173" t="s">
        <v>190</v>
      </c>
      <c r="E275" s="174">
        <v>5.12</v>
      </c>
      <c r="F275" s="175"/>
      <c r="G275" s="176">
        <f>ROUND(E275*F275,2)</f>
        <v>0</v>
      </c>
      <c r="H275" s="151"/>
      <c r="I275" s="151"/>
      <c r="J275" s="151"/>
      <c r="K275" s="151"/>
      <c r="L275" s="151"/>
      <c r="M275" s="151"/>
      <c r="N275" s="151"/>
      <c r="O275" s="151" t="s">
        <v>124</v>
      </c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</row>
    <row r="276" spans="1:42" outlineLevel="2">
      <c r="A276" s="158"/>
      <c r="B276" s="159"/>
      <c r="C276" s="185" t="s">
        <v>562</v>
      </c>
      <c r="D276" s="161"/>
      <c r="E276" s="162">
        <v>5.12</v>
      </c>
      <c r="F276" s="160"/>
      <c r="G276" s="160"/>
      <c r="H276" s="151"/>
      <c r="I276" s="151"/>
      <c r="J276" s="151"/>
      <c r="K276" s="151"/>
      <c r="L276" s="151"/>
      <c r="M276" s="151"/>
      <c r="N276" s="151"/>
      <c r="O276" s="151" t="s">
        <v>126</v>
      </c>
      <c r="P276" s="151">
        <v>5</v>
      </c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</row>
    <row r="277" spans="1:42" ht="22.5" outlineLevel="1">
      <c r="A277" s="171">
        <v>110</v>
      </c>
      <c r="B277" s="172" t="s">
        <v>374</v>
      </c>
      <c r="C277" s="184" t="s">
        <v>590</v>
      </c>
      <c r="D277" s="173" t="s">
        <v>131</v>
      </c>
      <c r="E277" s="174">
        <v>28.75</v>
      </c>
      <c r="F277" s="175"/>
      <c r="G277" s="176">
        <f>ROUND(E277*F277,2)</f>
        <v>0</v>
      </c>
      <c r="H277" s="151"/>
      <c r="I277" s="151"/>
      <c r="J277" s="151"/>
      <c r="K277" s="151"/>
      <c r="L277" s="151"/>
      <c r="M277" s="151"/>
      <c r="N277" s="151"/>
      <c r="O277" s="151" t="s">
        <v>124</v>
      </c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</row>
    <row r="278" spans="1:42" outlineLevel="2">
      <c r="A278" s="158"/>
      <c r="B278" s="159"/>
      <c r="C278" s="185" t="s">
        <v>563</v>
      </c>
      <c r="D278" s="161"/>
      <c r="E278" s="162">
        <v>28.75</v>
      </c>
      <c r="F278" s="160"/>
      <c r="G278" s="160"/>
      <c r="H278" s="151"/>
      <c r="I278" s="151"/>
      <c r="J278" s="151"/>
      <c r="K278" s="151"/>
      <c r="L278" s="151"/>
      <c r="M278" s="151"/>
      <c r="N278" s="151"/>
      <c r="O278" s="151" t="s">
        <v>126</v>
      </c>
      <c r="P278" s="151">
        <v>5</v>
      </c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</row>
    <row r="279" spans="1:42" outlineLevel="1">
      <c r="A279" s="171">
        <v>111</v>
      </c>
      <c r="B279" s="172" t="s">
        <v>375</v>
      </c>
      <c r="C279" s="184" t="s">
        <v>376</v>
      </c>
      <c r="D279" s="173" t="s">
        <v>190</v>
      </c>
      <c r="E279" s="174">
        <v>5.12</v>
      </c>
      <c r="F279" s="175"/>
      <c r="G279" s="176">
        <f>ROUND(E279*F279,2)</f>
        <v>0</v>
      </c>
      <c r="H279" s="151"/>
      <c r="I279" s="151"/>
      <c r="J279" s="151"/>
      <c r="K279" s="151"/>
      <c r="L279" s="151"/>
      <c r="M279" s="151"/>
      <c r="N279" s="151"/>
      <c r="O279" s="151" t="s">
        <v>124</v>
      </c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</row>
    <row r="280" spans="1:42" outlineLevel="2">
      <c r="A280" s="158"/>
      <c r="B280" s="159"/>
      <c r="C280" s="185" t="s">
        <v>562</v>
      </c>
      <c r="D280" s="161"/>
      <c r="E280" s="162">
        <v>5.12</v>
      </c>
      <c r="F280" s="160"/>
      <c r="G280" s="160"/>
      <c r="H280" s="151"/>
      <c r="I280" s="151"/>
      <c r="J280" s="151"/>
      <c r="K280" s="151"/>
      <c r="L280" s="151"/>
      <c r="M280" s="151"/>
      <c r="N280" s="151"/>
      <c r="O280" s="151" t="s">
        <v>126</v>
      </c>
      <c r="P280" s="151">
        <v>5</v>
      </c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</row>
    <row r="281" spans="1:42" ht="22.5" outlineLevel="1">
      <c r="A281" s="171">
        <v>112</v>
      </c>
      <c r="B281" s="172" t="s">
        <v>377</v>
      </c>
      <c r="C281" s="184" t="s">
        <v>592</v>
      </c>
      <c r="D281" s="173" t="s">
        <v>131</v>
      </c>
      <c r="E281" s="174">
        <v>32.188200000000002</v>
      </c>
      <c r="F281" s="175"/>
      <c r="G281" s="176">
        <f>ROUND(E281*F281,2)</f>
        <v>0</v>
      </c>
      <c r="H281" s="151"/>
      <c r="I281" s="151"/>
      <c r="J281" s="151"/>
      <c r="K281" s="151"/>
      <c r="L281" s="151"/>
      <c r="M281" s="151"/>
      <c r="N281" s="151"/>
      <c r="O281" s="151" t="s">
        <v>194</v>
      </c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</row>
    <row r="282" spans="1:42" outlineLevel="2">
      <c r="A282" s="158"/>
      <c r="B282" s="159"/>
      <c r="C282" s="185" t="s">
        <v>564</v>
      </c>
      <c r="D282" s="161"/>
      <c r="E282" s="162">
        <v>31.625</v>
      </c>
      <c r="F282" s="160"/>
      <c r="G282" s="160"/>
      <c r="H282" s="151"/>
      <c r="I282" s="151"/>
      <c r="J282" s="151"/>
      <c r="K282" s="151"/>
      <c r="L282" s="151"/>
      <c r="M282" s="151"/>
      <c r="N282" s="151"/>
      <c r="O282" s="151" t="s">
        <v>126</v>
      </c>
      <c r="P282" s="151">
        <v>5</v>
      </c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</row>
    <row r="283" spans="1:42" outlineLevel="3">
      <c r="A283" s="158"/>
      <c r="B283" s="159"/>
      <c r="C283" s="185" t="s">
        <v>565</v>
      </c>
      <c r="D283" s="161"/>
      <c r="E283" s="162">
        <v>0.56320000000000003</v>
      </c>
      <c r="F283" s="160"/>
      <c r="G283" s="160"/>
      <c r="H283" s="151"/>
      <c r="I283" s="151"/>
      <c r="J283" s="151"/>
      <c r="K283" s="151"/>
      <c r="L283" s="151"/>
      <c r="M283" s="151"/>
      <c r="N283" s="151"/>
      <c r="O283" s="151" t="s">
        <v>126</v>
      </c>
      <c r="P283" s="151">
        <v>5</v>
      </c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</row>
    <row r="284" spans="1:42" outlineLevel="1">
      <c r="A284" s="177">
        <v>113</v>
      </c>
      <c r="B284" s="178" t="s">
        <v>378</v>
      </c>
      <c r="C284" s="186" t="s">
        <v>379</v>
      </c>
      <c r="D284" s="179" t="s">
        <v>279</v>
      </c>
      <c r="E284" s="180">
        <v>0.78593000000000002</v>
      </c>
      <c r="F284" s="181"/>
      <c r="G284" s="182">
        <f>ROUND(E284*F284,2)</f>
        <v>0</v>
      </c>
      <c r="H284" s="151"/>
      <c r="I284" s="151"/>
      <c r="J284" s="151"/>
      <c r="K284" s="151"/>
      <c r="L284" s="151"/>
      <c r="M284" s="151"/>
      <c r="N284" s="151"/>
      <c r="O284" s="151" t="s">
        <v>280</v>
      </c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</row>
    <row r="285" spans="1:42">
      <c r="A285" s="165" t="s">
        <v>119</v>
      </c>
      <c r="B285" s="166" t="s">
        <v>87</v>
      </c>
      <c r="C285" s="183" t="s">
        <v>88</v>
      </c>
      <c r="D285" s="167"/>
      <c r="E285" s="168"/>
      <c r="F285" s="169"/>
      <c r="G285" s="169">
        <f>SUMIF(O286:O308,"&lt;&gt;NOR",G286:G308)</f>
        <v>0</v>
      </c>
      <c r="O285" t="s">
        <v>120</v>
      </c>
    </row>
    <row r="286" spans="1:42" ht="22.5" outlineLevel="1">
      <c r="A286" s="171">
        <v>114</v>
      </c>
      <c r="B286" s="172" t="s">
        <v>380</v>
      </c>
      <c r="C286" s="184" t="s">
        <v>381</v>
      </c>
      <c r="D286" s="173" t="s">
        <v>131</v>
      </c>
      <c r="E286" s="174">
        <v>84.01</v>
      </c>
      <c r="F286" s="175"/>
      <c r="G286" s="176">
        <f>ROUND(E286*F286,2)</f>
        <v>0</v>
      </c>
      <c r="H286" s="151"/>
      <c r="I286" s="151"/>
      <c r="J286" s="151"/>
      <c r="K286" s="151"/>
      <c r="L286" s="151"/>
      <c r="M286" s="151"/>
      <c r="N286" s="151"/>
      <c r="O286" s="151" t="s">
        <v>124</v>
      </c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</row>
    <row r="287" spans="1:42" outlineLevel="2">
      <c r="A287" s="158"/>
      <c r="B287" s="159"/>
      <c r="C287" s="185" t="s">
        <v>382</v>
      </c>
      <c r="D287" s="161"/>
      <c r="E287" s="162">
        <v>20.65</v>
      </c>
      <c r="F287" s="160"/>
      <c r="G287" s="160"/>
      <c r="H287" s="151"/>
      <c r="I287" s="151"/>
      <c r="J287" s="151"/>
      <c r="K287" s="151"/>
      <c r="L287" s="151"/>
      <c r="M287" s="151"/>
      <c r="N287" s="151"/>
      <c r="O287" s="151" t="s">
        <v>126</v>
      </c>
      <c r="P287" s="151">
        <v>0</v>
      </c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</row>
    <row r="288" spans="1:42" outlineLevel="3">
      <c r="A288" s="158"/>
      <c r="B288" s="159"/>
      <c r="C288" s="185" t="s">
        <v>383</v>
      </c>
      <c r="D288" s="161"/>
      <c r="E288" s="162">
        <v>63.36</v>
      </c>
      <c r="F288" s="160"/>
      <c r="G288" s="160"/>
      <c r="H288" s="151"/>
      <c r="I288" s="151"/>
      <c r="J288" s="151"/>
      <c r="K288" s="151"/>
      <c r="L288" s="151"/>
      <c r="M288" s="151"/>
      <c r="N288" s="151"/>
      <c r="O288" s="151" t="s">
        <v>126</v>
      </c>
      <c r="P288" s="151">
        <v>0</v>
      </c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</row>
    <row r="289" spans="1:42" outlineLevel="1">
      <c r="A289" s="171">
        <v>115</v>
      </c>
      <c r="B289" s="172" t="s">
        <v>384</v>
      </c>
      <c r="C289" s="184" t="s">
        <v>385</v>
      </c>
      <c r="D289" s="173" t="s">
        <v>190</v>
      </c>
      <c r="E289" s="174">
        <v>90.87</v>
      </c>
      <c r="F289" s="175"/>
      <c r="G289" s="176">
        <f>ROUND(E289*F289,2)</f>
        <v>0</v>
      </c>
      <c r="H289" s="151"/>
      <c r="I289" s="151"/>
      <c r="J289" s="151"/>
      <c r="K289" s="151"/>
      <c r="L289" s="151"/>
      <c r="M289" s="151"/>
      <c r="N289" s="151"/>
      <c r="O289" s="151" t="s">
        <v>124</v>
      </c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</row>
    <row r="290" spans="1:42" outlineLevel="2">
      <c r="A290" s="158"/>
      <c r="B290" s="159"/>
      <c r="C290" s="185" t="s">
        <v>386</v>
      </c>
      <c r="D290" s="161"/>
      <c r="E290" s="162">
        <v>22.68</v>
      </c>
      <c r="F290" s="160"/>
      <c r="G290" s="160"/>
      <c r="H290" s="151"/>
      <c r="I290" s="151"/>
      <c r="J290" s="151"/>
      <c r="K290" s="151"/>
      <c r="L290" s="151"/>
      <c r="M290" s="151"/>
      <c r="N290" s="151"/>
      <c r="O290" s="151" t="s">
        <v>126</v>
      </c>
      <c r="P290" s="151">
        <v>0</v>
      </c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</row>
    <row r="291" spans="1:42" outlineLevel="3">
      <c r="A291" s="158"/>
      <c r="B291" s="159"/>
      <c r="C291" s="185" t="s">
        <v>387</v>
      </c>
      <c r="D291" s="161"/>
      <c r="E291" s="162">
        <v>22.83</v>
      </c>
      <c r="F291" s="160"/>
      <c r="G291" s="160"/>
      <c r="H291" s="151"/>
      <c r="I291" s="151"/>
      <c r="J291" s="151"/>
      <c r="K291" s="151"/>
      <c r="L291" s="151"/>
      <c r="M291" s="151"/>
      <c r="N291" s="151"/>
      <c r="O291" s="151" t="s">
        <v>126</v>
      </c>
      <c r="P291" s="151">
        <v>0</v>
      </c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</row>
    <row r="292" spans="1:42" outlineLevel="3">
      <c r="A292" s="158"/>
      <c r="B292" s="159"/>
      <c r="C292" s="185" t="s">
        <v>388</v>
      </c>
      <c r="D292" s="161"/>
      <c r="E292" s="162">
        <v>21.59</v>
      </c>
      <c r="F292" s="160"/>
      <c r="G292" s="160"/>
      <c r="H292" s="151"/>
      <c r="I292" s="151"/>
      <c r="J292" s="151"/>
      <c r="K292" s="151"/>
      <c r="L292" s="151"/>
      <c r="M292" s="151"/>
      <c r="N292" s="151"/>
      <c r="O292" s="151" t="s">
        <v>126</v>
      </c>
      <c r="P292" s="151">
        <v>0</v>
      </c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</row>
    <row r="293" spans="1:42" outlineLevel="3">
      <c r="A293" s="158"/>
      <c r="B293" s="159"/>
      <c r="C293" s="185" t="s">
        <v>389</v>
      </c>
      <c r="D293" s="161"/>
      <c r="E293" s="162">
        <v>14.36</v>
      </c>
      <c r="F293" s="160"/>
      <c r="G293" s="160"/>
      <c r="H293" s="151"/>
      <c r="I293" s="151"/>
      <c r="J293" s="151"/>
      <c r="K293" s="151"/>
      <c r="L293" s="151"/>
      <c r="M293" s="151"/>
      <c r="N293" s="151"/>
      <c r="O293" s="151" t="s">
        <v>126</v>
      </c>
      <c r="P293" s="151">
        <v>0</v>
      </c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</row>
    <row r="294" spans="1:42" outlineLevel="3">
      <c r="A294" s="158"/>
      <c r="B294" s="159"/>
      <c r="C294" s="185" t="s">
        <v>390</v>
      </c>
      <c r="D294" s="161"/>
      <c r="E294" s="162">
        <v>9.41</v>
      </c>
      <c r="F294" s="160"/>
      <c r="G294" s="160"/>
      <c r="H294" s="151"/>
      <c r="I294" s="151"/>
      <c r="J294" s="151"/>
      <c r="K294" s="151"/>
      <c r="L294" s="151"/>
      <c r="M294" s="151"/>
      <c r="N294" s="151"/>
      <c r="O294" s="151" t="s">
        <v>126</v>
      </c>
      <c r="P294" s="151">
        <v>0</v>
      </c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</row>
    <row r="295" spans="1:42" outlineLevel="1">
      <c r="A295" s="171">
        <v>116</v>
      </c>
      <c r="B295" s="172" t="s">
        <v>391</v>
      </c>
      <c r="C295" s="184" t="s">
        <v>392</v>
      </c>
      <c r="D295" s="173" t="s">
        <v>131</v>
      </c>
      <c r="E295" s="174">
        <v>37.020000000000003</v>
      </c>
      <c r="F295" s="175"/>
      <c r="G295" s="176">
        <f>ROUND(E295*F295,2)</f>
        <v>0</v>
      </c>
      <c r="H295" s="151"/>
      <c r="I295" s="151"/>
      <c r="J295" s="151"/>
      <c r="K295" s="151"/>
      <c r="L295" s="151"/>
      <c r="M295" s="151"/>
      <c r="N295" s="151"/>
      <c r="O295" s="151" t="s">
        <v>124</v>
      </c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</row>
    <row r="296" spans="1:42" outlineLevel="2">
      <c r="A296" s="158"/>
      <c r="B296" s="159"/>
      <c r="C296" s="185" t="s">
        <v>393</v>
      </c>
      <c r="D296" s="161"/>
      <c r="E296" s="162">
        <v>37.020000000000003</v>
      </c>
      <c r="F296" s="160"/>
      <c r="G296" s="160"/>
      <c r="H296" s="151"/>
      <c r="I296" s="151"/>
      <c r="J296" s="151"/>
      <c r="K296" s="151"/>
      <c r="L296" s="151"/>
      <c r="M296" s="151"/>
      <c r="N296" s="151"/>
      <c r="O296" s="151" t="s">
        <v>126</v>
      </c>
      <c r="P296" s="151">
        <v>0</v>
      </c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L296" s="151"/>
      <c r="AM296" s="151"/>
      <c r="AN296" s="151"/>
      <c r="AO296" s="151"/>
      <c r="AP296" s="151"/>
    </row>
    <row r="297" spans="1:42" outlineLevel="1">
      <c r="A297" s="171">
        <v>117</v>
      </c>
      <c r="B297" s="172" t="s">
        <v>394</v>
      </c>
      <c r="C297" s="184" t="s">
        <v>395</v>
      </c>
      <c r="D297" s="173" t="s">
        <v>131</v>
      </c>
      <c r="E297" s="174">
        <v>84.01</v>
      </c>
      <c r="F297" s="175"/>
      <c r="G297" s="176">
        <f>ROUND(E297*F297,2)</f>
        <v>0</v>
      </c>
      <c r="H297" s="151"/>
      <c r="I297" s="151"/>
      <c r="J297" s="151"/>
      <c r="K297" s="151"/>
      <c r="L297" s="151"/>
      <c r="M297" s="151"/>
      <c r="N297" s="151"/>
      <c r="O297" s="151" t="s">
        <v>124</v>
      </c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L297" s="151"/>
      <c r="AM297" s="151"/>
      <c r="AN297" s="151"/>
      <c r="AO297" s="151"/>
      <c r="AP297" s="151"/>
    </row>
    <row r="298" spans="1:42" outlineLevel="2">
      <c r="A298" s="158"/>
      <c r="B298" s="159"/>
      <c r="C298" s="185" t="s">
        <v>566</v>
      </c>
      <c r="D298" s="161"/>
      <c r="E298" s="162">
        <v>84.01</v>
      </c>
      <c r="F298" s="160"/>
      <c r="G298" s="160"/>
      <c r="H298" s="151"/>
      <c r="I298" s="151"/>
      <c r="J298" s="151"/>
      <c r="K298" s="151"/>
      <c r="L298" s="151"/>
      <c r="M298" s="151"/>
      <c r="N298" s="151"/>
      <c r="O298" s="151" t="s">
        <v>126</v>
      </c>
      <c r="P298" s="151">
        <v>5</v>
      </c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</row>
    <row r="299" spans="1:42" outlineLevel="1">
      <c r="A299" s="171">
        <v>118</v>
      </c>
      <c r="B299" s="172" t="s">
        <v>396</v>
      </c>
      <c r="C299" s="184" t="s">
        <v>397</v>
      </c>
      <c r="D299" s="173" t="s">
        <v>131</v>
      </c>
      <c r="E299" s="174">
        <v>84.01</v>
      </c>
      <c r="F299" s="175"/>
      <c r="G299" s="176">
        <f>ROUND(E299*F299,2)</f>
        <v>0</v>
      </c>
      <c r="H299" s="151"/>
      <c r="I299" s="151"/>
      <c r="J299" s="151"/>
      <c r="K299" s="151"/>
      <c r="L299" s="151"/>
      <c r="M299" s="151"/>
      <c r="N299" s="151"/>
      <c r="O299" s="151" t="s">
        <v>124</v>
      </c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</row>
    <row r="300" spans="1:42" outlineLevel="2">
      <c r="A300" s="158"/>
      <c r="B300" s="159"/>
      <c r="C300" s="185" t="s">
        <v>566</v>
      </c>
      <c r="D300" s="161"/>
      <c r="E300" s="162">
        <v>84.01</v>
      </c>
      <c r="F300" s="160"/>
      <c r="G300" s="160"/>
      <c r="H300" s="151"/>
      <c r="I300" s="151"/>
      <c r="J300" s="151"/>
      <c r="K300" s="151"/>
      <c r="L300" s="151"/>
      <c r="M300" s="151"/>
      <c r="N300" s="151"/>
      <c r="O300" s="151" t="s">
        <v>126</v>
      </c>
      <c r="P300" s="151">
        <v>5</v>
      </c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</row>
    <row r="301" spans="1:42" outlineLevel="1">
      <c r="A301" s="171">
        <v>119</v>
      </c>
      <c r="B301" s="172" t="s">
        <v>398</v>
      </c>
      <c r="C301" s="184" t="s">
        <v>593</v>
      </c>
      <c r="D301" s="173" t="s">
        <v>131</v>
      </c>
      <c r="E301" s="174">
        <v>84.01</v>
      </c>
      <c r="F301" s="175"/>
      <c r="G301" s="176">
        <f>ROUND(E301*F301,2)</f>
        <v>0</v>
      </c>
      <c r="H301" s="151"/>
      <c r="I301" s="151"/>
      <c r="J301" s="151"/>
      <c r="K301" s="151"/>
      <c r="L301" s="151"/>
      <c r="M301" s="151"/>
      <c r="N301" s="151"/>
      <c r="O301" s="151" t="s">
        <v>124</v>
      </c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151"/>
      <c r="AO301" s="151"/>
      <c r="AP301" s="151"/>
    </row>
    <row r="302" spans="1:42" outlineLevel="2">
      <c r="A302" s="158"/>
      <c r="B302" s="159"/>
      <c r="C302" s="185" t="s">
        <v>567</v>
      </c>
      <c r="D302" s="161"/>
      <c r="E302" s="162">
        <v>84.01</v>
      </c>
      <c r="F302" s="160"/>
      <c r="G302" s="160"/>
      <c r="H302" s="151"/>
      <c r="I302" s="151"/>
      <c r="J302" s="151"/>
      <c r="K302" s="151"/>
      <c r="L302" s="151"/>
      <c r="M302" s="151"/>
      <c r="N302" s="151"/>
      <c r="O302" s="151" t="s">
        <v>126</v>
      </c>
      <c r="P302" s="151">
        <v>5</v>
      </c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L302" s="151"/>
      <c r="AM302" s="151"/>
      <c r="AN302" s="151"/>
      <c r="AO302" s="151"/>
      <c r="AP302" s="151"/>
    </row>
    <row r="303" spans="1:42" outlineLevel="1">
      <c r="A303" s="171">
        <v>120</v>
      </c>
      <c r="B303" s="172" t="s">
        <v>399</v>
      </c>
      <c r="C303" s="184" t="s">
        <v>400</v>
      </c>
      <c r="D303" s="173" t="s">
        <v>131</v>
      </c>
      <c r="E303" s="174">
        <v>8.7100000000000009</v>
      </c>
      <c r="F303" s="175"/>
      <c r="G303" s="176">
        <f>ROUND(E303*F303,2)</f>
        <v>0</v>
      </c>
      <c r="H303" s="151"/>
      <c r="I303" s="151"/>
      <c r="J303" s="151"/>
      <c r="K303" s="151"/>
      <c r="L303" s="151"/>
      <c r="M303" s="151"/>
      <c r="N303" s="151"/>
      <c r="O303" s="151" t="s">
        <v>124</v>
      </c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</row>
    <row r="304" spans="1:42" outlineLevel="2">
      <c r="A304" s="158"/>
      <c r="B304" s="159"/>
      <c r="C304" s="185" t="s">
        <v>401</v>
      </c>
      <c r="D304" s="161"/>
      <c r="E304" s="162">
        <v>8.7100000000000009</v>
      </c>
      <c r="F304" s="160"/>
      <c r="G304" s="160"/>
      <c r="H304" s="151"/>
      <c r="I304" s="151"/>
      <c r="J304" s="151"/>
      <c r="K304" s="151"/>
      <c r="L304" s="151"/>
      <c r="M304" s="151"/>
      <c r="N304" s="151"/>
      <c r="O304" s="151" t="s">
        <v>126</v>
      </c>
      <c r="P304" s="151">
        <v>0</v>
      </c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</row>
    <row r="305" spans="1:42" outlineLevel="1">
      <c r="A305" s="171">
        <v>121</v>
      </c>
      <c r="B305" s="172" t="s">
        <v>402</v>
      </c>
      <c r="C305" s="184" t="s">
        <v>594</v>
      </c>
      <c r="D305" s="173" t="s">
        <v>190</v>
      </c>
      <c r="E305" s="174">
        <v>99.956999999999994</v>
      </c>
      <c r="F305" s="175"/>
      <c r="G305" s="176">
        <f>ROUND(E305*F305,2)</f>
        <v>0</v>
      </c>
      <c r="H305" s="151"/>
      <c r="I305" s="151"/>
      <c r="J305" s="151"/>
      <c r="K305" s="151"/>
      <c r="L305" s="151"/>
      <c r="M305" s="151"/>
      <c r="N305" s="151"/>
      <c r="O305" s="151" t="s">
        <v>194</v>
      </c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</row>
    <row r="306" spans="1:42" outlineLevel="2">
      <c r="A306" s="158"/>
      <c r="B306" s="159"/>
      <c r="C306" s="185" t="s">
        <v>568</v>
      </c>
      <c r="D306" s="161"/>
      <c r="E306" s="162">
        <v>99.956999999999994</v>
      </c>
      <c r="F306" s="160"/>
      <c r="G306" s="160"/>
      <c r="H306" s="151"/>
      <c r="I306" s="151"/>
      <c r="J306" s="151"/>
      <c r="K306" s="151"/>
      <c r="L306" s="151"/>
      <c r="M306" s="151"/>
      <c r="N306" s="151"/>
      <c r="O306" s="151" t="s">
        <v>126</v>
      </c>
      <c r="P306" s="151">
        <v>5</v>
      </c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</row>
    <row r="307" spans="1:42" outlineLevel="1">
      <c r="A307" s="171">
        <v>122</v>
      </c>
      <c r="B307" s="172" t="s">
        <v>403</v>
      </c>
      <c r="C307" s="184" t="s">
        <v>595</v>
      </c>
      <c r="D307" s="173" t="s">
        <v>131</v>
      </c>
      <c r="E307" s="174">
        <v>92.411000000000001</v>
      </c>
      <c r="F307" s="175"/>
      <c r="G307" s="176">
        <f>ROUND(E307*F307,2)</f>
        <v>0</v>
      </c>
      <c r="H307" s="151"/>
      <c r="I307" s="151"/>
      <c r="J307" s="151"/>
      <c r="K307" s="151"/>
      <c r="L307" s="151"/>
      <c r="M307" s="151"/>
      <c r="N307" s="151"/>
      <c r="O307" s="151" t="s">
        <v>194</v>
      </c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L307" s="151"/>
      <c r="AM307" s="151"/>
      <c r="AN307" s="151"/>
      <c r="AO307" s="151"/>
      <c r="AP307" s="151"/>
    </row>
    <row r="308" spans="1:42" outlineLevel="2">
      <c r="A308" s="158"/>
      <c r="B308" s="159"/>
      <c r="C308" s="185" t="s">
        <v>569</v>
      </c>
      <c r="D308" s="161"/>
      <c r="E308" s="162">
        <v>92.411000000000001</v>
      </c>
      <c r="F308" s="160"/>
      <c r="G308" s="160"/>
      <c r="H308" s="151"/>
      <c r="I308" s="151"/>
      <c r="J308" s="151"/>
      <c r="K308" s="151"/>
      <c r="L308" s="151"/>
      <c r="M308" s="151"/>
      <c r="N308" s="151"/>
      <c r="O308" s="151" t="s">
        <v>126</v>
      </c>
      <c r="P308" s="151">
        <v>5</v>
      </c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</row>
    <row r="309" spans="1:42">
      <c r="A309" s="165" t="s">
        <v>119</v>
      </c>
      <c r="B309" s="166" t="s">
        <v>89</v>
      </c>
      <c r="C309" s="183" t="s">
        <v>90</v>
      </c>
      <c r="D309" s="167"/>
      <c r="E309" s="168"/>
      <c r="F309" s="169"/>
      <c r="G309" s="169">
        <f>SUMIF(O310:O319,"&lt;&gt;NOR",G310:G319)</f>
        <v>0</v>
      </c>
      <c r="O309" t="s">
        <v>120</v>
      </c>
    </row>
    <row r="310" spans="1:42" ht="22.5" outlineLevel="1">
      <c r="A310" s="171">
        <v>123</v>
      </c>
      <c r="B310" s="172" t="s">
        <v>404</v>
      </c>
      <c r="C310" s="184" t="s">
        <v>405</v>
      </c>
      <c r="D310" s="173" t="s">
        <v>190</v>
      </c>
      <c r="E310" s="174">
        <v>55.55</v>
      </c>
      <c r="F310" s="175"/>
      <c r="G310" s="176">
        <f>ROUND(E310*F310,2)</f>
        <v>0</v>
      </c>
      <c r="H310" s="151"/>
      <c r="I310" s="151"/>
      <c r="J310" s="151"/>
      <c r="K310" s="151"/>
      <c r="L310" s="151"/>
      <c r="M310" s="151"/>
      <c r="N310" s="151"/>
      <c r="O310" s="151" t="s">
        <v>124</v>
      </c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</row>
    <row r="311" spans="1:42" outlineLevel="2">
      <c r="A311" s="158"/>
      <c r="B311" s="159"/>
      <c r="C311" s="185" t="s">
        <v>406</v>
      </c>
      <c r="D311" s="161"/>
      <c r="E311" s="162">
        <v>14.25</v>
      </c>
      <c r="F311" s="160"/>
      <c r="G311" s="160"/>
      <c r="H311" s="151"/>
      <c r="I311" s="151"/>
      <c r="J311" s="151"/>
      <c r="K311" s="151"/>
      <c r="L311" s="151"/>
      <c r="M311" s="151"/>
      <c r="N311" s="151"/>
      <c r="O311" s="151" t="s">
        <v>126</v>
      </c>
      <c r="P311" s="151">
        <v>0</v>
      </c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</row>
    <row r="312" spans="1:42" outlineLevel="3">
      <c r="A312" s="158"/>
      <c r="B312" s="159"/>
      <c r="C312" s="185" t="s">
        <v>407</v>
      </c>
      <c r="D312" s="161"/>
      <c r="E312" s="162">
        <v>11.15</v>
      </c>
      <c r="F312" s="160"/>
      <c r="G312" s="160"/>
      <c r="H312" s="151"/>
      <c r="I312" s="151"/>
      <c r="J312" s="151"/>
      <c r="K312" s="151"/>
      <c r="L312" s="151"/>
      <c r="M312" s="151"/>
      <c r="N312" s="151"/>
      <c r="O312" s="151" t="s">
        <v>126</v>
      </c>
      <c r="P312" s="151">
        <v>0</v>
      </c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</row>
    <row r="313" spans="1:42" outlineLevel="3">
      <c r="A313" s="158"/>
      <c r="B313" s="159"/>
      <c r="C313" s="185" t="s">
        <v>408</v>
      </c>
      <c r="D313" s="161"/>
      <c r="E313" s="162">
        <v>3.87</v>
      </c>
      <c r="F313" s="160"/>
      <c r="G313" s="160"/>
      <c r="H313" s="151"/>
      <c r="I313" s="151"/>
      <c r="J313" s="151"/>
      <c r="K313" s="151"/>
      <c r="L313" s="151"/>
      <c r="M313" s="151"/>
      <c r="N313" s="151"/>
      <c r="O313" s="151" t="s">
        <v>126</v>
      </c>
      <c r="P313" s="151">
        <v>0</v>
      </c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</row>
    <row r="314" spans="1:42" outlineLevel="3">
      <c r="A314" s="158"/>
      <c r="B314" s="159"/>
      <c r="C314" s="185" t="s">
        <v>409</v>
      </c>
      <c r="D314" s="161"/>
      <c r="E314" s="162">
        <v>3.83</v>
      </c>
      <c r="F314" s="160"/>
      <c r="G314" s="160"/>
      <c r="H314" s="151"/>
      <c r="I314" s="151"/>
      <c r="J314" s="151"/>
      <c r="K314" s="151"/>
      <c r="L314" s="151"/>
      <c r="M314" s="151"/>
      <c r="N314" s="151"/>
      <c r="O314" s="151" t="s">
        <v>126</v>
      </c>
      <c r="P314" s="151">
        <v>0</v>
      </c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</row>
    <row r="315" spans="1:42" outlineLevel="3">
      <c r="A315" s="158"/>
      <c r="B315" s="159"/>
      <c r="C315" s="185" t="s">
        <v>410</v>
      </c>
      <c r="D315" s="161"/>
      <c r="E315" s="162">
        <v>11.24</v>
      </c>
      <c r="F315" s="160"/>
      <c r="G315" s="160"/>
      <c r="H315" s="151"/>
      <c r="I315" s="151"/>
      <c r="J315" s="151"/>
      <c r="K315" s="151"/>
      <c r="L315" s="151"/>
      <c r="M315" s="151"/>
      <c r="N315" s="151"/>
      <c r="O315" s="151" t="s">
        <v>126</v>
      </c>
      <c r="P315" s="151">
        <v>0</v>
      </c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</row>
    <row r="316" spans="1:42" outlineLevel="3">
      <c r="A316" s="158"/>
      <c r="B316" s="159"/>
      <c r="C316" s="185" t="s">
        <v>411</v>
      </c>
      <c r="D316" s="161"/>
      <c r="E316" s="162">
        <v>11.21</v>
      </c>
      <c r="F316" s="160"/>
      <c r="G316" s="160"/>
      <c r="H316" s="151"/>
      <c r="I316" s="151"/>
      <c r="J316" s="151"/>
      <c r="K316" s="151"/>
      <c r="L316" s="151"/>
      <c r="M316" s="151"/>
      <c r="N316" s="151"/>
      <c r="O316" s="151" t="s">
        <v>126</v>
      </c>
      <c r="P316" s="151">
        <v>0</v>
      </c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</row>
    <row r="317" spans="1:42" outlineLevel="1">
      <c r="A317" s="171">
        <v>124</v>
      </c>
      <c r="B317" s="172" t="s">
        <v>412</v>
      </c>
      <c r="C317" s="184" t="s">
        <v>413</v>
      </c>
      <c r="D317" s="173" t="s">
        <v>131</v>
      </c>
      <c r="E317" s="174">
        <v>51.271000000000001</v>
      </c>
      <c r="F317" s="175"/>
      <c r="G317" s="176">
        <f>ROUND(E317*F317,2)</f>
        <v>0</v>
      </c>
      <c r="H317" s="151"/>
      <c r="I317" s="151"/>
      <c r="J317" s="151"/>
      <c r="K317" s="151"/>
      <c r="L317" s="151"/>
      <c r="M317" s="151"/>
      <c r="N317" s="151"/>
      <c r="O317" s="151" t="s">
        <v>124</v>
      </c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</row>
    <row r="318" spans="1:42" outlineLevel="2">
      <c r="A318" s="158"/>
      <c r="B318" s="159"/>
      <c r="C318" s="185" t="s">
        <v>414</v>
      </c>
      <c r="D318" s="161"/>
      <c r="E318" s="162">
        <v>25.510999999999999</v>
      </c>
      <c r="F318" s="160"/>
      <c r="G318" s="160"/>
      <c r="H318" s="151"/>
      <c r="I318" s="151"/>
      <c r="J318" s="151"/>
      <c r="K318" s="151"/>
      <c r="L318" s="151"/>
      <c r="M318" s="151"/>
      <c r="N318" s="151"/>
      <c r="O318" s="151" t="s">
        <v>126</v>
      </c>
      <c r="P318" s="151">
        <v>0</v>
      </c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</row>
    <row r="319" spans="1:42" outlineLevel="3">
      <c r="A319" s="158"/>
      <c r="B319" s="159"/>
      <c r="C319" s="185" t="s">
        <v>415</v>
      </c>
      <c r="D319" s="161"/>
      <c r="E319" s="162">
        <v>25.76</v>
      </c>
      <c r="F319" s="160"/>
      <c r="G319" s="160"/>
      <c r="H319" s="151"/>
      <c r="I319" s="151"/>
      <c r="J319" s="151"/>
      <c r="K319" s="151"/>
      <c r="L319" s="151"/>
      <c r="M319" s="151"/>
      <c r="N319" s="151"/>
      <c r="O319" s="151" t="s">
        <v>126</v>
      </c>
      <c r="P319" s="151">
        <v>0</v>
      </c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</row>
    <row r="320" spans="1:42">
      <c r="A320" s="165" t="s">
        <v>119</v>
      </c>
      <c r="B320" s="166" t="s">
        <v>91</v>
      </c>
      <c r="C320" s="183" t="s">
        <v>92</v>
      </c>
      <c r="D320" s="167"/>
      <c r="E320" s="168"/>
      <c r="F320" s="169"/>
      <c r="G320" s="169">
        <f>SUMIF(O321:O346,"&lt;&gt;NOR",G321:G346)</f>
        <v>0</v>
      </c>
      <c r="O320" t="s">
        <v>120</v>
      </c>
    </row>
    <row r="321" spans="1:42" outlineLevel="1">
      <c r="A321" s="171">
        <v>125</v>
      </c>
      <c r="B321" s="172" t="s">
        <v>416</v>
      </c>
      <c r="C321" s="184" t="s">
        <v>596</v>
      </c>
      <c r="D321" s="173" t="s">
        <v>131</v>
      </c>
      <c r="E321" s="174">
        <v>93.501999999999995</v>
      </c>
      <c r="F321" s="175"/>
      <c r="G321" s="176">
        <f>ROUND(E321*F321,2)</f>
        <v>0</v>
      </c>
      <c r="H321" s="151"/>
      <c r="I321" s="151"/>
      <c r="J321" s="151"/>
      <c r="K321" s="151"/>
      <c r="L321" s="151"/>
      <c r="M321" s="151"/>
      <c r="N321" s="151"/>
      <c r="O321" s="151" t="s">
        <v>124</v>
      </c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</row>
    <row r="322" spans="1:42" outlineLevel="2">
      <c r="A322" s="158"/>
      <c r="B322" s="159"/>
      <c r="C322" s="185" t="s">
        <v>417</v>
      </c>
      <c r="D322" s="161"/>
      <c r="E322" s="162"/>
      <c r="F322" s="160"/>
      <c r="G322" s="160"/>
      <c r="H322" s="151"/>
      <c r="I322" s="151"/>
      <c r="J322" s="151"/>
      <c r="K322" s="151"/>
      <c r="L322" s="151"/>
      <c r="M322" s="151"/>
      <c r="N322" s="151"/>
      <c r="O322" s="151" t="s">
        <v>126</v>
      </c>
      <c r="P322" s="151">
        <v>0</v>
      </c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</row>
    <row r="323" spans="1:42" outlineLevel="3">
      <c r="A323" s="158"/>
      <c r="B323" s="159"/>
      <c r="C323" s="185" t="s">
        <v>418</v>
      </c>
      <c r="D323" s="161"/>
      <c r="E323" s="162">
        <v>7.4580000000000002</v>
      </c>
      <c r="F323" s="160"/>
      <c r="G323" s="160"/>
      <c r="H323" s="151"/>
      <c r="I323" s="151"/>
      <c r="J323" s="151"/>
      <c r="K323" s="151"/>
      <c r="L323" s="151"/>
      <c r="M323" s="151"/>
      <c r="N323" s="151"/>
      <c r="O323" s="151" t="s">
        <v>126</v>
      </c>
      <c r="P323" s="151">
        <v>0</v>
      </c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</row>
    <row r="324" spans="1:42" outlineLevel="3">
      <c r="A324" s="158"/>
      <c r="B324" s="159"/>
      <c r="C324" s="185" t="s">
        <v>419</v>
      </c>
      <c r="D324" s="161"/>
      <c r="E324" s="162">
        <v>2.94</v>
      </c>
      <c r="F324" s="160"/>
      <c r="G324" s="160"/>
      <c r="H324" s="151"/>
      <c r="I324" s="151"/>
      <c r="J324" s="151"/>
      <c r="K324" s="151"/>
      <c r="L324" s="151"/>
      <c r="M324" s="151"/>
      <c r="N324" s="151"/>
      <c r="O324" s="151" t="s">
        <v>126</v>
      </c>
      <c r="P324" s="151">
        <v>0</v>
      </c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</row>
    <row r="325" spans="1:42" outlineLevel="3">
      <c r="A325" s="158"/>
      <c r="B325" s="159"/>
      <c r="C325" s="185" t="s">
        <v>420</v>
      </c>
      <c r="D325" s="161"/>
      <c r="E325" s="162">
        <v>7.4690000000000003</v>
      </c>
      <c r="F325" s="160"/>
      <c r="G325" s="160"/>
      <c r="H325" s="151"/>
      <c r="I325" s="151"/>
      <c r="J325" s="151"/>
      <c r="K325" s="151"/>
      <c r="L325" s="151"/>
      <c r="M325" s="151"/>
      <c r="N325" s="151"/>
      <c r="O325" s="151" t="s">
        <v>126</v>
      </c>
      <c r="P325" s="151">
        <v>0</v>
      </c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</row>
    <row r="326" spans="1:42" outlineLevel="3">
      <c r="A326" s="158"/>
      <c r="B326" s="159"/>
      <c r="C326" s="185" t="s">
        <v>421</v>
      </c>
      <c r="D326" s="161"/>
      <c r="E326" s="162">
        <v>7.5350000000000001</v>
      </c>
      <c r="F326" s="160"/>
      <c r="G326" s="160"/>
      <c r="H326" s="151"/>
      <c r="I326" s="151"/>
      <c r="J326" s="151"/>
      <c r="K326" s="151"/>
      <c r="L326" s="151"/>
      <c r="M326" s="151"/>
      <c r="N326" s="151"/>
      <c r="O326" s="151" t="s">
        <v>126</v>
      </c>
      <c r="P326" s="151">
        <v>0</v>
      </c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L326" s="151"/>
      <c r="AM326" s="151"/>
      <c r="AN326" s="151"/>
      <c r="AO326" s="151"/>
      <c r="AP326" s="151"/>
    </row>
    <row r="327" spans="1:42" outlineLevel="3">
      <c r="A327" s="158"/>
      <c r="B327" s="159"/>
      <c r="C327" s="185" t="s">
        <v>422</v>
      </c>
      <c r="D327" s="161"/>
      <c r="E327" s="162">
        <v>2.94</v>
      </c>
      <c r="F327" s="160"/>
      <c r="G327" s="160"/>
      <c r="H327" s="151"/>
      <c r="I327" s="151"/>
      <c r="J327" s="151"/>
      <c r="K327" s="151"/>
      <c r="L327" s="151"/>
      <c r="M327" s="151"/>
      <c r="N327" s="151"/>
      <c r="O327" s="151" t="s">
        <v>126</v>
      </c>
      <c r="P327" s="151">
        <v>0</v>
      </c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L327" s="151"/>
      <c r="AM327" s="151"/>
      <c r="AN327" s="151"/>
      <c r="AO327" s="151"/>
      <c r="AP327" s="151"/>
    </row>
    <row r="328" spans="1:42" outlineLevel="3">
      <c r="A328" s="158"/>
      <c r="B328" s="159"/>
      <c r="C328" s="185" t="s">
        <v>423</v>
      </c>
      <c r="D328" s="161"/>
      <c r="E328" s="162">
        <v>8.36</v>
      </c>
      <c r="F328" s="160"/>
      <c r="G328" s="160"/>
      <c r="H328" s="151"/>
      <c r="I328" s="151"/>
      <c r="J328" s="151"/>
      <c r="K328" s="151"/>
      <c r="L328" s="151"/>
      <c r="M328" s="151"/>
      <c r="N328" s="151"/>
      <c r="O328" s="151" t="s">
        <v>126</v>
      </c>
      <c r="P328" s="151">
        <v>0</v>
      </c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</row>
    <row r="329" spans="1:42" outlineLevel="3">
      <c r="A329" s="158"/>
      <c r="B329" s="159"/>
      <c r="C329" s="185" t="s">
        <v>424</v>
      </c>
      <c r="D329" s="161"/>
      <c r="E329" s="162">
        <v>3.18</v>
      </c>
      <c r="F329" s="160"/>
      <c r="G329" s="160"/>
      <c r="H329" s="151"/>
      <c r="I329" s="151"/>
      <c r="J329" s="151"/>
      <c r="K329" s="151"/>
      <c r="L329" s="151"/>
      <c r="M329" s="151"/>
      <c r="N329" s="151"/>
      <c r="O329" s="151" t="s">
        <v>126</v>
      </c>
      <c r="P329" s="151">
        <v>0</v>
      </c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</row>
    <row r="330" spans="1:42" outlineLevel="3">
      <c r="A330" s="158"/>
      <c r="B330" s="159"/>
      <c r="C330" s="187" t="s">
        <v>425</v>
      </c>
      <c r="D330" s="163"/>
      <c r="E330" s="164">
        <v>39.881999999999998</v>
      </c>
      <c r="F330" s="160"/>
      <c r="G330" s="160"/>
      <c r="H330" s="151"/>
      <c r="I330" s="151"/>
      <c r="J330" s="151"/>
      <c r="K330" s="151"/>
      <c r="L330" s="151"/>
      <c r="M330" s="151"/>
      <c r="N330" s="151"/>
      <c r="O330" s="151" t="s">
        <v>126</v>
      </c>
      <c r="P330" s="151">
        <v>1</v>
      </c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</row>
    <row r="331" spans="1:42" outlineLevel="3">
      <c r="A331" s="158"/>
      <c r="B331" s="159"/>
      <c r="C331" s="185" t="s">
        <v>426</v>
      </c>
      <c r="D331" s="161"/>
      <c r="E331" s="162"/>
      <c r="F331" s="160"/>
      <c r="G331" s="160"/>
      <c r="H331" s="151"/>
      <c r="I331" s="151"/>
      <c r="J331" s="151"/>
      <c r="K331" s="151"/>
      <c r="L331" s="151"/>
      <c r="M331" s="151"/>
      <c r="N331" s="151"/>
      <c r="O331" s="151" t="s">
        <v>126</v>
      </c>
      <c r="P331" s="151">
        <v>0</v>
      </c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</row>
    <row r="332" spans="1:42" outlineLevel="3">
      <c r="A332" s="158"/>
      <c r="B332" s="159"/>
      <c r="C332" s="185" t="s">
        <v>427</v>
      </c>
      <c r="D332" s="161"/>
      <c r="E332" s="162">
        <v>15.868</v>
      </c>
      <c r="F332" s="160"/>
      <c r="G332" s="160"/>
      <c r="H332" s="151"/>
      <c r="I332" s="151"/>
      <c r="J332" s="151"/>
      <c r="K332" s="151"/>
      <c r="L332" s="151"/>
      <c r="M332" s="151"/>
      <c r="N332" s="151"/>
      <c r="O332" s="151" t="s">
        <v>126</v>
      </c>
      <c r="P332" s="151">
        <v>0</v>
      </c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</row>
    <row r="333" spans="1:42" outlineLevel="3">
      <c r="A333" s="158"/>
      <c r="B333" s="159"/>
      <c r="C333" s="185" t="s">
        <v>428</v>
      </c>
      <c r="D333" s="161"/>
      <c r="E333" s="162">
        <v>7.86</v>
      </c>
      <c r="F333" s="160"/>
      <c r="G333" s="160"/>
      <c r="H333" s="151"/>
      <c r="I333" s="151"/>
      <c r="J333" s="151"/>
      <c r="K333" s="151"/>
      <c r="L333" s="151"/>
      <c r="M333" s="151"/>
      <c r="N333" s="151"/>
      <c r="O333" s="151" t="s">
        <v>126</v>
      </c>
      <c r="P333" s="151">
        <v>0</v>
      </c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L333" s="151"/>
      <c r="AM333" s="151"/>
      <c r="AN333" s="151"/>
      <c r="AO333" s="151"/>
      <c r="AP333" s="151"/>
    </row>
    <row r="334" spans="1:42" outlineLevel="3">
      <c r="A334" s="158"/>
      <c r="B334" s="159"/>
      <c r="C334" s="185" t="s">
        <v>429</v>
      </c>
      <c r="D334" s="161"/>
      <c r="E334" s="162">
        <v>15.978</v>
      </c>
      <c r="F334" s="160"/>
      <c r="G334" s="160"/>
      <c r="H334" s="151"/>
      <c r="I334" s="151"/>
      <c r="J334" s="151"/>
      <c r="K334" s="151"/>
      <c r="L334" s="151"/>
      <c r="M334" s="151"/>
      <c r="N334" s="151"/>
      <c r="O334" s="151" t="s">
        <v>126</v>
      </c>
      <c r="P334" s="151">
        <v>0</v>
      </c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</row>
    <row r="335" spans="1:42" outlineLevel="3">
      <c r="A335" s="158"/>
      <c r="B335" s="159"/>
      <c r="C335" s="185" t="s">
        <v>430</v>
      </c>
      <c r="D335" s="161"/>
      <c r="E335" s="162">
        <v>7.86</v>
      </c>
      <c r="F335" s="160"/>
      <c r="G335" s="160"/>
      <c r="H335" s="151"/>
      <c r="I335" s="151"/>
      <c r="J335" s="151"/>
      <c r="K335" s="151"/>
      <c r="L335" s="151"/>
      <c r="M335" s="151"/>
      <c r="N335" s="151"/>
      <c r="O335" s="151" t="s">
        <v>126</v>
      </c>
      <c r="P335" s="151">
        <v>0</v>
      </c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</row>
    <row r="336" spans="1:42" outlineLevel="3">
      <c r="A336" s="158"/>
      <c r="B336" s="159"/>
      <c r="C336" s="185" t="s">
        <v>431</v>
      </c>
      <c r="D336" s="161"/>
      <c r="E336" s="162">
        <v>16.11</v>
      </c>
      <c r="F336" s="160"/>
      <c r="G336" s="160"/>
      <c r="H336" s="151"/>
      <c r="I336" s="151"/>
      <c r="J336" s="151"/>
      <c r="K336" s="151"/>
      <c r="L336" s="151"/>
      <c r="M336" s="151"/>
      <c r="N336" s="151"/>
      <c r="O336" s="151" t="s">
        <v>126</v>
      </c>
      <c r="P336" s="151">
        <v>0</v>
      </c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</row>
    <row r="337" spans="1:42" outlineLevel="3">
      <c r="A337" s="158"/>
      <c r="B337" s="159"/>
      <c r="C337" s="185" t="s">
        <v>432</v>
      </c>
      <c r="D337" s="161"/>
      <c r="E337" s="162">
        <v>7.86</v>
      </c>
      <c r="F337" s="160"/>
      <c r="G337" s="160"/>
      <c r="H337" s="151"/>
      <c r="I337" s="151"/>
      <c r="J337" s="151"/>
      <c r="K337" s="151"/>
      <c r="L337" s="151"/>
      <c r="M337" s="151"/>
      <c r="N337" s="151"/>
      <c r="O337" s="151" t="s">
        <v>126</v>
      </c>
      <c r="P337" s="151">
        <v>0</v>
      </c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L337" s="151"/>
      <c r="AM337" s="151"/>
      <c r="AN337" s="151"/>
      <c r="AO337" s="151"/>
      <c r="AP337" s="151"/>
    </row>
    <row r="338" spans="1:42" outlineLevel="3">
      <c r="A338" s="158"/>
      <c r="B338" s="159"/>
      <c r="C338" s="185" t="s">
        <v>433</v>
      </c>
      <c r="D338" s="161"/>
      <c r="E338" s="162">
        <v>15.12</v>
      </c>
      <c r="F338" s="160"/>
      <c r="G338" s="160"/>
      <c r="H338" s="151"/>
      <c r="I338" s="151"/>
      <c r="J338" s="151"/>
      <c r="K338" s="151"/>
      <c r="L338" s="151"/>
      <c r="M338" s="151"/>
      <c r="N338" s="151"/>
      <c r="O338" s="151" t="s">
        <v>126</v>
      </c>
      <c r="P338" s="151">
        <v>0</v>
      </c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</row>
    <row r="339" spans="1:42" outlineLevel="3">
      <c r="A339" s="158"/>
      <c r="B339" s="159"/>
      <c r="C339" s="185" t="s">
        <v>434</v>
      </c>
      <c r="D339" s="161"/>
      <c r="E339" s="162">
        <v>6.8460000000000001</v>
      </c>
      <c r="F339" s="160"/>
      <c r="G339" s="160"/>
      <c r="H339" s="151"/>
      <c r="I339" s="151"/>
      <c r="J339" s="151"/>
      <c r="K339" s="151"/>
      <c r="L339" s="151"/>
      <c r="M339" s="151"/>
      <c r="N339" s="151"/>
      <c r="O339" s="151" t="s">
        <v>126</v>
      </c>
      <c r="P339" s="151">
        <v>0</v>
      </c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</row>
    <row r="340" spans="1:42" outlineLevel="3">
      <c r="A340" s="158"/>
      <c r="B340" s="159"/>
      <c r="C340" s="185" t="s">
        <v>435</v>
      </c>
      <c r="D340" s="161"/>
      <c r="E340" s="162">
        <v>-39.881999999999998</v>
      </c>
      <c r="F340" s="160"/>
      <c r="G340" s="160"/>
      <c r="H340" s="151"/>
      <c r="I340" s="151"/>
      <c r="J340" s="151"/>
      <c r="K340" s="151"/>
      <c r="L340" s="151"/>
      <c r="M340" s="151"/>
      <c r="N340" s="151"/>
      <c r="O340" s="151" t="s">
        <v>126</v>
      </c>
      <c r="P340" s="151">
        <v>0</v>
      </c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</row>
    <row r="341" spans="1:42" outlineLevel="3">
      <c r="A341" s="158"/>
      <c r="B341" s="159"/>
      <c r="C341" s="187" t="s">
        <v>425</v>
      </c>
      <c r="D341" s="163"/>
      <c r="E341" s="164">
        <v>53.62</v>
      </c>
      <c r="F341" s="160"/>
      <c r="G341" s="160"/>
      <c r="H341" s="151"/>
      <c r="I341" s="151"/>
      <c r="J341" s="151"/>
      <c r="K341" s="151"/>
      <c r="L341" s="151"/>
      <c r="M341" s="151"/>
      <c r="N341" s="151"/>
      <c r="O341" s="151" t="s">
        <v>126</v>
      </c>
      <c r="P341" s="151">
        <v>1</v>
      </c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</row>
    <row r="342" spans="1:42" ht="22.5" outlineLevel="1">
      <c r="A342" s="171">
        <v>126</v>
      </c>
      <c r="B342" s="172" t="s">
        <v>436</v>
      </c>
      <c r="C342" s="184" t="s">
        <v>597</v>
      </c>
      <c r="D342" s="173" t="s">
        <v>131</v>
      </c>
      <c r="E342" s="174">
        <v>93.501999999999995</v>
      </c>
      <c r="F342" s="175"/>
      <c r="G342" s="176">
        <f>ROUND(E342*F342,2)</f>
        <v>0</v>
      </c>
      <c r="H342" s="151"/>
      <c r="I342" s="151"/>
      <c r="J342" s="151"/>
      <c r="K342" s="151"/>
      <c r="L342" s="151"/>
      <c r="M342" s="151"/>
      <c r="N342" s="151"/>
      <c r="O342" s="151" t="s">
        <v>124</v>
      </c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</row>
    <row r="343" spans="1:42" outlineLevel="2">
      <c r="A343" s="158"/>
      <c r="B343" s="159"/>
      <c r="C343" s="185" t="s">
        <v>570</v>
      </c>
      <c r="D343" s="161"/>
      <c r="E343" s="162">
        <v>93.501999999999995</v>
      </c>
      <c r="F343" s="160"/>
      <c r="G343" s="160"/>
      <c r="H343" s="151"/>
      <c r="I343" s="151"/>
      <c r="J343" s="151"/>
      <c r="K343" s="151"/>
      <c r="L343" s="151"/>
      <c r="M343" s="151"/>
      <c r="N343" s="151"/>
      <c r="O343" s="151" t="s">
        <v>126</v>
      </c>
      <c r="P343" s="151">
        <v>5</v>
      </c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</row>
    <row r="344" spans="1:42" ht="22.5" outlineLevel="1">
      <c r="A344" s="171">
        <v>127</v>
      </c>
      <c r="B344" s="172" t="s">
        <v>437</v>
      </c>
      <c r="C344" s="184" t="s">
        <v>598</v>
      </c>
      <c r="D344" s="173" t="s">
        <v>131</v>
      </c>
      <c r="E344" s="174">
        <v>102.8522</v>
      </c>
      <c r="F344" s="175"/>
      <c r="G344" s="176">
        <f>ROUND(E344*F344,2)</f>
        <v>0</v>
      </c>
      <c r="H344" s="151"/>
      <c r="I344" s="151"/>
      <c r="J344" s="151"/>
      <c r="K344" s="151"/>
      <c r="L344" s="151"/>
      <c r="M344" s="151"/>
      <c r="N344" s="151"/>
      <c r="O344" s="151" t="s">
        <v>194</v>
      </c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L344" s="151"/>
      <c r="AM344" s="151"/>
      <c r="AN344" s="151"/>
      <c r="AO344" s="151"/>
      <c r="AP344" s="151"/>
    </row>
    <row r="345" spans="1:42" outlineLevel="2">
      <c r="A345" s="158"/>
      <c r="B345" s="159"/>
      <c r="C345" s="185" t="s">
        <v>571</v>
      </c>
      <c r="D345" s="161"/>
      <c r="E345" s="162">
        <v>102.8522</v>
      </c>
      <c r="F345" s="160"/>
      <c r="G345" s="160"/>
      <c r="H345" s="151"/>
      <c r="I345" s="151"/>
      <c r="J345" s="151"/>
      <c r="K345" s="151"/>
      <c r="L345" s="151"/>
      <c r="M345" s="151"/>
      <c r="N345" s="151"/>
      <c r="O345" s="151" t="s">
        <v>126</v>
      </c>
      <c r="P345" s="151">
        <v>5</v>
      </c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</row>
    <row r="346" spans="1:42" outlineLevel="1">
      <c r="A346" s="177">
        <v>128</v>
      </c>
      <c r="B346" s="178" t="s">
        <v>438</v>
      </c>
      <c r="C346" s="186" t="s">
        <v>439</v>
      </c>
      <c r="D346" s="179" t="s">
        <v>279</v>
      </c>
      <c r="E346" s="180">
        <v>2.4154399999999998</v>
      </c>
      <c r="F346" s="181"/>
      <c r="G346" s="182">
        <f>ROUND(E346*F346,2)</f>
        <v>0</v>
      </c>
      <c r="H346" s="151"/>
      <c r="I346" s="151"/>
      <c r="J346" s="151"/>
      <c r="K346" s="151"/>
      <c r="L346" s="151"/>
      <c r="M346" s="151"/>
      <c r="N346" s="151"/>
      <c r="O346" s="151" t="s">
        <v>280</v>
      </c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</row>
    <row r="347" spans="1:42">
      <c r="A347" s="165" t="s">
        <v>119</v>
      </c>
      <c r="B347" s="166" t="s">
        <v>93</v>
      </c>
      <c r="C347" s="183" t="s">
        <v>94</v>
      </c>
      <c r="D347" s="167"/>
      <c r="E347" s="168"/>
      <c r="F347" s="169"/>
      <c r="G347" s="169">
        <f>SUMIF(O348:O352,"&lt;&gt;NOR",G348:G352)</f>
        <v>0</v>
      </c>
      <c r="O347" t="s">
        <v>120</v>
      </c>
    </row>
    <row r="348" spans="1:42" outlineLevel="1">
      <c r="A348" s="171">
        <v>129</v>
      </c>
      <c r="B348" s="172" t="s">
        <v>440</v>
      </c>
      <c r="C348" s="184" t="s">
        <v>441</v>
      </c>
      <c r="D348" s="173" t="s">
        <v>131</v>
      </c>
      <c r="E348" s="174">
        <v>7.68</v>
      </c>
      <c r="F348" s="175"/>
      <c r="G348" s="176">
        <f>ROUND(E348*F348,2)</f>
        <v>0</v>
      </c>
      <c r="H348" s="151"/>
      <c r="I348" s="151"/>
      <c r="J348" s="151"/>
      <c r="K348" s="151"/>
      <c r="L348" s="151"/>
      <c r="M348" s="151"/>
      <c r="N348" s="151"/>
      <c r="O348" s="151" t="s">
        <v>124</v>
      </c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</row>
    <row r="349" spans="1:42" outlineLevel="2">
      <c r="A349" s="158"/>
      <c r="B349" s="159"/>
      <c r="C349" s="185" t="s">
        <v>572</v>
      </c>
      <c r="D349" s="161"/>
      <c r="E349" s="162">
        <v>7.68</v>
      </c>
      <c r="F349" s="160"/>
      <c r="G349" s="160"/>
      <c r="H349" s="151"/>
      <c r="I349" s="151"/>
      <c r="J349" s="151"/>
      <c r="K349" s="151"/>
      <c r="L349" s="151"/>
      <c r="M349" s="151"/>
      <c r="N349" s="151"/>
      <c r="O349" s="151" t="s">
        <v>126</v>
      </c>
      <c r="P349" s="151">
        <v>5</v>
      </c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</row>
    <row r="350" spans="1:42" outlineLevel="1">
      <c r="A350" s="171">
        <v>130</v>
      </c>
      <c r="B350" s="172" t="s">
        <v>442</v>
      </c>
      <c r="C350" s="184" t="s">
        <v>443</v>
      </c>
      <c r="D350" s="173" t="s">
        <v>131</v>
      </c>
      <c r="E350" s="174">
        <v>7.68</v>
      </c>
      <c r="F350" s="175"/>
      <c r="G350" s="176">
        <f>ROUND(E350*F350,2)</f>
        <v>0</v>
      </c>
      <c r="H350" s="151"/>
      <c r="I350" s="151"/>
      <c r="J350" s="151"/>
      <c r="K350" s="151"/>
      <c r="L350" s="151"/>
      <c r="M350" s="151"/>
      <c r="N350" s="151"/>
      <c r="O350" s="151" t="s">
        <v>124</v>
      </c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  <c r="AO350" s="151"/>
      <c r="AP350" s="151"/>
    </row>
    <row r="351" spans="1:42" outlineLevel="2">
      <c r="A351" s="158"/>
      <c r="B351" s="159"/>
      <c r="C351" s="185" t="s">
        <v>444</v>
      </c>
      <c r="D351" s="161"/>
      <c r="E351" s="162">
        <v>7.68</v>
      </c>
      <c r="F351" s="160"/>
      <c r="G351" s="160"/>
      <c r="H351" s="151"/>
      <c r="I351" s="151"/>
      <c r="J351" s="151"/>
      <c r="K351" s="151"/>
      <c r="L351" s="151"/>
      <c r="M351" s="151"/>
      <c r="N351" s="151"/>
      <c r="O351" s="151" t="s">
        <v>126</v>
      </c>
      <c r="P351" s="151">
        <v>0</v>
      </c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L351" s="151"/>
      <c r="AM351" s="151"/>
      <c r="AN351" s="151"/>
      <c r="AO351" s="151"/>
      <c r="AP351" s="151"/>
    </row>
    <row r="352" spans="1:42" ht="22.5" outlineLevel="1">
      <c r="A352" s="177">
        <v>131</v>
      </c>
      <c r="B352" s="178" t="s">
        <v>445</v>
      </c>
      <c r="C352" s="186" t="s">
        <v>446</v>
      </c>
      <c r="D352" s="179" t="s">
        <v>123</v>
      </c>
      <c r="E352" s="180">
        <v>4</v>
      </c>
      <c r="F352" s="181"/>
      <c r="G352" s="182">
        <f>ROUND(E352*F352,2)</f>
        <v>0</v>
      </c>
      <c r="H352" s="151"/>
      <c r="I352" s="151"/>
      <c r="J352" s="151"/>
      <c r="K352" s="151"/>
      <c r="L352" s="151"/>
      <c r="M352" s="151"/>
      <c r="N352" s="151"/>
      <c r="O352" s="151" t="s">
        <v>124</v>
      </c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AL352" s="151"/>
      <c r="AM352" s="151"/>
      <c r="AN352" s="151"/>
      <c r="AO352" s="151"/>
      <c r="AP352" s="151"/>
    </row>
    <row r="353" spans="1:42">
      <c r="A353" s="165" t="s">
        <v>119</v>
      </c>
      <c r="B353" s="166" t="s">
        <v>95</v>
      </c>
      <c r="C353" s="183" t="s">
        <v>96</v>
      </c>
      <c r="D353" s="167"/>
      <c r="E353" s="168"/>
      <c r="F353" s="169"/>
      <c r="G353" s="169">
        <f>SUMIF(O354:O360,"&lt;&gt;NOR",G354:G360)</f>
        <v>0</v>
      </c>
      <c r="O353" t="s">
        <v>120</v>
      </c>
    </row>
    <row r="354" spans="1:42" outlineLevel="1">
      <c r="A354" s="171">
        <v>132</v>
      </c>
      <c r="B354" s="172" t="s">
        <v>447</v>
      </c>
      <c r="C354" s="184" t="s">
        <v>599</v>
      </c>
      <c r="D354" s="173" t="s">
        <v>131</v>
      </c>
      <c r="E354" s="174">
        <v>334.83049999999997</v>
      </c>
      <c r="F354" s="175"/>
      <c r="G354" s="176">
        <f>ROUND(E354*F354,2)</f>
        <v>0</v>
      </c>
      <c r="H354" s="151"/>
      <c r="I354" s="151"/>
      <c r="J354" s="151"/>
      <c r="K354" s="151"/>
      <c r="L354" s="151"/>
      <c r="M354" s="151"/>
      <c r="N354" s="151"/>
      <c r="O354" s="151" t="s">
        <v>124</v>
      </c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L354" s="151"/>
      <c r="AM354" s="151"/>
      <c r="AN354" s="151"/>
      <c r="AO354" s="151"/>
      <c r="AP354" s="151"/>
    </row>
    <row r="355" spans="1:42" outlineLevel="2">
      <c r="A355" s="158"/>
      <c r="B355" s="159"/>
      <c r="C355" s="185" t="s">
        <v>448</v>
      </c>
      <c r="D355" s="161"/>
      <c r="E355" s="162">
        <v>110.91</v>
      </c>
      <c r="F355" s="160"/>
      <c r="G355" s="160"/>
      <c r="H355" s="151"/>
      <c r="I355" s="151"/>
      <c r="J355" s="151"/>
      <c r="K355" s="151"/>
      <c r="L355" s="151"/>
      <c r="M355" s="151"/>
      <c r="N355" s="151"/>
      <c r="O355" s="151" t="s">
        <v>126</v>
      </c>
      <c r="P355" s="151">
        <v>5</v>
      </c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</row>
    <row r="356" spans="1:42" outlineLevel="3">
      <c r="A356" s="158"/>
      <c r="B356" s="159"/>
      <c r="C356" s="185" t="s">
        <v>171</v>
      </c>
      <c r="D356" s="161"/>
      <c r="E356" s="162">
        <v>135.2405</v>
      </c>
      <c r="F356" s="160"/>
      <c r="G356" s="160"/>
      <c r="H356" s="151"/>
      <c r="I356" s="151"/>
      <c r="J356" s="151"/>
      <c r="K356" s="151"/>
      <c r="L356" s="151"/>
      <c r="M356" s="151"/>
      <c r="N356" s="151"/>
      <c r="O356" s="151" t="s">
        <v>126</v>
      </c>
      <c r="P356" s="151">
        <v>5</v>
      </c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</row>
    <row r="357" spans="1:42" outlineLevel="3">
      <c r="A357" s="158"/>
      <c r="B357" s="159"/>
      <c r="C357" s="185" t="s">
        <v>449</v>
      </c>
      <c r="D357" s="161"/>
      <c r="E357" s="162">
        <v>82.8</v>
      </c>
      <c r="F357" s="160"/>
      <c r="G357" s="160"/>
      <c r="H357" s="151"/>
      <c r="I357" s="151"/>
      <c r="J357" s="151"/>
      <c r="K357" s="151"/>
      <c r="L357" s="151"/>
      <c r="M357" s="151"/>
      <c r="N357" s="151"/>
      <c r="O357" s="151" t="s">
        <v>126</v>
      </c>
      <c r="P357" s="151">
        <v>5</v>
      </c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151"/>
      <c r="AN357" s="151"/>
      <c r="AO357" s="151"/>
      <c r="AP357" s="151"/>
    </row>
    <row r="358" spans="1:42" outlineLevel="3">
      <c r="A358" s="158"/>
      <c r="B358" s="159"/>
      <c r="C358" s="185" t="s">
        <v>450</v>
      </c>
      <c r="D358" s="161"/>
      <c r="E358" s="162">
        <v>5.88</v>
      </c>
      <c r="F358" s="160"/>
      <c r="G358" s="160"/>
      <c r="H358" s="151"/>
      <c r="I358" s="151"/>
      <c r="J358" s="151"/>
      <c r="K358" s="151"/>
      <c r="L358" s="151"/>
      <c r="M358" s="151"/>
      <c r="N358" s="151"/>
      <c r="O358" s="151" t="s">
        <v>126</v>
      </c>
      <c r="P358" s="151">
        <v>5</v>
      </c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</row>
    <row r="359" spans="1:42" outlineLevel="1">
      <c r="A359" s="171">
        <v>133</v>
      </c>
      <c r="B359" s="172" t="s">
        <v>451</v>
      </c>
      <c r="C359" s="184" t="s">
        <v>600</v>
      </c>
      <c r="D359" s="173" t="s">
        <v>131</v>
      </c>
      <c r="E359" s="174">
        <v>334.83049999999997</v>
      </c>
      <c r="F359" s="175"/>
      <c r="G359" s="176">
        <f>ROUND(E359*F359,2)</f>
        <v>0</v>
      </c>
      <c r="H359" s="151"/>
      <c r="I359" s="151"/>
      <c r="J359" s="151"/>
      <c r="K359" s="151"/>
      <c r="L359" s="151"/>
      <c r="M359" s="151"/>
      <c r="N359" s="151"/>
      <c r="O359" s="151" t="s">
        <v>124</v>
      </c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L359" s="151"/>
      <c r="AM359" s="151"/>
      <c r="AN359" s="151"/>
      <c r="AO359" s="151"/>
      <c r="AP359" s="151"/>
    </row>
    <row r="360" spans="1:42" outlineLevel="2">
      <c r="A360" s="158"/>
      <c r="B360" s="159"/>
      <c r="C360" s="185" t="s">
        <v>573</v>
      </c>
      <c r="D360" s="161"/>
      <c r="E360" s="162">
        <v>334.83049999999997</v>
      </c>
      <c r="F360" s="160"/>
      <c r="G360" s="160"/>
      <c r="H360" s="151"/>
      <c r="I360" s="151"/>
      <c r="J360" s="151"/>
      <c r="K360" s="151"/>
      <c r="L360" s="151"/>
      <c r="M360" s="151"/>
      <c r="N360" s="151"/>
      <c r="O360" s="151" t="s">
        <v>126</v>
      </c>
      <c r="P360" s="151">
        <v>5</v>
      </c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  <c r="AJ360" s="151"/>
      <c r="AK360" s="151"/>
      <c r="AL360" s="151"/>
      <c r="AM360" s="151"/>
      <c r="AN360" s="151"/>
      <c r="AO360" s="151"/>
      <c r="AP360" s="151"/>
    </row>
    <row r="361" spans="1:42">
      <c r="A361" s="165" t="s">
        <v>119</v>
      </c>
      <c r="B361" s="166" t="s">
        <v>97</v>
      </c>
      <c r="C361" s="183" t="s">
        <v>98</v>
      </c>
      <c r="D361" s="167"/>
      <c r="E361" s="168"/>
      <c r="F361" s="169"/>
      <c r="G361" s="169">
        <f>SUMIF(O362:O392,"&lt;&gt;NOR",G362:G392)</f>
        <v>0</v>
      </c>
      <c r="O361" t="s">
        <v>120</v>
      </c>
    </row>
    <row r="362" spans="1:42" outlineLevel="1">
      <c r="A362" s="177">
        <v>134</v>
      </c>
      <c r="B362" s="178" t="s">
        <v>452</v>
      </c>
      <c r="C362" s="186" t="s">
        <v>529</v>
      </c>
      <c r="D362" s="179" t="s">
        <v>282</v>
      </c>
      <c r="E362" s="180">
        <v>1</v>
      </c>
      <c r="F362" s="181"/>
      <c r="G362" s="182">
        <f>ROUND(E362*F362,2)</f>
        <v>0</v>
      </c>
      <c r="H362" s="151"/>
      <c r="I362" s="151"/>
      <c r="J362" s="151"/>
      <c r="K362" s="151"/>
      <c r="L362" s="151"/>
      <c r="M362" s="151"/>
      <c r="N362" s="151"/>
      <c r="O362" s="151" t="s">
        <v>124</v>
      </c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  <c r="AJ362" s="151"/>
      <c r="AK362" s="151"/>
      <c r="AL362" s="151"/>
      <c r="AM362" s="151"/>
      <c r="AN362" s="151"/>
      <c r="AO362" s="151"/>
      <c r="AP362" s="151"/>
    </row>
    <row r="363" spans="1:42" outlineLevel="1">
      <c r="A363" s="193">
        <v>135</v>
      </c>
      <c r="B363" s="178" t="s">
        <v>605</v>
      </c>
      <c r="C363" s="194" t="s">
        <v>604</v>
      </c>
      <c r="D363" s="179" t="s">
        <v>282</v>
      </c>
      <c r="E363" s="180">
        <v>1</v>
      </c>
      <c r="F363" s="181"/>
      <c r="G363" s="182">
        <f>ROUND(E363*F363,2)</f>
        <v>0</v>
      </c>
      <c r="H363" s="151"/>
      <c r="I363" s="151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  <c r="AJ363" s="151"/>
      <c r="AK363" s="151"/>
      <c r="AL363" s="151"/>
      <c r="AM363" s="151"/>
      <c r="AN363" s="151"/>
      <c r="AO363" s="151"/>
      <c r="AP363" s="151"/>
    </row>
    <row r="364" spans="1:42" outlineLevel="1">
      <c r="A364" s="199">
        <v>136</v>
      </c>
      <c r="B364" s="200" t="s">
        <v>608</v>
      </c>
      <c r="C364" s="201" t="s">
        <v>609</v>
      </c>
      <c r="D364" s="195" t="s">
        <v>521</v>
      </c>
      <c r="E364" s="196">
        <v>4</v>
      </c>
      <c r="F364" s="197"/>
      <c r="G364" s="198">
        <f t="shared" ref="G364:G392" si="1">ROUND(E364*F364,2)</f>
        <v>0</v>
      </c>
      <c r="H364" s="151"/>
      <c r="I364" s="151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  <c r="AJ364" s="151"/>
      <c r="AK364" s="151"/>
      <c r="AL364" s="151"/>
      <c r="AM364" s="151"/>
      <c r="AN364" s="151"/>
      <c r="AO364" s="151"/>
      <c r="AP364" s="151"/>
    </row>
    <row r="365" spans="1:42" outlineLevel="1">
      <c r="A365" s="199">
        <v>137</v>
      </c>
      <c r="B365" s="200" t="s">
        <v>610</v>
      </c>
      <c r="C365" s="201" t="s">
        <v>611</v>
      </c>
      <c r="D365" s="195" t="s">
        <v>521</v>
      </c>
      <c r="E365" s="196">
        <v>4</v>
      </c>
      <c r="F365" s="197"/>
      <c r="G365" s="198">
        <f t="shared" si="1"/>
        <v>0</v>
      </c>
      <c r="H365" s="151"/>
      <c r="I365" s="151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  <c r="AJ365" s="151"/>
      <c r="AK365" s="151"/>
      <c r="AL365" s="151"/>
      <c r="AM365" s="151"/>
      <c r="AN365" s="151"/>
      <c r="AO365" s="151"/>
      <c r="AP365" s="151"/>
    </row>
    <row r="366" spans="1:42" ht="22.5" outlineLevel="1">
      <c r="A366" s="199">
        <v>138</v>
      </c>
      <c r="B366" s="200" t="s">
        <v>612</v>
      </c>
      <c r="C366" s="201" t="s">
        <v>613</v>
      </c>
      <c r="D366" s="195" t="s">
        <v>521</v>
      </c>
      <c r="E366" s="196">
        <v>14</v>
      </c>
      <c r="F366" s="197"/>
      <c r="G366" s="198">
        <f t="shared" si="1"/>
        <v>0</v>
      </c>
      <c r="H366" s="151"/>
      <c r="I366" s="151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  <c r="AJ366" s="151"/>
      <c r="AK366" s="151"/>
      <c r="AL366" s="151"/>
      <c r="AM366" s="151"/>
      <c r="AN366" s="151"/>
      <c r="AO366" s="151"/>
      <c r="AP366" s="151"/>
    </row>
    <row r="367" spans="1:42" ht="22.5" outlineLevel="1">
      <c r="A367" s="199">
        <v>139</v>
      </c>
      <c r="B367" s="200" t="s">
        <v>614</v>
      </c>
      <c r="C367" s="201" t="s">
        <v>615</v>
      </c>
      <c r="D367" s="195" t="s">
        <v>616</v>
      </c>
      <c r="E367" s="196">
        <v>16</v>
      </c>
      <c r="F367" s="197"/>
      <c r="G367" s="198">
        <f t="shared" si="1"/>
        <v>0</v>
      </c>
      <c r="H367" s="151"/>
      <c r="I367" s="151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  <c r="AJ367" s="151"/>
      <c r="AK367" s="151"/>
      <c r="AL367" s="151"/>
      <c r="AM367" s="151"/>
      <c r="AN367" s="151"/>
      <c r="AO367" s="151"/>
      <c r="AP367" s="151"/>
    </row>
    <row r="368" spans="1:42" ht="22.5" outlineLevel="1">
      <c r="A368" s="199">
        <v>140</v>
      </c>
      <c r="B368" s="200" t="s">
        <v>617</v>
      </c>
      <c r="C368" s="201" t="s">
        <v>618</v>
      </c>
      <c r="D368" s="195" t="s">
        <v>521</v>
      </c>
      <c r="E368" s="196">
        <v>8</v>
      </c>
      <c r="F368" s="197"/>
      <c r="G368" s="198">
        <f t="shared" si="1"/>
        <v>0</v>
      </c>
      <c r="H368" s="151"/>
      <c r="I368" s="151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  <c r="AJ368" s="151"/>
      <c r="AK368" s="151"/>
      <c r="AL368" s="151"/>
      <c r="AM368" s="151"/>
      <c r="AN368" s="151"/>
      <c r="AO368" s="151"/>
      <c r="AP368" s="151"/>
    </row>
    <row r="369" spans="1:42" ht="22.5" outlineLevel="1">
      <c r="A369" s="199">
        <v>141</v>
      </c>
      <c r="B369" s="200" t="s">
        <v>619</v>
      </c>
      <c r="C369" s="201" t="s">
        <v>620</v>
      </c>
      <c r="D369" s="195" t="s">
        <v>521</v>
      </c>
      <c r="E369" s="196">
        <v>4</v>
      </c>
      <c r="F369" s="197"/>
      <c r="G369" s="198">
        <f t="shared" si="1"/>
        <v>0</v>
      </c>
      <c r="H369" s="151"/>
      <c r="I369" s="151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  <c r="AJ369" s="151"/>
      <c r="AK369" s="151"/>
      <c r="AL369" s="151"/>
      <c r="AM369" s="151"/>
      <c r="AN369" s="151"/>
      <c r="AO369" s="151"/>
      <c r="AP369" s="151"/>
    </row>
    <row r="370" spans="1:42" outlineLevel="1">
      <c r="A370" s="199">
        <v>142</v>
      </c>
      <c r="B370" s="200" t="s">
        <v>621</v>
      </c>
      <c r="C370" s="201" t="s">
        <v>622</v>
      </c>
      <c r="D370" s="195" t="s">
        <v>521</v>
      </c>
      <c r="E370" s="196">
        <v>12</v>
      </c>
      <c r="F370" s="197"/>
      <c r="G370" s="198">
        <f t="shared" si="1"/>
        <v>0</v>
      </c>
      <c r="H370" s="151"/>
      <c r="I370" s="151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</row>
    <row r="371" spans="1:42" outlineLevel="1">
      <c r="A371" s="199">
        <v>143</v>
      </c>
      <c r="B371" s="200" t="s">
        <v>623</v>
      </c>
      <c r="C371" s="201" t="s">
        <v>624</v>
      </c>
      <c r="D371" s="195" t="s">
        <v>521</v>
      </c>
      <c r="E371" s="196">
        <v>16</v>
      </c>
      <c r="F371" s="197"/>
      <c r="G371" s="198">
        <f t="shared" si="1"/>
        <v>0</v>
      </c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151"/>
      <c r="AN371" s="151"/>
      <c r="AO371" s="151"/>
      <c r="AP371" s="151"/>
    </row>
    <row r="372" spans="1:42" outlineLevel="1">
      <c r="A372" s="199">
        <v>144</v>
      </c>
      <c r="B372" s="200" t="s">
        <v>625</v>
      </c>
      <c r="C372" s="201" t="s">
        <v>626</v>
      </c>
      <c r="D372" s="195" t="s">
        <v>521</v>
      </c>
      <c r="E372" s="196">
        <v>12</v>
      </c>
      <c r="F372" s="197"/>
      <c r="G372" s="198">
        <f t="shared" si="1"/>
        <v>0</v>
      </c>
      <c r="H372" s="151"/>
      <c r="I372" s="151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</row>
    <row r="373" spans="1:42" outlineLevel="1">
      <c r="A373" s="199">
        <v>145</v>
      </c>
      <c r="B373" s="200" t="s">
        <v>627</v>
      </c>
      <c r="C373" s="201" t="s">
        <v>628</v>
      </c>
      <c r="D373" s="195" t="s">
        <v>521</v>
      </c>
      <c r="E373" s="196">
        <v>8</v>
      </c>
      <c r="F373" s="197"/>
      <c r="G373" s="198">
        <f t="shared" si="1"/>
        <v>0</v>
      </c>
      <c r="H373" s="151"/>
      <c r="I373" s="151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L373" s="151"/>
      <c r="AM373" s="151"/>
      <c r="AN373" s="151"/>
      <c r="AO373" s="151"/>
      <c r="AP373" s="151"/>
    </row>
    <row r="374" spans="1:42" ht="33.75" outlineLevel="1">
      <c r="A374" s="199">
        <v>146</v>
      </c>
      <c r="B374" s="200" t="s">
        <v>629</v>
      </c>
      <c r="C374" s="201" t="s">
        <v>630</v>
      </c>
      <c r="D374" s="195" t="s">
        <v>521</v>
      </c>
      <c r="E374" s="196">
        <v>4</v>
      </c>
      <c r="F374" s="197"/>
      <c r="G374" s="198">
        <f t="shared" si="1"/>
        <v>0</v>
      </c>
      <c r="H374" s="151"/>
      <c r="I374" s="151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</row>
    <row r="375" spans="1:42" outlineLevel="1">
      <c r="A375" s="199">
        <v>147</v>
      </c>
      <c r="B375" s="200" t="s">
        <v>631</v>
      </c>
      <c r="C375" s="201" t="s">
        <v>632</v>
      </c>
      <c r="D375" s="195" t="s">
        <v>521</v>
      </c>
      <c r="E375" s="196">
        <v>4</v>
      </c>
      <c r="F375" s="197"/>
      <c r="G375" s="198">
        <f t="shared" si="1"/>
        <v>0</v>
      </c>
      <c r="H375" s="151"/>
      <c r="I375" s="151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  <c r="AJ375" s="151"/>
      <c r="AK375" s="151"/>
      <c r="AL375" s="151"/>
      <c r="AM375" s="151"/>
      <c r="AN375" s="151"/>
      <c r="AO375" s="151"/>
      <c r="AP375" s="151"/>
    </row>
    <row r="376" spans="1:42" outlineLevel="1">
      <c r="A376" s="199">
        <v>148</v>
      </c>
      <c r="B376" s="200" t="s">
        <v>633</v>
      </c>
      <c r="C376" s="201" t="s">
        <v>634</v>
      </c>
      <c r="D376" s="195" t="s">
        <v>521</v>
      </c>
      <c r="E376" s="196">
        <v>4</v>
      </c>
      <c r="F376" s="197"/>
      <c r="G376" s="198">
        <f t="shared" si="1"/>
        <v>0</v>
      </c>
      <c r="H376" s="151"/>
      <c r="I376" s="151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  <c r="AJ376" s="151"/>
      <c r="AK376" s="151"/>
      <c r="AL376" s="151"/>
      <c r="AM376" s="151"/>
      <c r="AN376" s="151"/>
      <c r="AO376" s="151"/>
      <c r="AP376" s="151"/>
    </row>
    <row r="377" spans="1:42" outlineLevel="1">
      <c r="A377" s="199">
        <v>149</v>
      </c>
      <c r="B377" s="200" t="s">
        <v>635</v>
      </c>
      <c r="C377" s="201" t="s">
        <v>636</v>
      </c>
      <c r="D377" s="195" t="s">
        <v>521</v>
      </c>
      <c r="E377" s="196">
        <v>4</v>
      </c>
      <c r="F377" s="197"/>
      <c r="G377" s="198">
        <f t="shared" si="1"/>
        <v>0</v>
      </c>
      <c r="H377" s="151"/>
      <c r="I377" s="151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  <c r="AJ377" s="151"/>
      <c r="AK377" s="151"/>
      <c r="AL377" s="151"/>
      <c r="AM377" s="151"/>
      <c r="AN377" s="151"/>
      <c r="AO377" s="151"/>
      <c r="AP377" s="151"/>
    </row>
    <row r="378" spans="1:42" ht="22.5" outlineLevel="1">
      <c r="A378" s="199">
        <v>150</v>
      </c>
      <c r="B378" s="200" t="s">
        <v>637</v>
      </c>
      <c r="C378" s="201" t="s">
        <v>638</v>
      </c>
      <c r="D378" s="195" t="s">
        <v>521</v>
      </c>
      <c r="E378" s="196">
        <v>4</v>
      </c>
      <c r="F378" s="197"/>
      <c r="G378" s="198">
        <f t="shared" si="1"/>
        <v>0</v>
      </c>
      <c r="H378" s="151"/>
      <c r="I378" s="151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  <c r="AJ378" s="151"/>
      <c r="AK378" s="151"/>
      <c r="AL378" s="151"/>
      <c r="AM378" s="151"/>
      <c r="AN378" s="151"/>
      <c r="AO378" s="151"/>
      <c r="AP378" s="151"/>
    </row>
    <row r="379" spans="1:42" outlineLevel="1">
      <c r="A379" s="199">
        <v>151</v>
      </c>
      <c r="B379" s="200" t="s">
        <v>639</v>
      </c>
      <c r="C379" s="201" t="s">
        <v>640</v>
      </c>
      <c r="D379" s="195" t="s">
        <v>641</v>
      </c>
      <c r="E379" s="196">
        <v>24</v>
      </c>
      <c r="F379" s="197"/>
      <c r="G379" s="198">
        <f t="shared" si="1"/>
        <v>0</v>
      </c>
      <c r="H379" s="151"/>
      <c r="I379" s="151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  <c r="AJ379" s="151"/>
      <c r="AK379" s="151"/>
      <c r="AL379" s="151"/>
      <c r="AM379" s="151"/>
      <c r="AN379" s="151"/>
      <c r="AO379" s="151"/>
      <c r="AP379" s="151"/>
    </row>
    <row r="380" spans="1:42" outlineLevel="1">
      <c r="A380" s="199">
        <v>152</v>
      </c>
      <c r="B380" s="200" t="s">
        <v>642</v>
      </c>
      <c r="C380" s="201" t="s">
        <v>643</v>
      </c>
      <c r="D380" s="195" t="s">
        <v>641</v>
      </c>
      <c r="E380" s="196">
        <v>24</v>
      </c>
      <c r="F380" s="197"/>
      <c r="G380" s="198">
        <f t="shared" si="1"/>
        <v>0</v>
      </c>
      <c r="H380" s="151"/>
      <c r="I380" s="151"/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  <c r="AJ380" s="151"/>
      <c r="AK380" s="151"/>
      <c r="AL380" s="151"/>
      <c r="AM380" s="151"/>
      <c r="AN380" s="151"/>
      <c r="AO380" s="151"/>
      <c r="AP380" s="151"/>
    </row>
    <row r="381" spans="1:42" ht="22.5" outlineLevel="1">
      <c r="A381" s="199">
        <v>153</v>
      </c>
      <c r="B381" s="200" t="s">
        <v>644</v>
      </c>
      <c r="C381" s="201" t="s">
        <v>645</v>
      </c>
      <c r="D381" s="195" t="s">
        <v>641</v>
      </c>
      <c r="E381" s="196">
        <v>24</v>
      </c>
      <c r="F381" s="197"/>
      <c r="G381" s="198">
        <f t="shared" si="1"/>
        <v>0</v>
      </c>
      <c r="H381" s="151"/>
      <c r="I381" s="151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  <c r="AJ381" s="151"/>
      <c r="AK381" s="151"/>
      <c r="AL381" s="151"/>
      <c r="AM381" s="151"/>
      <c r="AN381" s="151"/>
      <c r="AO381" s="151"/>
      <c r="AP381" s="151"/>
    </row>
    <row r="382" spans="1:42" ht="22.5" outlineLevel="1">
      <c r="A382" s="199">
        <v>154</v>
      </c>
      <c r="B382" s="200" t="s">
        <v>646</v>
      </c>
      <c r="C382" s="201" t="s">
        <v>647</v>
      </c>
      <c r="D382" s="195" t="s">
        <v>641</v>
      </c>
      <c r="E382" s="196">
        <v>24</v>
      </c>
      <c r="F382" s="197"/>
      <c r="G382" s="198">
        <f t="shared" si="1"/>
        <v>0</v>
      </c>
      <c r="H382" s="151"/>
      <c r="I382" s="151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  <c r="AJ382" s="151"/>
      <c r="AK382" s="151"/>
      <c r="AL382" s="151"/>
      <c r="AM382" s="151"/>
      <c r="AN382" s="151"/>
      <c r="AO382" s="151"/>
      <c r="AP382" s="151"/>
    </row>
    <row r="383" spans="1:42" ht="22.5" outlineLevel="1">
      <c r="A383" s="199">
        <v>155</v>
      </c>
      <c r="B383" s="200" t="s">
        <v>648</v>
      </c>
      <c r="C383" s="201" t="s">
        <v>649</v>
      </c>
      <c r="D383" s="195" t="s">
        <v>641</v>
      </c>
      <c r="E383" s="196">
        <v>24</v>
      </c>
      <c r="F383" s="197"/>
      <c r="G383" s="198">
        <f t="shared" si="1"/>
        <v>0</v>
      </c>
      <c r="H383" s="151"/>
      <c r="I383" s="151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  <c r="AJ383" s="151"/>
      <c r="AK383" s="151"/>
      <c r="AL383" s="151"/>
      <c r="AM383" s="151"/>
      <c r="AN383" s="151"/>
      <c r="AO383" s="151"/>
      <c r="AP383" s="151"/>
    </row>
    <row r="384" spans="1:42" ht="22.5" outlineLevel="1">
      <c r="A384" s="199">
        <v>156</v>
      </c>
      <c r="B384" s="200" t="s">
        <v>650</v>
      </c>
      <c r="C384" s="201" t="s">
        <v>651</v>
      </c>
      <c r="D384" s="195" t="s">
        <v>190</v>
      </c>
      <c r="E384" s="196">
        <v>240</v>
      </c>
      <c r="F384" s="197"/>
      <c r="G384" s="198">
        <f t="shared" si="1"/>
        <v>0</v>
      </c>
      <c r="H384" s="151"/>
      <c r="I384" s="151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  <c r="AJ384" s="151"/>
      <c r="AK384" s="151"/>
      <c r="AL384" s="151"/>
      <c r="AM384" s="151"/>
      <c r="AN384" s="151"/>
      <c r="AO384" s="151"/>
      <c r="AP384" s="151"/>
    </row>
    <row r="385" spans="1:42" outlineLevel="1">
      <c r="A385" s="199">
        <v>157</v>
      </c>
      <c r="B385" s="200" t="s">
        <v>652</v>
      </c>
      <c r="C385" s="201" t="s">
        <v>653</v>
      </c>
      <c r="D385" s="195" t="s">
        <v>190</v>
      </c>
      <c r="E385" s="196">
        <v>240</v>
      </c>
      <c r="F385" s="197"/>
      <c r="G385" s="198">
        <f t="shared" si="1"/>
        <v>0</v>
      </c>
      <c r="H385" s="151"/>
      <c r="I385" s="151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  <c r="AJ385" s="151"/>
      <c r="AK385" s="151"/>
      <c r="AL385" s="151"/>
      <c r="AM385" s="151"/>
      <c r="AN385" s="151"/>
      <c r="AO385" s="151"/>
      <c r="AP385" s="151"/>
    </row>
    <row r="386" spans="1:42" ht="22.5" outlineLevel="1">
      <c r="A386" s="199">
        <v>158</v>
      </c>
      <c r="B386" s="200" t="s">
        <v>654</v>
      </c>
      <c r="C386" s="201" t="s">
        <v>655</v>
      </c>
      <c r="D386" s="195" t="s">
        <v>521</v>
      </c>
      <c r="E386" s="196">
        <v>200</v>
      </c>
      <c r="F386" s="197"/>
      <c r="G386" s="198">
        <f t="shared" si="1"/>
        <v>0</v>
      </c>
      <c r="H386" s="151"/>
      <c r="I386" s="151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  <c r="AJ386" s="151"/>
      <c r="AK386" s="151"/>
      <c r="AL386" s="151"/>
      <c r="AM386" s="151"/>
      <c r="AN386" s="151"/>
      <c r="AO386" s="151"/>
      <c r="AP386" s="151"/>
    </row>
    <row r="387" spans="1:42" ht="22.5" outlineLevel="1">
      <c r="A387" s="199">
        <v>159</v>
      </c>
      <c r="B387" s="200" t="s">
        <v>656</v>
      </c>
      <c r="C387" s="201" t="s">
        <v>657</v>
      </c>
      <c r="D387" s="195" t="s">
        <v>190</v>
      </c>
      <c r="E387" s="196">
        <v>200</v>
      </c>
      <c r="F387" s="197"/>
      <c r="G387" s="198">
        <f t="shared" si="1"/>
        <v>0</v>
      </c>
      <c r="H387" s="151"/>
      <c r="I387" s="151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  <c r="AJ387" s="151"/>
      <c r="AK387" s="151"/>
      <c r="AL387" s="151"/>
      <c r="AM387" s="151"/>
      <c r="AN387" s="151"/>
      <c r="AO387" s="151"/>
      <c r="AP387" s="151"/>
    </row>
    <row r="388" spans="1:42" outlineLevel="1">
      <c r="A388" s="199">
        <v>160</v>
      </c>
      <c r="B388" s="200" t="s">
        <v>658</v>
      </c>
      <c r="C388" s="201" t="s">
        <v>659</v>
      </c>
      <c r="D388" s="195" t="s">
        <v>190</v>
      </c>
      <c r="E388" s="196">
        <v>200</v>
      </c>
      <c r="F388" s="197"/>
      <c r="G388" s="198">
        <f t="shared" si="1"/>
        <v>0</v>
      </c>
      <c r="H388" s="151"/>
      <c r="I388" s="151"/>
      <c r="J388" s="151"/>
      <c r="K388" s="151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  <c r="AJ388" s="151"/>
      <c r="AK388" s="151"/>
      <c r="AL388" s="151"/>
      <c r="AM388" s="151"/>
      <c r="AN388" s="151"/>
      <c r="AO388" s="151"/>
      <c r="AP388" s="151"/>
    </row>
    <row r="389" spans="1:42" ht="22.5" outlineLevel="1">
      <c r="A389" s="199">
        <v>161</v>
      </c>
      <c r="B389" s="200" t="s">
        <v>660</v>
      </c>
      <c r="C389" s="201" t="s">
        <v>661</v>
      </c>
      <c r="D389" s="195" t="s">
        <v>190</v>
      </c>
      <c r="E389" s="196">
        <v>200</v>
      </c>
      <c r="F389" s="197"/>
      <c r="G389" s="198">
        <f t="shared" si="1"/>
        <v>0</v>
      </c>
      <c r="H389" s="151"/>
      <c r="I389" s="151"/>
      <c r="J389" s="151"/>
      <c r="K389" s="151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  <c r="AJ389" s="151"/>
      <c r="AK389" s="151"/>
      <c r="AL389" s="151"/>
      <c r="AM389" s="151"/>
      <c r="AN389" s="151"/>
      <c r="AO389" s="151"/>
      <c r="AP389" s="151"/>
    </row>
    <row r="390" spans="1:42" ht="22.5" outlineLevel="1">
      <c r="A390" s="199">
        <v>162</v>
      </c>
      <c r="B390" s="200" t="s">
        <v>662</v>
      </c>
      <c r="C390" s="201" t="s">
        <v>663</v>
      </c>
      <c r="D390" s="195" t="s">
        <v>521</v>
      </c>
      <c r="E390" s="196">
        <v>3</v>
      </c>
      <c r="F390" s="197"/>
      <c r="G390" s="198">
        <f t="shared" si="1"/>
        <v>0</v>
      </c>
      <c r="H390" s="151"/>
      <c r="I390" s="151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  <c r="AJ390" s="151"/>
      <c r="AK390" s="151"/>
      <c r="AL390" s="151"/>
      <c r="AM390" s="151"/>
      <c r="AN390" s="151"/>
      <c r="AO390" s="151"/>
      <c r="AP390" s="151"/>
    </row>
    <row r="391" spans="1:42" ht="33.75" outlineLevel="1">
      <c r="A391" s="199">
        <v>163</v>
      </c>
      <c r="B391" s="200" t="s">
        <v>664</v>
      </c>
      <c r="C391" s="201" t="s">
        <v>665</v>
      </c>
      <c r="D391" s="195" t="s">
        <v>521</v>
      </c>
      <c r="E391" s="196">
        <v>8</v>
      </c>
      <c r="F391" s="197"/>
      <c r="G391" s="198">
        <f t="shared" si="1"/>
        <v>0</v>
      </c>
      <c r="H391" s="151"/>
      <c r="I391" s="151"/>
      <c r="J391" s="151"/>
      <c r="K391" s="151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  <c r="AJ391" s="151"/>
      <c r="AK391" s="151"/>
      <c r="AL391" s="151"/>
      <c r="AM391" s="151"/>
      <c r="AN391" s="151"/>
      <c r="AO391" s="151"/>
      <c r="AP391" s="151"/>
    </row>
    <row r="392" spans="1:42" ht="22.5" outlineLevel="1">
      <c r="A392" s="199">
        <v>164</v>
      </c>
      <c r="B392" s="200" t="s">
        <v>666</v>
      </c>
      <c r="C392" s="201" t="s">
        <v>667</v>
      </c>
      <c r="D392" s="195" t="s">
        <v>282</v>
      </c>
      <c r="E392" s="196">
        <v>1</v>
      </c>
      <c r="F392" s="197"/>
      <c r="G392" s="198">
        <f t="shared" si="1"/>
        <v>0</v>
      </c>
      <c r="H392" s="151"/>
      <c r="I392" s="151"/>
      <c r="J392" s="151"/>
      <c r="K392" s="151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  <c r="AJ392" s="151"/>
      <c r="AK392" s="151"/>
      <c r="AL392" s="151"/>
      <c r="AM392" s="151"/>
      <c r="AN392" s="151"/>
      <c r="AO392" s="151"/>
      <c r="AP392" s="151"/>
    </row>
    <row r="393" spans="1:42">
      <c r="A393" s="165" t="s">
        <v>119</v>
      </c>
      <c r="B393" s="166" t="s">
        <v>99</v>
      </c>
      <c r="C393" s="183" t="s">
        <v>100</v>
      </c>
      <c r="D393" s="167"/>
      <c r="E393" s="168"/>
      <c r="F393" s="169"/>
      <c r="G393" s="169">
        <f>SUMIF(O394:O395,"&lt;&gt;NOR",G394:G395)</f>
        <v>0</v>
      </c>
      <c r="O393" t="s">
        <v>120</v>
      </c>
    </row>
    <row r="394" spans="1:42" outlineLevel="1">
      <c r="A394" s="177">
        <v>165</v>
      </c>
      <c r="B394" s="178" t="s">
        <v>453</v>
      </c>
      <c r="C394" s="186" t="s">
        <v>530</v>
      </c>
      <c r="D394" s="179" t="s">
        <v>282</v>
      </c>
      <c r="E394" s="180">
        <v>1</v>
      </c>
      <c r="F394" s="181"/>
      <c r="G394" s="182">
        <f>ROUND(E394*F394,2)</f>
        <v>0</v>
      </c>
      <c r="H394" s="151"/>
      <c r="I394" s="151"/>
      <c r="J394" s="151"/>
      <c r="K394" s="151"/>
      <c r="L394" s="151"/>
      <c r="M394" s="151"/>
      <c r="N394" s="151"/>
      <c r="O394" s="151" t="s">
        <v>124</v>
      </c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  <c r="AJ394" s="151"/>
      <c r="AK394" s="151"/>
      <c r="AL394" s="151"/>
      <c r="AM394" s="151"/>
      <c r="AN394" s="151"/>
      <c r="AO394" s="151"/>
      <c r="AP394" s="151"/>
    </row>
    <row r="395" spans="1:42" ht="22.5" outlineLevel="1">
      <c r="A395" s="177">
        <v>166</v>
      </c>
      <c r="B395" s="178" t="s">
        <v>574</v>
      </c>
      <c r="C395" s="186" t="s">
        <v>531</v>
      </c>
      <c r="D395" s="179" t="s">
        <v>282</v>
      </c>
      <c r="E395" s="180">
        <v>4</v>
      </c>
      <c r="F395" s="181"/>
      <c r="G395" s="182">
        <f>ROUND(E395*F395,2)</f>
        <v>0</v>
      </c>
      <c r="H395" s="151"/>
      <c r="I395" s="151"/>
      <c r="J395" s="151"/>
      <c r="K395" s="151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  <c r="AJ395" s="151"/>
      <c r="AK395" s="151"/>
      <c r="AL395" s="151"/>
      <c r="AM395" s="151"/>
      <c r="AN395" s="151"/>
      <c r="AO395" s="151"/>
      <c r="AP395" s="151"/>
    </row>
    <row r="396" spans="1:42" ht="25.5">
      <c r="A396" s="165" t="s">
        <v>119</v>
      </c>
      <c r="B396" s="166" t="s">
        <v>101</v>
      </c>
      <c r="C396" s="183" t="s">
        <v>102</v>
      </c>
      <c r="D396" s="167"/>
      <c r="E396" s="168"/>
      <c r="F396" s="169"/>
      <c r="G396" s="169">
        <f>SUMIF(O397:O397,"&lt;&gt;NOR",G397:G397)</f>
        <v>0</v>
      </c>
      <c r="O396" t="s">
        <v>120</v>
      </c>
    </row>
    <row r="397" spans="1:42" outlineLevel="1">
      <c r="A397" s="177">
        <v>167</v>
      </c>
      <c r="B397" s="178" t="s">
        <v>454</v>
      </c>
      <c r="C397" s="186" t="s">
        <v>455</v>
      </c>
      <c r="D397" s="179" t="s">
        <v>282</v>
      </c>
      <c r="E397" s="180">
        <v>1</v>
      </c>
      <c r="F397" s="181"/>
      <c r="G397" s="182">
        <f>ROUND(E397*F397,2)</f>
        <v>0</v>
      </c>
      <c r="H397" s="151"/>
      <c r="I397" s="151"/>
      <c r="J397" s="151"/>
      <c r="K397" s="151"/>
      <c r="L397" s="151"/>
      <c r="M397" s="151"/>
      <c r="N397" s="151"/>
      <c r="O397" s="151" t="s">
        <v>124</v>
      </c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  <c r="AJ397" s="151"/>
      <c r="AK397" s="151"/>
      <c r="AL397" s="151"/>
      <c r="AM397" s="151"/>
      <c r="AN397" s="151"/>
      <c r="AO397" s="151"/>
      <c r="AP397" s="151"/>
    </row>
    <row r="398" spans="1:42">
      <c r="A398" s="165" t="s">
        <v>119</v>
      </c>
      <c r="B398" s="166" t="s">
        <v>103</v>
      </c>
      <c r="C398" s="183" t="s">
        <v>104</v>
      </c>
      <c r="D398" s="167"/>
      <c r="E398" s="168"/>
      <c r="F398" s="169"/>
      <c r="G398" s="169">
        <f>SUMIF(O399:O405,"&lt;&gt;NOR",G399:G405)</f>
        <v>0</v>
      </c>
      <c r="O398" t="s">
        <v>120</v>
      </c>
    </row>
    <row r="399" spans="1:42" outlineLevel="1">
      <c r="A399" s="177">
        <v>168</v>
      </c>
      <c r="B399" s="178" t="s">
        <v>456</v>
      </c>
      <c r="C399" s="186" t="s">
        <v>457</v>
      </c>
      <c r="D399" s="179" t="s">
        <v>279</v>
      </c>
      <c r="E399" s="180">
        <v>25.146049999999999</v>
      </c>
      <c r="F399" s="181"/>
      <c r="G399" s="182">
        <f t="shared" ref="G399:G405" si="2">ROUND(E399*F399,2)</f>
        <v>0</v>
      </c>
      <c r="H399" s="151"/>
      <c r="I399" s="151"/>
      <c r="J399" s="151"/>
      <c r="K399" s="151"/>
      <c r="L399" s="151"/>
      <c r="M399" s="151"/>
      <c r="N399" s="151"/>
      <c r="O399" s="151" t="s">
        <v>458</v>
      </c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  <c r="AJ399" s="151"/>
      <c r="AK399" s="151"/>
      <c r="AL399" s="151"/>
      <c r="AM399" s="151"/>
      <c r="AN399" s="151"/>
      <c r="AO399" s="151"/>
      <c r="AP399" s="151"/>
    </row>
    <row r="400" spans="1:42" outlineLevel="1">
      <c r="A400" s="177">
        <v>169</v>
      </c>
      <c r="B400" s="178" t="s">
        <v>459</v>
      </c>
      <c r="C400" s="186" t="s">
        <v>460</v>
      </c>
      <c r="D400" s="179" t="s">
        <v>279</v>
      </c>
      <c r="E400" s="180">
        <v>25.146049999999999</v>
      </c>
      <c r="F400" s="181"/>
      <c r="G400" s="182">
        <f t="shared" si="2"/>
        <v>0</v>
      </c>
      <c r="H400" s="151"/>
      <c r="I400" s="151"/>
      <c r="J400" s="151"/>
      <c r="K400" s="151"/>
      <c r="L400" s="151"/>
      <c r="M400" s="151"/>
      <c r="N400" s="151"/>
      <c r="O400" s="151" t="s">
        <v>458</v>
      </c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  <c r="AJ400" s="151"/>
      <c r="AK400" s="151"/>
      <c r="AL400" s="151"/>
      <c r="AM400" s="151"/>
      <c r="AN400" s="151"/>
      <c r="AO400" s="151"/>
      <c r="AP400" s="151"/>
    </row>
    <row r="401" spans="1:42" ht="22.5" outlineLevel="1">
      <c r="A401" s="177">
        <v>170</v>
      </c>
      <c r="B401" s="178" t="s">
        <v>461</v>
      </c>
      <c r="C401" s="186" t="s">
        <v>462</v>
      </c>
      <c r="D401" s="179" t="s">
        <v>279</v>
      </c>
      <c r="E401" s="180">
        <v>25.146049999999999</v>
      </c>
      <c r="F401" s="181"/>
      <c r="G401" s="182">
        <f t="shared" si="2"/>
        <v>0</v>
      </c>
      <c r="H401" s="151"/>
      <c r="I401" s="151"/>
      <c r="J401" s="151"/>
      <c r="K401" s="151"/>
      <c r="L401" s="151"/>
      <c r="M401" s="151"/>
      <c r="N401" s="151"/>
      <c r="O401" s="151" t="s">
        <v>458</v>
      </c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  <c r="AJ401" s="151"/>
      <c r="AK401" s="151"/>
      <c r="AL401" s="151"/>
      <c r="AM401" s="151"/>
      <c r="AN401" s="151"/>
      <c r="AO401" s="151"/>
      <c r="AP401" s="151"/>
    </row>
    <row r="402" spans="1:42" ht="22.5" outlineLevel="1">
      <c r="A402" s="177">
        <v>171</v>
      </c>
      <c r="B402" s="178" t="s">
        <v>463</v>
      </c>
      <c r="C402" s="186" t="s">
        <v>464</v>
      </c>
      <c r="D402" s="179" t="s">
        <v>279</v>
      </c>
      <c r="E402" s="180">
        <v>829.81975</v>
      </c>
      <c r="F402" s="181"/>
      <c r="G402" s="182">
        <f t="shared" si="2"/>
        <v>0</v>
      </c>
      <c r="H402" s="151"/>
      <c r="I402" s="151"/>
      <c r="J402" s="151"/>
      <c r="K402" s="151"/>
      <c r="L402" s="151"/>
      <c r="M402" s="151"/>
      <c r="N402" s="151"/>
      <c r="O402" s="151" t="s">
        <v>458</v>
      </c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  <c r="AJ402" s="151"/>
      <c r="AK402" s="151"/>
      <c r="AL402" s="151"/>
      <c r="AM402" s="151"/>
      <c r="AN402" s="151"/>
      <c r="AO402" s="151"/>
      <c r="AP402" s="151"/>
    </row>
    <row r="403" spans="1:42" ht="22.5" outlineLevel="1">
      <c r="A403" s="177">
        <v>172</v>
      </c>
      <c r="B403" s="178" t="s">
        <v>465</v>
      </c>
      <c r="C403" s="186" t="s">
        <v>466</v>
      </c>
      <c r="D403" s="179" t="s">
        <v>279</v>
      </c>
      <c r="E403" s="180">
        <v>25.146049999999999</v>
      </c>
      <c r="F403" s="181"/>
      <c r="G403" s="182">
        <f t="shared" si="2"/>
        <v>0</v>
      </c>
      <c r="H403" s="151"/>
      <c r="I403" s="151"/>
      <c r="J403" s="151"/>
      <c r="K403" s="151"/>
      <c r="L403" s="151"/>
      <c r="M403" s="151"/>
      <c r="N403" s="151"/>
      <c r="O403" s="151" t="s">
        <v>458</v>
      </c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  <c r="AJ403" s="151"/>
      <c r="AK403" s="151"/>
      <c r="AL403" s="151"/>
      <c r="AM403" s="151"/>
      <c r="AN403" s="151"/>
      <c r="AO403" s="151"/>
      <c r="AP403" s="151"/>
    </row>
    <row r="404" spans="1:42" outlineLevel="1">
      <c r="A404" s="177">
        <v>173</v>
      </c>
      <c r="B404" s="178" t="s">
        <v>467</v>
      </c>
      <c r="C404" s="186" t="s">
        <v>468</v>
      </c>
      <c r="D404" s="179" t="s">
        <v>279</v>
      </c>
      <c r="E404" s="180">
        <v>25.146049999999999</v>
      </c>
      <c r="F404" s="181"/>
      <c r="G404" s="182">
        <f t="shared" si="2"/>
        <v>0</v>
      </c>
      <c r="H404" s="151"/>
      <c r="I404" s="151"/>
      <c r="J404" s="151"/>
      <c r="K404" s="151"/>
      <c r="L404" s="151"/>
      <c r="M404" s="151"/>
      <c r="N404" s="151"/>
      <c r="O404" s="151" t="s">
        <v>458</v>
      </c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  <c r="AJ404" s="151"/>
      <c r="AK404" s="151"/>
      <c r="AL404" s="151"/>
      <c r="AM404" s="151"/>
      <c r="AN404" s="151"/>
      <c r="AO404" s="151"/>
      <c r="AP404" s="151"/>
    </row>
    <row r="405" spans="1:42" outlineLevel="1">
      <c r="A405" s="177">
        <v>174</v>
      </c>
      <c r="B405" s="178" t="s">
        <v>469</v>
      </c>
      <c r="C405" s="186" t="s">
        <v>470</v>
      </c>
      <c r="D405" s="179" t="s">
        <v>279</v>
      </c>
      <c r="E405" s="180">
        <v>1005.84212</v>
      </c>
      <c r="F405" s="181"/>
      <c r="G405" s="182">
        <f t="shared" si="2"/>
        <v>0</v>
      </c>
      <c r="H405" s="151"/>
      <c r="I405" s="151"/>
      <c r="J405" s="151"/>
      <c r="K405" s="151"/>
      <c r="L405" s="151"/>
      <c r="M405" s="151"/>
      <c r="N405" s="151"/>
      <c r="O405" s="151" t="s">
        <v>458</v>
      </c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  <c r="AJ405" s="151"/>
      <c r="AK405" s="151"/>
      <c r="AL405" s="151"/>
      <c r="AM405" s="151"/>
      <c r="AN405" s="151"/>
      <c r="AO405" s="151"/>
      <c r="AP405" s="151"/>
    </row>
    <row r="406" spans="1:42">
      <c r="A406" s="165" t="s">
        <v>119</v>
      </c>
      <c r="B406" s="166" t="s">
        <v>106</v>
      </c>
      <c r="C406" s="183" t="s">
        <v>29</v>
      </c>
      <c r="D406" s="167"/>
      <c r="E406" s="168"/>
      <c r="F406" s="169"/>
      <c r="G406" s="169">
        <f>SUMIF(O407:O409,"&lt;&gt;NOR",G407:G409)</f>
        <v>0</v>
      </c>
      <c r="O406" t="s">
        <v>120</v>
      </c>
    </row>
    <row r="407" spans="1:42" outlineLevel="1">
      <c r="A407" s="177">
        <v>175</v>
      </c>
      <c r="B407" s="178" t="s">
        <v>471</v>
      </c>
      <c r="C407" s="186" t="s">
        <v>472</v>
      </c>
      <c r="D407" s="179" t="s">
        <v>473</v>
      </c>
      <c r="E407" s="180">
        <v>1</v>
      </c>
      <c r="F407" s="181"/>
      <c r="G407" s="182">
        <f>ROUND(E407*F407,2)</f>
        <v>0</v>
      </c>
      <c r="H407" s="151"/>
      <c r="I407" s="151"/>
      <c r="J407" s="151"/>
      <c r="K407" s="151"/>
      <c r="L407" s="151"/>
      <c r="M407" s="151"/>
      <c r="N407" s="151"/>
      <c r="O407" s="151" t="s">
        <v>474</v>
      </c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  <c r="AJ407" s="151"/>
      <c r="AK407" s="151"/>
      <c r="AL407" s="151"/>
      <c r="AM407" s="151"/>
      <c r="AN407" s="151"/>
      <c r="AO407" s="151"/>
      <c r="AP407" s="151"/>
    </row>
    <row r="408" spans="1:42" outlineLevel="1">
      <c r="A408" s="171">
        <v>176</v>
      </c>
      <c r="B408" s="172" t="s">
        <v>475</v>
      </c>
      <c r="C408" s="184" t="s">
        <v>476</v>
      </c>
      <c r="D408" s="173" t="s">
        <v>473</v>
      </c>
      <c r="E408" s="174">
        <v>1</v>
      </c>
      <c r="F408" s="175"/>
      <c r="G408" s="176">
        <f>ROUND(E408*F408,2)</f>
        <v>0</v>
      </c>
      <c r="H408" s="151"/>
      <c r="I408" s="151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  <c r="AJ408" s="151"/>
      <c r="AK408" s="151"/>
      <c r="AL408" s="151"/>
      <c r="AM408" s="151"/>
      <c r="AN408" s="151"/>
      <c r="AO408" s="151"/>
      <c r="AP408" s="151"/>
    </row>
    <row r="409" spans="1:42" outlineLevel="1">
      <c r="A409" s="171">
        <v>177</v>
      </c>
      <c r="B409" s="172" t="s">
        <v>668</v>
      </c>
      <c r="C409" s="184" t="s">
        <v>669</v>
      </c>
      <c r="D409" s="173" t="s">
        <v>473</v>
      </c>
      <c r="E409" s="174">
        <v>1</v>
      </c>
      <c r="F409" s="175"/>
      <c r="G409" s="176">
        <f>ROUND(E409*F409,2)</f>
        <v>0</v>
      </c>
      <c r="H409" s="151"/>
      <c r="I409" s="151"/>
      <c r="J409" s="151"/>
      <c r="K409" s="151"/>
      <c r="L409" s="151"/>
      <c r="M409" s="151"/>
      <c r="N409" s="151"/>
      <c r="O409" s="151" t="s">
        <v>477</v>
      </c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  <c r="AJ409" s="151"/>
      <c r="AK409" s="151"/>
      <c r="AL409" s="151"/>
      <c r="AM409" s="151"/>
      <c r="AN409" s="151"/>
      <c r="AO409" s="151"/>
      <c r="AP409" s="151"/>
    </row>
    <row r="410" spans="1:42">
      <c r="A410" s="3"/>
      <c r="B410" s="4"/>
      <c r="C410" s="188"/>
      <c r="D410" s="6"/>
      <c r="E410" s="3"/>
      <c r="F410" s="3"/>
      <c r="G410" s="3"/>
      <c r="M410">
        <v>12</v>
      </c>
      <c r="N410">
        <v>21</v>
      </c>
      <c r="O410" t="s">
        <v>118</v>
      </c>
    </row>
    <row r="411" spans="1:42">
      <c r="A411" s="154"/>
      <c r="B411" s="155" t="s">
        <v>30</v>
      </c>
      <c r="C411" s="189"/>
      <c r="D411" s="156"/>
      <c r="E411" s="157"/>
      <c r="F411" s="157"/>
      <c r="G411" s="170">
        <f>G8+G16+G20+G52+G55+G61+G75+G79+G139+G154+G156+G159+G161+G198+G201+G203+G208+G216+G219+G269+G285+G309+G320+G347+G353+G361+G393+G396+G398+G406</f>
        <v>0</v>
      </c>
      <c r="M411" t="e">
        <f>SUMIF(#REF!,M410,G7:G409)</f>
        <v>#REF!</v>
      </c>
      <c r="N411" t="e">
        <f>SUMIF(#REF!,N410,G7:G409)</f>
        <v>#REF!</v>
      </c>
      <c r="O411" t="s">
        <v>478</v>
      </c>
    </row>
    <row r="412" spans="1:42">
      <c r="A412" s="3"/>
      <c r="B412" s="4"/>
      <c r="C412" s="188"/>
      <c r="D412" s="6"/>
      <c r="E412" s="3"/>
      <c r="F412" s="3"/>
      <c r="G412" s="3"/>
    </row>
    <row r="413" spans="1:42">
      <c r="A413" s="3"/>
      <c r="B413" s="4"/>
      <c r="C413" s="188"/>
      <c r="D413" s="6"/>
      <c r="E413" s="3"/>
      <c r="F413" s="3"/>
      <c r="G413" s="3"/>
    </row>
    <row r="414" spans="1:42">
      <c r="A414" s="276" t="s">
        <v>479</v>
      </c>
      <c r="B414" s="276"/>
      <c r="C414" s="277"/>
      <c r="D414" s="6"/>
      <c r="E414" s="3"/>
      <c r="F414" s="3"/>
      <c r="G414" s="3"/>
    </row>
    <row r="415" spans="1:42">
      <c r="A415" s="257"/>
      <c r="B415" s="258"/>
      <c r="C415" s="259"/>
      <c r="D415" s="258"/>
      <c r="E415" s="258"/>
      <c r="F415" s="258"/>
      <c r="G415" s="260"/>
      <c r="O415" t="s">
        <v>480</v>
      </c>
    </row>
    <row r="416" spans="1:42">
      <c r="A416" s="261"/>
      <c r="B416" s="262"/>
      <c r="C416" s="263"/>
      <c r="D416" s="262"/>
      <c r="E416" s="262"/>
      <c r="F416" s="262"/>
      <c r="G416" s="264"/>
    </row>
    <row r="417" spans="1:15">
      <c r="A417" s="261"/>
      <c r="B417" s="262"/>
      <c r="C417" s="263"/>
      <c r="D417" s="262"/>
      <c r="E417" s="262"/>
      <c r="F417" s="262"/>
      <c r="G417" s="264"/>
    </row>
    <row r="418" spans="1:15">
      <c r="A418" s="261"/>
      <c r="B418" s="262"/>
      <c r="C418" s="263"/>
      <c r="D418" s="262"/>
      <c r="E418" s="262"/>
      <c r="F418" s="262"/>
      <c r="G418" s="264"/>
    </row>
    <row r="419" spans="1:15">
      <c r="A419" s="265"/>
      <c r="B419" s="266"/>
      <c r="C419" s="267"/>
      <c r="D419" s="266"/>
      <c r="E419" s="266"/>
      <c r="F419" s="266"/>
      <c r="G419" s="268"/>
    </row>
    <row r="420" spans="1:15">
      <c r="A420" s="3"/>
      <c r="B420" s="4"/>
      <c r="C420" s="188"/>
      <c r="D420" s="6"/>
      <c r="E420" s="3"/>
      <c r="F420" s="3"/>
      <c r="G420" s="3"/>
    </row>
    <row r="421" spans="1:15">
      <c r="C421" s="190"/>
      <c r="D421" s="10"/>
      <c r="O421" t="s">
        <v>481</v>
      </c>
    </row>
    <row r="422" spans="1:15">
      <c r="D422" s="10"/>
    </row>
    <row r="423" spans="1:15">
      <c r="D423" s="10"/>
    </row>
    <row r="424" spans="1:15">
      <c r="D424" s="10"/>
    </row>
    <row r="425" spans="1:15">
      <c r="D425" s="10"/>
    </row>
    <row r="426" spans="1:15">
      <c r="D426" s="10"/>
    </row>
    <row r="427" spans="1:15">
      <c r="D427" s="10"/>
    </row>
    <row r="428" spans="1:15">
      <c r="D428" s="10"/>
    </row>
    <row r="429" spans="1:15">
      <c r="D429" s="10"/>
    </row>
    <row r="430" spans="1:15">
      <c r="D430" s="10"/>
    </row>
    <row r="431" spans="1:15">
      <c r="D431" s="10"/>
    </row>
    <row r="432" spans="1:15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  <row r="5001" spans="4:4">
      <c r="D5001" s="10"/>
    </row>
    <row r="5002" spans="4:4">
      <c r="D5002" s="10"/>
    </row>
    <row r="5003" spans="4:4">
      <c r="D5003" s="10"/>
    </row>
    <row r="5004" spans="4:4">
      <c r="D5004" s="10"/>
    </row>
    <row r="5005" spans="4:4">
      <c r="D5005" s="10"/>
    </row>
    <row r="5006" spans="4:4">
      <c r="D5006" s="10"/>
    </row>
    <row r="5007" spans="4:4">
      <c r="D5007" s="10"/>
    </row>
    <row r="5008" spans="4:4">
      <c r="D5008" s="10"/>
    </row>
    <row r="5009" spans="4:4">
      <c r="D5009" s="10"/>
    </row>
    <row r="5010" spans="4:4">
      <c r="D5010" s="10"/>
    </row>
    <row r="5011" spans="4:4">
      <c r="D5011" s="10"/>
    </row>
    <row r="5012" spans="4:4">
      <c r="D5012" s="10"/>
    </row>
    <row r="5013" spans="4:4">
      <c r="D5013" s="10"/>
    </row>
    <row r="5014" spans="4:4">
      <c r="D5014" s="10"/>
    </row>
    <row r="5015" spans="4:4">
      <c r="D5015" s="10"/>
    </row>
    <row r="5016" spans="4:4">
      <c r="D5016" s="10"/>
    </row>
    <row r="5017" spans="4:4">
      <c r="D5017" s="10"/>
    </row>
    <row r="5018" spans="4:4">
      <c r="D5018" s="10"/>
    </row>
    <row r="5019" spans="4:4">
      <c r="D5019" s="10"/>
    </row>
    <row r="5020" spans="4:4">
      <c r="D5020" s="10"/>
    </row>
    <row r="5021" spans="4:4">
      <c r="D5021" s="10"/>
    </row>
    <row r="5022" spans="4:4">
      <c r="D5022" s="10"/>
    </row>
    <row r="5023" spans="4:4">
      <c r="D5023" s="10"/>
    </row>
    <row r="5024" spans="4:4">
      <c r="D5024" s="10"/>
    </row>
    <row r="5025" spans="4:4">
      <c r="D5025" s="10"/>
    </row>
    <row r="5026" spans="4:4">
      <c r="D5026" s="10"/>
    </row>
    <row r="5027" spans="4:4">
      <c r="D5027" s="10"/>
    </row>
    <row r="5028" spans="4:4">
      <c r="D5028" s="10"/>
    </row>
    <row r="5029" spans="4:4">
      <c r="D5029" s="10"/>
    </row>
    <row r="5030" spans="4:4">
      <c r="D5030" s="10"/>
    </row>
    <row r="5031" spans="4:4">
      <c r="D5031" s="10"/>
    </row>
    <row r="5032" spans="4:4">
      <c r="D5032" s="10"/>
    </row>
    <row r="5033" spans="4:4">
      <c r="D5033" s="10"/>
    </row>
    <row r="5034" spans="4:4">
      <c r="D5034" s="10"/>
    </row>
    <row r="5035" spans="4:4">
      <c r="D5035" s="10"/>
    </row>
    <row r="5036" spans="4:4">
      <c r="D5036" s="10"/>
    </row>
    <row r="5037" spans="4:4">
      <c r="D5037" s="10"/>
    </row>
    <row r="5038" spans="4:4">
      <c r="D5038" s="10"/>
    </row>
    <row r="5039" spans="4:4">
      <c r="D5039" s="10"/>
    </row>
    <row r="5040" spans="4:4">
      <c r="D5040" s="10"/>
    </row>
    <row r="5041" spans="4:4">
      <c r="D5041" s="10"/>
    </row>
    <row r="5042" spans="4:4">
      <c r="D5042" s="10"/>
    </row>
    <row r="5043" spans="4:4">
      <c r="D5043" s="10"/>
    </row>
    <row r="5044" spans="4:4">
      <c r="D5044" s="10"/>
    </row>
    <row r="5045" spans="4:4">
      <c r="D5045" s="10"/>
    </row>
    <row r="5046" spans="4:4">
      <c r="D5046" s="10"/>
    </row>
    <row r="5047" spans="4:4">
      <c r="D5047" s="10"/>
    </row>
    <row r="5048" spans="4:4">
      <c r="D5048" s="10"/>
    </row>
    <row r="5049" spans="4:4">
      <c r="D5049" s="10"/>
    </row>
    <row r="5050" spans="4:4">
      <c r="D5050" s="10"/>
    </row>
    <row r="5051" spans="4:4">
      <c r="D5051" s="10"/>
    </row>
    <row r="5052" spans="4:4">
      <c r="D5052" s="10"/>
    </row>
    <row r="5053" spans="4:4">
      <c r="D5053" s="10"/>
    </row>
    <row r="5054" spans="4:4">
      <c r="D5054" s="10"/>
    </row>
    <row r="5055" spans="4:4">
      <c r="D5055" s="10"/>
    </row>
    <row r="5056" spans="4:4">
      <c r="D5056" s="10"/>
    </row>
    <row r="5057" spans="4:4">
      <c r="D5057" s="10"/>
    </row>
    <row r="5058" spans="4:4">
      <c r="D5058" s="10"/>
    </row>
    <row r="5059" spans="4:4">
      <c r="D5059" s="10"/>
    </row>
    <row r="5060" spans="4:4">
      <c r="D5060" s="10"/>
    </row>
    <row r="5061" spans="4:4">
      <c r="D5061" s="10"/>
    </row>
    <row r="5062" spans="4:4">
      <c r="D5062" s="10"/>
    </row>
    <row r="5063" spans="4:4">
      <c r="D5063" s="10"/>
    </row>
    <row r="5064" spans="4:4">
      <c r="D5064" s="10"/>
    </row>
    <row r="5065" spans="4:4">
      <c r="D5065" s="10"/>
    </row>
  </sheetData>
  <sheetProtection password="C7F5" sheet="1" objects="1" scenarios="1"/>
  <mergeCells count="6">
    <mergeCell ref="A415:G419"/>
    <mergeCell ref="A1:G1"/>
    <mergeCell ref="C2:G2"/>
    <mergeCell ref="C3:G3"/>
    <mergeCell ref="C4:G4"/>
    <mergeCell ref="A414:C41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SO 01 PPD24_08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PPD24_08 Pol'!Názvy_tisku</vt:lpstr>
      <vt:lpstr>oadresa</vt:lpstr>
      <vt:lpstr>Stavba!Objednatel</vt:lpstr>
      <vt:lpstr>Stavba!Objekt</vt:lpstr>
      <vt:lpstr>'SO 01 PPD24_08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Honsa Martin</dc:creator>
  <cp:lastModifiedBy>ppodmajersky@volny.cz</cp:lastModifiedBy>
  <cp:lastPrinted>2024-08-31T05:15:21Z</cp:lastPrinted>
  <dcterms:created xsi:type="dcterms:W3CDTF">2009-04-08T07:15:50Z</dcterms:created>
  <dcterms:modified xsi:type="dcterms:W3CDTF">2025-04-16T07:34:25Z</dcterms:modified>
</cp:coreProperties>
</file>