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Dokumenty\osobní Emil_Panorama\ZAKÁZKY\ZAKÁZKY_REALIZACE\ZŽ_MŠ_Kyjov\PD\MŠaZŠ Kyjov\"/>
    </mc:Choice>
  </mc:AlternateContent>
  <xr:revisionPtr revIDLastSave="0" documentId="13_ncr:1_{389D471E-8E47-436C-88B4-BD1456584F7F}" xr6:coauthVersionLast="47" xr6:coauthVersionMax="47" xr10:uidLastSave="{00000000-0000-0000-0000-000000000000}"/>
  <bookViews>
    <workbookView xWindow="-108" yWindow="-108" windowWidth="23256" windowHeight="12456" firstSheet="3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" sheetId="12" r:id="rId4"/>
    <sheet name="D.1.1" sheetId="13" r:id="rId5"/>
    <sheet name="D.1.4.1" sheetId="14" r:id="rId6"/>
    <sheet name="D.1.4.2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'D.1.1'!$1:$10</definedName>
    <definedName name="_xlnm.Print_Titles" localSheetId="5">'D.1.4.1'!$1:$10</definedName>
    <definedName name="_xlnm.Print_Titles" localSheetId="6">'D.1.4.2'!$1:$10</definedName>
    <definedName name="_xlnm.Print_Titles" localSheetId="3">OVN!$1:$10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'D.1.1'!$A$1:$X$1132</definedName>
    <definedName name="_xlnm.Print_Area" localSheetId="5">'D.1.4.1'!$A$1:$X$338</definedName>
    <definedName name="_xlnm.Print_Area" localSheetId="6">'D.1.4.2'!$A$1:$X$245</definedName>
    <definedName name="_xlnm.Print_Area" localSheetId="3">OVN!$A$1:$X$92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19" i="13" l="1"/>
  <c r="Q819" i="13"/>
  <c r="O819" i="13"/>
  <c r="K819" i="13"/>
  <c r="I819" i="13"/>
  <c r="G819" i="13"/>
  <c r="M819" i="13" s="1"/>
  <c r="I55" i="1" l="1"/>
  <c r="G110" i="15"/>
  <c r="M110" i="15" s="1"/>
  <c r="I110" i="15"/>
  <c r="K110" i="15"/>
  <c r="O110" i="15"/>
  <c r="Q110" i="15"/>
  <c r="V110" i="15"/>
  <c r="G111" i="15"/>
  <c r="I111" i="15"/>
  <c r="K111" i="15"/>
  <c r="M111" i="15"/>
  <c r="O111" i="15"/>
  <c r="Q111" i="15"/>
  <c r="V111" i="15"/>
  <c r="G112" i="15"/>
  <c r="I112" i="15"/>
  <c r="K112" i="15"/>
  <c r="M112" i="15"/>
  <c r="O112" i="15"/>
  <c r="Q112" i="15"/>
  <c r="V112" i="15"/>
  <c r="G113" i="15"/>
  <c r="M113" i="15" s="1"/>
  <c r="I113" i="15"/>
  <c r="K113" i="15"/>
  <c r="O113" i="15"/>
  <c r="Q113" i="15"/>
  <c r="V113" i="15"/>
  <c r="G118" i="15"/>
  <c r="I118" i="15"/>
  <c r="K118" i="15"/>
  <c r="O118" i="15"/>
  <c r="Q118" i="15"/>
  <c r="V118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M122" i="15" s="1"/>
  <c r="I122" i="15"/>
  <c r="K122" i="15"/>
  <c r="O122" i="15"/>
  <c r="Q122" i="15"/>
  <c r="V122" i="15"/>
  <c r="G123" i="15"/>
  <c r="M123" i="15" s="1"/>
  <c r="I123" i="15"/>
  <c r="K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M128" i="15" s="1"/>
  <c r="I128" i="15"/>
  <c r="K128" i="15"/>
  <c r="O128" i="15"/>
  <c r="Q128" i="15"/>
  <c r="V128" i="15"/>
  <c r="G129" i="15"/>
  <c r="I129" i="15"/>
  <c r="K129" i="15"/>
  <c r="M129" i="15"/>
  <c r="O129" i="15"/>
  <c r="Q129" i="15"/>
  <c r="V129" i="15"/>
  <c r="G130" i="15"/>
  <c r="M130" i="15" s="1"/>
  <c r="I130" i="15"/>
  <c r="K130" i="15"/>
  <c r="O130" i="15"/>
  <c r="Q130" i="15"/>
  <c r="V130" i="15"/>
  <c r="G131" i="15"/>
  <c r="M131" i="15" s="1"/>
  <c r="I131" i="15"/>
  <c r="K131" i="15"/>
  <c r="O131" i="15"/>
  <c r="Q131" i="15"/>
  <c r="V131" i="15"/>
  <c r="G132" i="15"/>
  <c r="I132" i="15"/>
  <c r="K132" i="15"/>
  <c r="M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M134" i="15" s="1"/>
  <c r="I134" i="15"/>
  <c r="K134" i="15"/>
  <c r="O134" i="15"/>
  <c r="Q134" i="15"/>
  <c r="V134" i="15"/>
  <c r="G135" i="15"/>
  <c r="M135" i="15" s="1"/>
  <c r="I135" i="15"/>
  <c r="K135" i="15"/>
  <c r="O135" i="15"/>
  <c r="Q135" i="15"/>
  <c r="V135" i="15"/>
  <c r="G136" i="15"/>
  <c r="M136" i="15" s="1"/>
  <c r="I136" i="15"/>
  <c r="K136" i="15"/>
  <c r="O136" i="15"/>
  <c r="Q136" i="15"/>
  <c r="V136" i="15"/>
  <c r="G137" i="15"/>
  <c r="I137" i="15"/>
  <c r="K137" i="15"/>
  <c r="M137" i="15"/>
  <c r="O137" i="15"/>
  <c r="Q137" i="15"/>
  <c r="V137" i="15"/>
  <c r="G138" i="15"/>
  <c r="M138" i="15" s="1"/>
  <c r="I138" i="15"/>
  <c r="K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I140" i="15"/>
  <c r="K140" i="15"/>
  <c r="M140" i="15"/>
  <c r="O140" i="15"/>
  <c r="Q140" i="15"/>
  <c r="V140" i="15"/>
  <c r="G141" i="15"/>
  <c r="M141" i="15" s="1"/>
  <c r="I141" i="15"/>
  <c r="K141" i="15"/>
  <c r="O141" i="15"/>
  <c r="Q141" i="15"/>
  <c r="V141" i="15"/>
  <c r="G142" i="15"/>
  <c r="M142" i="15" s="1"/>
  <c r="I142" i="15"/>
  <c r="K142" i="15"/>
  <c r="O142" i="15"/>
  <c r="Q142" i="15"/>
  <c r="V142" i="15"/>
  <c r="G143" i="15"/>
  <c r="M143" i="15" s="1"/>
  <c r="I143" i="15"/>
  <c r="K143" i="15"/>
  <c r="O143" i="15"/>
  <c r="Q143" i="15"/>
  <c r="V143" i="15"/>
  <c r="G144" i="15"/>
  <c r="M144" i="15" s="1"/>
  <c r="I144" i="15"/>
  <c r="K144" i="15"/>
  <c r="O144" i="15"/>
  <c r="Q144" i="15"/>
  <c r="V144" i="15"/>
  <c r="G145" i="15"/>
  <c r="I145" i="15"/>
  <c r="K145" i="15"/>
  <c r="M145" i="15"/>
  <c r="O145" i="15"/>
  <c r="Q145" i="15"/>
  <c r="V145" i="15"/>
  <c r="G146" i="15"/>
  <c r="I146" i="15"/>
  <c r="K146" i="15"/>
  <c r="M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I148" i="15"/>
  <c r="K148" i="15"/>
  <c r="M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M152" i="15" s="1"/>
  <c r="I152" i="15"/>
  <c r="K152" i="15"/>
  <c r="O152" i="15"/>
  <c r="Q152" i="15"/>
  <c r="V152" i="15"/>
  <c r="G153" i="15"/>
  <c r="I153" i="15"/>
  <c r="K153" i="15"/>
  <c r="M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M155" i="15" s="1"/>
  <c r="I155" i="15"/>
  <c r="K155" i="15"/>
  <c r="O155" i="15"/>
  <c r="Q155" i="15"/>
  <c r="V155" i="15"/>
  <c r="G156" i="15"/>
  <c r="I156" i="15"/>
  <c r="K156" i="15"/>
  <c r="M156" i="15"/>
  <c r="O156" i="15"/>
  <c r="Q156" i="15"/>
  <c r="V156" i="15"/>
  <c r="G157" i="15"/>
  <c r="M157" i="15" s="1"/>
  <c r="I157" i="15"/>
  <c r="K157" i="15"/>
  <c r="O157" i="15"/>
  <c r="Q157" i="15"/>
  <c r="V157" i="15"/>
  <c r="G158" i="15"/>
  <c r="M158" i="15" s="1"/>
  <c r="I158" i="15"/>
  <c r="K158" i="15"/>
  <c r="O158" i="15"/>
  <c r="Q158" i="15"/>
  <c r="V158" i="15"/>
  <c r="G159" i="15"/>
  <c r="M159" i="15" s="1"/>
  <c r="I159" i="15"/>
  <c r="K159" i="15"/>
  <c r="O159" i="15"/>
  <c r="Q159" i="15"/>
  <c r="V159" i="15"/>
  <c r="G160" i="15"/>
  <c r="M160" i="15" s="1"/>
  <c r="I160" i="15"/>
  <c r="K160" i="15"/>
  <c r="O160" i="15"/>
  <c r="Q160" i="15"/>
  <c r="V160" i="15"/>
  <c r="G161" i="15"/>
  <c r="M161" i="15" s="1"/>
  <c r="I161" i="15"/>
  <c r="K161" i="15"/>
  <c r="O161" i="15"/>
  <c r="Q161" i="15"/>
  <c r="V161" i="15"/>
  <c r="G162" i="15"/>
  <c r="M162" i="15" s="1"/>
  <c r="I162" i="15"/>
  <c r="K162" i="15"/>
  <c r="O162" i="15"/>
  <c r="Q162" i="15"/>
  <c r="V162" i="15"/>
  <c r="G163" i="15"/>
  <c r="I163" i="15"/>
  <c r="K163" i="15"/>
  <c r="M163" i="15"/>
  <c r="O163" i="15"/>
  <c r="Q163" i="15"/>
  <c r="V163" i="15"/>
  <c r="G164" i="15"/>
  <c r="I164" i="15"/>
  <c r="K164" i="15"/>
  <c r="M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M167" i="15" s="1"/>
  <c r="I167" i="15"/>
  <c r="K167" i="15"/>
  <c r="O167" i="15"/>
  <c r="Q167" i="15"/>
  <c r="V167" i="15"/>
  <c r="G168" i="15"/>
  <c r="M168" i="15" s="1"/>
  <c r="I168" i="15"/>
  <c r="K168" i="15"/>
  <c r="O168" i="15"/>
  <c r="Q168" i="15"/>
  <c r="V168" i="15"/>
  <c r="G169" i="15"/>
  <c r="M169" i="15" s="1"/>
  <c r="I169" i="15"/>
  <c r="K169" i="15"/>
  <c r="O169" i="15"/>
  <c r="Q169" i="15"/>
  <c r="V169" i="15"/>
  <c r="G170" i="15"/>
  <c r="M170" i="15" s="1"/>
  <c r="I170" i="15"/>
  <c r="K170" i="15"/>
  <c r="O170" i="15"/>
  <c r="Q170" i="15"/>
  <c r="V170" i="15"/>
  <c r="G171" i="15"/>
  <c r="I171" i="15"/>
  <c r="K171" i="15"/>
  <c r="M171" i="15"/>
  <c r="O171" i="15"/>
  <c r="Q171" i="15"/>
  <c r="V171" i="15"/>
  <c r="G172" i="15"/>
  <c r="I172" i="15"/>
  <c r="K172" i="15"/>
  <c r="M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M176" i="15" s="1"/>
  <c r="I176" i="15"/>
  <c r="K176" i="15"/>
  <c r="O176" i="15"/>
  <c r="Q176" i="15"/>
  <c r="V176" i="15"/>
  <c r="G177" i="15"/>
  <c r="M177" i="15" s="1"/>
  <c r="I177" i="15"/>
  <c r="K177" i="15"/>
  <c r="O177" i="15"/>
  <c r="Q177" i="15"/>
  <c r="V177" i="15"/>
  <c r="G178" i="15"/>
  <c r="I178" i="15"/>
  <c r="K178" i="15"/>
  <c r="M178" i="15"/>
  <c r="O178" i="15"/>
  <c r="Q178" i="15"/>
  <c r="V178" i="15"/>
  <c r="G179" i="15"/>
  <c r="I179" i="15"/>
  <c r="K179" i="15"/>
  <c r="M179" i="15"/>
  <c r="O179" i="15"/>
  <c r="Q179" i="15"/>
  <c r="V179" i="15"/>
  <c r="G180" i="15"/>
  <c r="M180" i="15" s="1"/>
  <c r="I180" i="15"/>
  <c r="K180" i="15"/>
  <c r="O180" i="15"/>
  <c r="Q180" i="15"/>
  <c r="V180" i="15"/>
  <c r="G181" i="15"/>
  <c r="M181" i="15" s="1"/>
  <c r="I181" i="15"/>
  <c r="K181" i="15"/>
  <c r="O181" i="15"/>
  <c r="Q181" i="15"/>
  <c r="V181" i="15"/>
  <c r="G182" i="15"/>
  <c r="M182" i="15" s="1"/>
  <c r="I182" i="15"/>
  <c r="K182" i="15"/>
  <c r="O182" i="15"/>
  <c r="Q182" i="15"/>
  <c r="V182" i="15"/>
  <c r="G183" i="15"/>
  <c r="M183" i="15" s="1"/>
  <c r="I183" i="15"/>
  <c r="K183" i="15"/>
  <c r="O183" i="15"/>
  <c r="Q183" i="15"/>
  <c r="V183" i="15"/>
  <c r="AC185" i="15"/>
  <c r="F45" i="1" s="1"/>
  <c r="G106" i="15"/>
  <c r="G12" i="15"/>
  <c r="I12" i="15"/>
  <c r="K12" i="15"/>
  <c r="M12" i="15"/>
  <c r="O12" i="15"/>
  <c r="Q12" i="15"/>
  <c r="V12" i="15"/>
  <c r="G13" i="15"/>
  <c r="G11" i="15" s="1"/>
  <c r="I13" i="15"/>
  <c r="K13" i="15"/>
  <c r="O13" i="15"/>
  <c r="Q13" i="15"/>
  <c r="Q11" i="15" s="1"/>
  <c r="V13" i="15"/>
  <c r="G14" i="15"/>
  <c r="M14" i="15" s="1"/>
  <c r="I14" i="15"/>
  <c r="K14" i="15"/>
  <c r="O14" i="15"/>
  <c r="Q14" i="15"/>
  <c r="V14" i="15"/>
  <c r="G17" i="15"/>
  <c r="G16" i="15" s="1"/>
  <c r="I17" i="15"/>
  <c r="K17" i="15"/>
  <c r="O17" i="15"/>
  <c r="Q17" i="15"/>
  <c r="Q16" i="15" s="1"/>
  <c r="V17" i="15"/>
  <c r="G18" i="15"/>
  <c r="I18" i="15"/>
  <c r="K18" i="15"/>
  <c r="M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4" i="15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I52" i="15"/>
  <c r="K52" i="15"/>
  <c r="M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I84" i="15"/>
  <c r="K84" i="15"/>
  <c r="M84" i="15"/>
  <c r="O84" i="15"/>
  <c r="Q84" i="15"/>
  <c r="V84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I97" i="15"/>
  <c r="K97" i="15"/>
  <c r="M97" i="15"/>
  <c r="O97" i="15"/>
  <c r="Q97" i="15"/>
  <c r="V97" i="15"/>
  <c r="G98" i="15"/>
  <c r="M98" i="15" s="1"/>
  <c r="I98" i="15"/>
  <c r="K98" i="15"/>
  <c r="O98" i="15"/>
  <c r="Q98" i="15"/>
  <c r="V98" i="15"/>
  <c r="G101" i="15"/>
  <c r="M101" i="15" s="1"/>
  <c r="I101" i="15"/>
  <c r="K101" i="15"/>
  <c r="O101" i="15"/>
  <c r="Q101" i="15"/>
  <c r="V101" i="15"/>
  <c r="V100" i="15" s="1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I104" i="15"/>
  <c r="K104" i="15"/>
  <c r="M104" i="15"/>
  <c r="O104" i="15"/>
  <c r="Q104" i="15"/>
  <c r="V104" i="15"/>
  <c r="G107" i="15"/>
  <c r="M107" i="15" s="1"/>
  <c r="I107" i="15"/>
  <c r="K107" i="15"/>
  <c r="O107" i="15"/>
  <c r="Q107" i="15"/>
  <c r="V107" i="15"/>
  <c r="V106" i="15" s="1"/>
  <c r="G108" i="15"/>
  <c r="M108" i="15" s="1"/>
  <c r="I108" i="15"/>
  <c r="K108" i="15"/>
  <c r="O108" i="15"/>
  <c r="Q108" i="15"/>
  <c r="V108" i="15"/>
  <c r="G109" i="15"/>
  <c r="I109" i="15"/>
  <c r="K109" i="15"/>
  <c r="M109" i="15"/>
  <c r="O109" i="15"/>
  <c r="Q109" i="15"/>
  <c r="V109" i="15"/>
  <c r="G210" i="14"/>
  <c r="I210" i="14"/>
  <c r="K210" i="14"/>
  <c r="M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M214" i="14" s="1"/>
  <c r="I214" i="14"/>
  <c r="K214" i="14"/>
  <c r="O214" i="14"/>
  <c r="Q214" i="14"/>
  <c r="V214" i="14"/>
  <c r="G215" i="14"/>
  <c r="I215" i="14"/>
  <c r="K215" i="14"/>
  <c r="M215" i="14"/>
  <c r="O215" i="14"/>
  <c r="Q215" i="14"/>
  <c r="V215" i="14"/>
  <c r="G216" i="14"/>
  <c r="I216" i="14"/>
  <c r="K216" i="14"/>
  <c r="M216" i="14"/>
  <c r="O216" i="14"/>
  <c r="Q216" i="14"/>
  <c r="V216" i="14"/>
  <c r="G217" i="14"/>
  <c r="M217" i="14" s="1"/>
  <c r="I217" i="14"/>
  <c r="K217" i="14"/>
  <c r="O217" i="14"/>
  <c r="Q217" i="14"/>
  <c r="V217" i="14"/>
  <c r="G218" i="14"/>
  <c r="M218" i="14" s="1"/>
  <c r="I218" i="14"/>
  <c r="K218" i="14"/>
  <c r="O218" i="14"/>
  <c r="Q218" i="14"/>
  <c r="V218" i="14"/>
  <c r="G219" i="14"/>
  <c r="M219" i="14" s="1"/>
  <c r="I219" i="14"/>
  <c r="K219" i="14"/>
  <c r="O219" i="14"/>
  <c r="Q219" i="14"/>
  <c r="V219" i="14"/>
  <c r="G220" i="14"/>
  <c r="M220" i="14" s="1"/>
  <c r="I220" i="14"/>
  <c r="K220" i="14"/>
  <c r="O220" i="14"/>
  <c r="Q220" i="14"/>
  <c r="V220" i="14"/>
  <c r="G221" i="14"/>
  <c r="M221" i="14" s="1"/>
  <c r="I221" i="14"/>
  <c r="K221" i="14"/>
  <c r="O221" i="14"/>
  <c r="Q221" i="14"/>
  <c r="V221" i="14"/>
  <c r="G222" i="14"/>
  <c r="I222" i="14"/>
  <c r="K222" i="14"/>
  <c r="M222" i="14"/>
  <c r="O222" i="14"/>
  <c r="Q222" i="14"/>
  <c r="V222" i="14"/>
  <c r="G223" i="14"/>
  <c r="M223" i="14" s="1"/>
  <c r="I223" i="14"/>
  <c r="K223" i="14"/>
  <c r="O223" i="14"/>
  <c r="Q223" i="14"/>
  <c r="V223" i="14"/>
  <c r="G224" i="14"/>
  <c r="I224" i="14"/>
  <c r="K224" i="14"/>
  <c r="M224" i="14"/>
  <c r="O224" i="14"/>
  <c r="Q224" i="14"/>
  <c r="V224" i="14"/>
  <c r="G225" i="14"/>
  <c r="I225" i="14"/>
  <c r="K225" i="14"/>
  <c r="M225" i="14"/>
  <c r="O225" i="14"/>
  <c r="Q225" i="14"/>
  <c r="V225" i="14"/>
  <c r="G226" i="14"/>
  <c r="I226" i="14"/>
  <c r="K226" i="14"/>
  <c r="M226" i="14"/>
  <c r="O226" i="14"/>
  <c r="Q226" i="14"/>
  <c r="V226" i="14"/>
  <c r="G227" i="14"/>
  <c r="M227" i="14" s="1"/>
  <c r="I227" i="14"/>
  <c r="K227" i="14"/>
  <c r="O227" i="14"/>
  <c r="Q227" i="14"/>
  <c r="V227" i="14"/>
  <c r="G230" i="14"/>
  <c r="M230" i="14" s="1"/>
  <c r="I230" i="14"/>
  <c r="K230" i="14"/>
  <c r="O230" i="14"/>
  <c r="O229" i="14" s="1"/>
  <c r="Q230" i="14"/>
  <c r="V230" i="14"/>
  <c r="G231" i="14"/>
  <c r="M231" i="14" s="1"/>
  <c r="I231" i="14"/>
  <c r="K231" i="14"/>
  <c r="O231" i="14"/>
  <c r="Q231" i="14"/>
  <c r="V231" i="14"/>
  <c r="G232" i="14"/>
  <c r="I232" i="14"/>
  <c r="K232" i="14"/>
  <c r="M232" i="14"/>
  <c r="O232" i="14"/>
  <c r="Q232" i="14"/>
  <c r="V232" i="14"/>
  <c r="G233" i="14"/>
  <c r="I233" i="14"/>
  <c r="K233" i="14"/>
  <c r="M233" i="14"/>
  <c r="O233" i="14"/>
  <c r="Q233" i="14"/>
  <c r="V233" i="14"/>
  <c r="G234" i="14"/>
  <c r="M234" i="14" s="1"/>
  <c r="I234" i="14"/>
  <c r="K234" i="14"/>
  <c r="O234" i="14"/>
  <c r="Q234" i="14"/>
  <c r="V234" i="14"/>
  <c r="G235" i="14"/>
  <c r="M235" i="14" s="1"/>
  <c r="I235" i="14"/>
  <c r="K235" i="14"/>
  <c r="O235" i="14"/>
  <c r="Q235" i="14"/>
  <c r="V235" i="14"/>
  <c r="G236" i="14"/>
  <c r="I236" i="14"/>
  <c r="K236" i="14"/>
  <c r="O236" i="14"/>
  <c r="Q236" i="14"/>
  <c r="V236" i="14"/>
  <c r="G237" i="14"/>
  <c r="M237" i="14" s="1"/>
  <c r="I237" i="14"/>
  <c r="K237" i="14"/>
  <c r="O237" i="14"/>
  <c r="Q237" i="14"/>
  <c r="V237" i="14"/>
  <c r="G238" i="14"/>
  <c r="M238" i="14" s="1"/>
  <c r="I238" i="14"/>
  <c r="K238" i="14"/>
  <c r="O238" i="14"/>
  <c r="Q238" i="14"/>
  <c r="V238" i="14"/>
  <c r="G239" i="14"/>
  <c r="M239" i="14" s="1"/>
  <c r="I239" i="14"/>
  <c r="K239" i="14"/>
  <c r="O239" i="14"/>
  <c r="Q239" i="14"/>
  <c r="V239" i="14"/>
  <c r="G240" i="14"/>
  <c r="M240" i="14" s="1"/>
  <c r="I240" i="14"/>
  <c r="K240" i="14"/>
  <c r="O240" i="14"/>
  <c r="Q240" i="14"/>
  <c r="V240" i="14"/>
  <c r="G241" i="14"/>
  <c r="M241" i="14" s="1"/>
  <c r="I241" i="14"/>
  <c r="K241" i="14"/>
  <c r="O241" i="14"/>
  <c r="Q241" i="14"/>
  <c r="V241" i="14"/>
  <c r="G242" i="14"/>
  <c r="I242" i="14"/>
  <c r="K242" i="14"/>
  <c r="M242" i="14"/>
  <c r="O242" i="14"/>
  <c r="Q242" i="14"/>
  <c r="V242" i="14"/>
  <c r="G243" i="14"/>
  <c r="M243" i="14" s="1"/>
  <c r="I243" i="14"/>
  <c r="K243" i="14"/>
  <c r="O243" i="14"/>
  <c r="Q243" i="14"/>
  <c r="V243" i="14"/>
  <c r="G244" i="14"/>
  <c r="M244" i="14" s="1"/>
  <c r="I244" i="14"/>
  <c r="K244" i="14"/>
  <c r="O244" i="14"/>
  <c r="Q244" i="14"/>
  <c r="V244" i="14"/>
  <c r="G245" i="14"/>
  <c r="M245" i="14" s="1"/>
  <c r="I245" i="14"/>
  <c r="K245" i="14"/>
  <c r="O245" i="14"/>
  <c r="Q245" i="14"/>
  <c r="V245" i="14"/>
  <c r="G246" i="14"/>
  <c r="M246" i="14" s="1"/>
  <c r="I246" i="14"/>
  <c r="K246" i="14"/>
  <c r="O246" i="14"/>
  <c r="Q246" i="14"/>
  <c r="V246" i="14"/>
  <c r="G249" i="14"/>
  <c r="I249" i="14"/>
  <c r="I248" i="14" s="1"/>
  <c r="K249" i="14"/>
  <c r="K248" i="14" s="1"/>
  <c r="O249" i="14"/>
  <c r="O248" i="14" s="1"/>
  <c r="Q249" i="14"/>
  <c r="Q248" i="14" s="1"/>
  <c r="V249" i="14"/>
  <c r="V248" i="14" s="1"/>
  <c r="G252" i="14"/>
  <c r="M252" i="14" s="1"/>
  <c r="I252" i="14"/>
  <c r="K252" i="14"/>
  <c r="O252" i="14"/>
  <c r="Q252" i="14"/>
  <c r="V252" i="14"/>
  <c r="G253" i="14"/>
  <c r="M253" i="14" s="1"/>
  <c r="I253" i="14"/>
  <c r="K253" i="14"/>
  <c r="O253" i="14"/>
  <c r="Q253" i="14"/>
  <c r="V253" i="14"/>
  <c r="G254" i="14"/>
  <c r="I254" i="14"/>
  <c r="K254" i="14"/>
  <c r="O254" i="14"/>
  <c r="Q254" i="14"/>
  <c r="V254" i="14"/>
  <c r="G255" i="14"/>
  <c r="M255" i="14" s="1"/>
  <c r="I255" i="14"/>
  <c r="K255" i="14"/>
  <c r="O255" i="14"/>
  <c r="Q255" i="14"/>
  <c r="V255" i="14"/>
  <c r="G256" i="14"/>
  <c r="M256" i="14" s="1"/>
  <c r="I256" i="14"/>
  <c r="K256" i="14"/>
  <c r="O256" i="14"/>
  <c r="Q256" i="14"/>
  <c r="V256" i="14"/>
  <c r="G257" i="14"/>
  <c r="M257" i="14" s="1"/>
  <c r="I257" i="14"/>
  <c r="K257" i="14"/>
  <c r="O257" i="14"/>
  <c r="Q257" i="14"/>
  <c r="V257" i="14"/>
  <c r="G258" i="14"/>
  <c r="M258" i="14" s="1"/>
  <c r="I258" i="14"/>
  <c r="K258" i="14"/>
  <c r="O258" i="14"/>
  <c r="Q258" i="14"/>
  <c r="V258" i="14"/>
  <c r="G259" i="14"/>
  <c r="I259" i="14"/>
  <c r="K259" i="14"/>
  <c r="M259" i="14"/>
  <c r="O259" i="14"/>
  <c r="Q259" i="14"/>
  <c r="V259" i="14"/>
  <c r="G260" i="14"/>
  <c r="M260" i="14" s="1"/>
  <c r="I260" i="14"/>
  <c r="K260" i="14"/>
  <c r="O260" i="14"/>
  <c r="Q260" i="14"/>
  <c r="V260" i="14"/>
  <c r="G261" i="14"/>
  <c r="M261" i="14" s="1"/>
  <c r="I261" i="14"/>
  <c r="K261" i="14"/>
  <c r="O261" i="14"/>
  <c r="Q261" i="14"/>
  <c r="V261" i="14"/>
  <c r="G262" i="14"/>
  <c r="M262" i="14" s="1"/>
  <c r="I262" i="14"/>
  <c r="K262" i="14"/>
  <c r="O262" i="14"/>
  <c r="Q262" i="14"/>
  <c r="V262" i="14"/>
  <c r="G263" i="14"/>
  <c r="M263" i="14" s="1"/>
  <c r="I263" i="14"/>
  <c r="K263" i="14"/>
  <c r="O263" i="14"/>
  <c r="Q263" i="14"/>
  <c r="V263" i="14"/>
  <c r="G264" i="14"/>
  <c r="M264" i="14" s="1"/>
  <c r="I264" i="14"/>
  <c r="K264" i="14"/>
  <c r="O264" i="14"/>
  <c r="Q264" i="14"/>
  <c r="V264" i="14"/>
  <c r="G265" i="14"/>
  <c r="I265" i="14"/>
  <c r="K265" i="14"/>
  <c r="M265" i="14"/>
  <c r="O265" i="14"/>
  <c r="Q265" i="14"/>
  <c r="V265" i="14"/>
  <c r="O267" i="14"/>
  <c r="G268" i="14"/>
  <c r="I268" i="14"/>
  <c r="K268" i="14"/>
  <c r="M268" i="14"/>
  <c r="O268" i="14"/>
  <c r="Q268" i="14"/>
  <c r="V268" i="14"/>
  <c r="G269" i="14"/>
  <c r="M269" i="14" s="1"/>
  <c r="I269" i="14"/>
  <c r="K269" i="14"/>
  <c r="O269" i="14"/>
  <c r="Q269" i="14"/>
  <c r="V269" i="14"/>
  <c r="G270" i="14"/>
  <c r="M270" i="14" s="1"/>
  <c r="I270" i="14"/>
  <c r="K270" i="14"/>
  <c r="O270" i="14"/>
  <c r="Q270" i="14"/>
  <c r="V270" i="14"/>
  <c r="G271" i="14"/>
  <c r="M271" i="14" s="1"/>
  <c r="I271" i="14"/>
  <c r="K271" i="14"/>
  <c r="O271" i="14"/>
  <c r="Q271" i="14"/>
  <c r="V271" i="14"/>
  <c r="G272" i="14"/>
  <c r="M272" i="14" s="1"/>
  <c r="I272" i="14"/>
  <c r="I267" i="14" s="1"/>
  <c r="K272" i="14"/>
  <c r="O272" i="14"/>
  <c r="Q272" i="14"/>
  <c r="V272" i="14"/>
  <c r="G273" i="14"/>
  <c r="M273" i="14" s="1"/>
  <c r="I273" i="14"/>
  <c r="K273" i="14"/>
  <c r="O273" i="14"/>
  <c r="Q273" i="14"/>
  <c r="V273" i="14"/>
  <c r="K275" i="14"/>
  <c r="G276" i="14"/>
  <c r="I276" i="14"/>
  <c r="I275" i="14" s="1"/>
  <c r="K276" i="14"/>
  <c r="O276" i="14"/>
  <c r="O275" i="14" s="1"/>
  <c r="Q276" i="14"/>
  <c r="Q275" i="14" s="1"/>
  <c r="V276" i="14"/>
  <c r="V275" i="14" s="1"/>
  <c r="AC278" i="14"/>
  <c r="F44" i="1" s="1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I119" i="14"/>
  <c r="K119" i="14"/>
  <c r="M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8" i="14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I135" i="14"/>
  <c r="K135" i="14"/>
  <c r="M135" i="14"/>
  <c r="O135" i="14"/>
  <c r="Q135" i="14"/>
  <c r="V135" i="14"/>
  <c r="G136" i="14"/>
  <c r="I136" i="14"/>
  <c r="K136" i="14"/>
  <c r="M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I145" i="14"/>
  <c r="K145" i="14"/>
  <c r="M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I153" i="14"/>
  <c r="K153" i="14"/>
  <c r="M153" i="14"/>
  <c r="O153" i="14"/>
  <c r="Q153" i="14"/>
  <c r="V153" i="14"/>
  <c r="G154" i="14"/>
  <c r="I154" i="14"/>
  <c r="K154" i="14"/>
  <c r="M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61" i="14"/>
  <c r="I161" i="14"/>
  <c r="K161" i="14"/>
  <c r="M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M165" i="14" s="1"/>
  <c r="I165" i="14"/>
  <c r="K165" i="14"/>
  <c r="K160" i="14" s="1"/>
  <c r="O165" i="14"/>
  <c r="Q165" i="14"/>
  <c r="V165" i="14"/>
  <c r="G166" i="14"/>
  <c r="M166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I169" i="14"/>
  <c r="K169" i="14"/>
  <c r="M169" i="14"/>
  <c r="O169" i="14"/>
  <c r="Q169" i="14"/>
  <c r="V169" i="14"/>
  <c r="G170" i="14"/>
  <c r="I170" i="14"/>
  <c r="K170" i="14"/>
  <c r="M170" i="14"/>
  <c r="O170" i="14"/>
  <c r="Q170" i="14"/>
  <c r="V170" i="14"/>
  <c r="G173" i="14"/>
  <c r="I173" i="14"/>
  <c r="K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I179" i="14"/>
  <c r="K179" i="14"/>
  <c r="M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4" i="14"/>
  <c r="M184" i="14" s="1"/>
  <c r="I184" i="14"/>
  <c r="K184" i="14"/>
  <c r="O184" i="14"/>
  <c r="Q184" i="14"/>
  <c r="V184" i="14"/>
  <c r="G187" i="14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I190" i="14"/>
  <c r="K190" i="14"/>
  <c r="M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I196" i="14"/>
  <c r="K196" i="14"/>
  <c r="M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I198" i="14"/>
  <c r="K198" i="14"/>
  <c r="M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M202" i="14" s="1"/>
  <c r="I202" i="14"/>
  <c r="K202" i="14"/>
  <c r="O202" i="14"/>
  <c r="Q202" i="14"/>
  <c r="V202" i="14"/>
  <c r="G203" i="14"/>
  <c r="I203" i="14"/>
  <c r="K203" i="14"/>
  <c r="M203" i="14"/>
  <c r="O203" i="14"/>
  <c r="Q203" i="14"/>
  <c r="V203" i="14"/>
  <c r="G204" i="14"/>
  <c r="I204" i="14"/>
  <c r="K204" i="14"/>
  <c r="M204" i="14"/>
  <c r="O204" i="14"/>
  <c r="Q204" i="14"/>
  <c r="V204" i="14"/>
  <c r="G205" i="14"/>
  <c r="M205" i="14" s="1"/>
  <c r="I205" i="14"/>
  <c r="K205" i="14"/>
  <c r="O205" i="14"/>
  <c r="Q205" i="14"/>
  <c r="V205" i="14"/>
  <c r="G208" i="14"/>
  <c r="I208" i="14"/>
  <c r="K208" i="14"/>
  <c r="M208" i="14"/>
  <c r="O208" i="14"/>
  <c r="Q208" i="14"/>
  <c r="V208" i="14"/>
  <c r="G209" i="14"/>
  <c r="M209" i="14" s="1"/>
  <c r="I209" i="14"/>
  <c r="K209" i="14"/>
  <c r="O209" i="14"/>
  <c r="Q209" i="14"/>
  <c r="V209" i="14"/>
  <c r="G12" i="14"/>
  <c r="I12" i="14"/>
  <c r="K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M16" i="14"/>
  <c r="O16" i="14"/>
  <c r="Q16" i="14"/>
  <c r="V16" i="14"/>
  <c r="G19" i="14"/>
  <c r="I19" i="14"/>
  <c r="K19" i="14"/>
  <c r="M19" i="14"/>
  <c r="O19" i="14"/>
  <c r="Q19" i="14"/>
  <c r="V19" i="14"/>
  <c r="G20" i="14"/>
  <c r="G18" i="14" s="1"/>
  <c r="I59" i="1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9" i="14"/>
  <c r="G28" i="14" s="1"/>
  <c r="I60" i="1" s="1"/>
  <c r="I29" i="14"/>
  <c r="K29" i="14"/>
  <c r="O29" i="14"/>
  <c r="O28" i="14" s="1"/>
  <c r="Q29" i="14"/>
  <c r="Q28" i="14" s="1"/>
  <c r="V29" i="14"/>
  <c r="G30" i="14"/>
  <c r="M30" i="14" s="1"/>
  <c r="I30" i="14"/>
  <c r="I28" i="14" s="1"/>
  <c r="K30" i="14"/>
  <c r="O30" i="14"/>
  <c r="Q30" i="14"/>
  <c r="V30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41" i="14"/>
  <c r="I41" i="14"/>
  <c r="K41" i="14"/>
  <c r="O41" i="14"/>
  <c r="Q41" i="14"/>
  <c r="V41" i="14"/>
  <c r="G42" i="14"/>
  <c r="I42" i="14"/>
  <c r="I40" i="14" s="1"/>
  <c r="K42" i="14"/>
  <c r="M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80" i="14"/>
  <c r="M80" i="14" s="1"/>
  <c r="I80" i="14"/>
  <c r="K80" i="14"/>
  <c r="O80" i="14"/>
  <c r="Q80" i="14"/>
  <c r="Q79" i="14" s="1"/>
  <c r="V80" i="14"/>
  <c r="G81" i="14"/>
  <c r="M81" i="14" s="1"/>
  <c r="I81" i="14"/>
  <c r="K81" i="14"/>
  <c r="O81" i="14"/>
  <c r="Q81" i="14"/>
  <c r="V81" i="14"/>
  <c r="V79" i="14" s="1"/>
  <c r="G82" i="14"/>
  <c r="M82" i="14" s="1"/>
  <c r="I82" i="14"/>
  <c r="K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I91" i="14"/>
  <c r="K91" i="14"/>
  <c r="M91" i="14"/>
  <c r="O91" i="14"/>
  <c r="Q91" i="14"/>
  <c r="V91" i="14"/>
  <c r="G92" i="14"/>
  <c r="M92" i="14" s="1"/>
  <c r="I92" i="14"/>
  <c r="K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I109" i="14"/>
  <c r="K109" i="14"/>
  <c r="M109" i="14"/>
  <c r="O109" i="14"/>
  <c r="Q109" i="14"/>
  <c r="V109" i="14"/>
  <c r="G1030" i="13"/>
  <c r="M1030" i="13" s="1"/>
  <c r="I1030" i="13"/>
  <c r="K1030" i="13"/>
  <c r="O1030" i="13"/>
  <c r="Q1030" i="13"/>
  <c r="V1030" i="13"/>
  <c r="G1034" i="13"/>
  <c r="M1034" i="13" s="1"/>
  <c r="M1033" i="13" s="1"/>
  <c r="I1034" i="13"/>
  <c r="I1033" i="13" s="1"/>
  <c r="K1034" i="13"/>
  <c r="K1033" i="13" s="1"/>
  <c r="O1034" i="13"/>
  <c r="O1033" i="13" s="1"/>
  <c r="Q1034" i="13"/>
  <c r="Q1033" i="13" s="1"/>
  <c r="V1034" i="13"/>
  <c r="V1033" i="13" s="1"/>
  <c r="G1038" i="13"/>
  <c r="M1038" i="13" s="1"/>
  <c r="I1038" i="13"/>
  <c r="K1038" i="13"/>
  <c r="O1038" i="13"/>
  <c r="Q1038" i="13"/>
  <c r="V1038" i="13"/>
  <c r="G1040" i="13"/>
  <c r="M1040" i="13" s="1"/>
  <c r="I1040" i="13"/>
  <c r="K1040" i="13"/>
  <c r="O1040" i="13"/>
  <c r="Q1040" i="13"/>
  <c r="V1040" i="13"/>
  <c r="G1052" i="13"/>
  <c r="M1052" i="13" s="1"/>
  <c r="I1052" i="13"/>
  <c r="K1052" i="13"/>
  <c r="O1052" i="13"/>
  <c r="Q1052" i="13"/>
  <c r="V1052" i="13"/>
  <c r="G1054" i="13"/>
  <c r="M1054" i="13" s="1"/>
  <c r="I1054" i="13"/>
  <c r="K1054" i="13"/>
  <c r="O1054" i="13"/>
  <c r="Q1054" i="13"/>
  <c r="V1054" i="13"/>
  <c r="G1065" i="13"/>
  <c r="M1065" i="13" s="1"/>
  <c r="I1065" i="13"/>
  <c r="K1065" i="13"/>
  <c r="O1065" i="13"/>
  <c r="Q1065" i="13"/>
  <c r="V1065" i="13"/>
  <c r="G1067" i="13"/>
  <c r="M1067" i="13" s="1"/>
  <c r="I1067" i="13"/>
  <c r="K1067" i="13"/>
  <c r="O1067" i="13"/>
  <c r="Q1067" i="13"/>
  <c r="V1067" i="13"/>
  <c r="G1069" i="13"/>
  <c r="M1069" i="13" s="1"/>
  <c r="I1069" i="13"/>
  <c r="K1069" i="13"/>
  <c r="O1069" i="13"/>
  <c r="Q1069" i="13"/>
  <c r="V1069" i="13"/>
  <c r="AC1072" i="13"/>
  <c r="F43" i="1" s="1"/>
  <c r="G924" i="13"/>
  <c r="I924" i="13"/>
  <c r="K924" i="13"/>
  <c r="O924" i="13"/>
  <c r="Q924" i="13"/>
  <c r="V924" i="13"/>
  <c r="G926" i="13"/>
  <c r="M926" i="13" s="1"/>
  <c r="I926" i="13"/>
  <c r="K926" i="13"/>
  <c r="O926" i="13"/>
  <c r="Q926" i="13"/>
  <c r="V926" i="13"/>
  <c r="G928" i="13"/>
  <c r="M928" i="13" s="1"/>
  <c r="I928" i="13"/>
  <c r="K928" i="13"/>
  <c r="O928" i="13"/>
  <c r="Q928" i="13"/>
  <c r="V928" i="13"/>
  <c r="G934" i="13"/>
  <c r="I934" i="13"/>
  <c r="K934" i="13"/>
  <c r="M934" i="13"/>
  <c r="O934" i="13"/>
  <c r="Q934" i="13"/>
  <c r="V934" i="13"/>
  <c r="G936" i="13"/>
  <c r="M936" i="13" s="1"/>
  <c r="I936" i="13"/>
  <c r="K936" i="13"/>
  <c r="O936" i="13"/>
  <c r="Q936" i="13"/>
  <c r="V936" i="13"/>
  <c r="G937" i="13"/>
  <c r="M937" i="13" s="1"/>
  <c r="I937" i="13"/>
  <c r="K937" i="13"/>
  <c r="O937" i="13"/>
  <c r="Q937" i="13"/>
  <c r="V937" i="13"/>
  <c r="G949" i="13"/>
  <c r="M949" i="13" s="1"/>
  <c r="I949" i="13"/>
  <c r="K949" i="13"/>
  <c r="O949" i="13"/>
  <c r="Q949" i="13"/>
  <c r="V949" i="13"/>
  <c r="G950" i="13"/>
  <c r="M950" i="13" s="1"/>
  <c r="I950" i="13"/>
  <c r="K950" i="13"/>
  <c r="O950" i="13"/>
  <c r="Q950" i="13"/>
  <c r="V950" i="13"/>
  <c r="G960" i="13"/>
  <c r="M960" i="13" s="1"/>
  <c r="I960" i="13"/>
  <c r="K960" i="13"/>
  <c r="O960" i="13"/>
  <c r="Q960" i="13"/>
  <c r="V960" i="13"/>
  <c r="G962" i="13"/>
  <c r="M962" i="13" s="1"/>
  <c r="I962" i="13"/>
  <c r="K962" i="13"/>
  <c r="O962" i="13"/>
  <c r="Q962" i="13"/>
  <c r="V962" i="13"/>
  <c r="G964" i="13"/>
  <c r="M964" i="13" s="1"/>
  <c r="I964" i="13"/>
  <c r="K964" i="13"/>
  <c r="O964" i="13"/>
  <c r="Q964" i="13"/>
  <c r="V964" i="13"/>
  <c r="G966" i="13"/>
  <c r="M966" i="13" s="1"/>
  <c r="I966" i="13"/>
  <c r="K966" i="13"/>
  <c r="O966" i="13"/>
  <c r="Q966" i="13"/>
  <c r="V966" i="13"/>
  <c r="G968" i="13"/>
  <c r="M968" i="13" s="1"/>
  <c r="I968" i="13"/>
  <c r="K968" i="13"/>
  <c r="O968" i="13"/>
  <c r="Q968" i="13"/>
  <c r="V968" i="13"/>
  <c r="G974" i="13"/>
  <c r="I974" i="13"/>
  <c r="K974" i="13"/>
  <c r="M974" i="13"/>
  <c r="O974" i="13"/>
  <c r="Q974" i="13"/>
  <c r="V974" i="13"/>
  <c r="G975" i="13"/>
  <c r="I975" i="13"/>
  <c r="K975" i="13"/>
  <c r="O975" i="13"/>
  <c r="Q975" i="13"/>
  <c r="V975" i="13"/>
  <c r="G976" i="13"/>
  <c r="M976" i="13" s="1"/>
  <c r="I976" i="13"/>
  <c r="K976" i="13"/>
  <c r="O976" i="13"/>
  <c r="Q976" i="13"/>
  <c r="V976" i="13"/>
  <c r="G980" i="13"/>
  <c r="M980" i="13" s="1"/>
  <c r="I980" i="13"/>
  <c r="K980" i="13"/>
  <c r="O980" i="13"/>
  <c r="Q980" i="13"/>
  <c r="V980" i="13"/>
  <c r="G982" i="13"/>
  <c r="M982" i="13" s="1"/>
  <c r="I982" i="13"/>
  <c r="K982" i="13"/>
  <c r="O982" i="13"/>
  <c r="Q982" i="13"/>
  <c r="V982" i="13"/>
  <c r="G811" i="13"/>
  <c r="M811" i="13" s="1"/>
  <c r="I811" i="13"/>
  <c r="K811" i="13"/>
  <c r="O811" i="13"/>
  <c r="Q811" i="13"/>
  <c r="V811" i="13"/>
  <c r="G812" i="13"/>
  <c r="M812" i="13" s="1"/>
  <c r="I812" i="13"/>
  <c r="K812" i="13"/>
  <c r="O812" i="13"/>
  <c r="Q812" i="13"/>
  <c r="V812" i="13"/>
  <c r="G813" i="13"/>
  <c r="I813" i="13"/>
  <c r="K813" i="13"/>
  <c r="O813" i="13"/>
  <c r="Q813" i="13"/>
  <c r="V813" i="13"/>
  <c r="G814" i="13"/>
  <c r="M814" i="13" s="1"/>
  <c r="I814" i="13"/>
  <c r="K814" i="13"/>
  <c r="O814" i="13"/>
  <c r="Q814" i="13"/>
  <c r="V814" i="13"/>
  <c r="G815" i="13"/>
  <c r="M815" i="13" s="1"/>
  <c r="I815" i="13"/>
  <c r="K815" i="13"/>
  <c r="O815" i="13"/>
  <c r="Q815" i="13"/>
  <c r="V815" i="13"/>
  <c r="G816" i="13"/>
  <c r="M816" i="13" s="1"/>
  <c r="I816" i="13"/>
  <c r="K816" i="13"/>
  <c r="O816" i="13"/>
  <c r="Q816" i="13"/>
  <c r="V816" i="13"/>
  <c r="G822" i="13"/>
  <c r="M822" i="13" s="1"/>
  <c r="I822" i="13"/>
  <c r="K822" i="13"/>
  <c r="O822" i="13"/>
  <c r="Q822" i="13"/>
  <c r="V822" i="13"/>
  <c r="G823" i="13"/>
  <c r="M823" i="13" s="1"/>
  <c r="I823" i="13"/>
  <c r="K823" i="13"/>
  <c r="O823" i="13"/>
  <c r="Q823" i="13"/>
  <c r="V823" i="13"/>
  <c r="G824" i="13"/>
  <c r="M824" i="13" s="1"/>
  <c r="I824" i="13"/>
  <c r="K824" i="13"/>
  <c r="O824" i="13"/>
  <c r="Q824" i="13"/>
  <c r="V824" i="13"/>
  <c r="G830" i="13"/>
  <c r="M830" i="13" s="1"/>
  <c r="I830" i="13"/>
  <c r="K830" i="13"/>
  <c r="O830" i="13"/>
  <c r="Q830" i="13"/>
  <c r="V830" i="13"/>
  <c r="G831" i="13"/>
  <c r="M831" i="13" s="1"/>
  <c r="I831" i="13"/>
  <c r="K831" i="13"/>
  <c r="O831" i="13"/>
  <c r="Q831" i="13"/>
  <c r="V831" i="13"/>
  <c r="G842" i="13"/>
  <c r="M842" i="13" s="1"/>
  <c r="I842" i="13"/>
  <c r="K842" i="13"/>
  <c r="O842" i="13"/>
  <c r="Q842" i="13"/>
  <c r="V842" i="13"/>
  <c r="G843" i="13"/>
  <c r="M843" i="13" s="1"/>
  <c r="I843" i="13"/>
  <c r="K843" i="13"/>
  <c r="O843" i="13"/>
  <c r="Q843" i="13"/>
  <c r="V843" i="13"/>
  <c r="G845" i="13"/>
  <c r="M845" i="13" s="1"/>
  <c r="I845" i="13"/>
  <c r="K845" i="13"/>
  <c r="O845" i="13"/>
  <c r="Q845" i="13"/>
  <c r="V845" i="13"/>
  <c r="G848" i="13"/>
  <c r="M848" i="13" s="1"/>
  <c r="I848" i="13"/>
  <c r="K848" i="13"/>
  <c r="O848" i="13"/>
  <c r="Q848" i="13"/>
  <c r="V848" i="13"/>
  <c r="G859" i="13"/>
  <c r="M859" i="13" s="1"/>
  <c r="I859" i="13"/>
  <c r="K859" i="13"/>
  <c r="O859" i="13"/>
  <c r="Q859" i="13"/>
  <c r="V859" i="13"/>
  <c r="G866" i="13"/>
  <c r="I866" i="13"/>
  <c r="K866" i="13"/>
  <c r="M866" i="13"/>
  <c r="O866" i="13"/>
  <c r="Q866" i="13"/>
  <c r="V866" i="13"/>
  <c r="G867" i="13"/>
  <c r="M867" i="13" s="1"/>
  <c r="I867" i="13"/>
  <c r="K867" i="13"/>
  <c r="O867" i="13"/>
  <c r="Q867" i="13"/>
  <c r="V867" i="13"/>
  <c r="G870" i="13"/>
  <c r="M870" i="13" s="1"/>
  <c r="I870" i="13"/>
  <c r="K870" i="13"/>
  <c r="O870" i="13"/>
  <c r="Q870" i="13"/>
  <c r="V870" i="13"/>
  <c r="G872" i="13"/>
  <c r="M872" i="13" s="1"/>
  <c r="I872" i="13"/>
  <c r="K872" i="13"/>
  <c r="O872" i="13"/>
  <c r="Q872" i="13"/>
  <c r="V872" i="13"/>
  <c r="G878" i="13"/>
  <c r="M878" i="13" s="1"/>
  <c r="I878" i="13"/>
  <c r="K878" i="13"/>
  <c r="O878" i="13"/>
  <c r="Q878" i="13"/>
  <c r="V878" i="13"/>
  <c r="G879" i="13"/>
  <c r="M879" i="13" s="1"/>
  <c r="I879" i="13"/>
  <c r="K879" i="13"/>
  <c r="O879" i="13"/>
  <c r="Q879" i="13"/>
  <c r="V879" i="13"/>
  <c r="G899" i="13"/>
  <c r="M899" i="13" s="1"/>
  <c r="I899" i="13"/>
  <c r="K899" i="13"/>
  <c r="O899" i="13"/>
  <c r="Q899" i="13"/>
  <c r="V899" i="13"/>
  <c r="G901" i="13"/>
  <c r="M901" i="13" s="1"/>
  <c r="I901" i="13"/>
  <c r="K901" i="13"/>
  <c r="O901" i="13"/>
  <c r="Q901" i="13"/>
  <c r="V901" i="13"/>
  <c r="G902" i="13"/>
  <c r="M902" i="13" s="1"/>
  <c r="I902" i="13"/>
  <c r="K902" i="13"/>
  <c r="O902" i="13"/>
  <c r="Q902" i="13"/>
  <c r="V902" i="13"/>
  <c r="G710" i="13"/>
  <c r="M710" i="13" s="1"/>
  <c r="I710" i="13"/>
  <c r="K710" i="13"/>
  <c r="O710" i="13"/>
  <c r="Q710" i="13"/>
  <c r="V710" i="13"/>
  <c r="G712" i="13"/>
  <c r="M712" i="13" s="1"/>
  <c r="I712" i="13"/>
  <c r="K712" i="13"/>
  <c r="O712" i="13"/>
  <c r="Q712" i="13"/>
  <c r="V712" i="13"/>
  <c r="G714" i="13"/>
  <c r="M714" i="13" s="1"/>
  <c r="I714" i="13"/>
  <c r="K714" i="13"/>
  <c r="O714" i="13"/>
  <c r="Q714" i="13"/>
  <c r="V714" i="13"/>
  <c r="G716" i="13"/>
  <c r="M716" i="13" s="1"/>
  <c r="I716" i="13"/>
  <c r="K716" i="13"/>
  <c r="O716" i="13"/>
  <c r="Q716" i="13"/>
  <c r="V716" i="13"/>
  <c r="G718" i="13"/>
  <c r="M718" i="13" s="1"/>
  <c r="I718" i="13"/>
  <c r="K718" i="13"/>
  <c r="O718" i="13"/>
  <c r="Q718" i="13"/>
  <c r="V718" i="13"/>
  <c r="G720" i="13"/>
  <c r="M720" i="13" s="1"/>
  <c r="I720" i="13"/>
  <c r="K720" i="13"/>
  <c r="O720" i="13"/>
  <c r="Q720" i="13"/>
  <c r="V720" i="13"/>
  <c r="G726" i="13"/>
  <c r="M726" i="13" s="1"/>
  <c r="I726" i="13"/>
  <c r="K726" i="13"/>
  <c r="O726" i="13"/>
  <c r="Q726" i="13"/>
  <c r="V726" i="13"/>
  <c r="G728" i="13"/>
  <c r="M728" i="13" s="1"/>
  <c r="I728" i="13"/>
  <c r="K728" i="13"/>
  <c r="O728" i="13"/>
  <c r="Q728" i="13"/>
  <c r="V728" i="13"/>
  <c r="G733" i="13"/>
  <c r="I733" i="13"/>
  <c r="K733" i="13"/>
  <c r="O733" i="13"/>
  <c r="Q733" i="13"/>
  <c r="V733" i="13"/>
  <c r="G735" i="13"/>
  <c r="M735" i="13" s="1"/>
  <c r="I735" i="13"/>
  <c r="K735" i="13"/>
  <c r="O735" i="13"/>
  <c r="Q735" i="13"/>
  <c r="V735" i="13"/>
  <c r="G736" i="13"/>
  <c r="M736" i="13" s="1"/>
  <c r="I736" i="13"/>
  <c r="K736" i="13"/>
  <c r="O736" i="13"/>
  <c r="Q736" i="13"/>
  <c r="V736" i="13"/>
  <c r="G738" i="13"/>
  <c r="M738" i="13" s="1"/>
  <c r="I738" i="13"/>
  <c r="K738" i="13"/>
  <c r="O738" i="13"/>
  <c r="Q738" i="13"/>
  <c r="V738" i="13"/>
  <c r="G740" i="13"/>
  <c r="M740" i="13" s="1"/>
  <c r="I740" i="13"/>
  <c r="K740" i="13"/>
  <c r="O740" i="13"/>
  <c r="Q740" i="13"/>
  <c r="V740" i="13"/>
  <c r="G742" i="13"/>
  <c r="M742" i="13" s="1"/>
  <c r="I742" i="13"/>
  <c r="K742" i="13"/>
  <c r="O742" i="13"/>
  <c r="Q742" i="13"/>
  <c r="V742" i="13"/>
  <c r="G744" i="13"/>
  <c r="M744" i="13" s="1"/>
  <c r="I744" i="13"/>
  <c r="K744" i="13"/>
  <c r="O744" i="13"/>
  <c r="Q744" i="13"/>
  <c r="V744" i="13"/>
  <c r="G746" i="13"/>
  <c r="M746" i="13" s="1"/>
  <c r="I746" i="13"/>
  <c r="K746" i="13"/>
  <c r="O746" i="13"/>
  <c r="Q746" i="13"/>
  <c r="V746" i="13"/>
  <c r="G752" i="13"/>
  <c r="M752" i="13" s="1"/>
  <c r="I752" i="13"/>
  <c r="K752" i="13"/>
  <c r="O752" i="13"/>
  <c r="Q752" i="13"/>
  <c r="V752" i="13"/>
  <c r="G753" i="13"/>
  <c r="M753" i="13" s="1"/>
  <c r="I753" i="13"/>
  <c r="K753" i="13"/>
  <c r="O753" i="13"/>
  <c r="Q753" i="13"/>
  <c r="V753" i="13"/>
  <c r="G754" i="13"/>
  <c r="M754" i="13" s="1"/>
  <c r="I754" i="13"/>
  <c r="K754" i="13"/>
  <c r="O754" i="13"/>
  <c r="Q754" i="13"/>
  <c r="V754" i="13"/>
  <c r="G755" i="13"/>
  <c r="M755" i="13" s="1"/>
  <c r="I755" i="13"/>
  <c r="K755" i="13"/>
  <c r="O755" i="13"/>
  <c r="Q755" i="13"/>
  <c r="V755" i="13"/>
  <c r="G756" i="13"/>
  <c r="M756" i="13" s="1"/>
  <c r="I756" i="13"/>
  <c r="K756" i="13"/>
  <c r="O756" i="13"/>
  <c r="Q756" i="13"/>
  <c r="V756" i="13"/>
  <c r="G757" i="13"/>
  <c r="M757" i="13" s="1"/>
  <c r="I757" i="13"/>
  <c r="K757" i="13"/>
  <c r="O757" i="13"/>
  <c r="Q757" i="13"/>
  <c r="V757" i="13"/>
  <c r="G758" i="13"/>
  <c r="M758" i="13" s="1"/>
  <c r="I758" i="13"/>
  <c r="K758" i="13"/>
  <c r="O758" i="13"/>
  <c r="Q758" i="13"/>
  <c r="V758" i="13"/>
  <c r="G759" i="13"/>
  <c r="M759" i="13" s="1"/>
  <c r="I759" i="13"/>
  <c r="K759" i="13"/>
  <c r="O759" i="13"/>
  <c r="Q759" i="13"/>
  <c r="V759" i="13"/>
  <c r="G760" i="13"/>
  <c r="M760" i="13" s="1"/>
  <c r="I760" i="13"/>
  <c r="K760" i="13"/>
  <c r="O760" i="13"/>
  <c r="Q760" i="13"/>
  <c r="V760" i="13"/>
  <c r="G762" i="13"/>
  <c r="M762" i="13" s="1"/>
  <c r="I762" i="13"/>
  <c r="K762" i="13"/>
  <c r="O762" i="13"/>
  <c r="Q762" i="13"/>
  <c r="V762" i="13"/>
  <c r="G765" i="13"/>
  <c r="M765" i="13" s="1"/>
  <c r="I765" i="13"/>
  <c r="K765" i="13"/>
  <c r="O765" i="13"/>
  <c r="Q765" i="13"/>
  <c r="V765" i="13"/>
  <c r="G768" i="13"/>
  <c r="M768" i="13" s="1"/>
  <c r="I768" i="13"/>
  <c r="K768" i="13"/>
  <c r="O768" i="13"/>
  <c r="Q768" i="13"/>
  <c r="V768" i="13"/>
  <c r="G771" i="13"/>
  <c r="M771" i="13" s="1"/>
  <c r="I771" i="13"/>
  <c r="K771" i="13"/>
  <c r="O771" i="13"/>
  <c r="Q771" i="13"/>
  <c r="V771" i="13"/>
  <c r="G773" i="13"/>
  <c r="M773" i="13" s="1"/>
  <c r="I773" i="13"/>
  <c r="K773" i="13"/>
  <c r="O773" i="13"/>
  <c r="Q773" i="13"/>
  <c r="V773" i="13"/>
  <c r="G775" i="13"/>
  <c r="M775" i="13" s="1"/>
  <c r="I775" i="13"/>
  <c r="K775" i="13"/>
  <c r="O775" i="13"/>
  <c r="Q775" i="13"/>
  <c r="V775" i="13"/>
  <c r="G777" i="13"/>
  <c r="M777" i="13" s="1"/>
  <c r="I777" i="13"/>
  <c r="K777" i="13"/>
  <c r="O777" i="13"/>
  <c r="Q777" i="13"/>
  <c r="V777" i="13"/>
  <c r="G783" i="13"/>
  <c r="I783" i="13"/>
  <c r="K783" i="13"/>
  <c r="O783" i="13"/>
  <c r="Q783" i="13"/>
  <c r="V783" i="13"/>
  <c r="G785" i="13"/>
  <c r="M785" i="13" s="1"/>
  <c r="I785" i="13"/>
  <c r="K785" i="13"/>
  <c r="O785" i="13"/>
  <c r="Q785" i="13"/>
  <c r="V785" i="13"/>
  <c r="G787" i="13"/>
  <c r="M787" i="13" s="1"/>
  <c r="I787" i="13"/>
  <c r="K787" i="13"/>
  <c r="O787" i="13"/>
  <c r="Q787" i="13"/>
  <c r="V787" i="13"/>
  <c r="G792" i="13"/>
  <c r="M792" i="13" s="1"/>
  <c r="I792" i="13"/>
  <c r="K792" i="13"/>
  <c r="O792" i="13"/>
  <c r="Q792" i="13"/>
  <c r="V792" i="13"/>
  <c r="G797" i="13"/>
  <c r="M797" i="13" s="1"/>
  <c r="I797" i="13"/>
  <c r="K797" i="13"/>
  <c r="O797" i="13"/>
  <c r="Q797" i="13"/>
  <c r="V797" i="13"/>
  <c r="G798" i="13"/>
  <c r="M798" i="13" s="1"/>
  <c r="I798" i="13"/>
  <c r="K798" i="13"/>
  <c r="O798" i="13"/>
  <c r="Q798" i="13"/>
  <c r="V798" i="13"/>
  <c r="G799" i="13"/>
  <c r="M799" i="13" s="1"/>
  <c r="I799" i="13"/>
  <c r="K799" i="13"/>
  <c r="O799" i="13"/>
  <c r="Q799" i="13"/>
  <c r="V799" i="13"/>
  <c r="G800" i="13"/>
  <c r="M800" i="13" s="1"/>
  <c r="I800" i="13"/>
  <c r="K800" i="13"/>
  <c r="O800" i="13"/>
  <c r="Q800" i="13"/>
  <c r="V800" i="13"/>
  <c r="G801" i="13"/>
  <c r="M801" i="13" s="1"/>
  <c r="I801" i="13"/>
  <c r="K801" i="13"/>
  <c r="O801" i="13"/>
  <c r="Q801" i="13"/>
  <c r="V801" i="13"/>
  <c r="G802" i="13"/>
  <c r="M802" i="13" s="1"/>
  <c r="I802" i="13"/>
  <c r="K802" i="13"/>
  <c r="O802" i="13"/>
  <c r="Q802" i="13"/>
  <c r="V802" i="13"/>
  <c r="G803" i="13"/>
  <c r="M803" i="13" s="1"/>
  <c r="I803" i="13"/>
  <c r="K803" i="13"/>
  <c r="O803" i="13"/>
  <c r="Q803" i="13"/>
  <c r="V803" i="13"/>
  <c r="G804" i="13"/>
  <c r="M804" i="13" s="1"/>
  <c r="I804" i="13"/>
  <c r="K804" i="13"/>
  <c r="O804" i="13"/>
  <c r="Q804" i="13"/>
  <c r="V804" i="13"/>
  <c r="G805" i="13"/>
  <c r="M805" i="13" s="1"/>
  <c r="I805" i="13"/>
  <c r="K805" i="13"/>
  <c r="O805" i="13"/>
  <c r="Q805" i="13"/>
  <c r="V805" i="13"/>
  <c r="G615" i="13"/>
  <c r="M615" i="13" s="1"/>
  <c r="I615" i="13"/>
  <c r="K615" i="13"/>
  <c r="O615" i="13"/>
  <c r="Q615" i="13"/>
  <c r="V615" i="13"/>
  <c r="G619" i="13"/>
  <c r="I619" i="13"/>
  <c r="K619" i="13"/>
  <c r="O619" i="13"/>
  <c r="Q619" i="13"/>
  <c r="V619" i="13"/>
  <c r="G621" i="13"/>
  <c r="M621" i="13" s="1"/>
  <c r="I621" i="13"/>
  <c r="K621" i="13"/>
  <c r="O621" i="13"/>
  <c r="Q621" i="13"/>
  <c r="V621" i="13"/>
  <c r="G624" i="13"/>
  <c r="M624" i="13" s="1"/>
  <c r="I624" i="13"/>
  <c r="K624" i="13"/>
  <c r="O624" i="13"/>
  <c r="Q624" i="13"/>
  <c r="V624" i="13"/>
  <c r="G627" i="13"/>
  <c r="M627" i="13" s="1"/>
  <c r="I627" i="13"/>
  <c r="K627" i="13"/>
  <c r="O627" i="13"/>
  <c r="Q627" i="13"/>
  <c r="V627" i="13"/>
  <c r="G628" i="13"/>
  <c r="M628" i="13" s="1"/>
  <c r="I628" i="13"/>
  <c r="K628" i="13"/>
  <c r="O628" i="13"/>
  <c r="Q628" i="13"/>
  <c r="V628" i="13"/>
  <c r="G630" i="13"/>
  <c r="M630" i="13" s="1"/>
  <c r="I630" i="13"/>
  <c r="K630" i="13"/>
  <c r="O630" i="13"/>
  <c r="Q630" i="13"/>
  <c r="V630" i="13"/>
  <c r="G631" i="13"/>
  <c r="M631" i="13" s="1"/>
  <c r="I631" i="13"/>
  <c r="K631" i="13"/>
  <c r="O631" i="13"/>
  <c r="Q631" i="13"/>
  <c r="V631" i="13"/>
  <c r="G634" i="13"/>
  <c r="M634" i="13" s="1"/>
  <c r="I634" i="13"/>
  <c r="K634" i="13"/>
  <c r="O634" i="13"/>
  <c r="Q634" i="13"/>
  <c r="V634" i="13"/>
  <c r="G635" i="13"/>
  <c r="M635" i="13" s="1"/>
  <c r="I635" i="13"/>
  <c r="K635" i="13"/>
  <c r="O635" i="13"/>
  <c r="Q635" i="13"/>
  <c r="V635" i="13"/>
  <c r="G641" i="13"/>
  <c r="I641" i="13"/>
  <c r="K641" i="13"/>
  <c r="O641" i="13"/>
  <c r="Q641" i="13"/>
  <c r="V641" i="13"/>
  <c r="G643" i="13"/>
  <c r="M643" i="13" s="1"/>
  <c r="I643" i="13"/>
  <c r="K643" i="13"/>
  <c r="O643" i="13"/>
  <c r="Q643" i="13"/>
  <c r="V643" i="13"/>
  <c r="G682" i="13"/>
  <c r="M682" i="13" s="1"/>
  <c r="I682" i="13"/>
  <c r="K682" i="13"/>
  <c r="O682" i="13"/>
  <c r="Q682" i="13"/>
  <c r="V682" i="13"/>
  <c r="G684" i="13"/>
  <c r="M684" i="13" s="1"/>
  <c r="I684" i="13"/>
  <c r="K684" i="13"/>
  <c r="O684" i="13"/>
  <c r="Q684" i="13"/>
  <c r="V684" i="13"/>
  <c r="G685" i="13"/>
  <c r="M685" i="13" s="1"/>
  <c r="I685" i="13"/>
  <c r="K685" i="13"/>
  <c r="O685" i="13"/>
  <c r="Q685" i="13"/>
  <c r="V685" i="13"/>
  <c r="G687" i="13"/>
  <c r="M687" i="13" s="1"/>
  <c r="I687" i="13"/>
  <c r="K687" i="13"/>
  <c r="O687" i="13"/>
  <c r="Q687" i="13"/>
  <c r="V687" i="13"/>
  <c r="G692" i="13"/>
  <c r="M692" i="13" s="1"/>
  <c r="I692" i="13"/>
  <c r="K692" i="13"/>
  <c r="O692" i="13"/>
  <c r="Q692" i="13"/>
  <c r="V692" i="13"/>
  <c r="G694" i="13"/>
  <c r="M694" i="13" s="1"/>
  <c r="I694" i="13"/>
  <c r="K694" i="13"/>
  <c r="O694" i="13"/>
  <c r="Q694" i="13"/>
  <c r="V694" i="13"/>
  <c r="G700" i="13"/>
  <c r="M700" i="13" s="1"/>
  <c r="I700" i="13"/>
  <c r="K700" i="13"/>
  <c r="O700" i="13"/>
  <c r="Q700" i="13"/>
  <c r="V700" i="13"/>
  <c r="G701" i="13"/>
  <c r="M701" i="13" s="1"/>
  <c r="I701" i="13"/>
  <c r="K701" i="13"/>
  <c r="O701" i="13"/>
  <c r="Q701" i="13"/>
  <c r="V701" i="13"/>
  <c r="G707" i="13"/>
  <c r="I707" i="13"/>
  <c r="K707" i="13"/>
  <c r="O707" i="13"/>
  <c r="Q707" i="13"/>
  <c r="V707" i="13"/>
  <c r="G708" i="13"/>
  <c r="M708" i="13" s="1"/>
  <c r="I708" i="13"/>
  <c r="K708" i="13"/>
  <c r="O708" i="13"/>
  <c r="Q708" i="13"/>
  <c r="V708" i="13"/>
  <c r="G512" i="13"/>
  <c r="G511" i="13" s="1"/>
  <c r="I76" i="1" s="1"/>
  <c r="I512" i="13"/>
  <c r="I511" i="13" s="1"/>
  <c r="K512" i="13"/>
  <c r="K511" i="13" s="1"/>
  <c r="O512" i="13"/>
  <c r="O511" i="13" s="1"/>
  <c r="Q512" i="13"/>
  <c r="Q511" i="13" s="1"/>
  <c r="V512" i="13"/>
  <c r="V511" i="13" s="1"/>
  <c r="G515" i="13"/>
  <c r="M515" i="13" s="1"/>
  <c r="M514" i="13" s="1"/>
  <c r="I515" i="13"/>
  <c r="I514" i="13" s="1"/>
  <c r="K515" i="13"/>
  <c r="K514" i="13" s="1"/>
  <c r="O515" i="13"/>
  <c r="O514" i="13" s="1"/>
  <c r="Q515" i="13"/>
  <c r="Q514" i="13" s="1"/>
  <c r="V515" i="13"/>
  <c r="V514" i="13" s="1"/>
  <c r="G519" i="13"/>
  <c r="G518" i="13" s="1"/>
  <c r="I78" i="1" s="1"/>
  <c r="I519" i="13"/>
  <c r="I518" i="13" s="1"/>
  <c r="K519" i="13"/>
  <c r="K518" i="13" s="1"/>
  <c r="O519" i="13"/>
  <c r="O518" i="13" s="1"/>
  <c r="Q519" i="13"/>
  <c r="Q518" i="13" s="1"/>
  <c r="V519" i="13"/>
  <c r="V518" i="13" s="1"/>
  <c r="G522" i="13"/>
  <c r="M522" i="13" s="1"/>
  <c r="I522" i="13"/>
  <c r="K522" i="13"/>
  <c r="O522" i="13"/>
  <c r="Q522" i="13"/>
  <c r="V522" i="13"/>
  <c r="G524" i="13"/>
  <c r="I524" i="13"/>
  <c r="K524" i="13"/>
  <c r="M524" i="13"/>
  <c r="O524" i="13"/>
  <c r="Q524" i="13"/>
  <c r="V524" i="13"/>
  <c r="G526" i="13"/>
  <c r="M526" i="13" s="1"/>
  <c r="I526" i="13"/>
  <c r="K526" i="13"/>
  <c r="O526" i="13"/>
  <c r="Q526" i="13"/>
  <c r="V526" i="13"/>
  <c r="G527" i="13"/>
  <c r="M527" i="13" s="1"/>
  <c r="I527" i="13"/>
  <c r="K527" i="13"/>
  <c r="O527" i="13"/>
  <c r="Q527" i="13"/>
  <c r="V527" i="13"/>
  <c r="G528" i="13"/>
  <c r="M528" i="13" s="1"/>
  <c r="I528" i="13"/>
  <c r="K528" i="13"/>
  <c r="O528" i="13"/>
  <c r="Q528" i="13"/>
  <c r="V528" i="13"/>
  <c r="G529" i="13"/>
  <c r="M529" i="13" s="1"/>
  <c r="I529" i="13"/>
  <c r="K529" i="13"/>
  <c r="O529" i="13"/>
  <c r="Q529" i="13"/>
  <c r="V529" i="13"/>
  <c r="G530" i="13"/>
  <c r="M530" i="13" s="1"/>
  <c r="I530" i="13"/>
  <c r="K530" i="13"/>
  <c r="O530" i="13"/>
  <c r="Q530" i="13"/>
  <c r="V530" i="13"/>
  <c r="G533" i="13"/>
  <c r="M533" i="13" s="1"/>
  <c r="I533" i="13"/>
  <c r="K533" i="13"/>
  <c r="O533" i="13"/>
  <c r="Q533" i="13"/>
  <c r="V533" i="13"/>
  <c r="G534" i="13"/>
  <c r="M534" i="13" s="1"/>
  <c r="I534" i="13"/>
  <c r="K534" i="13"/>
  <c r="O534" i="13"/>
  <c r="Q534" i="13"/>
  <c r="V534" i="13"/>
  <c r="G538" i="13"/>
  <c r="M538" i="13" s="1"/>
  <c r="I538" i="13"/>
  <c r="K538" i="13"/>
  <c r="O538" i="13"/>
  <c r="Q538" i="13"/>
  <c r="V538" i="13"/>
  <c r="G539" i="13"/>
  <c r="M539" i="13" s="1"/>
  <c r="I539" i="13"/>
  <c r="K539" i="13"/>
  <c r="O539" i="13"/>
  <c r="Q539" i="13"/>
  <c r="V539" i="13"/>
  <c r="G541" i="13"/>
  <c r="M541" i="13" s="1"/>
  <c r="I541" i="13"/>
  <c r="K541" i="13"/>
  <c r="O541" i="13"/>
  <c r="Q541" i="13"/>
  <c r="V541" i="13"/>
  <c r="G543" i="13"/>
  <c r="M543" i="13" s="1"/>
  <c r="I543" i="13"/>
  <c r="K543" i="13"/>
  <c r="O543" i="13"/>
  <c r="Q543" i="13"/>
  <c r="V543" i="13"/>
  <c r="G545" i="13"/>
  <c r="M545" i="13" s="1"/>
  <c r="I545" i="13"/>
  <c r="K545" i="13"/>
  <c r="O545" i="13"/>
  <c r="Q545" i="13"/>
  <c r="V545" i="13"/>
  <c r="G547" i="13"/>
  <c r="M547" i="13" s="1"/>
  <c r="I547" i="13"/>
  <c r="K547" i="13"/>
  <c r="O547" i="13"/>
  <c r="Q547" i="13"/>
  <c r="V547" i="13"/>
  <c r="G548" i="13"/>
  <c r="M548" i="13" s="1"/>
  <c r="I548" i="13"/>
  <c r="K548" i="13"/>
  <c r="O548" i="13"/>
  <c r="Q548" i="13"/>
  <c r="V548" i="13"/>
  <c r="G550" i="13"/>
  <c r="M550" i="13" s="1"/>
  <c r="I550" i="13"/>
  <c r="K550" i="13"/>
  <c r="O550" i="13"/>
  <c r="Q550" i="13"/>
  <c r="V550" i="13"/>
  <c r="G552" i="13"/>
  <c r="M552" i="13" s="1"/>
  <c r="I552" i="13"/>
  <c r="K552" i="13"/>
  <c r="O552" i="13"/>
  <c r="Q552" i="13"/>
  <c r="V552" i="13"/>
  <c r="G554" i="13"/>
  <c r="I554" i="13"/>
  <c r="K554" i="13"/>
  <c r="M554" i="13"/>
  <c r="O554" i="13"/>
  <c r="Q554" i="13"/>
  <c r="V554" i="13"/>
  <c r="G556" i="13"/>
  <c r="M556" i="13" s="1"/>
  <c r="I556" i="13"/>
  <c r="K556" i="13"/>
  <c r="O556" i="13"/>
  <c r="Q556" i="13"/>
  <c r="V556" i="13"/>
  <c r="G557" i="13"/>
  <c r="M557" i="13" s="1"/>
  <c r="I557" i="13"/>
  <c r="K557" i="13"/>
  <c r="O557" i="13"/>
  <c r="Q557" i="13"/>
  <c r="V557" i="13"/>
  <c r="G560" i="13"/>
  <c r="M560" i="13" s="1"/>
  <c r="M559" i="13" s="1"/>
  <c r="I560" i="13"/>
  <c r="I559" i="13" s="1"/>
  <c r="K560" i="13"/>
  <c r="K559" i="13" s="1"/>
  <c r="O560" i="13"/>
  <c r="O559" i="13" s="1"/>
  <c r="Q560" i="13"/>
  <c r="Q559" i="13" s="1"/>
  <c r="V560" i="13"/>
  <c r="V559" i="13" s="1"/>
  <c r="G571" i="13"/>
  <c r="I571" i="13"/>
  <c r="K571" i="13"/>
  <c r="O571" i="13"/>
  <c r="Q571" i="13"/>
  <c r="V571" i="13"/>
  <c r="G573" i="13"/>
  <c r="M573" i="13" s="1"/>
  <c r="I573" i="13"/>
  <c r="K573" i="13"/>
  <c r="O573" i="13"/>
  <c r="Q573" i="13"/>
  <c r="V573" i="13"/>
  <c r="G576" i="13"/>
  <c r="M576" i="13" s="1"/>
  <c r="I576" i="13"/>
  <c r="K576" i="13"/>
  <c r="O576" i="13"/>
  <c r="Q576" i="13"/>
  <c r="V576" i="13"/>
  <c r="G578" i="13"/>
  <c r="M578" i="13" s="1"/>
  <c r="I578" i="13"/>
  <c r="K578" i="13"/>
  <c r="O578" i="13"/>
  <c r="Q578" i="13"/>
  <c r="V578" i="13"/>
  <c r="G580" i="13"/>
  <c r="M580" i="13" s="1"/>
  <c r="I580" i="13"/>
  <c r="K580" i="13"/>
  <c r="O580" i="13"/>
  <c r="Q580" i="13"/>
  <c r="V580" i="13"/>
  <c r="G582" i="13"/>
  <c r="M582" i="13" s="1"/>
  <c r="I582" i="13"/>
  <c r="K582" i="13"/>
  <c r="O582" i="13"/>
  <c r="Q582" i="13"/>
  <c r="V582" i="13"/>
  <c r="G584" i="13"/>
  <c r="M584" i="13" s="1"/>
  <c r="I584" i="13"/>
  <c r="K584" i="13"/>
  <c r="O584" i="13"/>
  <c r="Q584" i="13"/>
  <c r="V584" i="13"/>
  <c r="G586" i="13"/>
  <c r="M586" i="13" s="1"/>
  <c r="I586" i="13"/>
  <c r="K586" i="13"/>
  <c r="O586" i="13"/>
  <c r="Q586" i="13"/>
  <c r="V586" i="13"/>
  <c r="G589" i="13"/>
  <c r="M589" i="13" s="1"/>
  <c r="I589" i="13"/>
  <c r="K589" i="13"/>
  <c r="O589" i="13"/>
  <c r="Q589" i="13"/>
  <c r="V589" i="13"/>
  <c r="G601" i="13"/>
  <c r="I601" i="13"/>
  <c r="K601" i="13"/>
  <c r="M601" i="13"/>
  <c r="O601" i="13"/>
  <c r="Q601" i="13"/>
  <c r="V601" i="13"/>
  <c r="G603" i="13"/>
  <c r="M603" i="13" s="1"/>
  <c r="I603" i="13"/>
  <c r="K603" i="13"/>
  <c r="O603" i="13"/>
  <c r="Q603" i="13"/>
  <c r="V603" i="13"/>
  <c r="G605" i="13"/>
  <c r="M605" i="13" s="1"/>
  <c r="I605" i="13"/>
  <c r="K605" i="13"/>
  <c r="O605" i="13"/>
  <c r="Q605" i="13"/>
  <c r="V605" i="13"/>
  <c r="G607" i="13"/>
  <c r="M607" i="13" s="1"/>
  <c r="I607" i="13"/>
  <c r="K607" i="13"/>
  <c r="O607" i="13"/>
  <c r="Q607" i="13"/>
  <c r="V607" i="13"/>
  <c r="G609" i="13"/>
  <c r="M609" i="13" s="1"/>
  <c r="I609" i="13"/>
  <c r="K609" i="13"/>
  <c r="O609" i="13"/>
  <c r="Q609" i="13"/>
  <c r="V609" i="13"/>
  <c r="G444" i="13"/>
  <c r="I444" i="13"/>
  <c r="K444" i="13"/>
  <c r="O444" i="13"/>
  <c r="Q444" i="13"/>
  <c r="V444" i="13"/>
  <c r="G446" i="13"/>
  <c r="M446" i="13" s="1"/>
  <c r="I446" i="13"/>
  <c r="K446" i="13"/>
  <c r="O446" i="13"/>
  <c r="Q446" i="13"/>
  <c r="V446" i="13"/>
  <c r="G447" i="13"/>
  <c r="M447" i="13" s="1"/>
  <c r="I447" i="13"/>
  <c r="K447" i="13"/>
  <c r="O447" i="13"/>
  <c r="Q447" i="13"/>
  <c r="V447" i="13"/>
  <c r="G450" i="13"/>
  <c r="M450" i="13" s="1"/>
  <c r="I450" i="13"/>
  <c r="K450" i="13"/>
  <c r="O450" i="13"/>
  <c r="Q450" i="13"/>
  <c r="V450" i="13"/>
  <c r="G453" i="13"/>
  <c r="I453" i="13"/>
  <c r="K453" i="13"/>
  <c r="M453" i="13"/>
  <c r="O453" i="13"/>
  <c r="Q453" i="13"/>
  <c r="V453" i="13"/>
  <c r="G456" i="13"/>
  <c r="M456" i="13" s="1"/>
  <c r="I456" i="13"/>
  <c r="K456" i="13"/>
  <c r="O456" i="13"/>
  <c r="Q456" i="13"/>
  <c r="V456" i="13"/>
  <c r="G457" i="13"/>
  <c r="M457" i="13" s="1"/>
  <c r="I457" i="13"/>
  <c r="K457" i="13"/>
  <c r="O457" i="13"/>
  <c r="Q457" i="13"/>
  <c r="V457" i="13"/>
  <c r="G461" i="13"/>
  <c r="M461" i="13" s="1"/>
  <c r="I461" i="13"/>
  <c r="K461" i="13"/>
  <c r="O461" i="13"/>
  <c r="Q461" i="13"/>
  <c r="V461" i="13"/>
  <c r="G462" i="13"/>
  <c r="M462" i="13" s="1"/>
  <c r="I462" i="13"/>
  <c r="K462" i="13"/>
  <c r="O462" i="13"/>
  <c r="Q462" i="13"/>
  <c r="V462" i="13"/>
  <c r="G465" i="13"/>
  <c r="M465" i="13" s="1"/>
  <c r="I465" i="13"/>
  <c r="K465" i="13"/>
  <c r="O465" i="13"/>
  <c r="Q465" i="13"/>
  <c r="V465" i="13"/>
  <c r="G468" i="13"/>
  <c r="M468" i="13" s="1"/>
  <c r="I468" i="13"/>
  <c r="K468" i="13"/>
  <c r="O468" i="13"/>
  <c r="Q468" i="13"/>
  <c r="V468" i="13"/>
  <c r="G485" i="13"/>
  <c r="M485" i="13" s="1"/>
  <c r="I485" i="13"/>
  <c r="K485" i="13"/>
  <c r="O485" i="13"/>
  <c r="Q485" i="13"/>
  <c r="V485" i="13"/>
  <c r="G487" i="13"/>
  <c r="M487" i="13" s="1"/>
  <c r="I487" i="13"/>
  <c r="K487" i="13"/>
  <c r="O487" i="13"/>
  <c r="Q487" i="13"/>
  <c r="V487" i="13"/>
  <c r="G489" i="13"/>
  <c r="M489" i="13" s="1"/>
  <c r="I489" i="13"/>
  <c r="K489" i="13"/>
  <c r="O489" i="13"/>
  <c r="Q489" i="13"/>
  <c r="V489" i="13"/>
  <c r="G491" i="13"/>
  <c r="M491" i="13" s="1"/>
  <c r="I491" i="13"/>
  <c r="K491" i="13"/>
  <c r="O491" i="13"/>
  <c r="Q491" i="13"/>
  <c r="V491" i="13"/>
  <c r="G493" i="13"/>
  <c r="M493" i="13" s="1"/>
  <c r="I493" i="13"/>
  <c r="K493" i="13"/>
  <c r="O493" i="13"/>
  <c r="Q493" i="13"/>
  <c r="V493" i="13"/>
  <c r="G495" i="13"/>
  <c r="M495" i="13" s="1"/>
  <c r="I495" i="13"/>
  <c r="K495" i="13"/>
  <c r="O495" i="13"/>
  <c r="Q495" i="13"/>
  <c r="V495" i="13"/>
  <c r="G497" i="13"/>
  <c r="M497" i="13" s="1"/>
  <c r="I497" i="13"/>
  <c r="K497" i="13"/>
  <c r="O497" i="13"/>
  <c r="Q497" i="13"/>
  <c r="V497" i="13"/>
  <c r="G498" i="13"/>
  <c r="M498" i="13" s="1"/>
  <c r="I498" i="13"/>
  <c r="K498" i="13"/>
  <c r="O498" i="13"/>
  <c r="Q498" i="13"/>
  <c r="V498" i="13"/>
  <c r="G502" i="13"/>
  <c r="I502" i="13"/>
  <c r="K502" i="13"/>
  <c r="O502" i="13"/>
  <c r="Q502" i="13"/>
  <c r="V502" i="13"/>
  <c r="G503" i="13"/>
  <c r="M503" i="13" s="1"/>
  <c r="I503" i="13"/>
  <c r="K503" i="13"/>
  <c r="O503" i="13"/>
  <c r="Q503" i="13"/>
  <c r="V503" i="13"/>
  <c r="G504" i="13"/>
  <c r="M504" i="13" s="1"/>
  <c r="I504" i="13"/>
  <c r="K504" i="13"/>
  <c r="O504" i="13"/>
  <c r="Q504" i="13"/>
  <c r="V504" i="13"/>
  <c r="G505" i="13"/>
  <c r="M505" i="13" s="1"/>
  <c r="I505" i="13"/>
  <c r="K505" i="13"/>
  <c r="O505" i="13"/>
  <c r="Q505" i="13"/>
  <c r="V505" i="13"/>
  <c r="G506" i="13"/>
  <c r="M506" i="13" s="1"/>
  <c r="I506" i="13"/>
  <c r="K506" i="13"/>
  <c r="O506" i="13"/>
  <c r="Q506" i="13"/>
  <c r="V506" i="13"/>
  <c r="G507" i="13"/>
  <c r="M507" i="13" s="1"/>
  <c r="I507" i="13"/>
  <c r="K507" i="13"/>
  <c r="O507" i="13"/>
  <c r="Q507" i="13"/>
  <c r="V507" i="13"/>
  <c r="G508" i="13"/>
  <c r="M508" i="13" s="1"/>
  <c r="I508" i="13"/>
  <c r="K508" i="13"/>
  <c r="O508" i="13"/>
  <c r="Q508" i="13"/>
  <c r="V508" i="13"/>
  <c r="G509" i="13"/>
  <c r="M509" i="13" s="1"/>
  <c r="I509" i="13"/>
  <c r="K509" i="13"/>
  <c r="O509" i="13"/>
  <c r="Q509" i="13"/>
  <c r="V509" i="13"/>
  <c r="G340" i="13"/>
  <c r="M340" i="13" s="1"/>
  <c r="I340" i="13"/>
  <c r="K340" i="13"/>
  <c r="O340" i="13"/>
  <c r="Q340" i="13"/>
  <c r="V340" i="13"/>
  <c r="G342" i="13"/>
  <c r="M342" i="13" s="1"/>
  <c r="I342" i="13"/>
  <c r="K342" i="13"/>
  <c r="O342" i="13"/>
  <c r="Q342" i="13"/>
  <c r="V342" i="13"/>
  <c r="G360" i="13"/>
  <c r="M360" i="13" s="1"/>
  <c r="I360" i="13"/>
  <c r="K360" i="13"/>
  <c r="O360" i="13"/>
  <c r="Q360" i="13"/>
  <c r="V360" i="13"/>
  <c r="G362" i="13"/>
  <c r="M362" i="13" s="1"/>
  <c r="I362" i="13"/>
  <c r="K362" i="13"/>
  <c r="O362" i="13"/>
  <c r="Q362" i="13"/>
  <c r="V362" i="13"/>
  <c r="G364" i="13"/>
  <c r="M364" i="13" s="1"/>
  <c r="I364" i="13"/>
  <c r="K364" i="13"/>
  <c r="O364" i="13"/>
  <c r="Q364" i="13"/>
  <c r="V364" i="13"/>
  <c r="G366" i="13"/>
  <c r="M366" i="13" s="1"/>
  <c r="I366" i="13"/>
  <c r="K366" i="13"/>
  <c r="O366" i="13"/>
  <c r="Q366" i="13"/>
  <c r="V366" i="13"/>
  <c r="G367" i="13"/>
  <c r="M367" i="13" s="1"/>
  <c r="I367" i="13"/>
  <c r="K367" i="13"/>
  <c r="O367" i="13"/>
  <c r="Q367" i="13"/>
  <c r="V367" i="13"/>
  <c r="G368" i="13"/>
  <c r="M368" i="13" s="1"/>
  <c r="I368" i="13"/>
  <c r="K368" i="13"/>
  <c r="O368" i="13"/>
  <c r="Q368" i="13"/>
  <c r="V368" i="13"/>
  <c r="G369" i="13"/>
  <c r="M369" i="13" s="1"/>
  <c r="I369" i="13"/>
  <c r="K369" i="13"/>
  <c r="O369" i="13"/>
  <c r="Q369" i="13"/>
  <c r="V369" i="13"/>
  <c r="G373" i="13"/>
  <c r="M373" i="13" s="1"/>
  <c r="I373" i="13"/>
  <c r="K373" i="13"/>
  <c r="O373" i="13"/>
  <c r="Q373" i="13"/>
  <c r="V373" i="13"/>
  <c r="G375" i="13"/>
  <c r="M375" i="13" s="1"/>
  <c r="I375" i="13"/>
  <c r="K375" i="13"/>
  <c r="O375" i="13"/>
  <c r="Q375" i="13"/>
  <c r="V375" i="13"/>
  <c r="G376" i="13"/>
  <c r="M376" i="13" s="1"/>
  <c r="I376" i="13"/>
  <c r="K376" i="13"/>
  <c r="O376" i="13"/>
  <c r="Q376" i="13"/>
  <c r="V376" i="13"/>
  <c r="G385" i="13"/>
  <c r="M385" i="13" s="1"/>
  <c r="I385" i="13"/>
  <c r="K385" i="13"/>
  <c r="O385" i="13"/>
  <c r="Q385" i="13"/>
  <c r="V385" i="13"/>
  <c r="G387" i="13"/>
  <c r="M387" i="13" s="1"/>
  <c r="I387" i="13"/>
  <c r="K387" i="13"/>
  <c r="O387" i="13"/>
  <c r="Q387" i="13"/>
  <c r="V387" i="13"/>
  <c r="G389" i="13"/>
  <c r="M389" i="13" s="1"/>
  <c r="I389" i="13"/>
  <c r="K389" i="13"/>
  <c r="O389" i="13"/>
  <c r="Q389" i="13"/>
  <c r="V389" i="13"/>
  <c r="G392" i="13"/>
  <c r="M392" i="13" s="1"/>
  <c r="I392" i="13"/>
  <c r="K392" i="13"/>
  <c r="O392" i="13"/>
  <c r="Q392" i="13"/>
  <c r="V392" i="13"/>
  <c r="G397" i="13"/>
  <c r="M397" i="13" s="1"/>
  <c r="I397" i="13"/>
  <c r="K397" i="13"/>
  <c r="O397" i="13"/>
  <c r="Q397" i="13"/>
  <c r="V397" i="13"/>
  <c r="G400" i="13"/>
  <c r="M400" i="13" s="1"/>
  <c r="I400" i="13"/>
  <c r="K400" i="13"/>
  <c r="O400" i="13"/>
  <c r="Q400" i="13"/>
  <c r="V400" i="13"/>
  <c r="G227" i="13"/>
  <c r="M227" i="13" s="1"/>
  <c r="I227" i="13"/>
  <c r="K227" i="13"/>
  <c r="O227" i="13"/>
  <c r="Q227" i="13"/>
  <c r="V227" i="13"/>
  <c r="G231" i="13"/>
  <c r="I231" i="13"/>
  <c r="K231" i="13"/>
  <c r="O231" i="13"/>
  <c r="Q231" i="13"/>
  <c r="V231" i="13"/>
  <c r="G239" i="13"/>
  <c r="M239" i="13" s="1"/>
  <c r="I239" i="13"/>
  <c r="K239" i="13"/>
  <c r="O239" i="13"/>
  <c r="Q239" i="13"/>
  <c r="V239" i="13"/>
  <c r="G245" i="13"/>
  <c r="M245" i="13" s="1"/>
  <c r="I245" i="13"/>
  <c r="K245" i="13"/>
  <c r="O245" i="13"/>
  <c r="Q245" i="13"/>
  <c r="V245" i="13"/>
  <c r="G248" i="13"/>
  <c r="M248" i="13" s="1"/>
  <c r="I248" i="13"/>
  <c r="K248" i="13"/>
  <c r="O248" i="13"/>
  <c r="Q248" i="13"/>
  <c r="V248" i="13"/>
  <c r="G250" i="13"/>
  <c r="I250" i="13"/>
  <c r="K250" i="13"/>
  <c r="M250" i="13"/>
  <c r="O250" i="13"/>
  <c r="Q250" i="13"/>
  <c r="V250" i="13"/>
  <c r="G255" i="13"/>
  <c r="M255" i="13" s="1"/>
  <c r="I255" i="13"/>
  <c r="K255" i="13"/>
  <c r="O255" i="13"/>
  <c r="Q255" i="13"/>
  <c r="V255" i="13"/>
  <c r="G271" i="13"/>
  <c r="M271" i="13" s="1"/>
  <c r="I271" i="13"/>
  <c r="K271" i="13"/>
  <c r="O271" i="13"/>
  <c r="Q271" i="13"/>
  <c r="V271" i="13"/>
  <c r="G281" i="13"/>
  <c r="M281" i="13" s="1"/>
  <c r="I281" i="13"/>
  <c r="K281" i="13"/>
  <c r="O281" i="13"/>
  <c r="Q281" i="13"/>
  <c r="V281" i="13"/>
  <c r="G282" i="13"/>
  <c r="M282" i="13" s="1"/>
  <c r="I282" i="13"/>
  <c r="K282" i="13"/>
  <c r="O282" i="13"/>
  <c r="Q282" i="13"/>
  <c r="V282" i="13"/>
  <c r="G285" i="13"/>
  <c r="M285" i="13" s="1"/>
  <c r="I285" i="13"/>
  <c r="K285" i="13"/>
  <c r="O285" i="13"/>
  <c r="Q285" i="13"/>
  <c r="V285" i="13"/>
  <c r="G289" i="13"/>
  <c r="M289" i="13" s="1"/>
  <c r="I289" i="13"/>
  <c r="K289" i="13"/>
  <c r="O289" i="13"/>
  <c r="Q289" i="13"/>
  <c r="V289" i="13"/>
  <c r="G292" i="13"/>
  <c r="M292" i="13" s="1"/>
  <c r="I292" i="13"/>
  <c r="K292" i="13"/>
  <c r="O292" i="13"/>
  <c r="Q292" i="13"/>
  <c r="V292" i="13"/>
  <c r="G294" i="13"/>
  <c r="M294" i="13" s="1"/>
  <c r="I294" i="13"/>
  <c r="K294" i="13"/>
  <c r="O294" i="13"/>
  <c r="Q294" i="13"/>
  <c r="V294" i="13"/>
  <c r="G296" i="13"/>
  <c r="M296" i="13" s="1"/>
  <c r="I296" i="13"/>
  <c r="K296" i="13"/>
  <c r="O296" i="13"/>
  <c r="Q296" i="13"/>
  <c r="V296" i="13"/>
  <c r="G299" i="13"/>
  <c r="M299" i="13" s="1"/>
  <c r="I299" i="13"/>
  <c r="K299" i="13"/>
  <c r="O299" i="13"/>
  <c r="Q299" i="13"/>
  <c r="V299" i="13"/>
  <c r="G113" i="13"/>
  <c r="M113" i="13" s="1"/>
  <c r="I113" i="13"/>
  <c r="K113" i="13"/>
  <c r="O113" i="13"/>
  <c r="Q113" i="13"/>
  <c r="V113" i="13"/>
  <c r="G116" i="13"/>
  <c r="I116" i="13"/>
  <c r="K116" i="13"/>
  <c r="O116" i="13"/>
  <c r="Q116" i="13"/>
  <c r="V116" i="13"/>
  <c r="G123" i="13"/>
  <c r="M123" i="13" s="1"/>
  <c r="I123" i="13"/>
  <c r="K123" i="13"/>
  <c r="O123" i="13"/>
  <c r="Q123" i="13"/>
  <c r="V123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9" i="13"/>
  <c r="M139" i="13" s="1"/>
  <c r="I139" i="13"/>
  <c r="K139" i="13"/>
  <c r="O139" i="13"/>
  <c r="Q139" i="13"/>
  <c r="V139" i="13"/>
  <c r="G143" i="13"/>
  <c r="M143" i="13" s="1"/>
  <c r="I143" i="13"/>
  <c r="K143" i="13"/>
  <c r="O143" i="13"/>
  <c r="Q143" i="13"/>
  <c r="V143" i="13"/>
  <c r="G145" i="13"/>
  <c r="M145" i="13" s="1"/>
  <c r="I145" i="13"/>
  <c r="K145" i="13"/>
  <c r="O145" i="13"/>
  <c r="Q145" i="13"/>
  <c r="V145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M158" i="13" s="1"/>
  <c r="I158" i="13"/>
  <c r="K158" i="13"/>
  <c r="O158" i="13"/>
  <c r="Q158" i="13"/>
  <c r="V158" i="13"/>
  <c r="G161" i="13"/>
  <c r="M161" i="13" s="1"/>
  <c r="I161" i="13"/>
  <c r="K161" i="13"/>
  <c r="O161" i="13"/>
  <c r="Q161" i="13"/>
  <c r="V161" i="13"/>
  <c r="G166" i="13"/>
  <c r="M166" i="13" s="1"/>
  <c r="I166" i="13"/>
  <c r="K166" i="13"/>
  <c r="O166" i="13"/>
  <c r="Q166" i="13"/>
  <c r="V166" i="13"/>
  <c r="G173" i="13"/>
  <c r="M173" i="13" s="1"/>
  <c r="I173" i="13"/>
  <c r="K173" i="13"/>
  <c r="O173" i="13"/>
  <c r="Q173" i="13"/>
  <c r="V173" i="13"/>
  <c r="G176" i="13"/>
  <c r="M176" i="13" s="1"/>
  <c r="I176" i="13"/>
  <c r="K176" i="13"/>
  <c r="O176" i="13"/>
  <c r="Q176" i="13"/>
  <c r="V176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90" i="13"/>
  <c r="M190" i="13" s="1"/>
  <c r="I190" i="13"/>
  <c r="K190" i="13"/>
  <c r="O190" i="13"/>
  <c r="Q190" i="13"/>
  <c r="V190" i="13"/>
  <c r="G193" i="13"/>
  <c r="M193" i="13" s="1"/>
  <c r="I193" i="13"/>
  <c r="K193" i="13"/>
  <c r="O193" i="13"/>
  <c r="Q193" i="13"/>
  <c r="V193" i="13"/>
  <c r="G196" i="13"/>
  <c r="M196" i="13" s="1"/>
  <c r="I196" i="13"/>
  <c r="K196" i="13"/>
  <c r="O196" i="13"/>
  <c r="Q196" i="13"/>
  <c r="V196" i="13"/>
  <c r="G201" i="13"/>
  <c r="M201" i="13" s="1"/>
  <c r="I201" i="13"/>
  <c r="K201" i="13"/>
  <c r="O201" i="13"/>
  <c r="Q201" i="13"/>
  <c r="V201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M206" i="13" s="1"/>
  <c r="I206" i="13"/>
  <c r="K206" i="13"/>
  <c r="O206" i="13"/>
  <c r="Q206" i="13"/>
  <c r="V206" i="13"/>
  <c r="G209" i="13"/>
  <c r="M209" i="13" s="1"/>
  <c r="I209" i="13"/>
  <c r="K209" i="13"/>
  <c r="O209" i="13"/>
  <c r="Q209" i="13"/>
  <c r="V209" i="13"/>
  <c r="G12" i="13"/>
  <c r="I12" i="13"/>
  <c r="K12" i="13"/>
  <c r="O12" i="13"/>
  <c r="Q12" i="13"/>
  <c r="V12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30" i="13"/>
  <c r="M30" i="13" s="1"/>
  <c r="I30" i="13"/>
  <c r="K30" i="13"/>
  <c r="O30" i="13"/>
  <c r="Q30" i="13"/>
  <c r="V30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40" i="13"/>
  <c r="M40" i="13" s="1"/>
  <c r="I40" i="13"/>
  <c r="K40" i="13"/>
  <c r="O40" i="13"/>
  <c r="Q40" i="13"/>
  <c r="V40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8" i="13"/>
  <c r="M48" i="13" s="1"/>
  <c r="I48" i="13"/>
  <c r="K48" i="13"/>
  <c r="O48" i="13"/>
  <c r="Q48" i="13"/>
  <c r="V48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4" i="13"/>
  <c r="M54" i="13" s="1"/>
  <c r="I54" i="13"/>
  <c r="K54" i="13"/>
  <c r="O54" i="13"/>
  <c r="Q54" i="13"/>
  <c r="V54" i="13"/>
  <c r="G59" i="13"/>
  <c r="M59" i="13" s="1"/>
  <c r="I59" i="13"/>
  <c r="K59" i="13"/>
  <c r="O59" i="13"/>
  <c r="Q59" i="13"/>
  <c r="V59" i="13"/>
  <c r="G62" i="13"/>
  <c r="M62" i="13" s="1"/>
  <c r="I62" i="13"/>
  <c r="K62" i="13"/>
  <c r="O62" i="13"/>
  <c r="Q62" i="13"/>
  <c r="V62" i="13"/>
  <c r="G65" i="13"/>
  <c r="M65" i="13" s="1"/>
  <c r="I65" i="13"/>
  <c r="K65" i="13"/>
  <c r="O65" i="13"/>
  <c r="Q65" i="13"/>
  <c r="V65" i="13"/>
  <c r="G71" i="13"/>
  <c r="M71" i="13" s="1"/>
  <c r="I71" i="13"/>
  <c r="K71" i="13"/>
  <c r="O71" i="13"/>
  <c r="Q71" i="13"/>
  <c r="V71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92" i="13"/>
  <c r="M92" i="13" s="1"/>
  <c r="I92" i="13"/>
  <c r="K92" i="13"/>
  <c r="O92" i="13"/>
  <c r="Q92" i="13"/>
  <c r="V92" i="13"/>
  <c r="G94" i="13"/>
  <c r="M94" i="13" s="1"/>
  <c r="I94" i="13"/>
  <c r="K94" i="13"/>
  <c r="O94" i="13"/>
  <c r="Q94" i="13"/>
  <c r="V94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9" i="13"/>
  <c r="I99" i="13"/>
  <c r="K99" i="13"/>
  <c r="M99" i="13"/>
  <c r="O99" i="13"/>
  <c r="Q99" i="13"/>
  <c r="V99" i="13"/>
  <c r="G104" i="13"/>
  <c r="M104" i="13" s="1"/>
  <c r="I104" i="13"/>
  <c r="K104" i="13"/>
  <c r="O104" i="13"/>
  <c r="Q104" i="13"/>
  <c r="V104" i="13"/>
  <c r="G11" i="12"/>
  <c r="I110" i="1" s="1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2" i="12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AC32" i="12"/>
  <c r="I19" i="1"/>
  <c r="G27" i="1"/>
  <c r="J28" i="1"/>
  <c r="J26" i="1"/>
  <c r="G38" i="1"/>
  <c r="F38" i="1"/>
  <c r="J23" i="1"/>
  <c r="J24" i="1"/>
  <c r="J25" i="1"/>
  <c r="J27" i="1"/>
  <c r="E24" i="1"/>
  <c r="E26" i="1"/>
  <c r="I699" i="13" l="1"/>
  <c r="M519" i="13"/>
  <c r="M518" i="13" s="1"/>
  <c r="I298" i="13"/>
  <c r="O532" i="13"/>
  <c r="Q298" i="13"/>
  <c r="G514" i="13"/>
  <c r="I77" i="1" s="1"/>
  <c r="I29" i="13"/>
  <c r="V372" i="13"/>
  <c r="K933" i="13"/>
  <c r="Q372" i="13"/>
  <c r="K877" i="13"/>
  <c r="I570" i="13"/>
  <c r="M699" i="13"/>
  <c r="K640" i="13"/>
  <c r="M512" i="13"/>
  <c r="M511" i="13" s="1"/>
  <c r="O973" i="13"/>
  <c r="Q699" i="13"/>
  <c r="I372" i="13"/>
  <c r="O103" i="13"/>
  <c r="Q175" i="13"/>
  <c r="K298" i="13"/>
  <c r="I103" i="13"/>
  <c r="G521" i="13"/>
  <c r="I79" i="1" s="1"/>
  <c r="K372" i="13"/>
  <c r="G532" i="13"/>
  <c r="I80" i="1" s="1"/>
  <c r="G29" i="13"/>
  <c r="I63" i="1" s="1"/>
  <c r="G973" i="13"/>
  <c r="I105" i="1" s="1"/>
  <c r="M979" i="13"/>
  <c r="G103" i="13"/>
  <c r="I65" i="1" s="1"/>
  <c r="I288" i="13"/>
  <c r="O979" i="13"/>
  <c r="O501" i="13"/>
  <c r="O706" i="13"/>
  <c r="G501" i="13"/>
  <c r="I75" i="1" s="1"/>
  <c r="G11" i="13"/>
  <c r="I57" i="1" s="1"/>
  <c r="O877" i="13"/>
  <c r="V570" i="13"/>
  <c r="V699" i="13"/>
  <c r="K288" i="13"/>
  <c r="K699" i="13"/>
  <c r="K103" i="13"/>
  <c r="K175" i="13"/>
  <c r="V298" i="13"/>
  <c r="I501" i="13"/>
  <c r="K570" i="13"/>
  <c r="Q706" i="13"/>
  <c r="I725" i="13"/>
  <c r="F42" i="1"/>
  <c r="G11" i="14"/>
  <c r="M12" i="14"/>
  <c r="G21" i="12"/>
  <c r="I111" i="1" s="1"/>
  <c r="I20" i="1" s="1"/>
  <c r="M22" i="12"/>
  <c r="Q11" i="13"/>
  <c r="V484" i="13"/>
  <c r="Q11" i="14"/>
  <c r="G172" i="14"/>
  <c r="I92" i="1" s="1"/>
  <c r="M173" i="14"/>
  <c r="K21" i="12"/>
  <c r="O21" i="12"/>
  <c r="K11" i="12"/>
  <c r="I39" i="13"/>
  <c r="Q29" i="13"/>
  <c r="O133" i="13"/>
  <c r="G288" i="13"/>
  <c r="I69" i="1" s="1"/>
  <c r="I244" i="13"/>
  <c r="Q359" i="13"/>
  <c r="Q501" i="13"/>
  <c r="M502" i="13"/>
  <c r="M501" i="13" s="1"/>
  <c r="K484" i="13"/>
  <c r="Q443" i="13"/>
  <c r="G443" i="13"/>
  <c r="I73" i="1" s="1"/>
  <c r="V537" i="13"/>
  <c r="M532" i="13"/>
  <c r="I933" i="13"/>
  <c r="V933" i="13"/>
  <c r="G877" i="13"/>
  <c r="I103" i="1" s="1"/>
  <c r="M1037" i="13"/>
  <c r="G1037" i="13"/>
  <c r="I109" i="1" s="1"/>
  <c r="O46" i="14"/>
  <c r="G79" i="14"/>
  <c r="I88" i="1" s="1"/>
  <c r="O172" i="14"/>
  <c r="K251" i="14"/>
  <c r="G248" i="14"/>
  <c r="M249" i="14"/>
  <c r="M248" i="14" s="1"/>
  <c r="I21" i="12"/>
  <c r="Q21" i="12"/>
  <c r="O11" i="12"/>
  <c r="I359" i="13"/>
  <c r="I706" i="13"/>
  <c r="K127" i="14"/>
  <c r="K229" i="14"/>
  <c r="K207" i="14"/>
  <c r="I100" i="15"/>
  <c r="F41" i="1"/>
  <c r="F39" i="1"/>
  <c r="F40" i="1"/>
  <c r="O39" i="13"/>
  <c r="V29" i="13"/>
  <c r="K11" i="13"/>
  <c r="V175" i="13"/>
  <c r="K133" i="13"/>
  <c r="O372" i="13"/>
  <c r="V359" i="13"/>
  <c r="V501" i="13"/>
  <c r="K501" i="13"/>
  <c r="V443" i="13"/>
  <c r="Q570" i="13"/>
  <c r="G570" i="13"/>
  <c r="I84" i="1" s="1"/>
  <c r="G559" i="13"/>
  <c r="I82" i="1" s="1"/>
  <c r="V521" i="13"/>
  <c r="K521" i="13"/>
  <c r="Q521" i="13"/>
  <c r="I521" i="13"/>
  <c r="V706" i="13"/>
  <c r="I614" i="13"/>
  <c r="O614" i="13"/>
  <c r="V614" i="13"/>
  <c r="M783" i="13"/>
  <c r="G782" i="13"/>
  <c r="I100" i="1" s="1"/>
  <c r="O751" i="13"/>
  <c r="G751" i="13"/>
  <c r="I99" i="1" s="1"/>
  <c r="Q933" i="13"/>
  <c r="I877" i="13"/>
  <c r="G979" i="13"/>
  <c r="I106" i="1" s="1"/>
  <c r="M79" i="14"/>
  <c r="K40" i="14"/>
  <c r="M32" i="14"/>
  <c r="K186" i="14"/>
  <c r="I111" i="14"/>
  <c r="M276" i="14"/>
  <c r="M275" i="14" s="1"/>
  <c r="G275" i="14"/>
  <c r="I251" i="14"/>
  <c r="I484" i="13"/>
  <c r="Q103" i="13"/>
  <c r="V39" i="13"/>
  <c r="Q39" i="13"/>
  <c r="G39" i="13"/>
  <c r="I64" i="1" s="1"/>
  <c r="K29" i="13"/>
  <c r="I11" i="13"/>
  <c r="O298" i="13"/>
  <c r="V244" i="13"/>
  <c r="O175" i="13"/>
  <c r="M372" i="13"/>
  <c r="O570" i="13"/>
  <c r="M707" i="13"/>
  <c r="M706" i="13" s="1"/>
  <c r="G706" i="13"/>
  <c r="I97" i="1" s="1"/>
  <c r="Q614" i="13"/>
  <c r="I782" i="13"/>
  <c r="O782" i="13"/>
  <c r="O829" i="13"/>
  <c r="G810" i="13"/>
  <c r="I101" i="1" s="1"/>
  <c r="V810" i="13"/>
  <c r="K810" i="13"/>
  <c r="AD1072" i="13"/>
  <c r="I79" i="14"/>
  <c r="O79" i="14"/>
  <c r="V40" i="14"/>
  <c r="I127" i="14"/>
  <c r="K111" i="14"/>
  <c r="Q111" i="14"/>
  <c r="I207" i="14"/>
  <c r="V207" i="14"/>
  <c r="O91" i="15"/>
  <c r="V47" i="15"/>
  <c r="O47" i="15"/>
  <c r="K47" i="15"/>
  <c r="AD185" i="15"/>
  <c r="G45" i="1" s="1"/>
  <c r="H45" i="1" s="1"/>
  <c r="I45" i="1" s="1"/>
  <c r="O117" i="15"/>
  <c r="I117" i="15"/>
  <c r="M106" i="15"/>
  <c r="V103" i="13"/>
  <c r="V288" i="13"/>
  <c r="Q288" i="13"/>
  <c r="K244" i="13"/>
  <c r="O244" i="13"/>
  <c r="K443" i="13"/>
  <c r="V640" i="13"/>
  <c r="K706" i="13"/>
  <c r="I1037" i="13"/>
  <c r="I979" i="13"/>
  <c r="Q40" i="14"/>
  <c r="O40" i="14"/>
  <c r="K11" i="14"/>
  <c r="G186" i="14"/>
  <c r="I93" i="1" s="1"/>
  <c r="V160" i="14"/>
  <c r="Q127" i="14"/>
  <c r="O111" i="14"/>
  <c r="G117" i="15"/>
  <c r="O11" i="13"/>
  <c r="Q133" i="13"/>
  <c r="M288" i="13"/>
  <c r="G175" i="13"/>
  <c r="I67" i="1" s="1"/>
  <c r="O359" i="13"/>
  <c r="Q484" i="13"/>
  <c r="Q537" i="13"/>
  <c r="I537" i="13"/>
  <c r="O640" i="13"/>
  <c r="I640" i="13"/>
  <c r="Q751" i="13"/>
  <c r="K751" i="13"/>
  <c r="O725" i="13"/>
  <c r="Q877" i="13"/>
  <c r="Q979" i="13"/>
  <c r="K79" i="14"/>
  <c r="I46" i="14"/>
  <c r="G40" i="14"/>
  <c r="I62" i="1" s="1"/>
  <c r="O32" i="14"/>
  <c r="K28" i="14"/>
  <c r="V18" i="14"/>
  <c r="O186" i="14"/>
  <c r="G127" i="14"/>
  <c r="I90" i="1" s="1"/>
  <c r="M128" i="14"/>
  <c r="I106" i="15"/>
  <c r="V117" i="15"/>
  <c r="Q117" i="15"/>
  <c r="V21" i="12"/>
  <c r="Q11" i="12"/>
  <c r="V11" i="12"/>
  <c r="I11" i="12"/>
  <c r="K39" i="13"/>
  <c r="O29" i="13"/>
  <c r="V11" i="13"/>
  <c r="M12" i="13"/>
  <c r="M11" i="13" s="1"/>
  <c r="I133" i="13"/>
  <c r="V133" i="13"/>
  <c r="O288" i="13"/>
  <c r="Q244" i="13"/>
  <c r="I175" i="13"/>
  <c r="K359" i="13"/>
  <c r="G372" i="13"/>
  <c r="I72" i="1" s="1"/>
  <c r="O484" i="13"/>
  <c r="O443" i="13"/>
  <c r="I443" i="13"/>
  <c r="M571" i="13"/>
  <c r="M570" i="13" s="1"/>
  <c r="K537" i="13"/>
  <c r="O521" i="13"/>
  <c r="O699" i="13"/>
  <c r="G699" i="13"/>
  <c r="I96" i="1" s="1"/>
  <c r="Q640" i="13"/>
  <c r="M641" i="13"/>
  <c r="M640" i="13" s="1"/>
  <c r="G640" i="13"/>
  <c r="I86" i="1" s="1"/>
  <c r="K614" i="13"/>
  <c r="V782" i="13"/>
  <c r="K782" i="13"/>
  <c r="Q725" i="13"/>
  <c r="G725" i="13"/>
  <c r="I98" i="1" s="1"/>
  <c r="V725" i="13"/>
  <c r="K725" i="13"/>
  <c r="V829" i="13"/>
  <c r="I829" i="13"/>
  <c r="Q810" i="13"/>
  <c r="O810" i="13"/>
  <c r="K979" i="13"/>
  <c r="K973" i="13"/>
  <c r="Q973" i="13"/>
  <c r="I973" i="13"/>
  <c r="V877" i="13"/>
  <c r="Q1037" i="13"/>
  <c r="O1037" i="13"/>
  <c r="K46" i="14"/>
  <c r="Q46" i="14"/>
  <c r="M41" i="14"/>
  <c r="M40" i="14" s="1"/>
  <c r="K32" i="14"/>
  <c r="Q32" i="14"/>
  <c r="I32" i="14"/>
  <c r="M187" i="14"/>
  <c r="I47" i="15"/>
  <c r="V33" i="15"/>
  <c r="O537" i="13"/>
  <c r="V532" i="13"/>
  <c r="K532" i="13"/>
  <c r="Q532" i="13"/>
  <c r="I532" i="13"/>
  <c r="G614" i="13"/>
  <c r="I85" i="1" s="1"/>
  <c r="Q782" i="13"/>
  <c r="V751" i="13"/>
  <c r="I751" i="13"/>
  <c r="K829" i="13"/>
  <c r="Q829" i="13"/>
  <c r="I810" i="13"/>
  <c r="V973" i="13"/>
  <c r="O933" i="13"/>
  <c r="V1037" i="13"/>
  <c r="K1037" i="13"/>
  <c r="V979" i="13"/>
  <c r="G46" i="14"/>
  <c r="I87" i="1" s="1"/>
  <c r="V46" i="14"/>
  <c r="V32" i="14"/>
  <c r="V28" i="14"/>
  <c r="O18" i="14"/>
  <c r="V11" i="14"/>
  <c r="I11" i="14"/>
  <c r="V186" i="14"/>
  <c r="I172" i="14"/>
  <c r="O127" i="14"/>
  <c r="K100" i="15"/>
  <c r="Q100" i="15"/>
  <c r="K91" i="15"/>
  <c r="M91" i="15"/>
  <c r="Q33" i="15"/>
  <c r="G33" i="15"/>
  <c r="V11" i="15"/>
  <c r="K172" i="14"/>
  <c r="Q160" i="14"/>
  <c r="I160" i="14"/>
  <c r="V267" i="14"/>
  <c r="K267" i="14"/>
  <c r="Q251" i="14"/>
  <c r="O251" i="14"/>
  <c r="G229" i="14"/>
  <c r="I95" i="1" s="1"/>
  <c r="V229" i="14"/>
  <c r="Q229" i="14"/>
  <c r="Q207" i="14"/>
  <c r="O207" i="14"/>
  <c r="O100" i="15"/>
  <c r="Q91" i="15"/>
  <c r="I33" i="15"/>
  <c r="O33" i="15"/>
  <c r="K33" i="15"/>
  <c r="I16" i="15"/>
  <c r="O16" i="15"/>
  <c r="K16" i="15"/>
  <c r="K11" i="15"/>
  <c r="I11" i="15"/>
  <c r="O106" i="15"/>
  <c r="K18" i="14"/>
  <c r="Q18" i="14"/>
  <c r="I18" i="14"/>
  <c r="O11" i="14"/>
  <c r="Q186" i="14"/>
  <c r="I186" i="14"/>
  <c r="Q172" i="14"/>
  <c r="V172" i="14"/>
  <c r="O160" i="14"/>
  <c r="G160" i="14"/>
  <c r="I91" i="1" s="1"/>
  <c r="V127" i="14"/>
  <c r="G111" i="14"/>
  <c r="I89" i="1" s="1"/>
  <c r="V111" i="14"/>
  <c r="Q267" i="14"/>
  <c r="G251" i="14"/>
  <c r="I108" i="1" s="1"/>
  <c r="I18" i="1" s="1"/>
  <c r="V251" i="14"/>
  <c r="I229" i="14"/>
  <c r="M207" i="14"/>
  <c r="V91" i="15"/>
  <c r="I91" i="15"/>
  <c r="Q47" i="15"/>
  <c r="V16" i="15"/>
  <c r="O11" i="15"/>
  <c r="K117" i="15"/>
  <c r="Q106" i="15"/>
  <c r="K106" i="15"/>
  <c r="M118" i="15"/>
  <c r="M117" i="15" s="1"/>
  <c r="M100" i="15"/>
  <c r="M47" i="15"/>
  <c r="G47" i="15"/>
  <c r="I53" i="1" s="1"/>
  <c r="G100" i="15"/>
  <c r="I56" i="1" s="1"/>
  <c r="G91" i="15"/>
  <c r="I54" i="1" s="1"/>
  <c r="M34" i="15"/>
  <c r="M33" i="15" s="1"/>
  <c r="M17" i="15"/>
  <c r="M16" i="15" s="1"/>
  <c r="M13" i="15"/>
  <c r="M11" i="15" s="1"/>
  <c r="M267" i="14"/>
  <c r="AD278" i="14"/>
  <c r="G44" i="1" s="1"/>
  <c r="H44" i="1" s="1"/>
  <c r="I44" i="1" s="1"/>
  <c r="G267" i="14"/>
  <c r="I83" i="1" s="1"/>
  <c r="G207" i="14"/>
  <c r="I94" i="1" s="1"/>
  <c r="M254" i="14"/>
  <c r="M251" i="14" s="1"/>
  <c r="M236" i="14"/>
  <c r="M229" i="14" s="1"/>
  <c r="M172" i="14"/>
  <c r="M127" i="14"/>
  <c r="M186" i="14"/>
  <c r="M160" i="14"/>
  <c r="M114" i="14"/>
  <c r="M111" i="14" s="1"/>
  <c r="M11" i="14"/>
  <c r="G32" i="14"/>
  <c r="I61" i="1" s="1"/>
  <c r="M54" i="14"/>
  <c r="M46" i="14" s="1"/>
  <c r="M29" i="14"/>
  <c r="M28" i="14" s="1"/>
  <c r="M20" i="14"/>
  <c r="M18" i="14" s="1"/>
  <c r="G1033" i="13"/>
  <c r="I107" i="1" s="1"/>
  <c r="M933" i="13"/>
  <c r="G933" i="13"/>
  <c r="I104" i="1" s="1"/>
  <c r="M975" i="13"/>
  <c r="M973" i="13" s="1"/>
  <c r="M924" i="13"/>
  <c r="M877" i="13" s="1"/>
  <c r="M829" i="13"/>
  <c r="G829" i="13"/>
  <c r="I102" i="1" s="1"/>
  <c r="M813" i="13"/>
  <c r="M810" i="13" s="1"/>
  <c r="M782" i="13"/>
  <c r="M751" i="13"/>
  <c r="M733" i="13"/>
  <c r="M725" i="13" s="1"/>
  <c r="M619" i="13"/>
  <c r="M614" i="13" s="1"/>
  <c r="M537" i="13"/>
  <c r="M521" i="13"/>
  <c r="G537" i="13"/>
  <c r="I81" i="1" s="1"/>
  <c r="M484" i="13"/>
  <c r="G484" i="13"/>
  <c r="I74" i="1" s="1"/>
  <c r="M444" i="13"/>
  <c r="M443" i="13" s="1"/>
  <c r="M359" i="13"/>
  <c r="M298" i="13"/>
  <c r="G359" i="13"/>
  <c r="I71" i="1" s="1"/>
  <c r="G298" i="13"/>
  <c r="I70" i="1" s="1"/>
  <c r="M244" i="13"/>
  <c r="G244" i="13"/>
  <c r="I68" i="1" s="1"/>
  <c r="M231" i="13"/>
  <c r="M175" i="13" s="1"/>
  <c r="M133" i="13"/>
  <c r="G133" i="13"/>
  <c r="I66" i="1" s="1"/>
  <c r="M116" i="13"/>
  <c r="M103" i="13" s="1"/>
  <c r="M29" i="13"/>
  <c r="M39" i="13"/>
  <c r="M21" i="12"/>
  <c r="M11" i="12"/>
  <c r="AD32" i="12"/>
  <c r="I52" i="1" l="1"/>
  <c r="G185" i="15"/>
  <c r="G1072" i="13"/>
  <c r="G40" i="1"/>
  <c r="G41" i="1"/>
  <c r="H41" i="1" s="1"/>
  <c r="I41" i="1" s="1"/>
  <c r="G39" i="1"/>
  <c r="H39" i="1" s="1"/>
  <c r="H46" i="1" s="1"/>
  <c r="I17" i="1"/>
  <c r="H40" i="1"/>
  <c r="I40" i="1" s="1"/>
  <c r="G42" i="1"/>
  <c r="G43" i="1"/>
  <c r="H43" i="1" s="1"/>
  <c r="I43" i="1" s="1"/>
  <c r="F46" i="1"/>
  <c r="G32" i="12"/>
  <c r="I58" i="1"/>
  <c r="G278" i="14"/>
  <c r="I16" i="1" l="1"/>
  <c r="I21" i="1" s="1"/>
  <c r="G23" i="1"/>
  <c r="G24" i="1" s="1"/>
  <c r="G46" i="1"/>
  <c r="G25" i="1" s="1"/>
  <c r="G26" i="1" s="1"/>
  <c r="I39" i="1"/>
  <c r="I46" i="1" s="1"/>
  <c r="H42" i="1"/>
  <c r="I42" i="1" s="1"/>
  <c r="I112" i="1"/>
  <c r="J44" i="1" l="1"/>
  <c r="J40" i="1"/>
  <c r="J39" i="1"/>
  <c r="J46" i="1" s="1"/>
  <c r="J45" i="1"/>
  <c r="J41" i="1"/>
  <c r="J43" i="1"/>
  <c r="J42" i="1"/>
  <c r="G28" i="1"/>
  <c r="J111" i="1"/>
  <c r="J62" i="1"/>
  <c r="J81" i="1"/>
  <c r="J65" i="1"/>
  <c r="J89" i="1"/>
  <c r="J69" i="1"/>
  <c r="J53" i="1"/>
  <c r="J100" i="1"/>
  <c r="J64" i="1"/>
  <c r="J80" i="1"/>
  <c r="J96" i="1"/>
  <c r="J59" i="1"/>
  <c r="J75" i="1"/>
  <c r="J91" i="1"/>
  <c r="J98" i="1"/>
  <c r="J97" i="1"/>
  <c r="J78" i="1"/>
  <c r="J93" i="1"/>
  <c r="J77" i="1"/>
  <c r="J54" i="1"/>
  <c r="J74" i="1"/>
  <c r="J103" i="1"/>
  <c r="J109" i="1"/>
  <c r="J68" i="1"/>
  <c r="J84" i="1"/>
  <c r="J105" i="1"/>
  <c r="J63" i="1"/>
  <c r="J79" i="1"/>
  <c r="J104" i="1"/>
  <c r="J102" i="1"/>
  <c r="J66" i="1"/>
  <c r="J57" i="1"/>
  <c r="J70" i="1"/>
  <c r="J82" i="1"/>
  <c r="J73" i="1"/>
  <c r="J90" i="1"/>
  <c r="J55" i="1"/>
  <c r="J56" i="1"/>
  <c r="J72" i="1"/>
  <c r="J88" i="1"/>
  <c r="J99" i="1"/>
  <c r="J67" i="1"/>
  <c r="J83" i="1"/>
  <c r="J52" i="1"/>
  <c r="J106" i="1"/>
  <c r="J61" i="1"/>
  <c r="J86" i="1"/>
  <c r="J107" i="1"/>
  <c r="J94" i="1"/>
  <c r="J58" i="1"/>
  <c r="J85" i="1"/>
  <c r="J95" i="1"/>
  <c r="J60" i="1"/>
  <c r="J76" i="1"/>
  <c r="J92" i="1"/>
  <c r="J108" i="1"/>
  <c r="J71" i="1"/>
  <c r="J87" i="1"/>
  <c r="J101" i="1"/>
  <c r="J110" i="1"/>
  <c r="G29" i="1"/>
  <c r="J1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9" authorId="0" shapeId="0" xr:uid="{CEF30990-B877-4370-88D6-FCBCDFA4EB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0A002D1C-409D-48AC-A67C-49CC6CF460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9" authorId="0" shapeId="0" xr:uid="{4612E2E6-8ECE-4337-98CD-9896607E55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DAB49BC3-01C7-4EF8-9876-CACA916BB0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9" authorId="0" shapeId="0" xr:uid="{3A8F454C-1492-443D-BAF2-899A6F38897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0C76AFB3-21AC-42C7-B8C1-8949FEC1C0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9" authorId="0" shapeId="0" xr:uid="{77BC3887-39B6-4E08-8194-1B5C97D0D1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DDCEC920-982B-4233-BBF8-FC0B857F4B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<sst xmlns="http://schemas.openxmlformats.org/spreadsheetml/2006/main" count="8728" uniqueCount="2883">
  <si>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</si>
  <si>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</si>
  <si>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</si>
  <si>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</si>
  <si>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</si>
  <si>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</si>
  <si>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</si>
  <si>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</si>
  <si>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</si>
  <si>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</si>
  <si>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</si>
  <si>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</si>
  <si>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</si>
  <si>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</si>
  <si>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</si>
  <si>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</si>
  <si>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</si>
  <si>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</si>
  <si>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</si>
  <si>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</si>
  <si>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</si>
  <si>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</si>
  <si>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</si>
  <si>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</si>
  <si>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</si>
  <si>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</si>
  <si>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</si>
  <si>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</si>
  <si>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</si>
  <si>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</si>
  <si>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</si>
  <si>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</si>
  <si>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</si>
  <si>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</si>
  <si>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</si>
  <si>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</si>
  <si>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</si>
  <si>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</si>
  <si>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</si>
  <si>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</si>
  <si>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</si>
  <si>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</si>
  <si>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</si>
  <si>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81000245</t>
  </si>
  <si>
    <t>Přístavba MŠ a ZŠ Kyjov, Za Humny</t>
  </si>
  <si>
    <t>Mateřská škola, základní škola, praktická škola a dětský domov Kyjov, příspěvková organizace</t>
  </si>
  <si>
    <t>Za Humny 3304/46</t>
  </si>
  <si>
    <t>Kyjov - Boršov</t>
  </si>
  <si>
    <t>69701</t>
  </si>
  <si>
    <t>70284849</t>
  </si>
  <si>
    <t>OVN</t>
  </si>
  <si>
    <t>Ostatní a vedlejší náklady</t>
  </si>
  <si>
    <t>SO01</t>
  </si>
  <si>
    <t>Přístavba</t>
  </si>
  <si>
    <t>D.1.1</t>
  </si>
  <si>
    <t>Architektonicko-stavební řešení</t>
  </si>
  <si>
    <t>D.1.4.1</t>
  </si>
  <si>
    <t>Zdravotechnika, vytápění, plyn, vzduchotechnika</t>
  </si>
  <si>
    <t>D.1.4.2</t>
  </si>
  <si>
    <t>Elektroinstalace</t>
  </si>
  <si>
    <t>Celkem za stavbu</t>
  </si>
  <si>
    <t>CZK</t>
  </si>
  <si>
    <t>Rekapitulace dílů</t>
  </si>
  <si>
    <t>Typ dílu</t>
  </si>
  <si>
    <t>01</t>
  </si>
  <si>
    <t>INSTALACE</t>
  </si>
  <si>
    <t>02</t>
  </si>
  <si>
    <t>ROZVÁDĚČ  PŘÍSTAVBY RP2</t>
  </si>
  <si>
    <t>03</t>
  </si>
  <si>
    <t>DOPLNĚNÍ ROZVÁDĚČE RH</t>
  </si>
  <si>
    <t>04</t>
  </si>
  <si>
    <t>BLESKOSVOD A UZEMNĚNÍ</t>
  </si>
  <si>
    <t>05</t>
  </si>
  <si>
    <t>OSTATNÍ NÁKLADY</t>
  </si>
  <si>
    <t>1</t>
  </si>
  <si>
    <t>Zemní práce</t>
  </si>
  <si>
    <t>11</t>
  </si>
  <si>
    <t>Přípravné a přidružené práce</t>
  </si>
  <si>
    <t>13</t>
  </si>
  <si>
    <t>Hloubené vykopávky</t>
  </si>
  <si>
    <t>15</t>
  </si>
  <si>
    <t>Roubení</t>
  </si>
  <si>
    <t>16</t>
  </si>
  <si>
    <t>Přemístění výkopku</t>
  </si>
  <si>
    <t>17</t>
  </si>
  <si>
    <t>Konstrukce ze zemin</t>
  </si>
  <si>
    <t>182</t>
  </si>
  <si>
    <t>Vegetace - zelené střechy</t>
  </si>
  <si>
    <t>2</t>
  </si>
  <si>
    <t>Základy a zvláštní zakládání</t>
  </si>
  <si>
    <t>22</t>
  </si>
  <si>
    <t>Piloty</t>
  </si>
  <si>
    <t>3</t>
  </si>
  <si>
    <t>Svislé a kompletní konstrukce</t>
  </si>
  <si>
    <t>4</t>
  </si>
  <si>
    <t>Vodorovné konstrukce</t>
  </si>
  <si>
    <t>417</t>
  </si>
  <si>
    <t>Ztužující pásy a věnce</t>
  </si>
  <si>
    <t>43</t>
  </si>
  <si>
    <t>Schodiště</t>
  </si>
  <si>
    <t>49</t>
  </si>
  <si>
    <t>Podhledy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</si>
  <si>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</si>
  <si>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</si>
  <si>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</si>
  <si>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</si>
  <si>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</si>
  <si>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</si>
  <si>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</si>
  <si>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</si>
  <si>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</si>
  <si>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</si>
  <si>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</t>
  </si>
  <si>
    <t>Ostatní práce</t>
  </si>
  <si>
    <t>93</t>
  </si>
  <si>
    <t>Dokončovací práce inženýrských staveb</t>
  </si>
  <si>
    <t>931</t>
  </si>
  <si>
    <t>Dilatace objektu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</si>
  <si>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</si>
  <si>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</si>
  <si>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</si>
  <si>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</si>
  <si>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</si>
  <si>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</si>
  <si>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</si>
  <si>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</si>
  <si>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S0</t>
  </si>
  <si>
    <t>Přesuny sutí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</si>
  <si>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</si>
  <si>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</si>
  <si>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</si>
  <si>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</si>
  <si>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</si>
  <si>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</si>
  <si>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</si>
  <si>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</si>
  <si>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</si>
  <si>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</si>
  <si>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</si>
  <si>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</si>
  <si>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</si>
  <si>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</si>
  <si>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</si>
  <si>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</si>
  <si>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</si>
  <si>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</si>
  <si>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</si>
  <si>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</si>
  <si>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</si>
  <si>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</si>
  <si>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</si>
  <si>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</si>
  <si>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</si>
  <si>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</si>
  <si>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</si>
  <si>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</si>
  <si>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</si>
  <si>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</si>
  <si>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7661</t>
  </si>
  <si>
    <t>Vnitřní výplně otvorů</t>
  </si>
  <si>
    <t>7662</t>
  </si>
  <si>
    <t>Vnější výplně otvorů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</si>
  <si>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</si>
  <si>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</si>
  <si>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</si>
  <si>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</si>
  <si>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</si>
  <si>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</si>
  <si>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</si>
  <si>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</si>
  <si>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</si>
  <si>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</si>
  <si>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</si>
  <si>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</si>
  <si>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</si>
  <si>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</si>
  <si>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</si>
  <si>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</si>
  <si>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</si>
  <si>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</si>
  <si>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</si>
  <si>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</si>
  <si>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</si>
  <si>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</si>
  <si>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</si>
  <si>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</si>
  <si>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</si>
  <si>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</si>
  <si>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</si>
  <si>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CAS_NAK</t>
  </si>
  <si>
    <t>CAS_ROZ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</si>
  <si>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</si>
  <si>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</si>
  <si>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</si>
  <si>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</si>
  <si>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</si>
  <si>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</si>
  <si>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</si>
  <si>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</si>
  <si>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</si>
  <si>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</si>
  <si>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</si>
  <si>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</si>
  <si>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</si>
  <si>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</si>
  <si>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</si>
  <si>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</si>
  <si>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</si>
  <si>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</si>
  <si>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</si>
  <si>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</si>
  <si>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</si>
  <si>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</si>
  <si>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</si>
  <si>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Identifikace</t>
  </si>
  <si>
    <t>Díl</t>
  </si>
  <si>
    <t>DIL</t>
  </si>
  <si>
    <t>005111020R</t>
  </si>
  <si>
    <t>Vytyčení stavby</t>
  </si>
  <si>
    <t>Soubor</t>
  </si>
  <si>
    <t>800-0</t>
  </si>
  <si>
    <t>RTS 24/I</t>
  </si>
  <si>
    <t>Indiv</t>
  </si>
  <si>
    <t>POL99_8</t>
  </si>
  <si>
    <t>4DAC82AF-2C0F-438F-A6CE-67F6003BE57F</t>
  </si>
  <si>
    <t>005111021R</t>
  </si>
  <si>
    <t>Vytyčení inženýrských sítí</t>
  </si>
  <si>
    <t>B20D983D-F082-4C21-B432-4E51B6DBE17E</t>
  </si>
  <si>
    <t>005111022T</t>
  </si>
  <si>
    <t>Statická zátěžová zkouška podloží</t>
  </si>
  <si>
    <t>Firemní</t>
  </si>
  <si>
    <t>C998D176-10C9-410C-9A3B-740AC9F645EF</t>
  </si>
  <si>
    <t>005121010R</t>
  </si>
  <si>
    <t>Vybudování zařízení staveniště</t>
  </si>
  <si>
    <t>88EBAB0F-9BFE-4AE9-870C-529B7CCB4681</t>
  </si>
  <si>
    <t>005121020R</t>
  </si>
  <si>
    <t xml:space="preserve">Provoz zařízení staveniště </t>
  </si>
  <si>
    <t>20682B4A-6150-4936-BFFA-1DB4D1C9A4DF</t>
  </si>
  <si>
    <t>005121030R</t>
  </si>
  <si>
    <t>Odstranění zařízení staveniště</t>
  </si>
  <si>
    <t>C7700CBD-9039-48EF-A131-B7100A0F15C0</t>
  </si>
  <si>
    <t>005121038RT</t>
  </si>
  <si>
    <t>Úklid staveniště</t>
  </si>
  <si>
    <t>BFE7EA8D-611B-48F7-919F-28F10C2BFD76</t>
  </si>
  <si>
    <t>005121039RT</t>
  </si>
  <si>
    <t>Vymezení nebezpečného prostoru kolem staveniště</t>
  </si>
  <si>
    <t>331E1EB3-26F2-45A1-B913-B70F8CC3B5A6</t>
  </si>
  <si>
    <t>00523  R</t>
  </si>
  <si>
    <t>Zkoušky a revize</t>
  </si>
  <si>
    <t>24B6B43F-06F0-4318-B43B-1ED808F6CCE9</t>
  </si>
  <si>
    <t>00524 R</t>
  </si>
  <si>
    <t>Předání a převzetí díla</t>
  </si>
  <si>
    <t>019FB0DD-943A-41FB-AEE4-BA9D18DD799D</t>
  </si>
  <si>
    <t>005241010R</t>
  </si>
  <si>
    <t xml:space="preserve">Dokumentace skutečného provedení </t>
  </si>
  <si>
    <t>02825B03-93BB-4B2B-B010-25A57BE0574C</t>
  </si>
  <si>
    <t>005241020R</t>
  </si>
  <si>
    <t xml:space="preserve">Geodetické zaměření skutečného provedení  </t>
  </si>
  <si>
    <t>3B8A3BA0-E961-4417-9DDD-13CB1077DCFB</t>
  </si>
  <si>
    <t>005241021T</t>
  </si>
  <si>
    <t>Geodetický plán</t>
  </si>
  <si>
    <t>209EADCD-32E5-4BDD-A292-742E1D6FAB20</t>
  </si>
  <si>
    <t>005261020R</t>
  </si>
  <si>
    <t>Bankovní záruky</t>
  </si>
  <si>
    <t>720C2F1E-7C25-407F-93A3-E2C6891E982F</t>
  </si>
  <si>
    <t>1007T</t>
  </si>
  <si>
    <t>Kompletační činnost zhotovitele</t>
  </si>
  <si>
    <t>007B141C-8752-407A-B8AD-59108057F0CB</t>
  </si>
  <si>
    <t>0052810111</t>
  </si>
  <si>
    <t>Zajištění publicity - billboard</t>
  </si>
  <si>
    <t>E5E25C1E-B39F-45DA-98FE-19210A33CB70</t>
  </si>
  <si>
    <t>0052810112</t>
  </si>
  <si>
    <t>Zajištění publicity - pamětní deska</t>
  </si>
  <si>
    <t>0F8A2745-5CAC-4637-BA76-B1C1BF2C371D</t>
  </si>
  <si>
    <t>SUM</t>
  </si>
  <si>
    <t>Proměnné:</t>
  </si>
  <si>
    <t>S1</t>
  </si>
  <si>
    <t>Podlaha 1.NP - dlažba</t>
  </si>
  <si>
    <t>VAR</t>
  </si>
  <si>
    <t>1.01 : 17,41</t>
  </si>
  <si>
    <t>VV</t>
  </si>
  <si>
    <t>1.02 : 9,53</t>
  </si>
  <si>
    <t>1.03 : 45,62</t>
  </si>
  <si>
    <t>1.12 : 5,9</t>
  </si>
  <si>
    <t>1.13 : 5,72</t>
  </si>
  <si>
    <t>1.14 : 4,36</t>
  </si>
  <si>
    <t>1.15 : 5,2</t>
  </si>
  <si>
    <t>1.16 : 6,82</t>
  </si>
  <si>
    <t>1.17 : 18,61</t>
  </si>
  <si>
    <t>1.18-1.19 : 74,3</t>
  </si>
  <si>
    <t>1.20 : 12,19</t>
  </si>
  <si>
    <t>1.24 : 5,24</t>
  </si>
  <si>
    <t>1.25 : 6,12</t>
  </si>
  <si>
    <t>1.26 : 2</t>
  </si>
  <si>
    <t>1.27 : 5,2</t>
  </si>
  <si>
    <t>1.28 : 4,68</t>
  </si>
  <si>
    <t>1.29 : 13,6</t>
  </si>
  <si>
    <t>1.30 : 29,3</t>
  </si>
  <si>
    <t>1.39 : 6,27</t>
  </si>
  <si>
    <t>1.40 : 13,22</t>
  </si>
  <si>
    <t>1.41 : 24,58</t>
  </si>
  <si>
    <t>1.42 : 8,91</t>
  </si>
  <si>
    <t/>
  </si>
  <si>
    <t>S2</t>
  </si>
  <si>
    <t>Podlaha 1.NP - lino</t>
  </si>
  <si>
    <t>1.04 : 14,18</t>
  </si>
  <si>
    <t>1.05 : 20,32</t>
  </si>
  <si>
    <t>1.06 : 15,81</t>
  </si>
  <si>
    <t>1.07 : 15,81</t>
  </si>
  <si>
    <t>1.08 : 15,81</t>
  </si>
  <si>
    <t>1.09 : 15,81</t>
  </si>
  <si>
    <t>1.10 : 18,36</t>
  </si>
  <si>
    <t>1.11 : 4,55</t>
  </si>
  <si>
    <t>1.21 : 34,13</t>
  </si>
  <si>
    <t>1.22 : 34,45</t>
  </si>
  <si>
    <t>1.23 : 36,49</t>
  </si>
  <si>
    <t>1.31 : 14,79</t>
  </si>
  <si>
    <t>1.32 : 14,79</t>
  </si>
  <si>
    <t>1.33 : 14,54</t>
  </si>
  <si>
    <t>1.34 : 14,54</t>
  </si>
  <si>
    <t>1.35 : 14,41</t>
  </si>
  <si>
    <t>1.36 : 9,24</t>
  </si>
  <si>
    <t>1.37 : 30,85</t>
  </si>
  <si>
    <t>1.38 : 11,94</t>
  </si>
  <si>
    <t>Poznámky uchazeče k zadání</t>
  </si>
  <si>
    <t>POPUZIV</t>
  </si>
  <si>
    <t>END</t>
  </si>
  <si>
    <t>CAS_STA</t>
  </si>
  <si>
    <t>122201102R00</t>
  </si>
  <si>
    <t>Odkopávky nezapažené v hor. 3 do 1000 m3</t>
  </si>
  <si>
    <t>m3</t>
  </si>
  <si>
    <t>800-1</t>
  </si>
  <si>
    <t>POL1_</t>
  </si>
  <si>
    <t>E78FD5C9-4C71-431A-B288-2ADE9056200F</t>
  </si>
  <si>
    <t>komunikace a zpevněné plochy : 855*0,45*1,1</t>
  </si>
  <si>
    <t>131201112R00</t>
  </si>
  <si>
    <t>Hloubení nezapaž. jam hor.3 do 1000 m3, STROJNĚ</t>
  </si>
  <si>
    <t>BF7D283A-2F3E-44C4-9E5C-2D427A69E31F</t>
  </si>
  <si>
    <t>Výkop jámy pro objekt na úoveň pilot (-1,750) : 40*25*0,7</t>
  </si>
  <si>
    <t>162701105R00</t>
  </si>
  <si>
    <t>Vodorovné přemístění výkopku z hor.1-4 do 10000 m</t>
  </si>
  <si>
    <t>B149D74B-73CC-422F-976F-CA4CD746BB96</t>
  </si>
  <si>
    <t>423,225+700</t>
  </si>
  <si>
    <t>162701109R00</t>
  </si>
  <si>
    <t>Příplatek k vod. přemístění hor.1-4 za další 1 km</t>
  </si>
  <si>
    <t>70067956-0BE3-4F51-9BB9-6277A24BB642</t>
  </si>
  <si>
    <t>1123,225*10</t>
  </si>
  <si>
    <t>167101102R00</t>
  </si>
  <si>
    <t>Nakládání výkopku z hor.1-4 v množství nad 100 m3</t>
  </si>
  <si>
    <t>2620ACA4-4EE4-4541-9A9E-02B0AA5FCC53</t>
  </si>
  <si>
    <t>174101101R00</t>
  </si>
  <si>
    <t>Zásyp jam, rýh, šachet se zhutněním</t>
  </si>
  <si>
    <t>9DD577AD-C8DE-442E-83B9-1CABEF0AD0E3</t>
  </si>
  <si>
    <t>Zápys jámy pro objekt na úoveň pilot (-1,750) : 40*25*0,7</t>
  </si>
  <si>
    <t>181101102R00</t>
  </si>
  <si>
    <t>Úprava pláně v zářezech v hor. 1-4, se zhutněním</t>
  </si>
  <si>
    <t>m2</t>
  </si>
  <si>
    <t>E12D4451-BBB5-46A9-B190-22C960872B08</t>
  </si>
  <si>
    <t>(760+28+9+14,4+2,7+12,3+11,9+9,8+14,8+855)*1,1</t>
  </si>
  <si>
    <t>199000002R00</t>
  </si>
  <si>
    <t>Poplatek za skládku horniny 1- 4</t>
  </si>
  <si>
    <t>A03D7EA5-2A1F-4C44-9D23-459132E315EC</t>
  </si>
  <si>
    <t>583319002R</t>
  </si>
  <si>
    <t>Kamenivo těžené frakce 32/63 Jihomor. kraj</t>
  </si>
  <si>
    <t>t</t>
  </si>
  <si>
    <t>SPCM</t>
  </si>
  <si>
    <t>Kalkul</t>
  </si>
  <si>
    <t>POL3_0</t>
  </si>
  <si>
    <t>F10F18CA-5FC6-437F-A89F-7E4566EF822B</t>
  </si>
  <si>
    <t>Zápys jámy pro objekt na úoveň pilot (-1,750) : 700*1,9</t>
  </si>
  <si>
    <t>180403112R00</t>
  </si>
  <si>
    <t>Založení trávníku parterového výsevem na svahu 1:2</t>
  </si>
  <si>
    <t>823-1</t>
  </si>
  <si>
    <t>3012D80D-5AB9-46F2-A4E8-101A208DAFA5</t>
  </si>
  <si>
    <t>2*2,24+15,92+3,85+54,89</t>
  </si>
  <si>
    <t>631571010R00</t>
  </si>
  <si>
    <t>Zřízení násypu, podlahy nebo střechy, bez dodávky</t>
  </si>
  <si>
    <t>801-1</t>
  </si>
  <si>
    <t>355FCB2D-DB4C-426A-AC6C-C8055BEB5B9A</t>
  </si>
  <si>
    <t>0,55*(2,24*2+15,8) + 0,25*(0,92) + 0,3*(46,7)</t>
  </si>
  <si>
    <t>184201117RAB</t>
  </si>
  <si>
    <t>Výsadba stromu s balem, v rovině, výšky do 350 cm, vč. dodávky stromu</t>
  </si>
  <si>
    <t>kus</t>
  </si>
  <si>
    <t>AP-HSV</t>
  </si>
  <si>
    <t>POL2_</t>
  </si>
  <si>
    <t>0720977B-FC25-4778-A1F0-A6710BFCC15B</t>
  </si>
  <si>
    <t>00572494R</t>
  </si>
  <si>
    <t>Směs travn, á 20 kg</t>
  </si>
  <si>
    <t>kg</t>
  </si>
  <si>
    <t>RTS 22/ I</t>
  </si>
  <si>
    <t>D3CE8442-8322-40CE-B061-4B51943D3C6C</t>
  </si>
  <si>
    <t>10371526R</t>
  </si>
  <si>
    <t xml:space="preserve">Substrát střešní intenzivní </t>
  </si>
  <si>
    <t>9338CC38-991C-4010-8CAB-A98F1E31414F</t>
  </si>
  <si>
    <t>25,394*1,1</t>
  </si>
  <si>
    <t>271531112R00</t>
  </si>
  <si>
    <t>Polštář základu z kameniva hr. drceného 32-63 mm</t>
  </si>
  <si>
    <t>800-2</t>
  </si>
  <si>
    <t>EF1A8FC5-DAA3-4FBD-84A0-CA015E2B547C</t>
  </si>
  <si>
    <t>Z6 - Z14 : (760+28+9+14,4+2,7+12,3+11,9+9,8+14,8)*0,80*1,1</t>
  </si>
  <si>
    <t>271571111R00</t>
  </si>
  <si>
    <t>Polštář základu ze štěrkopísku tříděného</t>
  </si>
  <si>
    <t>823DA01D-BD88-48CC-A74E-D5F9C76A125B</t>
  </si>
  <si>
    <t>Podklad + 15% : (0,1*199,14)*1,15</t>
  </si>
  <si>
    <t>273321321R00</t>
  </si>
  <si>
    <t>Železobeton základových desek C 20/25</t>
  </si>
  <si>
    <t>E830107E-507B-425C-8BFB-44F19F167655</t>
  </si>
  <si>
    <t xml:space="preserve">Podkladní základ. deska : </t>
  </si>
  <si>
    <t>Z6 - Z14 : 136,80+5,04+1,35+2,16+0,41+1,85+1,79+1,47+2,66</t>
  </si>
  <si>
    <t>0,1</t>
  </si>
  <si>
    <t>273351215R00</t>
  </si>
  <si>
    <t>Bednění stěn základových desek - zřízení</t>
  </si>
  <si>
    <t>5C145FD5-D715-4F89-97BE-E89604D001E7</t>
  </si>
  <si>
    <t>0,15*(25,13+132,64+14,30+8,97)</t>
  </si>
  <si>
    <t>273351216R00</t>
  </si>
  <si>
    <t>Bednění stěn základových desek - odstranění</t>
  </si>
  <si>
    <t>379040B3-6B83-48CC-85F9-B8C7459DC054</t>
  </si>
  <si>
    <t>273361921RT9</t>
  </si>
  <si>
    <t>Výztuž základových desek ze svařovaných sítí, průměr drátu  8,0, oka 150/150 mm KY80</t>
  </si>
  <si>
    <t>1B1BB9CE-A7D4-4E72-A5CF-4FA6A5A0AC22</t>
  </si>
  <si>
    <t>Z6 - Z14 : 10,48684</t>
  </si>
  <si>
    <t>274272110RT4</t>
  </si>
  <si>
    <t>Zdivo základové z bednicích tvárnic, tl. 15 cm, výplň tvárnic betonem C 20/25</t>
  </si>
  <si>
    <t>CFE87A8F-8500-4DE2-AB58-EE4017495A51</t>
  </si>
  <si>
    <t>Z2a : 1,34/0,15</t>
  </si>
  <si>
    <t>Z2b : 0,21/0,15</t>
  </si>
  <si>
    <t>Z5 : 0,60/0,15</t>
  </si>
  <si>
    <t>274272130RT4</t>
  </si>
  <si>
    <t>Zdivo základové z bednicích tvárnic, tl. 25 cm, výplň tvárnic betonem C 20/25</t>
  </si>
  <si>
    <t>D747AE7B-CDC1-4D9B-9135-547B50326B80</t>
  </si>
  <si>
    <t>Z4 : 2,99/0,25</t>
  </si>
  <si>
    <t>274272140RT4</t>
  </si>
  <si>
    <t>Zdivo základové z bednicích tvárnic, tl. 30 cm, výplň tvárnic betonem C 20/25</t>
  </si>
  <si>
    <t>E5E2C666-C300-4903-8EF2-6AE8E8C42C34</t>
  </si>
  <si>
    <t>Z2b : 0,76/0,30</t>
  </si>
  <si>
    <t>274272150RT4</t>
  </si>
  <si>
    <t>Zdivo základové z bednicích tvárnic, tl. 40 cm, výplň tvárnic betonem C 20/25</t>
  </si>
  <si>
    <t>8143D2AB-3F20-49B6-8FDF-F73D4CC72BE4</t>
  </si>
  <si>
    <t>Z1 : 24,96/0,40</t>
  </si>
  <si>
    <t>Z2 : 18,82/0,40</t>
  </si>
  <si>
    <t>Z2a : 6,35/0,40</t>
  </si>
  <si>
    <t>Z3 : 12,27/0,40</t>
  </si>
  <si>
    <t>274321321R00</t>
  </si>
  <si>
    <t xml:space="preserve">Železobeton základových pasů C 20/25 </t>
  </si>
  <si>
    <t>D719ECF8-9ADB-4E91-A37A-D7A8EE080509</t>
  </si>
  <si>
    <t>Z1 : 42,48</t>
  </si>
  <si>
    <t>Z2 : 37,38</t>
  </si>
  <si>
    <t>Z2a : 12,60</t>
  </si>
  <si>
    <t>Z2b : 1,51</t>
  </si>
  <si>
    <t>Z3 : 27,84</t>
  </si>
  <si>
    <t>Z4 : 9,45</t>
  </si>
  <si>
    <t>Z5 : 1,50</t>
  </si>
  <si>
    <t>274354111R00</t>
  </si>
  <si>
    <t>Bednění základových pasů zřízení</t>
  </si>
  <si>
    <t>821-1</t>
  </si>
  <si>
    <t>96D4F825-1B0B-4523-B3D1-556F0A03DD4A</t>
  </si>
  <si>
    <t>0,6*(682,73)</t>
  </si>
  <si>
    <t>274354211R00</t>
  </si>
  <si>
    <t>Bednění základových pasů odstranění</t>
  </si>
  <si>
    <t>62C289C8-4E80-4635-83B7-8D54ECDF6124</t>
  </si>
  <si>
    <t>274361821R00</t>
  </si>
  <si>
    <t>Výztuž základ. pasů z betonářské oceli 10505 (R)</t>
  </si>
  <si>
    <t>9DDBDE44-C317-4B9D-A456-8DA976F11176</t>
  </si>
  <si>
    <t>Z1 : 4,14011</t>
  </si>
  <si>
    <t>Z2 : 2,89507</t>
  </si>
  <si>
    <t>Z2a : 1,20923</t>
  </si>
  <si>
    <t>Z2b : 0,16034</t>
  </si>
  <si>
    <t>Z3 : 1,77434</t>
  </si>
  <si>
    <t>Z4 : 0,95185</t>
  </si>
  <si>
    <t>Z5 : 0,20037</t>
  </si>
  <si>
    <t>279321411R00</t>
  </si>
  <si>
    <t>Železobeton základových zdí C 25/30</t>
  </si>
  <si>
    <t>A96312E9-3064-4247-BA6D-E4A6AE00BC00</t>
  </si>
  <si>
    <t>0,75*(1,85+6,05+2,0+16,35+13,86)*0,15</t>
  </si>
  <si>
    <t>279351101R00</t>
  </si>
  <si>
    <t>Bednění stěn základových zdí, jednostranné-zřízení</t>
  </si>
  <si>
    <t>BB1BA3D1-CA22-4459-9D85-5519E96FFD2F</t>
  </si>
  <si>
    <t>0,9*(14,00+16,6+6,35+2,15) + 0,5*(30,80)</t>
  </si>
  <si>
    <t>279351102R00</t>
  </si>
  <si>
    <t>Bednění stěn základových zdí, jednostranné-odstran</t>
  </si>
  <si>
    <t>F2A9ECD0-227D-4B55-9AD9-9BCCFFFCE73B</t>
  </si>
  <si>
    <t>279361821R00</t>
  </si>
  <si>
    <t>Výztuž základových zdí z betonář. oceli 10 505 (R)</t>
  </si>
  <si>
    <t>820F2D3D-944D-4114-8B09-7E89DB94BB80</t>
  </si>
  <si>
    <t>Odhad 120 kg : (0,75*(1,85+6,05+2,0+16,35+13,86)*0,15)*(120/1000)</t>
  </si>
  <si>
    <t>289970111R00</t>
  </si>
  <si>
    <t>Vrstva geotextilie 300g/m2</t>
  </si>
  <si>
    <t>31CDDE26-532F-4E4E-AC1D-9B47A1B3BF78</t>
  </si>
  <si>
    <t>Pro základy : (10,08+28,26+9,13)+(29,15+759,88+11,86+5,01)</t>
  </si>
  <si>
    <t>0,15</t>
  </si>
  <si>
    <t>224361116R00</t>
  </si>
  <si>
    <t>Výztuž pilot betonovaných do země z oceli B500B</t>
  </si>
  <si>
    <t>732B4C16-D06C-4037-8E1A-CC89065E5ECF</t>
  </si>
  <si>
    <t>typ I. : 0,28208</t>
  </si>
  <si>
    <t>tzp II. : 0,34656</t>
  </si>
  <si>
    <t>typ III. : 0,58375</t>
  </si>
  <si>
    <t>typ IV. : 1,46113</t>
  </si>
  <si>
    <t>typ V. : 0,88140</t>
  </si>
  <si>
    <t>typ VI. : 0,32594</t>
  </si>
  <si>
    <t>typ VII. : 0,17701</t>
  </si>
  <si>
    <t>typ VIII. : 0,19312</t>
  </si>
  <si>
    <t>m</t>
  </si>
  <si>
    <t>B2EA1D5D-E8F6-4B86-A876-41E3BF7B278D</t>
  </si>
  <si>
    <t>typ I. : 4*4,0</t>
  </si>
  <si>
    <t>tzp II. : 4*5,0</t>
  </si>
  <si>
    <t>AC904DCE-287D-4248-A100-C99B9BD39A36</t>
  </si>
  <si>
    <t>typ III. : 5*7,0</t>
  </si>
  <si>
    <t>typ IV. : 11*8,0</t>
  </si>
  <si>
    <t>typ V. : 6*9,0</t>
  </si>
  <si>
    <t>typ VI. : 2*10,0</t>
  </si>
  <si>
    <t>typ VII. : 1*11,0</t>
  </si>
  <si>
    <t>typ VIII. : 1*12,0</t>
  </si>
  <si>
    <t>224321432R01</t>
  </si>
  <si>
    <t xml:space="preserve">Výplň pilot z ŽB C 30/37 XA1  </t>
  </si>
  <si>
    <t>C2AA8737-D877-4B78-8DC8-97AD2FB0885B</t>
  </si>
  <si>
    <t>typ I. : 4,52</t>
  </si>
  <si>
    <t>tzp II. : 5,65</t>
  </si>
  <si>
    <t>typ III. : 9,89</t>
  </si>
  <si>
    <t>typ IV. : 24,88</t>
  </si>
  <si>
    <t>typ V. : 15,27</t>
  </si>
  <si>
    <t>typ VI. : 5,66</t>
  </si>
  <si>
    <t>typ VII. : 3,11</t>
  </si>
  <si>
    <t>typ VIII. : 3,40</t>
  </si>
  <si>
    <t>310239411R00</t>
  </si>
  <si>
    <t>Zazdívka otvorů plochy do 4 m2 cihlami na MC</t>
  </si>
  <si>
    <t>801-4</t>
  </si>
  <si>
    <t>43A8879B-6F6F-4468-90DC-8065B876FA50</t>
  </si>
  <si>
    <t>0,533*(1,5*1,8)</t>
  </si>
  <si>
    <t>311237423R00</t>
  </si>
  <si>
    <t>Zdivo z keram.tvárnic brouš. P10, tl.17,5 cm, lep.celoplošné</t>
  </si>
  <si>
    <t>003A10DB-63EA-4421-A241-F3D78C8FF064</t>
  </si>
  <si>
    <t>3,75*(5,1*8+1,75+6,5+1,47+7,925+3,675+9,0+3,67+1,85)</t>
  </si>
  <si>
    <t>-1,97*(0,8*3)</t>
  </si>
  <si>
    <t>311237446R00</t>
  </si>
  <si>
    <t>Zdivo z keram.tvárnic broušených P15, tl. 30 cm,lep.celopl</t>
  </si>
  <si>
    <t>90E19A91-F005-4C85-A1D8-A545F2F12E84</t>
  </si>
  <si>
    <t>3,5*(15,45+2*5,1+6,25+3,05+16,70+10,35+3,55)</t>
  </si>
  <si>
    <t>3,5*(9,55+5,92+10,02+4,5+7,92+3,425+6,5)</t>
  </si>
  <si>
    <t>-1,97*(0,8*13 + 0,9*5 + 1,0*1 + 0,7*2)</t>
  </si>
  <si>
    <t>311237488R00</t>
  </si>
  <si>
    <t>Zdivo keram.tvárnic brouš. P8, tl. 44 cm,lep.celopl</t>
  </si>
  <si>
    <t>120EC49D-2260-400A-B726-A18408F1E03F</t>
  </si>
  <si>
    <t>0,25*(6,35+13,21+35+40+20,55+11,85+3,85+4,29+3,75+17,24+5,4+6,85+2,15+4,6)-(3,5)</t>
  </si>
  <si>
    <t>311237493R00</t>
  </si>
  <si>
    <t>Zdivo keram.tvárnic brouš. P8, tl. 50 cm,lep.celopl</t>
  </si>
  <si>
    <t>57FB9439-65DA-465C-B743-523F2AD43468</t>
  </si>
  <si>
    <t>3,0*(4,6+21,5+6,85+5,4+17,24+3,76+4,3+3,85)</t>
  </si>
  <si>
    <t>3,0*(11,85+20,55+35,40+13,15+6,35)</t>
  </si>
  <si>
    <t>3,25*(6,05+4,03)</t>
  </si>
  <si>
    <t>-(1,3*1,9*28 + 3,5*3 + 3*3)</t>
  </si>
  <si>
    <t>317167131R00</t>
  </si>
  <si>
    <t>Překlad keramobet. plochý 14,5/7,1/100 cm</t>
  </si>
  <si>
    <t>2C556A20-30A9-4F43-83A1-480C0EEBAE62</t>
  </si>
  <si>
    <t>317167132R00</t>
  </si>
  <si>
    <t>Překlad keramobet. plochý 14,5/7,1/125 cm</t>
  </si>
  <si>
    <t>07BD3305-6F03-4051-868D-13331EB773C4</t>
  </si>
  <si>
    <t>317167142R00</t>
  </si>
  <si>
    <t>Překlad keramobet. plochý 17,5/7,1/125 cm</t>
  </si>
  <si>
    <t>4F9A8019-E02E-41C3-A408-5FD18FCBCF9C</t>
  </si>
  <si>
    <t>317167211R00</t>
  </si>
  <si>
    <t>Překlad keramobet. vysoký, nosný 23,8/7/125 cm</t>
  </si>
  <si>
    <t>6EA6D82E-902B-4BAD-86A8-32519F10416F</t>
  </si>
  <si>
    <t>317167212R00</t>
  </si>
  <si>
    <t>Překlad keramobet. vysoký, nosný 23,8/7/150 cm</t>
  </si>
  <si>
    <t>643CAE4E-34C3-4FBA-968D-79FA2150BFB4</t>
  </si>
  <si>
    <t>317167215R00</t>
  </si>
  <si>
    <t>Překlad keramobet. vysoký, nosný 23,8/7/225 cm</t>
  </si>
  <si>
    <t>9A8F3A1A-91BC-4E74-A383-3CCED3D6C1A3</t>
  </si>
  <si>
    <t>317167220R00</t>
  </si>
  <si>
    <t>Překlad keramobet. vysoký, nosný 23,8/7/350 cm</t>
  </si>
  <si>
    <t>205760BF-A5FC-4046-983E-574780347A1D</t>
  </si>
  <si>
    <t>317167363R00</t>
  </si>
  <si>
    <t>Překlad roletový univ. keramobet. - délka 175 cm</t>
  </si>
  <si>
    <t>E9EE56C1-F162-4EA2-92AC-95727CE5280C</t>
  </si>
  <si>
    <t>317998115R00</t>
  </si>
  <si>
    <t>Izolace mezi překlady polystyren tl. 100 mm</t>
  </si>
  <si>
    <t>5CC5C6E7-2917-4C43-8DDE-2F068DC906C7</t>
  </si>
  <si>
    <t>2*(2,5+6,5+2,12+36,09+20,75+36,1+12,72)</t>
  </si>
  <si>
    <t>3,9*2+5,97</t>
  </si>
  <si>
    <t>342247522R00</t>
  </si>
  <si>
    <t>Příčky z cihel keram.tvárnic broušených, lepidlo, tl. 8 cm</t>
  </si>
  <si>
    <t>4605BB7E-5DE9-46FC-8BC7-E1BDD6525B7B</t>
  </si>
  <si>
    <t>Zdivo 80 mm : 3,75*(1,425+2*1,8+1,14+2,1+1,55+1,85+1,15+1,85+0,9+1,625)</t>
  </si>
  <si>
    <t>-1,97*(0,6*6)</t>
  </si>
  <si>
    <t>květináč 80 : 0,5*(1,05*4)</t>
  </si>
  <si>
    <t>342247542R00</t>
  </si>
  <si>
    <t>Příčky z cihel keram.tvárnic broušených, lepidlo, tl.14 cm</t>
  </si>
  <si>
    <t>72B775CC-623E-4167-A208-6A58B202EF2F</t>
  </si>
  <si>
    <t>3,75*(5,85+2,42+4,75+1,57+2,0+1,8+3,15)</t>
  </si>
  <si>
    <t>3,75*(10,35+3*3,0+1,5+2*0,85+3,425+1,9+1,7)</t>
  </si>
  <si>
    <t>-1,97*(0,9*2 + 0,8*4 + 0,7*2)</t>
  </si>
  <si>
    <t xml:space="preserve">   Atiky 140 : 1,75*(55,37+66,75+6,35) + 1,5*(6,35) + 2,0*(2*5,3+2*3,75)</t>
  </si>
  <si>
    <t xml:space="preserve">   květináče  140 : 0,75*(4*1,65) + 0,5*(1,4+16,5+6,25+3,5+4*4,15)</t>
  </si>
  <si>
    <t>317941433RA0</t>
  </si>
  <si>
    <t>Překlad z nosníků I č. 180, dl.2,5 m, zdivo 600 mm</t>
  </si>
  <si>
    <t>95778AF0-1A50-4055-9A43-99B5B38ADAED</t>
  </si>
  <si>
    <t>411133902R00</t>
  </si>
  <si>
    <t>801-2</t>
  </si>
  <si>
    <t>AC1A590C-D991-4811-8D62-8D27D68B19EA</t>
  </si>
  <si>
    <t>12+1+12+1+12+1+7+1+14+14+3+4+5+2+3+3+6+3+6+3+2</t>
  </si>
  <si>
    <t>411321824R00</t>
  </si>
  <si>
    <t>Stropy deskové ze železobetonu pohledového C 20/25</t>
  </si>
  <si>
    <t>3DE1A7E7-BB3E-4047-91BB-03E81AEBF673</t>
  </si>
  <si>
    <t>Stříška nad vstupem + 10% : (16,15*0,25)*1,1</t>
  </si>
  <si>
    <t>411351101R00</t>
  </si>
  <si>
    <t>Bednění stropů deskových, bednění vlastní -zřízení</t>
  </si>
  <si>
    <t>206669D9-9A0A-4A9F-AA44-0EBA4A1E7D31</t>
  </si>
  <si>
    <t>411351102R00</t>
  </si>
  <si>
    <t>Bednění stropů deskových, vlastní - odstranění</t>
  </si>
  <si>
    <t>5055135C-0263-4AFA-84E5-13557AC3B603</t>
  </si>
  <si>
    <t>411351211R00</t>
  </si>
  <si>
    <t>Bednění stropů deskových, podepření, do 5,9m, 5kPa</t>
  </si>
  <si>
    <t>D1A111A8-90E5-4479-AA56-1ABA51150F1A</t>
  </si>
  <si>
    <t>411351212R00</t>
  </si>
  <si>
    <t>Odstranění bednění stropů deskových do 5,9m, 5kPa</t>
  </si>
  <si>
    <t>A643D26F-91C5-456D-BA9E-A4EC8343998C</t>
  </si>
  <si>
    <t>411351801R00</t>
  </si>
  <si>
    <t>Bednění čel stropních desek, zřízení</t>
  </si>
  <si>
    <t>BB7EADBA-AEDF-44BF-8E95-B20299B164FA</t>
  </si>
  <si>
    <t>7,12+3,3</t>
  </si>
  <si>
    <t>411351802R00</t>
  </si>
  <si>
    <t>Bednění čel stropních desek, odstranění</t>
  </si>
  <si>
    <t>C6BF1E8C-3A41-4EF7-BDAA-487115161610</t>
  </si>
  <si>
    <t>411361821R00</t>
  </si>
  <si>
    <t>Výztuž stropů z betonářské oceli 10505(R)</t>
  </si>
  <si>
    <t>C0F8DEBC-A292-4829-87A6-10CC2D1219FC</t>
  </si>
  <si>
    <t>28 : 36,20*0,000888</t>
  </si>
  <si>
    <t>411361921RT8</t>
  </si>
  <si>
    <t>Výztuž stropů svařovanou sítí , průměr drátu  8,0, oka 100/100 mm KY81</t>
  </si>
  <si>
    <t>BCEABBE1-BFF0-4BC9-BEBA-ACCB71FE3E9E</t>
  </si>
  <si>
    <t>29 : 0,34357</t>
  </si>
  <si>
    <t>413321315R00</t>
  </si>
  <si>
    <t>Nosníky z betonu železového C 20/25</t>
  </si>
  <si>
    <t>AA0D8030-1832-40CB-8383-119679CA4734</t>
  </si>
  <si>
    <t>Překlady nad otvory : (0,5*0,25)*(4,1+2,25+4,22+4,1)</t>
  </si>
  <si>
    <t>Průvlaky : (0,3*0,25)*(1,93*2+3,5+1,7)</t>
  </si>
  <si>
    <t>413351107R00</t>
  </si>
  <si>
    <t>Bednění nosníků - zřízení</t>
  </si>
  <si>
    <t>481FA0F8-644C-461E-8734-3D7DD3AF8BC2</t>
  </si>
  <si>
    <t>překlady : (2*0,25)*(4,1+2,25+4,22+4,1)</t>
  </si>
  <si>
    <t>(0,5)*(3,5+1,575+3,6*2)</t>
  </si>
  <si>
    <t>průvlaky : (0,3)*(1,93*2+3,5+1,7)</t>
  </si>
  <si>
    <t>(2*0,25)*(1,93*2+3,5+1,7)</t>
  </si>
  <si>
    <t>413351108R00</t>
  </si>
  <si>
    <t>Bednění nosníků - odstranění</t>
  </si>
  <si>
    <t>17666A31-3308-4533-8336-5E345BE63C20</t>
  </si>
  <si>
    <t>413361821R00</t>
  </si>
  <si>
    <t>Výztuž nosníků z betonářské oceli 10505(R)</t>
  </si>
  <si>
    <t>767A22F4-A97A-4A7C-B5EF-6ACB8D971ECF</t>
  </si>
  <si>
    <t>Odhad 180 kg : ((0,3*0,25)*(1,93*2+3,5))*(180/1000)</t>
  </si>
  <si>
    <t>457311116R00</t>
  </si>
  <si>
    <t>Vyrovnávací beton výplňový nebo spádový C 16/20</t>
  </si>
  <si>
    <t>47F327D0-4CC4-4CDE-AC12-C867930FF1EA</t>
  </si>
  <si>
    <t>Spádový beton na stříšce nad vstupem : 10,82*0,1/2</t>
  </si>
  <si>
    <t>457311117R00</t>
  </si>
  <si>
    <t>Vyrovnávací beton výplňový nebo spádový C 20/25</t>
  </si>
  <si>
    <t>416D81C9-C064-42A3-954E-2758331C6DDD</t>
  </si>
  <si>
    <t>Rampa 1.40 : 0,38*(13,22)/2</t>
  </si>
  <si>
    <t>Rampa 1.41 : 0,15*(6,83)/2</t>
  </si>
  <si>
    <t>59349000X</t>
  </si>
  <si>
    <t>EA18D8E1-9CB2-456B-9F7F-0D75F6E3C1F6</t>
  </si>
  <si>
    <t>SP1 : 12*5,35</t>
  </si>
  <si>
    <t>SP3 : 12*6,68</t>
  </si>
  <si>
    <t>SP5 : 12*8,17</t>
  </si>
  <si>
    <t>SP7 : 7*6,75</t>
  </si>
  <si>
    <t>SP9 : 14*5,35</t>
  </si>
  <si>
    <t>SP10 : 14*5,25</t>
  </si>
  <si>
    <t>SP11 : 2*6,65</t>
  </si>
  <si>
    <t>SP12 : 3*3,30</t>
  </si>
  <si>
    <t>SP13 : 3*2,00</t>
  </si>
  <si>
    <t>SP14 : 1*5,833+1*5,222</t>
  </si>
  <si>
    <t>SP15 : 3*3,683</t>
  </si>
  <si>
    <t>SP16 : 3*5,767</t>
  </si>
  <si>
    <t>SP17 : 4*3,752</t>
  </si>
  <si>
    <t>SP18 : 1*3,69+1*3,079</t>
  </si>
  <si>
    <t>SP19 : 5*2,18</t>
  </si>
  <si>
    <t>SP20 : 2*6,65</t>
  </si>
  <si>
    <t>SP21 : 1*4,48</t>
  </si>
  <si>
    <t>59349002X</t>
  </si>
  <si>
    <t>49BFC87A-8A0F-47BB-BF69-2C375CF360BC</t>
  </si>
  <si>
    <t>SP12 : 1*3,30</t>
  </si>
  <si>
    <t>SP13 : 1*2,0</t>
  </si>
  <si>
    <t>59349003X</t>
  </si>
  <si>
    <t>4CCCF28F-4482-4D6B-A1A8-39DFA63790D3</t>
  </si>
  <si>
    <t>SP2 : 1*5,35</t>
  </si>
  <si>
    <t>SP4 : 1*6,68</t>
  </si>
  <si>
    <t>SP6 : 1*8,17</t>
  </si>
  <si>
    <t>SP11 : 1*6,65</t>
  </si>
  <si>
    <t>SP17 : 1*3,752</t>
  </si>
  <si>
    <t>SP18 : 1*2,467</t>
  </si>
  <si>
    <t>59349004X</t>
  </si>
  <si>
    <t>DC45999B-2471-4C58-8491-F4D494A247D3</t>
  </si>
  <si>
    <t>SP19 : 1*2,18</t>
  </si>
  <si>
    <t>SP20 : 1*6,65</t>
  </si>
  <si>
    <t>413941123RT4</t>
  </si>
  <si>
    <t>Osazení válcovaných nosníků ve stropech č. 14 - 22, včetně dodávky profilu I č. 18</t>
  </si>
  <si>
    <t>4DE18398-7959-4983-9D49-46454237C2BD</t>
  </si>
  <si>
    <t>V1 : 2*21*0,20*(21,9/1000)</t>
  </si>
  <si>
    <t>V3 : 2*35*0,20*(21,9/1000)</t>
  </si>
  <si>
    <t>413941123RT5</t>
  </si>
  <si>
    <t>Osazení válcovaných nosníků ve stropech č. 14 - 22, včetně dodávky profilu I č. 20</t>
  </si>
  <si>
    <t>05C6D3C5-6FF6-43DD-B770-4ED581236139</t>
  </si>
  <si>
    <t>V2 : 26*0,20*(26,2/1000)</t>
  </si>
  <si>
    <t>417237114R00</t>
  </si>
  <si>
    <t>Obezdění věnce brouš. věncovkou 8/25, izol.</t>
  </si>
  <si>
    <t>45E8DE10-66DE-40C2-81E1-0E9D24D595F2</t>
  </si>
  <si>
    <t>V4 : 680*0,20</t>
  </si>
  <si>
    <t>V10 : 435*0,20</t>
  </si>
  <si>
    <t>V11 : 250*0,20</t>
  </si>
  <si>
    <t>V12 : 95*0,20</t>
  </si>
  <si>
    <t>417321315R00</t>
  </si>
  <si>
    <t>Ztužující pásy a věnce z betonu železového C 20/25</t>
  </si>
  <si>
    <t>8850A8BF-7116-48E9-B524-0671A04B9B11</t>
  </si>
  <si>
    <t>V1 : 21*0,20*(0,44*0,25)</t>
  </si>
  <si>
    <t>V2 : 26*0,20*(0,30*0,25)</t>
  </si>
  <si>
    <t>V3 : 35*0,20*(0,30*0,25)</t>
  </si>
  <si>
    <t>V4 : 680*0,20*(0,23*0,25)</t>
  </si>
  <si>
    <t>V5 : 95*0,20*(0,19*0,25)</t>
  </si>
  <si>
    <t>V6 : 14*0,20*(0,30*0,25)</t>
  </si>
  <si>
    <t>V7 : 616*0,20*(0,20*0,20)</t>
  </si>
  <si>
    <t>V8 : 370*0,20*(0,175*0,25)</t>
  </si>
  <si>
    <t>V9 : 1030*0,20*(0,15*0,25)</t>
  </si>
  <si>
    <t>V10 : 435*0,20*(0,125*0,25)</t>
  </si>
  <si>
    <t>V11 : 250*0,20*(0,25*0,25)</t>
  </si>
  <si>
    <t>V12 : 95*0,20*(0,20*0,25)</t>
  </si>
  <si>
    <t>V13 : 115*0,20*(0,175*0,25)</t>
  </si>
  <si>
    <t>V14 : 365*0,20*(0,05*0,25)</t>
  </si>
  <si>
    <t>417351111R00</t>
  </si>
  <si>
    <t>Bednění ztužujících věnců, obě strany - zřízení</t>
  </si>
  <si>
    <t>39943A1E-F420-4C85-A0A7-E7162A7446A5</t>
  </si>
  <si>
    <t>V1 : 21*0,20</t>
  </si>
  <si>
    <t>V2 : 26*0,20</t>
  </si>
  <si>
    <t>V3 : 35*0,20</t>
  </si>
  <si>
    <t>V5 : 95*0,20</t>
  </si>
  <si>
    <t>V6 : 14*0,20</t>
  </si>
  <si>
    <t>V7 : 616*0,20</t>
  </si>
  <si>
    <t>V8 : 370*0,20</t>
  </si>
  <si>
    <t>V9 : 1030*0,20</t>
  </si>
  <si>
    <t>417351113R00</t>
  </si>
  <si>
    <t>Bednění ztužujících věnců, obě strany - odstranění</t>
  </si>
  <si>
    <t>C4EEEF9D-6380-4C36-9716-E09F3F344208</t>
  </si>
  <si>
    <t>417361821R00</t>
  </si>
  <si>
    <t>Výztuž ztužujících pásů a věnců z oceli 10505(R)</t>
  </si>
  <si>
    <t>E993D777-A95F-4444-9699-831C7DA5713F</t>
  </si>
  <si>
    <t>1-27 : 4,18077-(36,20*0,000888)</t>
  </si>
  <si>
    <t>417127113R01</t>
  </si>
  <si>
    <t>Věnec z věncovek U,bez výplně,š.300 mm</t>
  </si>
  <si>
    <t>EFE06799-67B4-4D12-8FB0-1F5C06BB63D6</t>
  </si>
  <si>
    <t>430321314R00</t>
  </si>
  <si>
    <t>Beton schodišťových konstrukcí železový C 20/25</t>
  </si>
  <si>
    <t>A83A19E9-4E0F-4D47-B980-1FB3E1A55C08</t>
  </si>
  <si>
    <t>Rampy : 0,25*(10,08+28,26)</t>
  </si>
  <si>
    <t>Schodišťová deska : 0,15*(9,13)</t>
  </si>
  <si>
    <t>430361821R00</t>
  </si>
  <si>
    <t>Výztuž schodišť. konstrukcí přímočarých 10505 (R)</t>
  </si>
  <si>
    <t>2855280D-55DF-4E48-9D40-546FEE781466</t>
  </si>
  <si>
    <t>Odhad 80 kg : 7,1205*(80/1000)</t>
  </si>
  <si>
    <t>431351121R00</t>
  </si>
  <si>
    <t>Bednění podest a podstup.desek přímočar.- zřízení</t>
  </si>
  <si>
    <t>E6832E18-5B8D-4886-831D-2F001C11D6B9</t>
  </si>
  <si>
    <t>(1,0)*(4,46+0,6) + (0,5)*(5,62*2+8,0)</t>
  </si>
  <si>
    <t>431351122R00</t>
  </si>
  <si>
    <t>Bednění podest a podstup.desek přímočar.odstranění</t>
  </si>
  <si>
    <t>09950097-49DB-4254-B0DA-36337F7B1DF0</t>
  </si>
  <si>
    <t>342264051RT1</t>
  </si>
  <si>
    <t>Podhled sádrokartonový na zavěšenou ocel. konstr., desky standard tl. 12,5 mm, bez izolace</t>
  </si>
  <si>
    <t>6917046E-7874-4A89-B2D7-E8B381CF2F2F</t>
  </si>
  <si>
    <t>342264051RT3</t>
  </si>
  <si>
    <t>Podhled sádrokartonový na zavěšenou ocel. konstr., desky standard impreg. tl. 12,5 mm, bez izolace</t>
  </si>
  <si>
    <t>38027DF1-3D42-4544-BC2A-D2F3592BDE8D</t>
  </si>
  <si>
    <t>342264098R00</t>
  </si>
  <si>
    <t>Příplatek k podhledu sádrokart. za plochu do 10 m2</t>
  </si>
  <si>
    <t>05757DAD-A1C1-4C53-B300-DDEED54A2C4F</t>
  </si>
  <si>
    <t>561272616R00</t>
  </si>
  <si>
    <t>Podklad ze zeminy/v trase/stabil.cem.S II tl.30 cm</t>
  </si>
  <si>
    <t>822-1</t>
  </si>
  <si>
    <t>78D76453-B875-4D35-ADE4-BE2AE8508F01</t>
  </si>
  <si>
    <t>Stabilizace podlkladu komunikace : 855*1,1</t>
  </si>
  <si>
    <t>564211111R00</t>
  </si>
  <si>
    <t>Podklad ze štěrkopísku po zhutnění tloušťky 5 cm</t>
  </si>
  <si>
    <t>35384D2B-E739-4388-8D4A-269E204747A0</t>
  </si>
  <si>
    <t>komunikace a zpevněné plochy : 855*1,05</t>
  </si>
  <si>
    <t>564772111R00</t>
  </si>
  <si>
    <t>Podklad z kam.drceného 32-63 s výplň.kamen. 25 cm</t>
  </si>
  <si>
    <t>951A4EBB-B496-420F-A572-398958FEF967</t>
  </si>
  <si>
    <t>596215041R00</t>
  </si>
  <si>
    <t>Kladení zámkové dlažby tl. 8 cm do drtě tl. 5 cm</t>
  </si>
  <si>
    <t>F34A683A-69D0-4AAC-83E8-7D9B7EFBDAF3</t>
  </si>
  <si>
    <t>596291113R00</t>
  </si>
  <si>
    <t xml:space="preserve">Řezání zámkové dlažby tl. 80 mm </t>
  </si>
  <si>
    <t>6DED8654-E74C-4295-8093-6C2B8D747617</t>
  </si>
  <si>
    <t>917862111RT7</t>
  </si>
  <si>
    <t>Osazení stojat. obrub.bet. s opěrou,lože z C 12/15, včetně obrubníku ABO 2 - 15 100/15/25</t>
  </si>
  <si>
    <t>6273F969-22C2-4AFB-8304-A218EEF3CADD</t>
  </si>
  <si>
    <t>592451170R</t>
  </si>
  <si>
    <t>Dlažba zámková 20x10x8 cm přírodní</t>
  </si>
  <si>
    <t>5BD613EE-2E8F-4ACE-BF77-6EBD745F3614</t>
  </si>
  <si>
    <t>855*1,03</t>
  </si>
  <si>
    <t>078844111R00</t>
  </si>
  <si>
    <t>Úprava ostění otvoru při opravách omítnutím MC</t>
  </si>
  <si>
    <t>801-7</t>
  </si>
  <si>
    <t>337F4A82-2718-4B35-BCC7-20D8C82AE64E</t>
  </si>
  <si>
    <t>0,622*(2*1,97+1,6)</t>
  </si>
  <si>
    <t>602016193R00</t>
  </si>
  <si>
    <t xml:space="preserve">Penetrace hloubková stěn </t>
  </si>
  <si>
    <t>7E109783-5A26-4716-AD26-283D262C4DC7</t>
  </si>
  <si>
    <t>610991111R00</t>
  </si>
  <si>
    <t>Zakrývání výplní vnitřních otvorů</t>
  </si>
  <si>
    <t>E2DE0C2D-06F7-4912-A16B-7565A62F40B2</t>
  </si>
  <si>
    <t>P/1 : (1,3*1,9)*28</t>
  </si>
  <si>
    <t>P/2 : (3,5*3,0)*1</t>
  </si>
  <si>
    <t>P/3 : (3,0*3,0)*1</t>
  </si>
  <si>
    <t>P/4 : (1,715*3,0)*1</t>
  </si>
  <si>
    <t>P/5 : (3,74*3,0)*1</t>
  </si>
  <si>
    <t>P/6 : (1,75*3,0)*2</t>
  </si>
  <si>
    <t>P/7 : (1,7*2,15)*1</t>
  </si>
  <si>
    <t>P/8 : (1,7*2,3)*1</t>
  </si>
  <si>
    <t>610991002R00</t>
  </si>
  <si>
    <t>Začišťovací okenní lišta pro vnitř.omítku tl. 9 mm</t>
  </si>
  <si>
    <t>2A62C989-2E77-4443-985A-C74B33581B77</t>
  </si>
  <si>
    <t>3,0+2*3,0 + 28*(1,3+2*1,9) + 3,0+2*3,0</t>
  </si>
  <si>
    <t>611421331RT2</t>
  </si>
  <si>
    <t>Oprava váp.omítek stropů do 30% plochy - štukových, s použitím suché maltové směsi</t>
  </si>
  <si>
    <t>FC0E1DE4-9493-4205-8DAF-CA5ED484D14F</t>
  </si>
  <si>
    <t>1.41 : 24,61</t>
  </si>
  <si>
    <t>612421331RT2</t>
  </si>
  <si>
    <t>Oprava vápen.omítek stěn do 30 % pl. - štukových, s použitím suché maltové směsi</t>
  </si>
  <si>
    <t>974BA193-185E-41C0-9EF9-8353ADF8F6D3</t>
  </si>
  <si>
    <t>1:41 : 3,25*(22,27)</t>
  </si>
  <si>
    <t>-(2*0,9*1,97+1,6*1,97+1,05*2,0+1,42*2,13)</t>
  </si>
  <si>
    <t>612425931R00</t>
  </si>
  <si>
    <t>Omítka vápenná vnitřního ostění - štuková</t>
  </si>
  <si>
    <t>87871528-22EC-4D73-8EBA-B373A2CCFB82</t>
  </si>
  <si>
    <t>Ostění a nadpraží : 0,16*(2*2,02+1,0)*10 + 0,16*(2*2,02+1,2)*1 + 0,16*(2*2,02+1,1)*5</t>
  </si>
  <si>
    <t>0,16*(2*2,02+0,9)*2 + 0,21*(3,0+2*3,0) + 0,4*(3,5+2*3,0) + 0,14*(3,0)*3</t>
  </si>
  <si>
    <t>0,19*(2*1,75)* + 0,3*(3,5+2*1,93)* + 0,22*(2,015+1,4+2*2,5)* + 0,1*(1,93)</t>
  </si>
  <si>
    <t>0,52*(1,7+2*2,02)</t>
  </si>
  <si>
    <t>612473181R00</t>
  </si>
  <si>
    <t>Omítka vnitř.zdiva ze suché směsi, hladká, strojně</t>
  </si>
  <si>
    <t>D30522DA-DE0D-4605-BBC1-D56A65D15706</t>
  </si>
  <si>
    <t>Omítka pod obklady : 214,416</t>
  </si>
  <si>
    <t>612473182R00</t>
  </si>
  <si>
    <t>Omítka vnitř.zdiva ze such.směsi, štuková, strojně</t>
  </si>
  <si>
    <t>35310C79-4580-4CF7-A377-6015583DF08E</t>
  </si>
  <si>
    <t>1.02 : 3,1*15,16 - (3,0*3,0+1,75*3,0*2 + 3,5*3,0)</t>
  </si>
  <si>
    <t>1.03 : 3,1*38,2 - (3,0*3,0 + 1,75*3,0 + 11*0,8*1,97 + 1,97*0,9)</t>
  </si>
  <si>
    <t>1.04 : 3,1*15,4 - (1,3*1,9+0,8*1,97)</t>
  </si>
  <si>
    <t>1.05 : 3,1*19,15- (1,3*1,9*2+0,8*1,97)</t>
  </si>
  <si>
    <t>1.06 : 3,1*16,4- (1,3*1,9+0,8*1,97)</t>
  </si>
  <si>
    <t>1.07 : 3,1*16,4- (1,3*1,9+0,8*1,97)</t>
  </si>
  <si>
    <t>1.08 : 3,1*16,4- (1,3*1,9+0,8*1,97)</t>
  </si>
  <si>
    <t>1.09 : 3,1*16,4 - (1,3*1,9+0,8*1,97)</t>
  </si>
  <si>
    <t>1.10 : 3,1*17,4 - (1,3*1,9+0,8*1,97)</t>
  </si>
  <si>
    <t>1.11 : 3,1*8,61- (1,3*1,9+0,8*1,97)</t>
  </si>
  <si>
    <t>1.12 : 1,1*(9,81-1,31)</t>
  </si>
  <si>
    <t>1.13 : 1,1*(9,81-1,31)</t>
  </si>
  <si>
    <t>1.14 : 1,1*8,72</t>
  </si>
  <si>
    <t>1.15 : 1,1*15,09</t>
  </si>
  <si>
    <t>1.16 : 1,1*16,65</t>
  </si>
  <si>
    <t>1.17 : 3,1*18,99- (2*3,0*3,6 + 2,015*3,0 + 3,0*3,0)</t>
  </si>
  <si>
    <t>1.18-1.19 : 3,1*(68,43-1,93) - (1,97*(1,0+5*0,8+0,9*6+0,7*3)+1,75*3,0+3,6*3,0+2,015*3,0)</t>
  </si>
  <si>
    <t>1.20 : 3,1*13,95 - (1,0*1,97)</t>
  </si>
  <si>
    <t>1.21 : 3,1*23,49 - (2*1,3*1,9 + 0,9*1,97)</t>
  </si>
  <si>
    <t>1.22 : 3,1*23,59 - (2*1,3*1,9 + 0,9*1,97)</t>
  </si>
  <si>
    <t>1.23 : 3,1*27,53 - (2*1,3*1,9 + 0,9*1,97)</t>
  </si>
  <si>
    <t>1.24 : 1,1*15,32</t>
  </si>
  <si>
    <t>1.25 : 1,1*15,65</t>
  </si>
  <si>
    <t>1.26 : 1,1*6,0</t>
  </si>
  <si>
    <t>1.27 : 1,1*9,13-1,1</t>
  </si>
  <si>
    <t>1.28 : 1,1*(8,8-1,1)</t>
  </si>
  <si>
    <t>1.29 : 3,1*14,74 - (2*0,8*1,97)</t>
  </si>
  <si>
    <t>1.30 : 3,1*23,24 - (0,8*1,97 + 2*1,3*1,9)</t>
  </si>
  <si>
    <t>1.31 : 3,1*16,00 - (1,3*1,9 + 0,8*1,97)</t>
  </si>
  <si>
    <t>1.32 : 3,1*16,00 - (1,3*1,9 + 0,8*1,97)</t>
  </si>
  <si>
    <t>1.33 : 3,1*15,9 - (1,3*1,9 + 0,8*1,97)</t>
  </si>
  <si>
    <t>1.34 : 3,1*19,9 - (1,3*1,9 + 0,8*1,97)</t>
  </si>
  <si>
    <t>1.35 : 3,1*19,85 - (1,3*1,9 + 0,8*1,97)</t>
  </si>
  <si>
    <t>1.36 : 3,1*14,26 - (2*0,8*1,97)</t>
  </si>
  <si>
    <t>1.37 : 3,1*22,88 - (3*1,3*1,9 + 0,8*1,97)</t>
  </si>
  <si>
    <t>1.38 : 3,1*13,85 - (1,3*1,9 + 0,8*1,97)</t>
  </si>
  <si>
    <t>1.39 : 1,1*10,38 - (1,3*1,0)</t>
  </si>
  <si>
    <t>1.40 : 3,1*(17,55-1,93) - (1,6*1,97)</t>
  </si>
  <si>
    <t>1.41 : 3,1*22,25 - (1,6*1,97 + 3*0,9*1,97)</t>
  </si>
  <si>
    <t>1.42 : 3,1*12,55 - (1,3*1,9 + 1,32*2,43)</t>
  </si>
  <si>
    <t>602015183RT2</t>
  </si>
  <si>
    <t>Stěrka na stěnách silikát, rýhovaná, zrnitost 2,0 mm</t>
  </si>
  <si>
    <t>867BB1AA-5D00-46A5-AB40-59605CED11C8</t>
  </si>
  <si>
    <t>Povrch atik a květináčů z pohledy střechy : 1,3*(2,5+2,12+36,09+20,75+36,1+12,72+2*6,5 + (3,9*2+5,47*2)) + 2*(0,55*(1,8*4+4,3*4))</t>
  </si>
  <si>
    <t>620991121R00</t>
  </si>
  <si>
    <t>Zakrývání výplní vnějších otvorů z lešení</t>
  </si>
  <si>
    <t>9E04750C-0FD6-4181-834D-A2D12F6A97B7</t>
  </si>
  <si>
    <t>622325120R00</t>
  </si>
  <si>
    <t>Zateplovací systém, sokl, XPS sokl.tl.60 mm</t>
  </si>
  <si>
    <t>220E5EF9-02C2-42EF-BAEE-9763D8B492D6</t>
  </si>
  <si>
    <t xml:space="preserve">XPS  : </t>
  </si>
  <si>
    <t>XPS 60 mm : 1,15*(4,63+2,6+6,4+5,4+1,24+16,725+3,675+4,345+3,32+12,09+20,93+36,48+12,72+6,3)</t>
  </si>
  <si>
    <t>622325154RT3</t>
  </si>
  <si>
    <t>Zateplovací systém, ostění, EPS F tl. 40 mm, s omítkou silikonovou, zrno 2 mm</t>
  </si>
  <si>
    <t>8E91E542-674E-4C0A-91FC-9E09D3BC9EE8</t>
  </si>
  <si>
    <t xml:space="preserve">Ostění : </t>
  </si>
  <si>
    <t>S EPS : 0,15*(1,3+2*1,9)*28 + 0,1*(3,0*2+3,5)*1 + 0,2*(3,0*2+3,0)</t>
  </si>
  <si>
    <t>622325563R00</t>
  </si>
  <si>
    <t>Zateplovací systém, parapet, XPS tl. 30 mm</t>
  </si>
  <si>
    <t>DF265399-75D2-459B-93E1-22DAC10CE00D</t>
  </si>
  <si>
    <t xml:space="preserve">parapety : </t>
  </si>
  <si>
    <t>S EPS : 0,15*(1,3)*28 + 0,1*(3,5) + 0,2*(3,0)</t>
  </si>
  <si>
    <t>622311113R00</t>
  </si>
  <si>
    <t xml:space="preserve">Dilatační profil KZS </t>
  </si>
  <si>
    <t>17E2F19B-75FD-4DC3-AC56-0340FE75FA46</t>
  </si>
  <si>
    <t>622412311R00</t>
  </si>
  <si>
    <t xml:space="preserve">Nátěr stěn vnějších, slož.1-2 </t>
  </si>
  <si>
    <t>4AFC5602-ECB9-46C2-8803-7F97313F85C5</t>
  </si>
  <si>
    <t>J : 178,95</t>
  </si>
  <si>
    <t>V : 111,59</t>
  </si>
  <si>
    <t>S : 167,79</t>
  </si>
  <si>
    <t>622412301R00</t>
  </si>
  <si>
    <t>Penetrační nátěr savých podkladů, slož.1-2</t>
  </si>
  <si>
    <t>RTS 20/ II</t>
  </si>
  <si>
    <t>2EF87D81-EB0A-43C4-AA65-5E57F40ED30E</t>
  </si>
  <si>
    <t>622421131R00</t>
  </si>
  <si>
    <t>Omítka vnější stěn, MVC, hladká, složitost 1-2</t>
  </si>
  <si>
    <t>2C551D92-1231-41BE-A2B3-D2176EDCC549</t>
  </si>
  <si>
    <t>stěrka : 221,466+461,348</t>
  </si>
  <si>
    <t>obklad : 458,33</t>
  </si>
  <si>
    <t>622481211RU1</t>
  </si>
  <si>
    <t xml:space="preserve">Montáž výztužné sítě(perlinky)do stěrky-vněj.stěny, včetně výztužné sítě a stěrkového tmelu </t>
  </si>
  <si>
    <t>AC3230FC-EF33-4E05-A796-6D7A890D9060</t>
  </si>
  <si>
    <t>Povrch atik a květináčů z pohledy střechy : 211,466</t>
  </si>
  <si>
    <t>Pohledová stěrka : 461,348</t>
  </si>
  <si>
    <t>6265654564R</t>
  </si>
  <si>
    <t>Fasádní pohledová stěrka, pohledový beton</t>
  </si>
  <si>
    <t>99AC1E1D-7CE5-44A5-8C0D-8965954D88AE</t>
  </si>
  <si>
    <t xml:space="preserve">Betonová stěna  : </t>
  </si>
  <si>
    <t>J : 36,43</t>
  </si>
  <si>
    <t>S : 15,07</t>
  </si>
  <si>
    <t>Z : 72,67+24,37</t>
  </si>
  <si>
    <t>Vstup do objektu : 1,775+13,7+1,18+11,9+13,16</t>
  </si>
  <si>
    <t>Garáž : 50,52</t>
  </si>
  <si>
    <t>Omítka stěn na střeše : 1,3*(2,52+2*6,5+2,12+36,1*2+20,75+12,72)</t>
  </si>
  <si>
    <t>1.17 : 2,0*16,84</t>
  </si>
  <si>
    <t xml:space="preserve">Sokl : </t>
  </si>
  <si>
    <t>J : 10,52</t>
  </si>
  <si>
    <t>V : 5,46</t>
  </si>
  <si>
    <t>S : 2,56+4,69</t>
  </si>
  <si>
    <t>Z : 0,5+2,86</t>
  </si>
  <si>
    <t>631311131R00</t>
  </si>
  <si>
    <t>Doplnění mazanin betonem do 1 m2, nad tl. 8 cm</t>
  </si>
  <si>
    <t>B4416F02-8968-431A-BF8A-95DF3417BC42</t>
  </si>
  <si>
    <t>1.41 : 0,15*(0,4*(3,05) + 0,25*(3,05+1,52))</t>
  </si>
  <si>
    <t>632415106R00</t>
  </si>
  <si>
    <t>Potěr samonivelační ručně tl. 6 mm</t>
  </si>
  <si>
    <t>9D56815E-950E-4D79-B48A-5D874A69FCA6</t>
  </si>
  <si>
    <t>S1 + S2</t>
  </si>
  <si>
    <t>632443121R00</t>
  </si>
  <si>
    <t>Potěr cement.litý, plocha do 500 m2, tl. 50 mm</t>
  </si>
  <si>
    <t>3B0664D8-83E1-4763-9B14-B3E7ECA96253</t>
  </si>
  <si>
    <t>632443122R00</t>
  </si>
  <si>
    <t>Potěr cement.litý, do 500 m2, přípl. zkd 5 mm</t>
  </si>
  <si>
    <t>C27CE69A-5F08-42DE-B20F-9375F64C3D78</t>
  </si>
  <si>
    <t>675,6*2</t>
  </si>
  <si>
    <t>632921410R00</t>
  </si>
  <si>
    <t>Dlažba z dlaždic betonových do MC 10, tl. 40 mm</t>
  </si>
  <si>
    <t>1AFB44EE-993C-43CA-A2B5-D4A03CA08537</t>
  </si>
  <si>
    <t>14,62+44,28</t>
  </si>
  <si>
    <t>632922952RT3</t>
  </si>
  <si>
    <t>Kladení dlaždic 40x40 cm na stavitel. terče plast., výškově stavitelné podstavce 70-110 mm</t>
  </si>
  <si>
    <t>2FA318C6-AA64-4812-A1AC-A4E1AFE522AE</t>
  </si>
  <si>
    <t>681,75</t>
  </si>
  <si>
    <t>639570010RA0</t>
  </si>
  <si>
    <t>Okapový chodník kolem budovy z kačírku šířky 0,5 m</t>
  </si>
  <si>
    <t>754ECDEF-87CD-4271-818F-82FFCF1F1DD4</t>
  </si>
  <si>
    <t>592462600R</t>
  </si>
  <si>
    <t>Dlaždice betonová 400 x 400 x 40 mm vymývaná Brož Dunaj 4-8</t>
  </si>
  <si>
    <t>E9D4C0F5-2F7F-4C87-9EF9-5E7A285AF028</t>
  </si>
  <si>
    <t>Pochůzí vrstva střechy + 10% : 681,75*1,1</t>
  </si>
  <si>
    <t>642942111RT2</t>
  </si>
  <si>
    <t>Osazení zárubní dveřních ocelových, pl. do 2,5 m2, včetně dodávky zárubně  60 x 197 x 11 cm</t>
  </si>
  <si>
    <t>45783194-C4B9-4BB9-9CB3-D4039A3C435C</t>
  </si>
  <si>
    <t>642942111RU3</t>
  </si>
  <si>
    <t>Osazení zárubní dveřních ocelových, pl. do 2,5 m2, včetně dodávky zárubně  70 x 197 x 16 cm</t>
  </si>
  <si>
    <t>FC9C1315-4BA1-4A89-A844-59D2D80A07E6</t>
  </si>
  <si>
    <t>642942111RU4</t>
  </si>
  <si>
    <t>Osazení zárubní dveřních ocelových, pl. do 2,5 m2, včetně dodávky zárubně  80 x 197 x 16 cm</t>
  </si>
  <si>
    <t>644BE1A8-9E40-404F-B65E-3F8C9F714416</t>
  </si>
  <si>
    <t>642942111RU5</t>
  </si>
  <si>
    <t>Osazení zárubní dveřních ocelových, pl. do 2,5 m2, včetně dodávky zárubně  90 x 197 x 16 cm</t>
  </si>
  <si>
    <t>3B5FBBB6-3A32-4DF7-9D3A-5661C81703D5</t>
  </si>
  <si>
    <t>642942111RU6</t>
  </si>
  <si>
    <t>Osazení zárubní dveřních ocelových, pl. do 2,5 m2, včetně dodávky zárubně 110 x 197 x 16 cm</t>
  </si>
  <si>
    <t>9B1529A9-F84E-444A-92A5-8597795A3CF1</t>
  </si>
  <si>
    <t>642942221RT2</t>
  </si>
  <si>
    <t>Osazení zárubní dveřních ocelových, pl. do 4,5 m2, včetně dodávky zárubně 125 x 197 x 11 cm</t>
  </si>
  <si>
    <t>F7EEAEF8-4515-462B-A560-C87D13182E07</t>
  </si>
  <si>
    <t>642945121R00</t>
  </si>
  <si>
    <t>Osazení zárubní ocel. požár.1křídl., zazděním</t>
  </si>
  <si>
    <t>1A57C0F9-F7CE-457C-B3DF-9701F16E223F</t>
  </si>
  <si>
    <t>5533301336R</t>
  </si>
  <si>
    <t xml:space="preserve">Zárubeň ocelová YHtm 150/1970/900 L, P, EI, EW 30, </t>
  </si>
  <si>
    <t>2236C09C-160C-47C1-B6E3-436548085D0D</t>
  </si>
  <si>
    <t>909      R00</t>
  </si>
  <si>
    <t>Hzs-nezmeritelne stavebni prace</t>
  </si>
  <si>
    <t>h</t>
  </si>
  <si>
    <t>Přir.M</t>
  </si>
  <si>
    <t>854CF2D9-6D37-4DB8-9355-D807FE89E523</t>
  </si>
  <si>
    <t>931961115R00</t>
  </si>
  <si>
    <t>Vložky do dilatačních spár, polystyren, tl 30 mm</t>
  </si>
  <si>
    <t>A847919B-504B-431A-B789-B2E7F44D2D0D</t>
  </si>
  <si>
    <t>Dilatace nového objektu od stávajícího : 5,9</t>
  </si>
  <si>
    <t>901577843X00</t>
  </si>
  <si>
    <t>Objektová dilatace</t>
  </si>
  <si>
    <t>2234C0C6-8480-4B00-9678-6CB791BC1414</t>
  </si>
  <si>
    <t>941941031R00</t>
  </si>
  <si>
    <t>Montáž lešení leh.řad.s podlahami,š.do 1 m, H 10 m</t>
  </si>
  <si>
    <t>800-3</t>
  </si>
  <si>
    <t>951FA92C-BDEF-4C65-B0C9-1CE97CBEED7B</t>
  </si>
  <si>
    <t>178,400*6,0</t>
  </si>
  <si>
    <t>941941191RT4</t>
  </si>
  <si>
    <t>Příplatek za každý měsíc použití lešení k pol.1031, lešení rámové pronajaté</t>
  </si>
  <si>
    <t>F8ADE1BF-FB95-42F5-A60D-9ECB8F65D193</t>
  </si>
  <si>
    <t>3 měsíce : 1070,4*3</t>
  </si>
  <si>
    <t>941941831R00</t>
  </si>
  <si>
    <t>Demontáž lešení leh.řad.s podlahami,š.1 m, H 10 m</t>
  </si>
  <si>
    <t>C9478C7F-7DBE-4B41-8990-E1FB5EAB9461</t>
  </si>
  <si>
    <t>941955002R00</t>
  </si>
  <si>
    <t>Lešení lehké pomocné, výška podlahy do 1,9 m</t>
  </si>
  <si>
    <t>B09DE8E3-277F-4A5C-8672-6C311A40A98A</t>
  </si>
  <si>
    <t>944944011R00</t>
  </si>
  <si>
    <t>Montáž ochranné sítě z umělých vláken</t>
  </si>
  <si>
    <t>AE6197C1-42DC-4217-808F-937AB11DD2AA</t>
  </si>
  <si>
    <t>944944031R00</t>
  </si>
  <si>
    <t>Příplatek za každý měsíc použití sítí k pol. 4011</t>
  </si>
  <si>
    <t>B064366C-16B2-404D-9B27-A02C7B7B0DA2</t>
  </si>
  <si>
    <t>944944081R00</t>
  </si>
  <si>
    <t>Demontáž ochranné sítě z umělých vláken</t>
  </si>
  <si>
    <t>236D53EF-DC19-4AB5-AF75-1639DEFC28F2</t>
  </si>
  <si>
    <t>952901111R00</t>
  </si>
  <si>
    <t>Vyčištění budov o výšce podlaží do 4 m</t>
  </si>
  <si>
    <t>A7B659BD-21D7-4530-AE49-40B1A9CDF87E</t>
  </si>
  <si>
    <t>952901110R00</t>
  </si>
  <si>
    <t>Čištění mytím vnějších ploch oken a dveří</t>
  </si>
  <si>
    <t>2958425B-8B3D-44CB-A866-5C39E25E899B</t>
  </si>
  <si>
    <t>123,09*2</t>
  </si>
  <si>
    <t>113151111T00</t>
  </si>
  <si>
    <t>Rozebrání ploch ze silničních panelů</t>
  </si>
  <si>
    <t>0291D874-7711-449E-94AD-D7069826BFD7</t>
  </si>
  <si>
    <t>961044111R00</t>
  </si>
  <si>
    <t>Bourání základů z betonu prostého</t>
  </si>
  <si>
    <t>801-3</t>
  </si>
  <si>
    <t>30620C80-11DD-4F7F-8EC2-8F337D2E3FCA</t>
  </si>
  <si>
    <t>Podesta a konstrukce schodiště v 1.41 : 0,3*(1,15*0,9)</t>
  </si>
  <si>
    <t>962031116R00</t>
  </si>
  <si>
    <t>Bourání příček z cihel pálených plných tl. 140 mm</t>
  </si>
  <si>
    <t>4514B0CB-A4FE-474D-9DAC-9A18CCEDCECC</t>
  </si>
  <si>
    <t>3,2*(3,05+1,52) - 1,97*0,6</t>
  </si>
  <si>
    <t>962032241R00</t>
  </si>
  <si>
    <t>Bourání zdiva z cihel pálených na MC</t>
  </si>
  <si>
    <t>82715689-FBC2-4F34-B092-21C373ED1CD8</t>
  </si>
  <si>
    <t>0,2*3,2*(3,05) - 0,8*1,97</t>
  </si>
  <si>
    <t>963042819R00</t>
  </si>
  <si>
    <t>Bourání schodišťových stupňů betonových</t>
  </si>
  <si>
    <t>E703EF56-9AA3-42F1-B8C5-CBB0F30A04CF</t>
  </si>
  <si>
    <t>2*0,9</t>
  </si>
  <si>
    <t>968061125R00</t>
  </si>
  <si>
    <t>Vyvěšení dřevěných dveřních křídel pl. do 2 m2</t>
  </si>
  <si>
    <t>997CB4FA-FB91-4F45-875D-47859F4D6B55</t>
  </si>
  <si>
    <t>968062246R00</t>
  </si>
  <si>
    <t>Vybourání dřevěných rámů oken jednoduch. pl. 4 m2</t>
  </si>
  <si>
    <t>CEEEBC5A-F1E2-4ADD-A2AC-9343A8A996DF</t>
  </si>
  <si>
    <t>1,5*1,8</t>
  </si>
  <si>
    <t>968072455R00</t>
  </si>
  <si>
    <t>Vybourání kovových dveřních zárubní pl. do 2 m2</t>
  </si>
  <si>
    <t>D9E6DCE6-E916-4558-9536-A76CB7CF88A8</t>
  </si>
  <si>
    <t>0,6*1,97 + 0,8*1,97</t>
  </si>
  <si>
    <t>970231400R00</t>
  </si>
  <si>
    <t>Řezání cihelného zdiva hl. řezu 400 mm</t>
  </si>
  <si>
    <t>D3C91A5A-EDCA-42C7-9376-EBE9C0478B0D</t>
  </si>
  <si>
    <t>2*1,97</t>
  </si>
  <si>
    <t>971033651R00</t>
  </si>
  <si>
    <t>Vybourání otv. zeď cihel. pl.4 m2, tl.60 cm, MVC</t>
  </si>
  <si>
    <t>86320B51-9A2A-4CE7-8187-D9D1671BD08B</t>
  </si>
  <si>
    <t>0,6*1,6*1,97</t>
  </si>
  <si>
    <t>900      V01</t>
  </si>
  <si>
    <t>HZS, Bourací a demontážní práce</t>
  </si>
  <si>
    <t>586F88FC-429F-4FA0-B343-51DE8C788FDB</t>
  </si>
  <si>
    <t>961564561</t>
  </si>
  <si>
    <t>Odstranění stávající plechové garáže</t>
  </si>
  <si>
    <t>soubor</t>
  </si>
  <si>
    <t>E5BDB699-7FAF-4D98-8B44-4B8686D7B33B</t>
  </si>
  <si>
    <t>998011001R00</t>
  </si>
  <si>
    <t xml:space="preserve">Přesun hmot pro budovy zděné výšky do 6 m </t>
  </si>
  <si>
    <t>POL7_</t>
  </si>
  <si>
    <t>0D57607C-4BDB-4618-BA77-FA3AC9F3E16D</t>
  </si>
  <si>
    <t xml:space="preserve">Hmotnosti z položek s pořadovými čísly : </t>
  </si>
  <si>
    <t xml:space="preserve">9, 13, 14, 15, 16, 17, 18, 20, 21, 22, 23, 24, 25, 26, 28, 29, 30, 32, 33, 34, 35, 36, 37, 38, 39, : </t>
  </si>
  <si>
    <t xml:space="preserve">40, 41, 42, 43, 44, 45, 46, 47, 48, 49, 50, 51, 52, 53, 55, 56, 57, 59, 61, 63, 64, 65, 66, 68, 69, : </t>
  </si>
  <si>
    <t xml:space="preserve">70, 71, 72, 73, 74, 75, 76, 77, 78, 79, 81, 82, 83, 84, 85, 87, 88, 90, 91, 92, 93, 94, 95, 96, 98, : </t>
  </si>
  <si>
    <t xml:space="preserve">99, 100, 101, 102, 103, 104, 105, 106, 107, 108, 109, 110, 111, 112, 113, 114, 115, 117, 118, 119, : </t>
  </si>
  <si>
    <t xml:space="preserve">120, 121, 122, 124, 125, 126, 127, 128, 129, 130, 131, 132, 134, 135, 136, 139, 141, 143, 144, 147, : </t>
  </si>
  <si>
    <t xml:space="preserve">148, 151, 152, 154 : </t>
  </si>
  <si>
    <t>Součet : 6175,14635</t>
  </si>
  <si>
    <t>711111001RZ1</t>
  </si>
  <si>
    <t>Izolace proti vlhkosti vodor. nátěr ALP za studena, 1x nátěr - včetně dodávky penetračního laku</t>
  </si>
  <si>
    <t>800-711</t>
  </si>
  <si>
    <t>7DA86629-51BB-4DB7-AE6B-1F7EE77FCA9E</t>
  </si>
  <si>
    <t>Střecha : 766,06</t>
  </si>
  <si>
    <t>711112001RZ1</t>
  </si>
  <si>
    <t>Izolace proti vlhkosti svis. nátěr ALP, za studena, 1x nátěr - včetně dodávky asfaltového laku</t>
  </si>
  <si>
    <t>FD70C26F-1525-4FD0-BC88-A6BB135D897E</t>
  </si>
  <si>
    <t>Atika a zídky : 0,3*((2,5+2*6,5+2,12+36,09+20,75+36,1+12,72)+2*(4*1,8)*2+(3,9*2+5,468*2)+2*(4,3*4))</t>
  </si>
  <si>
    <t>0,3*(1,4+16,5+6,25+3,65 + 1,25+16,5+6,25+3,5 + 1,8)</t>
  </si>
  <si>
    <t>711131101RZ1</t>
  </si>
  <si>
    <t>Izolace proti vlhkosti vodorovná pásy na sucho, 1 vrstva - včetně dodávky asf. pásu</t>
  </si>
  <si>
    <t>0BED6526-CEFA-4197-B0D7-16D38EC1FEF9</t>
  </si>
  <si>
    <t>Stříška nad schodem : 10,82</t>
  </si>
  <si>
    <t>711171559RT2</t>
  </si>
  <si>
    <t>Izolace proti vlhkosti vodorovná, fólií, volně, včetně fólie mPVC, tl. 1,0 mm</t>
  </si>
  <si>
    <t>DC1FBD7E-D9DB-4711-B514-7028C31BC4DD</t>
  </si>
  <si>
    <t>767,84 + 12,15</t>
  </si>
  <si>
    <t>711172559RT2</t>
  </si>
  <si>
    <t>Izolace proti vlhkosti svislá, fólií, volně, včetně fólie mPVC, tl. 1,0 mm</t>
  </si>
  <si>
    <t>20345A35-1B89-4148-9693-BE86522AF7F5</t>
  </si>
  <si>
    <t>Do výšky 300 mm : 7,235 + 132,987</t>
  </si>
  <si>
    <t>711191171RT2</t>
  </si>
  <si>
    <t>Izolace proti zem.vlhkosti,podk.textilie,vodorovná, včetně dodávky textílie 300 g/m2</t>
  </si>
  <si>
    <t>AAEE4924-DE08-410B-831B-15C5566DFC31</t>
  </si>
  <si>
    <t>Podkladní vrstva : 779,99+140,222</t>
  </si>
  <si>
    <t>711191172RT2</t>
  </si>
  <si>
    <t>Izolace proti zem.vlhkosti,ochr.textilie,vodorovná, včetně dodávky textílie 300 g/m2</t>
  </si>
  <si>
    <t>9607F692-62E5-42E9-93FE-2A848DE8AF6E</t>
  </si>
  <si>
    <t>Ochranná vrstva : 779,99+140,222</t>
  </si>
  <si>
    <t>711212005R00</t>
  </si>
  <si>
    <t xml:space="preserve">Hydroizolační povlak - stěrka včetně penetrace </t>
  </si>
  <si>
    <t>1249EBCC-8585-441D-8B51-967A7238C3E5</t>
  </si>
  <si>
    <t>Pod obklad : 214,416</t>
  </si>
  <si>
    <t>Pod dlažbu : 314,38</t>
  </si>
  <si>
    <t>711212601R00</t>
  </si>
  <si>
    <t>Těsnicí pás do spoje podlaha - stěna</t>
  </si>
  <si>
    <t>5A5E3FFC-3C46-4493-B312-F6AAF531D79B</t>
  </si>
  <si>
    <t>1.12 : 9,81-1,31</t>
  </si>
  <si>
    <t>1.13 : 9,81-1,31</t>
  </si>
  <si>
    <t>1.14 : 8,72</t>
  </si>
  <si>
    <t>1.15 : 15,09</t>
  </si>
  <si>
    <t>1.16 : 16,65</t>
  </si>
  <si>
    <t>1.24 : 15,32</t>
  </si>
  <si>
    <t>1.25 : 15,65</t>
  </si>
  <si>
    <t>1.26 : 6,0</t>
  </si>
  <si>
    <t>1.27 : 9,13-1,1</t>
  </si>
  <si>
    <t>1.28 : 8,8-1,1</t>
  </si>
  <si>
    <t>1.39 : 10,38</t>
  </si>
  <si>
    <t>711212602R00</t>
  </si>
  <si>
    <t>Těsnicí roh vnější, vnitřní do spoje podlaha-stěna</t>
  </si>
  <si>
    <t>B9B5C8E1-612E-475E-980E-514A64417EDB</t>
  </si>
  <si>
    <t>4+4+4+12+10+6+11+16+6</t>
  </si>
  <si>
    <t>711212611R00</t>
  </si>
  <si>
    <t>Těsnicí pás do svislých koutů</t>
  </si>
  <si>
    <t>371EA54E-D9E5-4D62-B1A1-5CD4D70E9372</t>
  </si>
  <si>
    <t>2,0*(4+4+4+12+10+6+11+13+4)</t>
  </si>
  <si>
    <t>711823121RT2</t>
  </si>
  <si>
    <t xml:space="preserve">Montáž nopové fólie svisle, včetně dodávky fólie </t>
  </si>
  <si>
    <t>7C16BD36-551C-4E2A-8F9F-511076DCC95A</t>
  </si>
  <si>
    <t>0,55*(5,98*2+15,92)+0,25*(3,85)+0,3*(54,89)</t>
  </si>
  <si>
    <t>711823129RT2</t>
  </si>
  <si>
    <t xml:space="preserve">Montáž ukončovací lišty k nopové fólii, včetně dodávky lišty </t>
  </si>
  <si>
    <t>2A463D45-8293-4FD3-AE67-2B2D706C4E5A</t>
  </si>
  <si>
    <t>(5,98*2+15,92+3,85+54,89)</t>
  </si>
  <si>
    <t>998711101R00</t>
  </si>
  <si>
    <t>Přesun hmot pro izolace proti vodě, výšky do 6 m</t>
  </si>
  <si>
    <t>E3C9B302-7673-409D-8AB0-66E3BBBEEC82</t>
  </si>
  <si>
    <t xml:space="preserve">158, 159, 160, 161, 162, 163, 164, 165, 166, 167, 168, 169, 170 : </t>
  </si>
  <si>
    <t>Součet : 4,09738</t>
  </si>
  <si>
    <t>711823111RT1</t>
  </si>
  <si>
    <t>Položení nopové fólie vodorovně, bez dodávky fólie</t>
  </si>
  <si>
    <t>678A7C31-B0BF-40E5-8956-0DCFECF117FE</t>
  </si>
  <si>
    <t>2*2,24 + 15,8 + 0,92 + 46,7</t>
  </si>
  <si>
    <t>0,20</t>
  </si>
  <si>
    <t>712372111RV3</t>
  </si>
  <si>
    <t>Krytina střech do 10° fólie, 4 kotvy/m2, na beton, tl. izolace do 300 mm, fólie mPVC tl. 1,5 mm</t>
  </si>
  <si>
    <t>27D2613D-1D38-4F17-9E1A-718281DD50C4</t>
  </si>
  <si>
    <t>Plocha střechy : 766,06</t>
  </si>
  <si>
    <t>712378006R00</t>
  </si>
  <si>
    <t>Rohová lišta vnější RŠ 100 mm</t>
  </si>
  <si>
    <t>591818FB-770B-4C2E-A317-1B3DA64AB610</t>
  </si>
  <si>
    <t>Atika a zídky : ((2,5+2*6,5+2,12+36,09+20,75+36,1+12,72)+2*(4*1,8)*2+(3,9*2+5,468*2)+2*(4,3*4))</t>
  </si>
  <si>
    <t>(1,4+16,5+6,25+3,65 + 1,25+16,5+6,25+3,5)</t>
  </si>
  <si>
    <t>712378007R00</t>
  </si>
  <si>
    <t>Rohová lišta vnitřní RŠ 100 mm</t>
  </si>
  <si>
    <t>577E36E5-1174-4B96-A27F-12B8AE8E5F4F</t>
  </si>
  <si>
    <t>712378104R00</t>
  </si>
  <si>
    <t>Prostup pro kabely s manžetou PVC</t>
  </si>
  <si>
    <t>A04605F3-466A-41A6-85B6-74EA05E544DD</t>
  </si>
  <si>
    <t>712391171RZ5</t>
  </si>
  <si>
    <t>Povlaková krytina střech do 10°, podklad. textilie, 1 vrstva - včetně dodávky textilie 300 g/m2</t>
  </si>
  <si>
    <t>94892DB4-51A6-4F1E-AFCB-D9FE15B01E82</t>
  </si>
  <si>
    <t>Pro intenzivní zelenou střechu : 2*(2,24+2,24+15,8+0,92+46,7)</t>
  </si>
  <si>
    <t>712391171RZ7</t>
  </si>
  <si>
    <t>Povlaková krytina střech do 10°, podklad. textilie, 1 vrstva - včetně dodávky textilie 120 g/m2</t>
  </si>
  <si>
    <t>5F1A926D-D15F-41FA-B29C-B1F69C5FC267</t>
  </si>
  <si>
    <t>712871801RZ4</t>
  </si>
  <si>
    <t>Samostatné vytažení izolace, fólií PVC polož.volně, 1 vrstva-vč.dodávky folie mPVC 1,5 mm</t>
  </si>
  <si>
    <t>9D77424F-CA5B-47CC-A452-40FD5B6F0409</t>
  </si>
  <si>
    <t>Atika a zídky : 0,7*((2,5+2*6,5+2,12+36,09+20,75+36,1+12,72)+2*(4*1,8)*2+(3,9*2+5,468*2)+2*(4,3*4))</t>
  </si>
  <si>
    <t>0,7*(1,4+16,5+6,25+3,65 + 1,25+16,5+6,25+3,5 + 1,8)</t>
  </si>
  <si>
    <t>28323125R</t>
  </si>
  <si>
    <t>Fólie nopová T20 tl. 1,0 mm š. 1,2m, perforovaná</t>
  </si>
  <si>
    <t>6CA8EBDF-50A4-4FCA-A415-E06DD26B1B22</t>
  </si>
  <si>
    <t>998712101R00</t>
  </si>
  <si>
    <t>Přesun hmot pro povlakové krytiny, výšky do 6 m</t>
  </si>
  <si>
    <t>F77240D2-9C07-4352-939B-0EE13EB1A2BB</t>
  </si>
  <si>
    <t xml:space="preserve">173, 174, 175, 176, 177, 178, 179, 180 : </t>
  </si>
  <si>
    <t>Součet : 2,84424</t>
  </si>
  <si>
    <t>713121121R00</t>
  </si>
  <si>
    <t>Izolace tepelná podlah na sucho, dvouvrstvá</t>
  </si>
  <si>
    <t>800-713</t>
  </si>
  <si>
    <t>5DCF2FD7-6B47-4D16-A4D0-F9A7AB84BB0D</t>
  </si>
  <si>
    <t>S1*2 + S2*2</t>
  </si>
  <si>
    <t>713121118RU1</t>
  </si>
  <si>
    <t>Montáž dilatačního pásku podél stěn, včetně dodávky 15x100x1000 mm</t>
  </si>
  <si>
    <t>226A32DA-3F67-45B1-8E72-8CC456F31243</t>
  </si>
  <si>
    <t>1.02 : 15,16</t>
  </si>
  <si>
    <t>1.03 : 38,2</t>
  </si>
  <si>
    <t>1.04 : 15,4</t>
  </si>
  <si>
    <t>1.05 : 19,15</t>
  </si>
  <si>
    <t>1.06 : 16,4</t>
  </si>
  <si>
    <t>1.07 : 16,4</t>
  </si>
  <si>
    <t>1.08 : 16,4</t>
  </si>
  <si>
    <t>1.09 : 16,4</t>
  </si>
  <si>
    <t>1.10 : 17,4</t>
  </si>
  <si>
    <t>1.11 : 8,61</t>
  </si>
  <si>
    <t>1.17 : 18,99</t>
  </si>
  <si>
    <t>1.18-1.19 : 68,43-1,93</t>
  </si>
  <si>
    <t>1.20 : 13,95</t>
  </si>
  <si>
    <t>1.21 : 23,49</t>
  </si>
  <si>
    <t>1.22 : 23,59</t>
  </si>
  <si>
    <t>1.23 : 27,53</t>
  </si>
  <si>
    <t>1.29 : 14,74</t>
  </si>
  <si>
    <t>1.30 : 23,24</t>
  </si>
  <si>
    <t>1.31 : 16,00</t>
  </si>
  <si>
    <t>1.32 : 16,00</t>
  </si>
  <si>
    <t>1.33 : 15,9</t>
  </si>
  <si>
    <t>1.34 : 19,9</t>
  </si>
  <si>
    <t>1.35 : 19,85</t>
  </si>
  <si>
    <t>1.36 : 14,26</t>
  </si>
  <si>
    <t>1.37 : 22,88</t>
  </si>
  <si>
    <t>1.38 : 13,85</t>
  </si>
  <si>
    <t>1.40 : 17,55-1,93</t>
  </si>
  <si>
    <t>713141337R00</t>
  </si>
  <si>
    <t>Izolace tepelná střech do tl.300 mm,3vrstvy,kotvy</t>
  </si>
  <si>
    <t>04F50327-242A-48C8-83CC-AC79881E3C4C</t>
  </si>
  <si>
    <t>713141221RK4</t>
  </si>
  <si>
    <t>Montáž parozábrany, ploché střechy, přelep. spojů</t>
  </si>
  <si>
    <t>BED2CFD0-CC30-4C82-ABCF-1FA9EFE91DD4</t>
  </si>
  <si>
    <t>713191100RT9</t>
  </si>
  <si>
    <t>Položení separační fólie, včetně dodávky PE fólie</t>
  </si>
  <si>
    <t>384C3D41-5DCB-4F3C-B4ED-83332B955BDB</t>
  </si>
  <si>
    <t>Mezi potěr a izolaci : S1 + S2</t>
  </si>
  <si>
    <t>28375706R</t>
  </si>
  <si>
    <t>Deska izolační stabilizov. EPS 200  1000 x 500 mm</t>
  </si>
  <si>
    <t>7BEFD3F6-3F4D-4ADA-B7DC-72F9A3252982</t>
  </si>
  <si>
    <t>Podlahy, tl. 180 mm + 10% : (S1*0,18)*1,1</t>
  </si>
  <si>
    <t>Podlahy, tl. 180 mm + 10% : (S2*0,18)*1,1</t>
  </si>
  <si>
    <t>Plochá střecha, tl. 240 mm + 10% : (766,06*0,24)*1,1</t>
  </si>
  <si>
    <t>28375973R</t>
  </si>
  <si>
    <t>Deska spádová EPS 200</t>
  </si>
  <si>
    <t>094EAC2A-8328-4C04-85A0-CA65D405C233</t>
  </si>
  <si>
    <t>Plocha x střední výška + 10% : (766,06*0,12)*1,1</t>
  </si>
  <si>
    <t>998713101R00</t>
  </si>
  <si>
    <t>Přesun hmot pro izolace tepelné, výšky do 6 m</t>
  </si>
  <si>
    <t>43F6EDD2-C6C8-4E51-83B5-62D8F2A0023A</t>
  </si>
  <si>
    <t xml:space="preserve">183, 185, 186, 187, 188 : </t>
  </si>
  <si>
    <t>Součet : 13,47174</t>
  </si>
  <si>
    <t>762231645R</t>
  </si>
  <si>
    <t>Zastřešení letní třídy - altán</t>
  </si>
  <si>
    <t>24D290C1-B137-4587-99C2-8F0206B1997D</t>
  </si>
  <si>
    <t>998762202R00</t>
  </si>
  <si>
    <t>Přesun hmot pro tesařské konstrukce, výšky do 12 m</t>
  </si>
  <si>
    <t>800-762</t>
  </si>
  <si>
    <t>6246B190-F1F2-4DAD-926F-7818B963A375</t>
  </si>
  <si>
    <t xml:space="preserve">Ceny z položek s pořadovými čísly : </t>
  </si>
  <si>
    <t xml:space="preserve">190 : </t>
  </si>
  <si>
    <t>Součet : 3600,00000</t>
  </si>
  <si>
    <t>764811221R00</t>
  </si>
  <si>
    <t>Krytina hladká z lak. Pz šablon do 0,2 m2,do 30°</t>
  </si>
  <si>
    <t>800-764</t>
  </si>
  <si>
    <t>075CFDD4-3EA1-4047-8EBC-77EF96C65132</t>
  </si>
  <si>
    <t>764817121R00</t>
  </si>
  <si>
    <t>Oplechování zdí (atik) z lak.Pz plechu, rš 210 mm</t>
  </si>
  <si>
    <t>59FDCD29-A930-4946-A285-4A0BBF834531</t>
  </si>
  <si>
    <t>K/2 : 35</t>
  </si>
  <si>
    <t>764817133R00</t>
  </si>
  <si>
    <t>Oplechování zdí (atik) z lak.Pz plechu, rš 330 mm</t>
  </si>
  <si>
    <t>AEA39668-0987-46C4-9F8C-7C3EAF18F97A</t>
  </si>
  <si>
    <t>K/1 : 112</t>
  </si>
  <si>
    <t>764813330R00</t>
  </si>
  <si>
    <t>Lemování zdí ploch.střech, lak.Pz plech, rš 330 mm</t>
  </si>
  <si>
    <t>8C768D18-F278-45E1-A7FE-1C17144A2502</t>
  </si>
  <si>
    <t>Stříška nad vstupem : 6,28</t>
  </si>
  <si>
    <t>764814525R00</t>
  </si>
  <si>
    <t>Závětrná lišta z lakovaného Pz plechu, rš 250 mm</t>
  </si>
  <si>
    <t>AA04BAD6-0AF5-4034-B05F-A95114465A61</t>
  </si>
  <si>
    <t>K/3 : 1,2</t>
  </si>
  <si>
    <t>764814537R00</t>
  </si>
  <si>
    <t>Závětrná lišta z lakovaného Pz plechu, rš 375 mm</t>
  </si>
  <si>
    <t>41017BA3-4BC8-430D-A1D5-926620874D3E</t>
  </si>
  <si>
    <t>Stříška nad vstupem : 3,3</t>
  </si>
  <si>
    <t>764816125R00</t>
  </si>
  <si>
    <t>Oplechování parapetů, lakovaný Pz plech, rš 250 mm</t>
  </si>
  <si>
    <t>F77094DC-96D4-4E7F-AC5E-99EC9BF23ECF</t>
  </si>
  <si>
    <t>28*1,3</t>
  </si>
  <si>
    <t>998764101R00</t>
  </si>
  <si>
    <t>Přesun hmot pro klempířské konstr., výšky do 6 m</t>
  </si>
  <si>
    <t>72A7471F-4341-4490-B509-A23675BB374C</t>
  </si>
  <si>
    <t xml:space="preserve">192, 193, 194, 195, 196, 197, 198 : </t>
  </si>
  <si>
    <t>Součet : 0,33887</t>
  </si>
  <si>
    <t>762911111R00</t>
  </si>
  <si>
    <t xml:space="preserve">Impregnace řeziva máčením </t>
  </si>
  <si>
    <t>2F1F058F-AD98-408B-ACCC-665EF5EACED8</t>
  </si>
  <si>
    <t>dřevěný obklad+rošt : 504,163*2*1,20+1008,326*2*(0,045+0,070)</t>
  </si>
  <si>
    <t>766412112R00</t>
  </si>
  <si>
    <t>Obložení stěn nad 1 m2 palubkami SM, š. do 8 cm</t>
  </si>
  <si>
    <t>800-766</t>
  </si>
  <si>
    <t>D257899D-46F8-4411-B3A6-F27D014F9621</t>
  </si>
  <si>
    <t>766417111R00</t>
  </si>
  <si>
    <t>Podkladový rošt pod obložení stěn</t>
  </si>
  <si>
    <t>FF38F0DF-CE69-4570-83C2-BF24FFBBCF1B</t>
  </si>
  <si>
    <t>Vodorovný rošť osově po 50 cm : 504,163/0,5</t>
  </si>
  <si>
    <t>766441111R00</t>
  </si>
  <si>
    <t>Položení podlahy teras z prken, na podkladní rošt</t>
  </si>
  <si>
    <t>3CBCE6E3-55F8-4762-BBC8-5C6FEA825D84</t>
  </si>
  <si>
    <t>61191741R</t>
  </si>
  <si>
    <t>Palubka obkladová MD tloušťka 20 šíře do 80 mm</t>
  </si>
  <si>
    <t>A65113F0-9A0C-4A79-AED4-04C567DB8A95</t>
  </si>
  <si>
    <t>Obklad + 10% : 504,163*1,1</t>
  </si>
  <si>
    <t>611981895R</t>
  </si>
  <si>
    <t>Hranol pod terasy Modřín sibiřský 45x70 mm</t>
  </si>
  <si>
    <t>CA3008B0-0D26-4FCF-8E36-01FCF5B7257C</t>
  </si>
  <si>
    <t>Rošt + 10% : 1008,326*1,1</t>
  </si>
  <si>
    <t>7631213645R</t>
  </si>
  <si>
    <t>Terasové prkno WPC dřevoplast</t>
  </si>
  <si>
    <t>CA34A6C7-BB3D-4A01-B0D4-AEE356DDF814</t>
  </si>
  <si>
    <t>Plocha terasy + 15% : 8,75*1,15</t>
  </si>
  <si>
    <t>766 - KUCH 1</t>
  </si>
  <si>
    <t>Kuchyňská linka, vč. přístrojů</t>
  </si>
  <si>
    <t>B66E2C77-D708-433F-B404-39BB7E3C58C0</t>
  </si>
  <si>
    <t>Kuchyňka - m.č.1.11 : 1</t>
  </si>
  <si>
    <t>766 - KUCH 2</t>
  </si>
  <si>
    <t>7B72D33C-02E6-4F0C-AE85-FE35CED15C80</t>
  </si>
  <si>
    <t>Cvičný byt - m.č.1.36-39 : 1</t>
  </si>
  <si>
    <t>998766101R00</t>
  </si>
  <si>
    <t>Přesun hmot pro truhlářské konstr., výšky do 6 m</t>
  </si>
  <si>
    <t>9617BDAB-9581-4D5C-9DAA-E8444AD5A646</t>
  </si>
  <si>
    <t xml:space="preserve">200, 201, 202, 203, 204, 205, 206 : </t>
  </si>
  <si>
    <t>Součet : 9,76297</t>
  </si>
  <si>
    <t>766661112R00</t>
  </si>
  <si>
    <t>Montáž dveří do zárubně,otevíravých 1kř.do 0,8 m</t>
  </si>
  <si>
    <t>3618D180-67EC-45F7-B822-7BA758E2ACD4</t>
  </si>
  <si>
    <t>766661122R00</t>
  </si>
  <si>
    <t>Montáž dveří do zárubně,otevíravých 1kř.nad 0,8 m</t>
  </si>
  <si>
    <t>F6983A6A-0635-43C7-8B7E-C75E079F0AF7</t>
  </si>
  <si>
    <t>766661132R00</t>
  </si>
  <si>
    <t>Montáž dveří do zárubně,otevíravých 2kř.do 1,45 m</t>
  </si>
  <si>
    <t>E4682ADB-0256-47B7-B281-302F850946F7</t>
  </si>
  <si>
    <t>766661422R00</t>
  </si>
  <si>
    <t>Montáž dveří protipožárních 1kříd. nad 80 cm</t>
  </si>
  <si>
    <t>CB9E2240-5024-4CDE-A8CA-0C4FAA6DCE6D</t>
  </si>
  <si>
    <t>766670021R00</t>
  </si>
  <si>
    <t>Montáž kliky a štítku</t>
  </si>
  <si>
    <t>8E9136A1-F760-4992-911F-5585EC86C77D</t>
  </si>
  <si>
    <t>54914582R</t>
  </si>
  <si>
    <t>Kliky se štítem WC</t>
  </si>
  <si>
    <t>5E2BEC68-EBDD-41DE-B35B-3BF9F36F928D</t>
  </si>
  <si>
    <t>54914594R</t>
  </si>
  <si>
    <t xml:space="preserve">Kliky se štítem </t>
  </si>
  <si>
    <t>6070F5A4-6FF3-464E-9090-061FCD6AD06A</t>
  </si>
  <si>
    <t>54926045R</t>
  </si>
  <si>
    <t>Zámek stavební vložkový</t>
  </si>
  <si>
    <t>09A5A162-FDAD-45E1-B205-139F3DC491E2</t>
  </si>
  <si>
    <t>611601201R</t>
  </si>
  <si>
    <t>Dveře vnitřní CPL plné 1kř. 60x197 cm</t>
  </si>
  <si>
    <t>D0AD9A4D-89B9-47FF-B036-EC1DF11F0CEC</t>
  </si>
  <si>
    <t>T/1 : 3+3</t>
  </si>
  <si>
    <t>611601202R</t>
  </si>
  <si>
    <t>Dveře vnitřní CPL plné 1kř. 70x197 cm</t>
  </si>
  <si>
    <t>63138C2E-8FAF-4647-864F-4FC98B54C91B</t>
  </si>
  <si>
    <t>T/2 : 2</t>
  </si>
  <si>
    <t>T/3 : 2</t>
  </si>
  <si>
    <t>611601203R</t>
  </si>
  <si>
    <t>Dveře vnitřní CPL plné 1kř. 80x197 cm</t>
  </si>
  <si>
    <t>172B1844-FB88-4AB8-B53C-2EC603A882EB</t>
  </si>
  <si>
    <t>T/4 : 8</t>
  </si>
  <si>
    <t>T/5 : 5</t>
  </si>
  <si>
    <t>611601204R</t>
  </si>
  <si>
    <t>Dveře vnitřní CPL plné 1kř. 90x197 cm</t>
  </si>
  <si>
    <t>A8DBE6B9-407E-4F45-A847-6101B24FAB23</t>
  </si>
  <si>
    <t>T/6 : 4</t>
  </si>
  <si>
    <t>T/7 : 8</t>
  </si>
  <si>
    <t>611601205R</t>
  </si>
  <si>
    <t>0E6208A0-0CFA-4EA2-AF17-011A26B89ACF</t>
  </si>
  <si>
    <t>T/9 : 1</t>
  </si>
  <si>
    <t>611601206R</t>
  </si>
  <si>
    <t>A310C2F9-74A3-451E-B81A-8D69E1BD0043</t>
  </si>
  <si>
    <t>T/10 : 1</t>
  </si>
  <si>
    <t>61165612R</t>
  </si>
  <si>
    <t>Dveře protipožární EI30 plné 90x197 cm CPL</t>
  </si>
  <si>
    <t>E8BA4902-E849-46C4-A714-195AB6A36E5C</t>
  </si>
  <si>
    <t>T/8 : 1</t>
  </si>
  <si>
    <t>998766201R00</t>
  </si>
  <si>
    <t>C39DA400-7115-4ABA-B086-1731D0499297</t>
  </si>
  <si>
    <t xml:space="preserve">210, 211, 212, 213, 214, 215, 216, 217, 218, 219, 220, 221, 222, 223, 224 : </t>
  </si>
  <si>
    <t>Součet : 2379,80000</t>
  </si>
  <si>
    <t>648991113RT2</t>
  </si>
  <si>
    <t>Osazení parapet.desek plast. a lamin. š.nad 20cm, včetně dodávky plastové parapetní desky š. 250 mm</t>
  </si>
  <si>
    <t>791908C3-AF15-4C7B-BB45-4E52528BEE10</t>
  </si>
  <si>
    <t>P/1 : 28*1,3</t>
  </si>
  <si>
    <t>766601211R00</t>
  </si>
  <si>
    <t>Těsnění okenní spáry, ostění, PT fólie+ PP páska</t>
  </si>
  <si>
    <t>5170D507-CDB8-40CF-8911-4077853B63BE</t>
  </si>
  <si>
    <t>214,11+47,7</t>
  </si>
  <si>
    <t>766711001R00</t>
  </si>
  <si>
    <t>Montáž oken a balkonových dveří s vypěněním</t>
  </si>
  <si>
    <t>DB7153FD-4ACF-4EFA-936F-C292F729D7C5</t>
  </si>
  <si>
    <t>P/1 : 2*(1,3+1,9)*28</t>
  </si>
  <si>
    <t>P/3 : 2*(3,0+3,0)*1</t>
  </si>
  <si>
    <t>P/4 : 2*(1,715+3,0)*1</t>
  </si>
  <si>
    <t>P/5 : 2*(3,74+3,0)*1</t>
  </si>
  <si>
    <t>766711021R00</t>
  </si>
  <si>
    <t>Montáž vstupních dveří s vypěněním</t>
  </si>
  <si>
    <t>2CA231E6-C6C9-44E6-8C46-F64B3BB20994</t>
  </si>
  <si>
    <t>P/2 : 2*(3,5+3,0)*1</t>
  </si>
  <si>
    <t>P/6 : 2*(1,75+3,0)*2</t>
  </si>
  <si>
    <t>P/7 : 2*(1,7+2,15)*1</t>
  </si>
  <si>
    <t>P/8 : 2*(1,7+2,3)*1</t>
  </si>
  <si>
    <t>64001R</t>
  </si>
  <si>
    <t xml:space="preserve">P/1 - Plastové okno, 1300 x 1900 mm, viz.: Výpis výrobků </t>
  </si>
  <si>
    <t>F226DAB3-6E36-4358-BCF4-DDA0FD0989CC</t>
  </si>
  <si>
    <t>64002R</t>
  </si>
  <si>
    <t xml:space="preserve">P/2 - Hliníkové vstupní dveře, 3500 x 3000 mm, viz.: Výpis výrobků </t>
  </si>
  <si>
    <t>70168570-784C-488B-8652-C174F76DDF94</t>
  </si>
  <si>
    <t>64003R</t>
  </si>
  <si>
    <t>P/3 - Plastové okno, 3000 x 3000 mm, viz.: Výpis výrobků</t>
  </si>
  <si>
    <t>7B9A4976-B611-481D-8B04-588E72DBF2F7</t>
  </si>
  <si>
    <t>64004R</t>
  </si>
  <si>
    <t>P/4 - Plastové okno, 1715 x 3000 mm, viz.: Výpis výrobků</t>
  </si>
  <si>
    <t>3E9E52E6-D469-4947-8FA8-C196DA29B26F</t>
  </si>
  <si>
    <t>64005R</t>
  </si>
  <si>
    <t>P/5 - Plastové okno, 3740 x 3000 mm, viz.: Výpis výrobků</t>
  </si>
  <si>
    <t>BB54A823-78ED-4E4B-A60C-30DB4C9935A3</t>
  </si>
  <si>
    <t>64006R</t>
  </si>
  <si>
    <t>P/6 - Plastové dveře, 1750 x 3000 mm, viz.: Výpis výrobků</t>
  </si>
  <si>
    <t>805C6B0F-42DB-4264-B052-5B871F8FC84C</t>
  </si>
  <si>
    <t>64007R</t>
  </si>
  <si>
    <t>P/7 - Plastové dveře, 1700 x 2150 mm, viz.: Výpis výrobků</t>
  </si>
  <si>
    <t>FD419124-4DCE-43E6-A4B8-BB2D437998FA</t>
  </si>
  <si>
    <t>64008R</t>
  </si>
  <si>
    <t>P/8 - Plastové dveře, 1700 x 2300 mm, viz.: Výpis výrobků</t>
  </si>
  <si>
    <t>640E2288-5BC2-4D1C-8319-A97786601994</t>
  </si>
  <si>
    <t>998769201T00</t>
  </si>
  <si>
    <t>Přesun hmot pro plastové a hliníkové výplně otvorů</t>
  </si>
  <si>
    <t>3CA24425-547C-42E7-B1B5-76D0FAE1C441</t>
  </si>
  <si>
    <t xml:space="preserve">226, 227, 228, 229, 230, 231, 232, 233, 234, 235, 236, 237 : </t>
  </si>
  <si>
    <t>Součet : 11772,25320</t>
  </si>
  <si>
    <t>76700100R</t>
  </si>
  <si>
    <t xml:space="preserve">Venkovní lavička bez zadního opěradla </t>
  </si>
  <si>
    <t>7E917ABA-642B-4A89-9F08-A5AABE3A9482</t>
  </si>
  <si>
    <t>767001R</t>
  </si>
  <si>
    <t>Z/1 - Lehká ocelová rámová konstrukce s dveřmi D+M</t>
  </si>
  <si>
    <t>0EA90FEE-28B3-49F3-9EEA-0AEF898CF898</t>
  </si>
  <si>
    <t>76700200R</t>
  </si>
  <si>
    <t>Venkovní lavička se zadní pěradlem</t>
  </si>
  <si>
    <t>DA2F6A61-C076-49FA-912A-D16056BE7A09</t>
  </si>
  <si>
    <t>767002R</t>
  </si>
  <si>
    <t>Z/2 - Lehká ocelová rámová konstrukce 1/2 posuvná</t>
  </si>
  <si>
    <t>EDD9E728-457C-4B45-B548-76A8BBBCC6A3</t>
  </si>
  <si>
    <t>767003R</t>
  </si>
  <si>
    <t>Z/3 - Ocelové zábradlí, 16750 x 900 mm</t>
  </si>
  <si>
    <t>C16217EE-16B2-468B-8F8D-AB65D8CB30EE</t>
  </si>
  <si>
    <t>767004R</t>
  </si>
  <si>
    <t>A7EA3503-9E4E-4F22-8B76-126601F24432</t>
  </si>
  <si>
    <t>767005R</t>
  </si>
  <si>
    <t>089C23EF-1325-41E8-952D-6A9F2A18E468</t>
  </si>
  <si>
    <t>767006R</t>
  </si>
  <si>
    <t>CBB19B76-761E-4390-B124-E2322F463012</t>
  </si>
  <si>
    <t>998767101R00</t>
  </si>
  <si>
    <t>Přesun hmot pro zámečnické konstr., výšky do 6 m</t>
  </si>
  <si>
    <t>800-767</t>
  </si>
  <si>
    <t>A6AE8D23-AE72-4C80-A4AA-79D74C01EAA6</t>
  </si>
  <si>
    <t xml:space="preserve">239, 240, 241, 242, 243, 244, 245, 246 : </t>
  </si>
  <si>
    <t>Součet : 6,23000</t>
  </si>
  <si>
    <t>771101210R00</t>
  </si>
  <si>
    <t>Penetrace podkladu pod dlažby</t>
  </si>
  <si>
    <t>800-771</t>
  </si>
  <si>
    <t>1B48EE78-DB3F-4C33-B4EF-55A3A6F56E8C</t>
  </si>
  <si>
    <t>771475014R00</t>
  </si>
  <si>
    <t>Obklad soklíků keram.rovných, tmel,výška 10 cm</t>
  </si>
  <si>
    <t>815806E3-69E9-4858-A342-4EA753E51E8F</t>
  </si>
  <si>
    <t>1.02 : 15,16 - (1,75*2 + 3,5)</t>
  </si>
  <si>
    <t>1.03 : 38,2 - (1,75 + 11*0,8 + 0,9)</t>
  </si>
  <si>
    <t>1.17 : 18,99 - (2*3,0 + 2,015 + 3,0)</t>
  </si>
  <si>
    <t>1.18-1.19 : 68,43-1,93 - (1,0+5*0,8+0,9*6+0,7*3+1,75+3,6+2,015)</t>
  </si>
  <si>
    <t>1.20 : 13,95 - (1,0)</t>
  </si>
  <si>
    <t>1.29 : 14,74 - (0,8*2)</t>
  </si>
  <si>
    <t>1.30 : 23,24 - (0,8)</t>
  </si>
  <si>
    <t>1.40 : 17,55-1,93 - (1,6)</t>
  </si>
  <si>
    <t>1.41 : 22,25 - (1,6*1,97 + 3*0,9*1,97)</t>
  </si>
  <si>
    <t>1.42 : 12,55 - (1,32)</t>
  </si>
  <si>
    <t>771479001R00</t>
  </si>
  <si>
    <t>Řezání dlaždic keramických pro soklíky</t>
  </si>
  <si>
    <t>DDD62BCC-F714-4DB1-BE36-DCD62693BDAA</t>
  </si>
  <si>
    <t>3B0B9A5B-D1E8-45E2-838A-C12BAD9C3AA5</t>
  </si>
  <si>
    <t>S1 - (4,68+5,72)</t>
  </si>
  <si>
    <t>771575202R00</t>
  </si>
  <si>
    <t>Montáž podlah keramických, relief., tmel, 10x10 cm</t>
  </si>
  <si>
    <t>35BFBE8A-26B6-45C7-97A1-145971C40441</t>
  </si>
  <si>
    <t>771578011R00</t>
  </si>
  <si>
    <t>Spára podlaha - stěna, silikonem</t>
  </si>
  <si>
    <t>80A3AEF7-77C1-46E9-83C3-8ACF20636A3B</t>
  </si>
  <si>
    <t>1.41 : 22,25</t>
  </si>
  <si>
    <t>1.42 : 12,55</t>
  </si>
  <si>
    <t>771579791R00</t>
  </si>
  <si>
    <t>Příplatek za plochu podlah keram. do 5 m2 jednotl.</t>
  </si>
  <si>
    <t>5DBC7131-E027-4BA4-B4FD-1264E4E25A21</t>
  </si>
  <si>
    <t>771579793R00</t>
  </si>
  <si>
    <t>Příplatek za spárovací hmotu - plošně,keram.dlažba</t>
  </si>
  <si>
    <t>6DB99B46-12FC-4A54-B334-379A68673D39</t>
  </si>
  <si>
    <t>597642030R</t>
  </si>
  <si>
    <t>5894852D-9B6C-448C-B6CC-66BD5D3792DC</t>
  </si>
  <si>
    <t>Dlažba + 10% : 314,38*1,1</t>
  </si>
  <si>
    <t>Na soklíky + 10% : 177,079/3*1,1</t>
  </si>
  <si>
    <t>771321456R</t>
  </si>
  <si>
    <t>Dlažba keramická reliéfovaná 10x10 cm</t>
  </si>
  <si>
    <t>1A505363-1251-4573-B408-6D4959926F27</t>
  </si>
  <si>
    <t>Dlažba + 10% : 10,4*1,1</t>
  </si>
  <si>
    <t>998771101R00</t>
  </si>
  <si>
    <t>Přesun hmot pro podlahy z dlaždic, výšky do 6 m</t>
  </si>
  <si>
    <t>BE738507-252E-4004-97A1-F8705E3E79EA</t>
  </si>
  <si>
    <t xml:space="preserve">248, 249, 251, 252, 253, 255, 256 : </t>
  </si>
  <si>
    <t>Součet : 10,02565</t>
  </si>
  <si>
    <t>775101101R00</t>
  </si>
  <si>
    <t>Vysávání podlah prům.vysavačem,podlahy vlys,parket</t>
  </si>
  <si>
    <t>800-775</t>
  </si>
  <si>
    <t>1250A23F-D17C-408A-928C-186BDBB2AF33</t>
  </si>
  <si>
    <t>775413040R00</t>
  </si>
  <si>
    <t>Montáž podlahové lišty lepením</t>
  </si>
  <si>
    <t>1034A650-77B3-4E64-8179-ABAF82DB92EE</t>
  </si>
  <si>
    <t>1.04 : 15,4 - (0,8)</t>
  </si>
  <si>
    <t>1.05 : 19,15 - (0,8)</t>
  </si>
  <si>
    <t>1.06 : 16,4 - (0,8)</t>
  </si>
  <si>
    <t>1.07 : 16,4 - (0,8)</t>
  </si>
  <si>
    <t>1.08 : 16,4 - (0,8)</t>
  </si>
  <si>
    <t>1.09 : 16,4 - (0,8)</t>
  </si>
  <si>
    <t>1.10 : 17,4 - (0,8)</t>
  </si>
  <si>
    <t>1.11 : 8,61 - (0,8)</t>
  </si>
  <si>
    <t>1.21 : 23,49 - (0,9)</t>
  </si>
  <si>
    <t>1.22 : 23,59 - (0,9)</t>
  </si>
  <si>
    <t>1.23 : 27,53 - (0,9)</t>
  </si>
  <si>
    <t>1.31 : 16,00 - (0,8)</t>
  </si>
  <si>
    <t>1.32 : 16,00 - (0,8)</t>
  </si>
  <si>
    <t>1.33 : 15,9 - (0,8)</t>
  </si>
  <si>
    <t>1.34 : 19,9 - (0,8)</t>
  </si>
  <si>
    <t>1.35 : 19,85 - (0,8)</t>
  </si>
  <si>
    <t>1.36 : 14,26 - (0,8*2)</t>
  </si>
  <si>
    <t>1.37 : 22,88 - (0,8)</t>
  </si>
  <si>
    <t>1.38 : 13,85 - (0,8)</t>
  </si>
  <si>
    <t>775541400R00</t>
  </si>
  <si>
    <t>Položení podlah lamelových se zámkovým spojem</t>
  </si>
  <si>
    <t>DDD2C7A5-5AE3-42D8-AA2B-AB70EDF43B3B</t>
  </si>
  <si>
    <t>775542000R00</t>
  </si>
  <si>
    <t>Položení podložky pod lamelové podlahy</t>
  </si>
  <si>
    <t>49B7FC2D-3AAD-409C-8A30-7BB930100E71</t>
  </si>
  <si>
    <t>28342458R</t>
  </si>
  <si>
    <t>Lišta soklová měkké PVC 30x30 mm</t>
  </si>
  <si>
    <t>653B065A-1B48-454F-B02F-D93D779C4F81</t>
  </si>
  <si>
    <t>+10% : 0,1</t>
  </si>
  <si>
    <t>77521234598R</t>
  </si>
  <si>
    <t>Podložka pod vinylové podlahy</t>
  </si>
  <si>
    <t>CE00BDA0-840B-4CB2-8B39-8CEE93C18F56</t>
  </si>
  <si>
    <t>Podložka + 10% : 350,82*1,1</t>
  </si>
  <si>
    <t>77565291744R</t>
  </si>
  <si>
    <t>Vinylová plovoucí podlaha tl.5 mm</t>
  </si>
  <si>
    <t>7B2DEE43-3F0F-48B4-9EBC-162AE6BCBD86</t>
  </si>
  <si>
    <t>998775101R00</t>
  </si>
  <si>
    <t>Přesun hmot pro podlahy vlysové, výšky do 6 m</t>
  </si>
  <si>
    <t>82BA6861-5C6D-4659-8A08-F545111AF310</t>
  </si>
  <si>
    <t xml:space="preserve">260, 263 : </t>
  </si>
  <si>
    <t>Součet : 0,03716</t>
  </si>
  <si>
    <t>771578012R00</t>
  </si>
  <si>
    <t xml:space="preserve">Výplň spáry silikonem </t>
  </si>
  <si>
    <t>83B1CF55-BDFE-427C-9BC5-C0D140F50F2F</t>
  </si>
  <si>
    <t>2*(4+4+4+12+10+6+11+13+4)</t>
  </si>
  <si>
    <t>781101210R00</t>
  </si>
  <si>
    <t>Penetrace podkladu pod obklady</t>
  </si>
  <si>
    <t>D187CEB4-79E8-4BE2-A837-6F225A09A97A</t>
  </si>
  <si>
    <t>781475116R00</t>
  </si>
  <si>
    <t>Obklad vnitřní stěn keramický, do tmele, 30x30 cm</t>
  </si>
  <si>
    <t>BA51044A-1892-4BFC-A424-FA8006124FF6</t>
  </si>
  <si>
    <t>1.12 : 2,0*9,81-1,31 - (0,9*1,97)</t>
  </si>
  <si>
    <t>1.13 : 2,0*(9,81-1,31)</t>
  </si>
  <si>
    <t>1.14 : 2,0*8,72 - (0,8*1,97)</t>
  </si>
  <si>
    <t>1.15 : 2,0*15,09 - (4*0,6*1,97 + 0,8*1,97)</t>
  </si>
  <si>
    <t>1.16 : 2,0*16,65 - (1,97*(0,8+0,6*2))</t>
  </si>
  <si>
    <t>1.24 : 2,0*15,32 - (4*0,6*1,97 + 0,7*1,97)</t>
  </si>
  <si>
    <t>1.25 : 2,0*15,65 - (1,97*(0,7+2*0,6))</t>
  </si>
  <si>
    <t>1.26 : 2,0*6,0 - (1,97*0,7)</t>
  </si>
  <si>
    <t>1.27 : 2,0*(9,13-1,1) - (1,97*0,9)</t>
  </si>
  <si>
    <t>1.28 : 2,0*(8,8-1,1)</t>
  </si>
  <si>
    <t>1.39 : 2,0*10,38 - (0,7*1,97)</t>
  </si>
  <si>
    <t>781479705R00</t>
  </si>
  <si>
    <t>Přípl.za spárovací hmotu-plošně,keram.vnitř.obklad</t>
  </si>
  <si>
    <t>DC45911B-FCF5-4AF1-91E4-40CCAFA96B3A</t>
  </si>
  <si>
    <t>781479711R00</t>
  </si>
  <si>
    <t>Příplatek k obkladu stěn keram.,za plochu do 10 m2</t>
  </si>
  <si>
    <t>47A25BF4-45EA-4228-8FBC-B0D5EE6B35BD</t>
  </si>
  <si>
    <t>1.12 : 2,0*(9,81-1,31) - (0,9*1,97)</t>
  </si>
  <si>
    <t>781491001R00</t>
  </si>
  <si>
    <t>Montáž lišt k obkladům</t>
  </si>
  <si>
    <t>DEC50A7D-42C6-4370-86F0-BCA5B4453DC1</t>
  </si>
  <si>
    <t>72+27,28</t>
  </si>
  <si>
    <t>781497131R00</t>
  </si>
  <si>
    <t>Lišta nerezová ukončovacích k obkladům</t>
  </si>
  <si>
    <t>3FAF910A-40E9-4373-B7D2-B483B17101C4</t>
  </si>
  <si>
    <t>2*(2+2+10+6+2+6+6+2)</t>
  </si>
  <si>
    <t>781497132R00</t>
  </si>
  <si>
    <t xml:space="preserve">Lišta nerezová rohová k obkladům </t>
  </si>
  <si>
    <t>97C18B52-B22D-4F0F-983D-10661E05B608</t>
  </si>
  <si>
    <t>2,0*(4+2+2+2+2)+3,28</t>
  </si>
  <si>
    <t>597813602R</t>
  </si>
  <si>
    <t>Obkládačka 20x20 cm</t>
  </si>
  <si>
    <t>BAEE27E7-60ED-4A9F-B97A-AE750F6DC3CB</t>
  </si>
  <si>
    <t>Obklad + 10% : 214,416*1,1</t>
  </si>
  <si>
    <t>998781101R00</t>
  </si>
  <si>
    <t>Přesun hmot pro obklady keramické, výšky do 6 m</t>
  </si>
  <si>
    <t>BDFA885C-625D-4FE4-8384-043F4B6B3156</t>
  </si>
  <si>
    <t xml:space="preserve">267, 268, 269, 270, 273, 274, 275 : </t>
  </si>
  <si>
    <t>Součet : 4,29566</t>
  </si>
  <si>
    <t>783921800T00</t>
  </si>
  <si>
    <t>Nátěr syntetický zárubní 1-kř., 2x</t>
  </si>
  <si>
    <t>AC315C14-3018-422C-98B9-0A86D754D235</t>
  </si>
  <si>
    <t>783921800T01</t>
  </si>
  <si>
    <t>Nátěr syntetický zárubní 2-kř., 2x</t>
  </si>
  <si>
    <t>5E87DE39-990B-4082-930D-058D2A97B15A</t>
  </si>
  <si>
    <t>783626300R00</t>
  </si>
  <si>
    <t>Nátěr lazurovací truhlářských výrobků 3x lakování</t>
  </si>
  <si>
    <t>800-783</t>
  </si>
  <si>
    <t>E266A5AC-2B66-4EA6-A365-A34F4D21BBA1</t>
  </si>
  <si>
    <t>784161401R00</t>
  </si>
  <si>
    <t>Penetrace podkladu nátěrem, 1 x</t>
  </si>
  <si>
    <t>800-784</t>
  </si>
  <si>
    <t>03FDBEE0-4260-402B-BBE9-A8DAB755E73F</t>
  </si>
  <si>
    <t>1598,62+911,13</t>
  </si>
  <si>
    <t>784165512R00</t>
  </si>
  <si>
    <t>Malba, bílá, bez penetrace, 2 x</t>
  </si>
  <si>
    <t>13E4B16A-0A5A-4F39-A60C-144B905AA743</t>
  </si>
  <si>
    <t xml:space="preserve">Stěny : </t>
  </si>
  <si>
    <t>Začátek provozního součtu</t>
  </si>
  <si>
    <t>1.01 : 3,0*11,46</t>
  </si>
  <si>
    <t>1.02 : 3,0*15,16 - 1,75*3,0*2</t>
  </si>
  <si>
    <t>1.03 : 3,0*38,2 - 1,75*3,0</t>
  </si>
  <si>
    <t>1.04 : 3,0*15,4</t>
  </si>
  <si>
    <t>1.05 : 3,0*19,15</t>
  </si>
  <si>
    <t>1.06 : 3,0*16,4</t>
  </si>
  <si>
    <t>1.07 : 3,0*16,4</t>
  </si>
  <si>
    <t>1.08 : 3,0*16,4</t>
  </si>
  <si>
    <t>1.09 : 3,0*16,4</t>
  </si>
  <si>
    <t>1.10 : 3,0*17,4</t>
  </si>
  <si>
    <t>1.11 : 3,0*8,61</t>
  </si>
  <si>
    <t>1.12 : 1,0*(9,81-1,31)</t>
  </si>
  <si>
    <t>1.13 : 1,0*(9,81-1,31)</t>
  </si>
  <si>
    <t>1.14 : 1,0*(8,72)</t>
  </si>
  <si>
    <t>1.15 : 1,0*(15,09)</t>
  </si>
  <si>
    <t>1.16 : 1,0*(16,65)</t>
  </si>
  <si>
    <t>1.17 : 3,0*18,99 - 2*3,0*3,6 - 2,015*3,0 - 3,0*3,0</t>
  </si>
  <si>
    <t>1.18-1.19 : 3,0*(68,43-1,93) - 1,75*3,0 - 3,6*3,0 - 2,015*3,0</t>
  </si>
  <si>
    <t>1.20 : 3,0*13,95</t>
  </si>
  <si>
    <t>1.21 : 3,0*23,49</t>
  </si>
  <si>
    <t>1.22 : 3,0*23,59</t>
  </si>
  <si>
    <t>1.23 : 3,0*27,53</t>
  </si>
  <si>
    <t>1.24 : 1,0*15,32</t>
  </si>
  <si>
    <t>1.25 : 1,0*15,65</t>
  </si>
  <si>
    <t>1.26 : 1,0*6,0</t>
  </si>
  <si>
    <t>1.27 : 1,0*(9,13-1,1)</t>
  </si>
  <si>
    <t>1.28 : 1,0*(8,8-1,1)</t>
  </si>
  <si>
    <t>1.29 : 3,0*14,74</t>
  </si>
  <si>
    <t>1.30 : 3,0*23,24</t>
  </si>
  <si>
    <t>1.31 : 3,0*16,00</t>
  </si>
  <si>
    <t>1.32 : 3,0*16,00</t>
  </si>
  <si>
    <t>1.33 : 3,0*15,9</t>
  </si>
  <si>
    <t>1.34 : 3,0*19,9</t>
  </si>
  <si>
    <t>1.35 : 3,0*19,85</t>
  </si>
  <si>
    <t>1.36 : 3,0*14,26</t>
  </si>
  <si>
    <t>1.37 : 3,0*22,88</t>
  </si>
  <si>
    <t>1.38 : 3,0*13,85</t>
  </si>
  <si>
    <t>1.39 : 1,0*10,38</t>
  </si>
  <si>
    <t>1.40 : 3,0*(17,55-1,93)</t>
  </si>
  <si>
    <t>1.41 : 3,0*22,25</t>
  </si>
  <si>
    <t>1.42 : 3,0*12,55</t>
  </si>
  <si>
    <t>Mezisoučet</t>
  </si>
  <si>
    <t>Konec provozního součtu</t>
  </si>
  <si>
    <t>Stěny (50%) - bílá : 1822,26*0,50</t>
  </si>
  <si>
    <t>Stropy : 681,22+6,27</t>
  </si>
  <si>
    <t>784165522R00</t>
  </si>
  <si>
    <t>Malba, barva, bez penetrace, 2 x</t>
  </si>
  <si>
    <t>F694D73C-9C4C-47FB-857B-BFC77EBC47C5</t>
  </si>
  <si>
    <t>Stěny (50%) - barva : 1822,26*0,50</t>
  </si>
  <si>
    <t>769211001VC</t>
  </si>
  <si>
    <t>6DC8F836-52D9-411F-83AF-3A867BA63843</t>
  </si>
  <si>
    <t>P/1 : 28*1,3*1,9</t>
  </si>
  <si>
    <t>979087213R00</t>
  </si>
  <si>
    <t>Nakládání vybour.hmot na dop.prostředky-komunikace</t>
  </si>
  <si>
    <t>63BCFC2C-43EA-4383-93E6-F738AE50AF71</t>
  </si>
  <si>
    <t>Odkaz na dem. hmot. položky pořadí 145 : 426,00000</t>
  </si>
  <si>
    <t>979081111R00</t>
  </si>
  <si>
    <t>Odvoz suti a vybour. hmot na skládku do 1 km</t>
  </si>
  <si>
    <t>D0376F48-1E5C-4707-AEB5-706AD12F04A5</t>
  </si>
  <si>
    <t>Odkaz na dem. hmot. položky pořadí 146 : 0,62100</t>
  </si>
  <si>
    <t>Odkaz na dem. hmot. položky pořadí 147 : 4,28800</t>
  </si>
  <si>
    <t>Odkaz na dem. hmot. položky pořadí 148 : 0,73320</t>
  </si>
  <si>
    <t>Odkaz na dem. hmot. položky pořadí 149 : 0,12600</t>
  </si>
  <si>
    <t>Odkaz na dem. hmot. položky pořadí 150 : 0,00000</t>
  </si>
  <si>
    <t>Odkaz na dem. hmot. položky pořadí 151 : 0,07290</t>
  </si>
  <si>
    <t>Odkaz na dem. hmot. položky pořadí 152 : 0,20961</t>
  </si>
  <si>
    <t>Odkaz na dem. hmot. položky pořadí 153 : 0,00181</t>
  </si>
  <si>
    <t>Odkaz na dem. hmot. položky pořadí 154 : 3,40416</t>
  </si>
  <si>
    <t>Odkaz na dem. hmot. položky pořadí 156 : 0,00000</t>
  </si>
  <si>
    <t>979081121R00</t>
  </si>
  <si>
    <t>Příplatek k odvozu za každý další 1 km</t>
  </si>
  <si>
    <t>6CCC284A-F976-462C-93FE-1B0A7287E3D6</t>
  </si>
  <si>
    <t>435,4567*10</t>
  </si>
  <si>
    <t>979082111R00</t>
  </si>
  <si>
    <t>Vnitrostaveništní doprava suti do 10 m</t>
  </si>
  <si>
    <t>57417AB0-32C0-48ED-A5D6-33710FC5E087</t>
  </si>
  <si>
    <t>979082121T00</t>
  </si>
  <si>
    <t>Příplatek k vnitrost. dopravě suti za dalších 5 m</t>
  </si>
  <si>
    <t>D7D7FFFA-A749-4AAA-A998-DB4919641F74</t>
  </si>
  <si>
    <t>Odkaz na mn. položky pořadí 287 : 9,45668</t>
  </si>
  <si>
    <t>979990107R00</t>
  </si>
  <si>
    <t>Poplatek za skládku suti - směs betonu,cihel,dřeva</t>
  </si>
  <si>
    <t>03C106D5-07F8-4008-A9F5-591CA7078103</t>
  </si>
  <si>
    <t>979990108R00</t>
  </si>
  <si>
    <t>Poplatek za uložení suti - železobeton, skupina odpadu 170101</t>
  </si>
  <si>
    <t>RTS 23/II</t>
  </si>
  <si>
    <t>FEA0E39E-D6CD-4363-9A9F-6C1DA4EECE40</t>
  </si>
  <si>
    <t>113204111R00</t>
  </si>
  <si>
    <t>Řezání asfaltobetonového krytu</t>
  </si>
  <si>
    <t>POL1_1</t>
  </si>
  <si>
    <t>B7DA1BFA-A78D-4BB7-8D2A-2ED649615722</t>
  </si>
  <si>
    <t>113107310R00</t>
  </si>
  <si>
    <t>Odstranění podkladu pl. 50 m2,kam.těžené tl.10 cm</t>
  </si>
  <si>
    <t>E61BB8E4-0835-47F4-8907-6EF60F0A2157</t>
  </si>
  <si>
    <t>0F160AAA-FDD7-4022-B49E-E41C4C718478</t>
  </si>
  <si>
    <t>119001422R00</t>
  </si>
  <si>
    <t>Dočasné zajištění kabelů - v počtu 3 - 6 kabelů</t>
  </si>
  <si>
    <t>756AC0A8-B930-49D3-917B-6B520CC962A6</t>
  </si>
  <si>
    <t>95003VD</t>
  </si>
  <si>
    <t>Vytýčení sítí</t>
  </si>
  <si>
    <t>94BA7142-69C2-48DB-B86E-E3FB4906BF2A</t>
  </si>
  <si>
    <t>139601103R00</t>
  </si>
  <si>
    <t>Ruční výkop jam, rýh a šachet pro vnitřní kanál</t>
  </si>
  <si>
    <t>411B0FF0-FF0A-4447-A263-B98B2DBC9DAE</t>
  </si>
  <si>
    <t>132201119R00</t>
  </si>
  <si>
    <t>Příplatek za lepivost - hloubení vnitřních rýh</t>
  </si>
  <si>
    <t>7D2DD76A-9DCA-4230-9992-EF502D5A1BAB</t>
  </si>
  <si>
    <t>132201401R00</t>
  </si>
  <si>
    <t>Hloubený výkop pod základy v hor.3</t>
  </si>
  <si>
    <t>B7CCEE30-FAAF-4036-8DEA-007F3872C67B</t>
  </si>
  <si>
    <t>132201111R00</t>
  </si>
  <si>
    <t>Hloubení rýh šířky do 60 cm v hor.3 do 100 m3 pro vodu a plyn</t>
  </si>
  <si>
    <t>BF269C2A-5F09-4126-9FF0-68A292538583</t>
  </si>
  <si>
    <t>CEE28B2B-B7DF-44AF-9E05-A701EB6F80C8</t>
  </si>
  <si>
    <t>132201211R00</t>
  </si>
  <si>
    <t>Hloubení rýh š.do 200 cm hor.3 do 100 m3,STROJNĚ</t>
  </si>
  <si>
    <t>16515E4B-3855-467B-8E43-93A1EB279BD9</t>
  </si>
  <si>
    <t>132201219R00</t>
  </si>
  <si>
    <t>Přípl.za lepivost,hloubení rýh 200cm,hor.3,STROJNĚ</t>
  </si>
  <si>
    <t>7B6B53A2-1F50-4762-903E-C9B78A937CD0</t>
  </si>
  <si>
    <t>130001101R00</t>
  </si>
  <si>
    <t>Příplatek za ztížené hloubení v blízkosti vedení</t>
  </si>
  <si>
    <t>8D2DE3E7-2D05-49CA-A8C5-CA9AA72DA081</t>
  </si>
  <si>
    <t>151101102R00</t>
  </si>
  <si>
    <t>Pažení a rozepření stěn rýh - příložné pro venkovní potrubí</t>
  </si>
  <si>
    <t>E93EE9EC-923C-4BE6-A27E-18943AB1CCD7</t>
  </si>
  <si>
    <t>151101112R00</t>
  </si>
  <si>
    <t>Odstranění paženi stěn rýh - příložné - hl. do 4 m</t>
  </si>
  <si>
    <t>33D84F20-ECFD-4572-8248-D2400517F3DB</t>
  </si>
  <si>
    <t>161101101R00</t>
  </si>
  <si>
    <t>Svislé přemístění výkopku z hor.1-4 do 2,5 m</t>
  </si>
  <si>
    <t>FAECD361-1E7F-42B3-8480-174F5DDDFF76</t>
  </si>
  <si>
    <t>162201102R00</t>
  </si>
  <si>
    <t>Vodorovné přemístění výkopku z hor.1-4 do 50 m</t>
  </si>
  <si>
    <t>E73539C7-30D4-4899-B17C-37DA3D2DAD10</t>
  </si>
  <si>
    <t>167101101R00</t>
  </si>
  <si>
    <t>Nakládání výkopku z hor.1-4 v množství do 100 m3</t>
  </si>
  <si>
    <t>B7B75744-7AE4-449F-9F56-AF3A4B9C5E87</t>
  </si>
  <si>
    <t>171201201R00</t>
  </si>
  <si>
    <t>Uložení sypaniny na skládku</t>
  </si>
  <si>
    <t>85E10E52-0BCB-45C4-AA7F-5D1EC7DE04CC</t>
  </si>
  <si>
    <t>950VDT10</t>
  </si>
  <si>
    <t>Výluhové zkoušky pro uložení sypanina na skládku</t>
  </si>
  <si>
    <t>kpl</t>
  </si>
  <si>
    <t>5FE106BB-3006-4462-B279-049B734CC02F</t>
  </si>
  <si>
    <t>979999999R00</t>
  </si>
  <si>
    <t>Poplatek za uložení sypaniny naskladku</t>
  </si>
  <si>
    <t>46D0F10F-7EDE-4D85-949E-8AAB5B3F3579</t>
  </si>
  <si>
    <t>EEFE8607-703E-47D8-B69C-8209613A7EB3</t>
  </si>
  <si>
    <t>175101101R00</t>
  </si>
  <si>
    <t>Obsyp a zásyp potrubí</t>
  </si>
  <si>
    <t>C8E67F3F-09B7-4166-9CD1-B2FC86AFC143</t>
  </si>
  <si>
    <t>175101109R00</t>
  </si>
  <si>
    <t>Příplatek za prohození sypaniny pro obsyp potrubí</t>
  </si>
  <si>
    <t>4800D616-32D8-44F9-83A4-4319A0AFEA8E</t>
  </si>
  <si>
    <t>451541111R00</t>
  </si>
  <si>
    <t>Lože pod  potrubí z  písku</t>
  </si>
  <si>
    <t>827-1</t>
  </si>
  <si>
    <t>86E52C3C-336A-4C3E-A0EE-46B1F87E1641</t>
  </si>
  <si>
    <t>721110918R00</t>
  </si>
  <si>
    <t>Oprava - propojení s dosavadním potrubím DN300</t>
  </si>
  <si>
    <t>800-721</t>
  </si>
  <si>
    <t>POL1_7</t>
  </si>
  <si>
    <t>64A78132-63FE-4B48-AD32-98AD88166366</t>
  </si>
  <si>
    <t>721176102R00</t>
  </si>
  <si>
    <t>Potrubí HT připojovací DN 40 x 1,8 mm</t>
  </si>
  <si>
    <t>5D03C4FA-B54E-4C66-B80C-797396B00A2E</t>
  </si>
  <si>
    <t>721176103R00</t>
  </si>
  <si>
    <t>Potrubí HT připojovací DN 50 x 1,8 mm</t>
  </si>
  <si>
    <t>74BCA154-2F16-4A25-93A6-E0706B9FA59D</t>
  </si>
  <si>
    <t>721176104R00</t>
  </si>
  <si>
    <t>Potrubí HT připojovací DN 70 x 1,9 mm</t>
  </si>
  <si>
    <t>985ACF99-7778-4699-974A-203A26E5F81B</t>
  </si>
  <si>
    <t>721176105R00</t>
  </si>
  <si>
    <t>Potrubí HT připojovací DN 100 x 2,7 mm</t>
  </si>
  <si>
    <t>2CA15B49-3CC4-4A1E-AE7A-54F3DDE4C17C</t>
  </si>
  <si>
    <t>721176222R00</t>
  </si>
  <si>
    <t>Potrubí KG svodné (ležaté) v zemi DN 100 x 3,2 mm</t>
  </si>
  <si>
    <t>DC779989-7206-4B5B-8B20-33E7EF49C4C8</t>
  </si>
  <si>
    <t>721176223R00</t>
  </si>
  <si>
    <t>Potrubí KG svodné (ležaté) v zemi DN 125 x 3,2 mm</t>
  </si>
  <si>
    <t>73084C88-3ACE-4F94-8D58-AAD956D9A629</t>
  </si>
  <si>
    <t>721176224R00</t>
  </si>
  <si>
    <t>Potrubí KG svodné (ležaté) v zemi DN 150 x 4,0 mm</t>
  </si>
  <si>
    <t>7C0399D1-CC53-4E49-923B-B265EFB38DF6</t>
  </si>
  <si>
    <t>721176225R00</t>
  </si>
  <si>
    <t>Potrubí KG svodné (ležaté) v zemi DN 200 x 4,9 mm</t>
  </si>
  <si>
    <t>7AD7929A-393F-4257-9A2C-98E3230231FD</t>
  </si>
  <si>
    <t>721151209R00</t>
  </si>
  <si>
    <t>2DAC2C51-401C-499F-A7F4-218DA6241005</t>
  </si>
  <si>
    <t>721152219R00</t>
  </si>
  <si>
    <t>9857F2D7-D23C-4BA7-B0C0-93FC919968CB</t>
  </si>
  <si>
    <t>721001VD</t>
  </si>
  <si>
    <t>Revizní šachta D 400/150, dno, poklop a nástavec</t>
  </si>
  <si>
    <t>20F353A6-5491-47E4-A569-347962CEF258</t>
  </si>
  <si>
    <t>72102VD</t>
  </si>
  <si>
    <t>Revizní šachta DN400/200, dno, poklop, nástavec</t>
  </si>
  <si>
    <t>2EB181A9-41F4-4E53-8F1B-25FDF78F5DF2</t>
  </si>
  <si>
    <t>72103VD</t>
  </si>
  <si>
    <t>Revizní šachta DN 600/200, dno, poklop, nástavec</t>
  </si>
  <si>
    <t>5C81E6FF-EBE4-4798-855D-295F98A00F36</t>
  </si>
  <si>
    <t>72116VD</t>
  </si>
  <si>
    <t>Úprava stávajících šachet 800/300</t>
  </si>
  <si>
    <t>18205B37-A99E-47B5-A666-FE38AEE4529D</t>
  </si>
  <si>
    <t>721194104R00</t>
  </si>
  <si>
    <t>Vyvedení odpadních výpustek D 40 x 1,8</t>
  </si>
  <si>
    <t>4D17FE0A-5D45-4739-8A1B-A531BA0F211D</t>
  </si>
  <si>
    <t>721194105R00</t>
  </si>
  <si>
    <t>Vyvedení odpadních výpustek D 50 x 1,8</t>
  </si>
  <si>
    <t>D835CE63-4D87-4E28-9280-8383CEC7F3D9</t>
  </si>
  <si>
    <t>721194107R00</t>
  </si>
  <si>
    <t>Vyvedení odpadních výpustek D 75 x 1,9</t>
  </si>
  <si>
    <t>4D4D42BF-335A-48D5-BCB1-44277644DFFA</t>
  </si>
  <si>
    <t>721194109R00</t>
  </si>
  <si>
    <t>Vyvedení odpadních výpustek D 110 x 2,3</t>
  </si>
  <si>
    <t>9A23D85F-0D0A-4FB3-9714-ACB2F4359621</t>
  </si>
  <si>
    <t>721223406RM1</t>
  </si>
  <si>
    <t>Uzávěrka zápachová -štěrbina sprch 0,8 m</t>
  </si>
  <si>
    <t>E47467F0-9BD7-4E10-A7FE-00FAF1432F60</t>
  </si>
  <si>
    <t>721223406R00</t>
  </si>
  <si>
    <t>Uzávěrka zápachová -štěrbina  1 m v atriu</t>
  </si>
  <si>
    <t>4765FB61-291E-4538-B983-791F9711DFFE</t>
  </si>
  <si>
    <t>721223424RT1</t>
  </si>
  <si>
    <t>Uzávěrka  zápachová podlahová s přídavným suchým uzávěren</t>
  </si>
  <si>
    <t>F3122EB0-4416-4C7E-9DFD-2C1F9B771FFE</t>
  </si>
  <si>
    <t>721273200RT3</t>
  </si>
  <si>
    <t>Ventilační střešní souprava</t>
  </si>
  <si>
    <t>6264F1D5-065B-463F-95E9-465ADA307074</t>
  </si>
  <si>
    <t>721273160RT1</t>
  </si>
  <si>
    <t>Hlavice ventilační přivětrávací</t>
  </si>
  <si>
    <t>EE895ABC-32D2-4DFB-B45A-46E8D488D8BF</t>
  </si>
  <si>
    <t>721234104RT1</t>
  </si>
  <si>
    <t>Vtok střešní pro plochou zelenou střechu, vyhřívaný</t>
  </si>
  <si>
    <t>FEF570AF-829E-412E-B2DE-67F1FE0F2F28</t>
  </si>
  <si>
    <t>721290111R00</t>
  </si>
  <si>
    <t>Zkouška těsnosti kanalizace vodou</t>
  </si>
  <si>
    <t>EAC27BD7-4C3E-40FA-9068-2B9324ED06A0</t>
  </si>
  <si>
    <t>721290123R00</t>
  </si>
  <si>
    <t>Zkouška těsnosti kanalizace vzduchem DN 300</t>
  </si>
  <si>
    <t>755F852B-EBD0-4C21-9E62-47F40F25337E</t>
  </si>
  <si>
    <t>721171209R00</t>
  </si>
  <si>
    <t>Trubka pro připojení WC,  DN 100/50</t>
  </si>
  <si>
    <t>E2B5AEB4-9A53-4A06-A36B-289FE0B631E2</t>
  </si>
  <si>
    <t>721175213R00</t>
  </si>
  <si>
    <t>Automat. uzávěr proti vodě zajišť., DN 200</t>
  </si>
  <si>
    <t>9A84A470-AF24-40EF-97E7-F9F0B9EE5AB5</t>
  </si>
  <si>
    <t>RŠ 600x600 nad uzávěr proti vzduté vodě, vč poklopu</t>
  </si>
  <si>
    <t>POL12_1</t>
  </si>
  <si>
    <t>DEF93FC7-BC7F-49AD-A799-DF1F5A1D7167</t>
  </si>
  <si>
    <t>998721202R00</t>
  </si>
  <si>
    <t>Přesun hmot pro vnitřní kanalizaci,</t>
  </si>
  <si>
    <t>BA7B84F6-D198-48BF-B1EC-1F960E5C3779</t>
  </si>
  <si>
    <t>722130234R00</t>
  </si>
  <si>
    <t>Potrubí z trub.závit.pozink.svařovan. 11343,DN 32</t>
  </si>
  <si>
    <t>A3702E9C-FAE4-4DDA-A614-DACE7CF20D8D</t>
  </si>
  <si>
    <t>722172411R00</t>
  </si>
  <si>
    <t>Potrubí z PPR  D 20 mm</t>
  </si>
  <si>
    <t>8C008EEF-8F52-4D31-A404-90D46760272A</t>
  </si>
  <si>
    <t>722172412R00</t>
  </si>
  <si>
    <t>Potrubí z PPR D 25 mm</t>
  </si>
  <si>
    <t>F6546C49-41BA-493B-8AA4-DE40ED71CDD4</t>
  </si>
  <si>
    <t>722172413R00</t>
  </si>
  <si>
    <t>Potrubí z PPR  D 32 mm</t>
  </si>
  <si>
    <t>430DBD35-DF35-4432-AC8C-181483ADE24E</t>
  </si>
  <si>
    <t>722172414R00</t>
  </si>
  <si>
    <t>Potrubí z PPR  D 40 mm</t>
  </si>
  <si>
    <t>8DD92275-9754-46A3-9DF3-5FD765B49845</t>
  </si>
  <si>
    <t>722171216R00</t>
  </si>
  <si>
    <t>Potrubí z PELD, D 50x4,6 mm</t>
  </si>
  <si>
    <t>CF9E8E26-3071-4BB1-9D71-7B81560231C4</t>
  </si>
  <si>
    <t>722170928R00</t>
  </si>
  <si>
    <t>Napojení potrubí PE 50, spojka přímá,vně.závit</t>
  </si>
  <si>
    <t>D4F8F864-C4D9-46B0-B4C6-A916C584A97F</t>
  </si>
  <si>
    <t>722181212RT7</t>
  </si>
  <si>
    <t>Izolace návleková tl. stěny 9 mm, vnitřní průměr 22 mm</t>
  </si>
  <si>
    <t>07A316DD-44F9-4E5D-92E3-16C79187914F</t>
  </si>
  <si>
    <t>722181214RT7</t>
  </si>
  <si>
    <t>Izolace návleková tl. stěny 20 mm, vnitřní průměr 22 mm</t>
  </si>
  <si>
    <t>692AF38E-F28B-421C-87B0-367E38976CBB</t>
  </si>
  <si>
    <t>722181212RT8</t>
  </si>
  <si>
    <t>Izolace návleková tl. stěny 9 mm, vnitřní průměr 25 mm</t>
  </si>
  <si>
    <t>F1EB030C-6099-48D7-9FC5-83F814D970D0</t>
  </si>
  <si>
    <t>722181214RT8</t>
  </si>
  <si>
    <t>Izolace návleková tl. stěny 20 mm, vnitřní průměr 25 mm</t>
  </si>
  <si>
    <t>82E0AF2B-975B-4444-A95F-6B4A1B67F59A</t>
  </si>
  <si>
    <t>722181214RU1</t>
  </si>
  <si>
    <t>Izolace návleková tl. stěny 20 mm, vnitřní průměr 32 mm</t>
  </si>
  <si>
    <t>0333FF3E-C202-4FF1-AA84-AB15809EDA02</t>
  </si>
  <si>
    <t>722181212RU1</t>
  </si>
  <si>
    <t>Izolace návleková tl. stěny 9 mm, vnitřní průměr 32 mm</t>
  </si>
  <si>
    <t>A9353AD9-172D-4B4C-9FB3-DD57CB9824B2</t>
  </si>
  <si>
    <t>722181213RV9</t>
  </si>
  <si>
    <t>Izolace návleková tl. stěny 13 mm, vnitřní průměr 40 mm</t>
  </si>
  <si>
    <t>931BFA2D-0295-4505-B6C1-F73348076460</t>
  </si>
  <si>
    <t>722190401R00</t>
  </si>
  <si>
    <t>Vyvedení a upevnění výpustek DN 15</t>
  </si>
  <si>
    <t>B4F097B7-2437-4120-BA02-1C197FED9790</t>
  </si>
  <si>
    <t>722190403R00</t>
  </si>
  <si>
    <t>Vyvedení a upevnění výpustek DN 25</t>
  </si>
  <si>
    <t>25D14C5C-77FA-4E47-89AE-6A1CFD136B25</t>
  </si>
  <si>
    <t>722220111R00</t>
  </si>
  <si>
    <t>Nástěnka pro výtokový ventil G 1/2</t>
  </si>
  <si>
    <t>12124555-74AF-4ADA-AEBD-C8B72F012AA8</t>
  </si>
  <si>
    <t>722220121R00</t>
  </si>
  <si>
    <t>Nástěnka pro baterii G 1/2</t>
  </si>
  <si>
    <t>pár</t>
  </si>
  <si>
    <t>0420788A-F76E-4F5C-B60C-905065CEEEBC</t>
  </si>
  <si>
    <t>722213311R00</t>
  </si>
  <si>
    <t>53036ED0-9E80-4E75-80F4-E2C1E2CB688F</t>
  </si>
  <si>
    <t>722229101R00</t>
  </si>
  <si>
    <t>D + Montáž výtokových  armatur,1závit, G 1/2</t>
  </si>
  <si>
    <t>3AB55C67-97D5-4314-BFE0-D443D24A4FEC</t>
  </si>
  <si>
    <t>722239101R00</t>
  </si>
  <si>
    <t>D + Montáž vodovodních kohoutů 2závity, G 1/2</t>
  </si>
  <si>
    <t>68E63668-6AB7-4843-AC58-537EB9E35A18</t>
  </si>
  <si>
    <t>722239103R00</t>
  </si>
  <si>
    <t>D + Montáž vodovodních kohoutů 2závity, G 1</t>
  </si>
  <si>
    <t>FDC2EE2C-B970-4080-8E35-DC6F3B3E4277</t>
  </si>
  <si>
    <t>722239105R00</t>
  </si>
  <si>
    <t>D + Montáž vodovodních kohoutůr 2závity, G 6/4</t>
  </si>
  <si>
    <t>310C53A3-5E03-4F34-9258-587A960D4675</t>
  </si>
  <si>
    <t>722254201RT3</t>
  </si>
  <si>
    <t>Hydrantový systém D25, box s plnými dveřmi</t>
  </si>
  <si>
    <t>6188E4DE-2B65-4576-8FA1-AD52EB598364</t>
  </si>
  <si>
    <t>722262211R00</t>
  </si>
  <si>
    <t>Vodoměry do 30°C, závitové  2,5 m3/hod</t>
  </si>
  <si>
    <t>582EDF07-7471-4CB2-98F3-9E14DF57AEC7</t>
  </si>
  <si>
    <t>722290226R00</t>
  </si>
  <si>
    <t>Zkouška tlaku potrubí závitového DN 50</t>
  </si>
  <si>
    <t>C4D1F1C7-3942-4094-BA42-05C9C38EE839</t>
  </si>
  <si>
    <t>722290234R00</t>
  </si>
  <si>
    <t>Proplach a dezinfekce vodovod.potrubí DN 80</t>
  </si>
  <si>
    <t>16D90F2A-6278-4D9A-B773-7965647929C9</t>
  </si>
  <si>
    <t>723VD</t>
  </si>
  <si>
    <t>Sekání rýh a prostupů vč. oprav omítek</t>
  </si>
  <si>
    <t>F54331BB-DC87-474D-AF54-BB3F12B3D587</t>
  </si>
  <si>
    <t>72212VD</t>
  </si>
  <si>
    <t>Filtr se zpětným proplachem DN 40</t>
  </si>
  <si>
    <t>ks</t>
  </si>
  <si>
    <t>137233AD-7BB7-4B27-9C8F-4A707DF71136</t>
  </si>
  <si>
    <t>998722202R00</t>
  </si>
  <si>
    <t>Přesun hmot pro vnitřní vodovod,</t>
  </si>
  <si>
    <t>4ECF33A8-B72E-4F5E-AF46-E857A00C32F0</t>
  </si>
  <si>
    <t>723120206R00</t>
  </si>
  <si>
    <t>Potrubí ocelové závitové černé svařované DN 40</t>
  </si>
  <si>
    <t>C2D8919B-634F-41C7-933C-282063AD8BA0</t>
  </si>
  <si>
    <t>723150369R00</t>
  </si>
  <si>
    <t>Potrubí ocel. černé svařované - chráničky D 89/3,6</t>
  </si>
  <si>
    <t>78B5087A-2F75-4D6D-834C-56E626E25682</t>
  </si>
  <si>
    <t>723190919R00</t>
  </si>
  <si>
    <t>Navaření odbočky DN 40 na plynové potrubí DN 80</t>
  </si>
  <si>
    <t>979FDCB1-41D1-4788-A37D-4126C73E8881</t>
  </si>
  <si>
    <t>723164105RT3</t>
  </si>
  <si>
    <t>Montáž potrubí z měděných trubek D 28 mm</t>
  </si>
  <si>
    <t>599152FD-4A6D-43D1-A8CE-9B77C4C4E558</t>
  </si>
  <si>
    <t>72304VD</t>
  </si>
  <si>
    <t>Potrubí ve výkopu  PE 50*4,6, folie. vodič Cu</t>
  </si>
  <si>
    <t>995A5EBC-5056-49CC-B78A-AAA54EA71EBC</t>
  </si>
  <si>
    <t>723190252R00</t>
  </si>
  <si>
    <t>Vyvedení a upevnění plynovodních výpustek DN 20</t>
  </si>
  <si>
    <t>A323A7BD-56DE-4FBE-89DE-688710D2985D</t>
  </si>
  <si>
    <t>723190901R00</t>
  </si>
  <si>
    <t>Uzavření nebo otevření plynového potrubí</t>
  </si>
  <si>
    <t>83BA6EA8-A518-4AAA-A3D8-891A279B45B1</t>
  </si>
  <si>
    <t>723190907R00</t>
  </si>
  <si>
    <t>Odvzdušnění a napuštění plynového potrubí</t>
  </si>
  <si>
    <t>99C8B4E4-196D-4D68-A4BA-A6AF3A497804</t>
  </si>
  <si>
    <t>723190909R00</t>
  </si>
  <si>
    <t>Zkouška tlaková  plynového potrubí</t>
  </si>
  <si>
    <t>EC18410A-302B-4F4D-926D-610323D10131</t>
  </si>
  <si>
    <t>723239102RT2</t>
  </si>
  <si>
    <t>Montáž plynovodních armatur, 2 závity, G 3/4</t>
  </si>
  <si>
    <t>51F5627F-8695-4049-BFBD-F3D0D6678240</t>
  </si>
  <si>
    <t>723239105RT2</t>
  </si>
  <si>
    <t>Montáž plynovodních armatur, 2 závity, G 6/4</t>
  </si>
  <si>
    <t>231E2248-04CE-4C86-ACCA-A41072C53DF3</t>
  </si>
  <si>
    <t>F4C26204-F23A-4196-81E8-8BDB3EE96CA4</t>
  </si>
  <si>
    <t>723-001VD</t>
  </si>
  <si>
    <t>Revize a tlaková zkouška</t>
  </si>
  <si>
    <t>C0A8A42A-2282-4759-B5A1-473D442C5A17</t>
  </si>
  <si>
    <t>998723202R00</t>
  </si>
  <si>
    <t>Přesun hmot pro vnitřní plynovod,</t>
  </si>
  <si>
    <t>9200F648-727C-4824-AF96-5F2F8BD462BE</t>
  </si>
  <si>
    <t>725014131R00</t>
  </si>
  <si>
    <t>Klozet závěsný  + sedátko, bílý</t>
  </si>
  <si>
    <t>23F1190F-6636-4B90-8A35-34F6C8CB1EBC</t>
  </si>
  <si>
    <t>72509VD</t>
  </si>
  <si>
    <t>Podomítkový modul k zazdění</t>
  </si>
  <si>
    <t>33E96A32-C490-41CB-B7DD-1C8112189108</t>
  </si>
  <si>
    <t>72510VD</t>
  </si>
  <si>
    <t>Tlačítko pro závěsné WC (standard)</t>
  </si>
  <si>
    <t>31A28C9B-AE99-49D9-934D-CA7DC05873C0</t>
  </si>
  <si>
    <t>725017162R00</t>
  </si>
  <si>
    <t>Umyvadlo na šrouby , 55 x 45 cm, bílé</t>
  </si>
  <si>
    <t>B8E52E6C-5EF4-4A03-8519-1F51D8E132C9</t>
  </si>
  <si>
    <t>725017168R00</t>
  </si>
  <si>
    <t>Kryt sifonu umyvadel, bílý</t>
  </si>
  <si>
    <t>F93AC827-215A-4791-A82A-FD031BCE0F7D</t>
  </si>
  <si>
    <t>725017153R00</t>
  </si>
  <si>
    <t>Umyvadlo invalidní  64 x 55 cm, bílé</t>
  </si>
  <si>
    <t>4A6A9D1E-19A5-4C60-BEC9-C49B4A7AA017</t>
  </si>
  <si>
    <t>725019101R00</t>
  </si>
  <si>
    <t>Výlevka s plastovou mřížkou</t>
  </si>
  <si>
    <t>491B0AAE-1AE0-44E3-99AD-589FF8F22289</t>
  </si>
  <si>
    <t>725111241R00</t>
  </si>
  <si>
    <t>Nádrž splachovací vysokopolož., bílá</t>
  </si>
  <si>
    <t>EFD6A655-02B0-43C4-B0E4-9D0984ED3CC9</t>
  </si>
  <si>
    <t>725122231R00</t>
  </si>
  <si>
    <t>Pisoár  s radarovým splachovačem</t>
  </si>
  <si>
    <t>02D15B11-881B-447F-8508-F4EF30233C5E</t>
  </si>
  <si>
    <t>725319101R00</t>
  </si>
  <si>
    <t>Montáž dřezů jednoduchých</t>
  </si>
  <si>
    <t>8CFA65E2-178A-4724-9BDE-522E6E355529</t>
  </si>
  <si>
    <t>725229102R00</t>
  </si>
  <si>
    <t>D + Montáž vany  plastové 1700</t>
  </si>
  <si>
    <t>143DD172-138F-4B0E-9D06-D438AFF7FB4D</t>
  </si>
  <si>
    <t>725530151R00</t>
  </si>
  <si>
    <t>Kombinovaný pojistný a zpětný ventil 1" pro bojler</t>
  </si>
  <si>
    <t>931D3526-C31D-48A5-8DC7-05842321A931</t>
  </si>
  <si>
    <t>725334301R00</t>
  </si>
  <si>
    <t>Nálevka se sifonem  DN 32</t>
  </si>
  <si>
    <t>CF89F845-14A9-42B4-88FC-E57ABA60E597</t>
  </si>
  <si>
    <t>725819402R00</t>
  </si>
  <si>
    <t>D + Montáž ventilu rohového bez trubičky G 1/2</t>
  </si>
  <si>
    <t>46DF4C2A-09CA-44DF-96E2-8A72FA002099</t>
  </si>
  <si>
    <t>725829201RT1</t>
  </si>
  <si>
    <t>D + M baterie umyv.a dřezové nástěnné chromové</t>
  </si>
  <si>
    <t>CD91CED1-5999-4117-9DDD-DD5CDBD2144A</t>
  </si>
  <si>
    <t>725849200R00</t>
  </si>
  <si>
    <t>D + Montáž baterií sprchových</t>
  </si>
  <si>
    <t>4D7E7F26-D4A2-435A-882A-0679D26988ED</t>
  </si>
  <si>
    <t>725849302R00</t>
  </si>
  <si>
    <t>D + Montáž držáku sprchy</t>
  </si>
  <si>
    <t>5AF31167-6FF6-41DF-9431-B7C94A6A1CBB</t>
  </si>
  <si>
    <t>725839203R00</t>
  </si>
  <si>
    <t>D + Montáž baterie vanové nástěnné G 1/2</t>
  </si>
  <si>
    <t>51CA7776-5FBB-458A-B446-8C739D30A154</t>
  </si>
  <si>
    <t>725860182RT1</t>
  </si>
  <si>
    <t>Sifon pračkový podomítkový DN 40/50,</t>
  </si>
  <si>
    <t>EF41D65D-BF0A-43EE-9629-4CE09C34FAF1</t>
  </si>
  <si>
    <t>725860202R00</t>
  </si>
  <si>
    <t>Sifon dřezový HL100G, DN 40, 50, 6/4"</t>
  </si>
  <si>
    <t>5064AC05-1EFD-4047-BFFA-82E951AA34C1</t>
  </si>
  <si>
    <t>725860211R00</t>
  </si>
  <si>
    <t>Sifon umyvadlový</t>
  </si>
  <si>
    <t>49843698-3166-4501-8FA7-489C465B9EEB</t>
  </si>
  <si>
    <t>725860212RT1</t>
  </si>
  <si>
    <t>Sifon umyvadlový pod omítku</t>
  </si>
  <si>
    <t>1F1DC536-3553-4C20-9CFA-E83E76353375</t>
  </si>
  <si>
    <t>725860300R00</t>
  </si>
  <si>
    <t>Odtok vanový , odpad DN 40/50</t>
  </si>
  <si>
    <t>0897A137-4210-4191-982F-C05CD19BE83F</t>
  </si>
  <si>
    <t>72508VD</t>
  </si>
  <si>
    <t>Pračkový ventil se zp. klapkou</t>
  </si>
  <si>
    <t>3C6F4B13-3F0A-4861-82AB-B25A8D9A864E</t>
  </si>
  <si>
    <t>Závěs sprchový 2 m</t>
  </si>
  <si>
    <t>DBEC1A03-A32B-4776-8D52-132A0DEBBF82</t>
  </si>
  <si>
    <t>725010VD</t>
  </si>
  <si>
    <t>Madlo sklopné 60 cm k WC</t>
  </si>
  <si>
    <t>41AB83CA-BB1C-4740-8C2C-D9537747DA75</t>
  </si>
  <si>
    <t>725011VD</t>
  </si>
  <si>
    <t>Madlo pevné 60 cm k WC</t>
  </si>
  <si>
    <t>E8624B6D-5CE8-4185-BB49-2797EC5C5DC1</t>
  </si>
  <si>
    <t>Madlo pevné 40 cm k umývadlu</t>
  </si>
  <si>
    <t>2152DC50-C787-4218-A697-493A86168A7B</t>
  </si>
  <si>
    <t>Madlo ke dveřím</t>
  </si>
  <si>
    <t>413E0777-7233-411A-ABC6-1D80F2DA0B7D</t>
  </si>
  <si>
    <t>725980121R00</t>
  </si>
  <si>
    <t>Dvířka z plastu, 150 x 150 mm</t>
  </si>
  <si>
    <t>166638A1-E571-4B79-ADBD-5E729EAFD39A</t>
  </si>
  <si>
    <t>998725202R00</t>
  </si>
  <si>
    <t>Přesun hmot pro zařizovací předměty,</t>
  </si>
  <si>
    <t>4EF0315C-A46E-4912-8ECC-7503054F8C65</t>
  </si>
  <si>
    <t>731249322R00</t>
  </si>
  <si>
    <t>Montáž závěsných kotlů , odkouření</t>
  </si>
  <si>
    <t>800-731</t>
  </si>
  <si>
    <t>87AF5BFB-8B3B-4690-B8E3-2255A4522A3F</t>
  </si>
  <si>
    <t>73101VD</t>
  </si>
  <si>
    <t>Plynový kondenzační kotel 35 kW</t>
  </si>
  <si>
    <t>774A21B2-13BC-471D-AA84-46D9C899C60F</t>
  </si>
  <si>
    <t>73104VD</t>
  </si>
  <si>
    <t>Dělené odkouření vč. kolen, výf. kusu</t>
  </si>
  <si>
    <t>4460C306-6FDB-426E-86A6-90BDAFFEA3D0</t>
  </si>
  <si>
    <t>73105VD</t>
  </si>
  <si>
    <t>Topná zkouška</t>
  </si>
  <si>
    <t>hod</t>
  </si>
  <si>
    <t>D0438ADA-3488-4352-9BD3-B96EBFA01B1C</t>
  </si>
  <si>
    <t>73109VD</t>
  </si>
  <si>
    <t>Inhibitor  koroze</t>
  </si>
  <si>
    <t>l</t>
  </si>
  <si>
    <t>E4E7BC1C-A832-44E3-9566-6B418311251C</t>
  </si>
  <si>
    <t>731010VD</t>
  </si>
  <si>
    <t>Revize spalinové cesty</t>
  </si>
  <si>
    <t>9513AFF6-ACBC-4983-8C41-FC57113B559B</t>
  </si>
  <si>
    <t>73103VD</t>
  </si>
  <si>
    <t>Seřízení a uvedení kotle do provozu</t>
  </si>
  <si>
    <t>A88ABF2C-9622-42C3-984B-D1D39382A4CB</t>
  </si>
  <si>
    <t>73108VD</t>
  </si>
  <si>
    <t>Regulátor,  interface, kabeláž MaR</t>
  </si>
  <si>
    <t>359C6336-A669-4D00-BFF6-022604734241</t>
  </si>
  <si>
    <t>Silové zapojení elektro, vč kabeláže, jištění,napojení</t>
  </si>
  <si>
    <t>C0A810D6-A0B2-45B5-9BB1-20DF53077786</t>
  </si>
  <si>
    <t>998731202R00</t>
  </si>
  <si>
    <t>Přesun hmot pro kotelny,</t>
  </si>
  <si>
    <t>01CE6552-C5D1-4B16-BAFD-C8EA4753CDA9</t>
  </si>
  <si>
    <t>732119190R00</t>
  </si>
  <si>
    <t>Montáž kombi rozdělovačů a sběračů</t>
  </si>
  <si>
    <t>A73EFA28-0F16-4291-BB2F-727D0961E819</t>
  </si>
  <si>
    <t>73206VD</t>
  </si>
  <si>
    <t>Sdružený rozdělovač RS Mini 3.0</t>
  </si>
  <si>
    <t>BD2C299F-9E68-4504-8A32-8B9327A5BC1F</t>
  </si>
  <si>
    <t>732349101R00</t>
  </si>
  <si>
    <t>Dodávka a montáž anuloidu 2 m3/hod</t>
  </si>
  <si>
    <t>C71C2961-38CF-4C44-BA52-C144F5656C21</t>
  </si>
  <si>
    <t>732421325R00</t>
  </si>
  <si>
    <t>Čerpadlo oběhové  25-40</t>
  </si>
  <si>
    <t>8D0EAACC-5BFA-496B-AF7D-6807C7176DE8</t>
  </si>
  <si>
    <t>732421314R00</t>
  </si>
  <si>
    <t>Čerpadlo oběhové elektronické  25-60</t>
  </si>
  <si>
    <t>FA40F9C2-FBFF-4AA4-8817-DE1050BED0E2</t>
  </si>
  <si>
    <t>732199100RM1</t>
  </si>
  <si>
    <t>Montáž orientačního štítku</t>
  </si>
  <si>
    <t>B62BA069-4EDB-4E81-9E2E-66C07E3101CF</t>
  </si>
  <si>
    <t>732331519R00</t>
  </si>
  <si>
    <t>Nádoby expanzní tlakové 150 kPa/ 35 l</t>
  </si>
  <si>
    <t>9586C556-A0BD-4677-A3A6-1778BFEB4343</t>
  </si>
  <si>
    <t>732219338R00</t>
  </si>
  <si>
    <t>D + Montáž ohříváku vody 200 l</t>
  </si>
  <si>
    <t>D33E9EC2-D878-4A34-864F-8152E7D879E0</t>
  </si>
  <si>
    <t>72209VD</t>
  </si>
  <si>
    <t>Expanzní nádoba 10l/10bar</t>
  </si>
  <si>
    <t>14667591-722B-4E4F-A0DB-B35573501C12</t>
  </si>
  <si>
    <t>Cirkulační čerpadlo  DN 20</t>
  </si>
  <si>
    <t>430B1556-BBE8-4A21-85F2-C071D69EEF12</t>
  </si>
  <si>
    <t>B297D567-AFF8-4E35-AF45-9454BE087D22</t>
  </si>
  <si>
    <t>998732202R00</t>
  </si>
  <si>
    <t>Přesun hmot pro strojovny,</t>
  </si>
  <si>
    <t>98E71734-E3B0-4ADD-AA7A-77FBCC6A9F5F</t>
  </si>
  <si>
    <t>733163102R00</t>
  </si>
  <si>
    <t>Potrubí z měděných trubek vytápění D 15 x 1,0 mm</t>
  </si>
  <si>
    <t>F24683AF-47C3-4775-BC1E-758163D6A701</t>
  </si>
  <si>
    <t>733163103R00</t>
  </si>
  <si>
    <t>Potrubí z měděných trubek vytápění D 18 x 1,0 mm</t>
  </si>
  <si>
    <t>0E65E431-7409-4F32-BCC9-3C81B0BFF5BA</t>
  </si>
  <si>
    <t>733163104R00</t>
  </si>
  <si>
    <t>Potrubí z měděných trubek vytápění D 22 x 1,0 mm</t>
  </si>
  <si>
    <t>C5D30407-EFB3-42E1-9149-D403B420E258</t>
  </si>
  <si>
    <t>733163105R00</t>
  </si>
  <si>
    <t>Potrubí z měděných trubek vytápění D 28 x 1,5 mm</t>
  </si>
  <si>
    <t>3F3AD6AE-5D65-4A96-803A-7A48AA7A9A22</t>
  </si>
  <si>
    <t>733163106R00</t>
  </si>
  <si>
    <t>Potrubí z měděných trubek vytápění D 35 x 1,5 mm</t>
  </si>
  <si>
    <t>7EF483D2-F429-498B-B207-F32B1DA0835A</t>
  </si>
  <si>
    <t>733163107R00</t>
  </si>
  <si>
    <t>Potrubí z měděných trubek vytápění D 42 x 1,5 mm</t>
  </si>
  <si>
    <t>67DFFE03-9B22-4326-9B53-F4C5386272BE</t>
  </si>
  <si>
    <t>733113113R00</t>
  </si>
  <si>
    <t>Příplatek za zhotovení přípojky DN 15</t>
  </si>
  <si>
    <t>42836C1B-40BF-4110-A6B0-B24D28E1A731</t>
  </si>
  <si>
    <t>733171120R00</t>
  </si>
  <si>
    <t>Napojení potrubí u radiátorů</t>
  </si>
  <si>
    <t>04401B11-B414-4F8E-9B55-DCBAC0078F59</t>
  </si>
  <si>
    <t>733190107R00</t>
  </si>
  <si>
    <t>Tlaková zkouška potrubí</t>
  </si>
  <si>
    <t>DBD270CF-6677-4EE4-8785-5A20302181AC</t>
  </si>
  <si>
    <t>733191112R00</t>
  </si>
  <si>
    <t>Manžety prostupové pro trubky do DN 32</t>
  </si>
  <si>
    <t>286071AE-344E-436D-BAC5-52381C216889</t>
  </si>
  <si>
    <t>722182004R00</t>
  </si>
  <si>
    <t>Montáž izolačních skruží na potrubí přímé</t>
  </si>
  <si>
    <t>55DE7D12-4B4F-40BF-8982-619BDEECE40C</t>
  </si>
  <si>
    <t>71303VD</t>
  </si>
  <si>
    <t>Izolační trubice  15/15</t>
  </si>
  <si>
    <t>POL12_0</t>
  </si>
  <si>
    <t>E49C28BD-4E60-4116-9C28-662B8A90CD98</t>
  </si>
  <si>
    <t>71304VD</t>
  </si>
  <si>
    <t>Izolační trubice 18/20</t>
  </si>
  <si>
    <t>69B2A2B2-43B0-4478-B1AA-9D2D004203EE</t>
  </si>
  <si>
    <t>71305VD</t>
  </si>
  <si>
    <t>Izolační trubice  22/20</t>
  </si>
  <si>
    <t>B3B75DD4-2FE4-4EF9-8FCE-AA637B7E4FCD</t>
  </si>
  <si>
    <t>Izolační trubice  28/20</t>
  </si>
  <si>
    <t>564F6AEF-52CE-4BE5-AE9A-6A992D7C8E80</t>
  </si>
  <si>
    <t>Izolační pouzdro  35/30</t>
  </si>
  <si>
    <t>C4BE90BB-616A-426E-94F8-8B6568D42165</t>
  </si>
  <si>
    <t>Izolační pouzdro 42/50</t>
  </si>
  <si>
    <t>CE5B3262-89C9-4415-9FE2-2A623C4B7EA2</t>
  </si>
  <si>
    <t>713017VD</t>
  </si>
  <si>
    <t>Spony návlekové izolace</t>
  </si>
  <si>
    <t>100 ks</t>
  </si>
  <si>
    <t>E92F1486-3823-4C64-956E-08E2A6458237</t>
  </si>
  <si>
    <t>998733203R00</t>
  </si>
  <si>
    <t>Přesun hmot pro rozvody potrubí,</t>
  </si>
  <si>
    <t>857B46BF-3121-4551-904A-66B5099A4044</t>
  </si>
  <si>
    <t>734209102RT2</t>
  </si>
  <si>
    <t>D + Montáž odvzdušňovacích ventilů samočinných G 3/8</t>
  </si>
  <si>
    <t>EF97F230-11CD-4A10-B0AB-1C5E9F5AB4DF</t>
  </si>
  <si>
    <t>734209114RT2</t>
  </si>
  <si>
    <t>D +Montáž armatur závitových,se 2závity, G 3/4</t>
  </si>
  <si>
    <t>E7490892-C833-45C6-8E33-7A8148E755D0</t>
  </si>
  <si>
    <t>734209114RT3</t>
  </si>
  <si>
    <t>D + Montáž filtrů závitových,se 2závity, G 3/4</t>
  </si>
  <si>
    <t>2C27D6DB-6A84-4D2B-925B-4DBF1A565BB7</t>
  </si>
  <si>
    <t>734209114RT4</t>
  </si>
  <si>
    <t>D + Montáž armatur zpětné klapky, G 3/4</t>
  </si>
  <si>
    <t>1DE6A3F6-27B4-4D34-A3E2-461542A155B0</t>
  </si>
  <si>
    <t>734209115RT2</t>
  </si>
  <si>
    <t>D + Montáž armatur závitových,se 2závity, G 1</t>
  </si>
  <si>
    <t>D138DBE8-F592-4FEC-9C6C-91A9B34B7064</t>
  </si>
  <si>
    <t>734209115RT3</t>
  </si>
  <si>
    <t>D + Montáž filtrů závitových,se 2závity, G 1</t>
  </si>
  <si>
    <t>73AEA516-3C84-4FDB-AAE9-A14353FD6666</t>
  </si>
  <si>
    <t>734209115RT4</t>
  </si>
  <si>
    <t>Montáž zp. klapky závitové se 2závity, G 1</t>
  </si>
  <si>
    <t>29B3DE67-1F71-49A7-958A-AB8CCBEB3E0E</t>
  </si>
  <si>
    <t>734209117RT2</t>
  </si>
  <si>
    <t>Montáž armatur závitových,se 2závity, G 5/4</t>
  </si>
  <si>
    <t>266660EE-DC11-429D-AE29-151440448C8D</t>
  </si>
  <si>
    <t>73407VD</t>
  </si>
  <si>
    <t>Kohout kulový DN 25 vč.servopohonu</t>
  </si>
  <si>
    <t>B4AA52C2-7D14-487E-AA6C-BC664BEC4533</t>
  </si>
  <si>
    <t>73403VD</t>
  </si>
  <si>
    <t>Třícestný přímočinný ventil 1"</t>
  </si>
  <si>
    <t>F9851BA9-650F-4C34-A984-5883C0D9F00D</t>
  </si>
  <si>
    <t>734221602RT3</t>
  </si>
  <si>
    <t>Ventily termostat.bez hlavice  přímé, G 1/2</t>
  </si>
  <si>
    <t>A575CF09-7ACA-4B14-9832-692F295BF6BF</t>
  </si>
  <si>
    <t>734261213RT3</t>
  </si>
  <si>
    <t>Šroubení  radiátorové  přímé, G 1/2</t>
  </si>
  <si>
    <t>5D55DBC9-6ECB-4AE5-9715-6B3C78AF3B81</t>
  </si>
  <si>
    <t>73405VD</t>
  </si>
  <si>
    <t>072F80CE-367E-4F5F-9C59-EAF66FCAC61B</t>
  </si>
  <si>
    <t>734221672RT3</t>
  </si>
  <si>
    <t>Hlavice ovládání ventilů termostat.</t>
  </si>
  <si>
    <t>F38755C9-C1B0-4E19-AA8E-C962982A96AC</t>
  </si>
  <si>
    <t>734291113R00</t>
  </si>
  <si>
    <t>Kohouty plnící a vypouštěcí G 1/2</t>
  </si>
  <si>
    <t>0AC6EF24-62FA-45EE-AD04-57E6C6F8BBA2</t>
  </si>
  <si>
    <t>734411141R00</t>
  </si>
  <si>
    <t>Teploměr dvoukovový DTR,pevný stonek 60 mm</t>
  </si>
  <si>
    <t>23B542E9-85CE-421B-8EAA-F2CC8F42A8DA</t>
  </si>
  <si>
    <t>734421160R00</t>
  </si>
  <si>
    <t>Tlakoměr deformační 0-10 MPa , D 60</t>
  </si>
  <si>
    <t>142FFE4B-E898-461F-BE40-38585A428D3C</t>
  </si>
  <si>
    <t>734424912R00</t>
  </si>
  <si>
    <t>Kohout tlakoměru čep.K 70-181-716,</t>
  </si>
  <si>
    <t>1AC86CA0-0106-4D7F-87E1-41A3EB196B7A</t>
  </si>
  <si>
    <t>734295112RM1</t>
  </si>
  <si>
    <t>Směšovací  trojcestný ventil DN 25 se servopohonem</t>
  </si>
  <si>
    <t>3386D220-347B-4176-AAEC-DF195D375153</t>
  </si>
  <si>
    <t>998734203R00</t>
  </si>
  <si>
    <t>Přesun hmot pro armatury,</t>
  </si>
  <si>
    <t>DA4DC86D-E257-4776-A56C-EABB4CC2BB8F</t>
  </si>
  <si>
    <t>735000912R00</t>
  </si>
  <si>
    <t>Oprava-vyregulování ventilů s termost.ovládáním</t>
  </si>
  <si>
    <t>9C22C685-5218-4F17-AFC2-44CE818DCAD3</t>
  </si>
  <si>
    <t>735159220R00</t>
  </si>
  <si>
    <t>Montáž panelových těles 2řadých do délky 1500 mm</t>
  </si>
  <si>
    <t>8204B133-1939-4106-992D-F5CBF597C3C3</t>
  </si>
  <si>
    <t>735179110R00</t>
  </si>
  <si>
    <t>Montáž otopných těles koupelnových (žebříků)</t>
  </si>
  <si>
    <t>A0085271-72AE-49F9-941C-F1A64D083EFA</t>
  </si>
  <si>
    <t>735191905R00</t>
  </si>
  <si>
    <t>Oprava - odvzdušnění otopných těles</t>
  </si>
  <si>
    <t>4D2C29AE-1496-4130-834C-76238065A739</t>
  </si>
  <si>
    <t>735191910R00</t>
  </si>
  <si>
    <t>Napuštění vody do otopného systému - bez kotle</t>
  </si>
  <si>
    <t>22678E5C-AD11-4680-9C7E-94C98ABDAC02</t>
  </si>
  <si>
    <t>73501VD</t>
  </si>
  <si>
    <t>Koupelnový radiátor 600/1600</t>
  </si>
  <si>
    <t>B5037753-507E-4FAA-8177-81C4406A024E</t>
  </si>
  <si>
    <t>Koupelnový radiátor 750/1600</t>
  </si>
  <si>
    <t>A65460B3-64F9-48D2-A400-0D7B4AEC322A</t>
  </si>
  <si>
    <t>735156282R00</t>
  </si>
  <si>
    <t>Otopná tělesa panelová  11   900/ 400</t>
  </si>
  <si>
    <t>4D3AE229-5A88-4A7C-832E-C3CD11A711A7</t>
  </si>
  <si>
    <t>735156286R00</t>
  </si>
  <si>
    <t>Otopná tělesa panelová 11   900/1000</t>
  </si>
  <si>
    <t>724E7367-A209-416C-BAE1-1EDAC984F76E</t>
  </si>
  <si>
    <t>735156562R00</t>
  </si>
  <si>
    <t>Otopná tělesa panelová 21  600/ 600</t>
  </si>
  <si>
    <t>22A6DC50-9949-4A3D-93E8-373F48C0EF98</t>
  </si>
  <si>
    <t>735156566R00</t>
  </si>
  <si>
    <t>Otopná tělesa panelová  21  600/1000</t>
  </si>
  <si>
    <t>8496B53E-6574-4D77-8349-A69352F321B3</t>
  </si>
  <si>
    <t>735156567R00</t>
  </si>
  <si>
    <t>Otopná tělesa panelová  21  600/1100</t>
  </si>
  <si>
    <t>66CCF34F-A680-4235-AB81-207FD41F9115</t>
  </si>
  <si>
    <t>735156568R00</t>
  </si>
  <si>
    <t>Otopná tělesa panelová  21  600/1200</t>
  </si>
  <si>
    <t>CB4AD9E2-4F01-49AA-9826-ABF6A1F942E5</t>
  </si>
  <si>
    <t>735156582R00</t>
  </si>
  <si>
    <t>Otopná tělesa panelová 21  900/ 600</t>
  </si>
  <si>
    <t>592E925A-A26D-4F81-AB4B-0B42F03E4489</t>
  </si>
  <si>
    <t>735156586R00</t>
  </si>
  <si>
    <t>Otopná tělesa panelová 21  900/1000</t>
  </si>
  <si>
    <t>932E34F6-5570-472A-BCA1-C3D263845DE6</t>
  </si>
  <si>
    <t>735156667R00</t>
  </si>
  <si>
    <t>Otopná tělesa panelová  22  600/1200</t>
  </si>
  <si>
    <t>52C51A3F-79B2-435C-8EBA-92A95746EAEB</t>
  </si>
  <si>
    <t>998735203R00</t>
  </si>
  <si>
    <t>Přesun hmot pro otopná tělesa,</t>
  </si>
  <si>
    <t>9B1D5445-BFD7-4D59-84D0-EB10D155CFF9</t>
  </si>
  <si>
    <t>974031154R00</t>
  </si>
  <si>
    <t>Vysekání rýh ve zdi cihelné 10 x 15 cm</t>
  </si>
  <si>
    <t>F4A40097-6EE9-442F-8B0D-6BD7E62521BC</t>
  </si>
  <si>
    <t>24001VD</t>
  </si>
  <si>
    <t>Dodávka potrubních ventilátorů D 200/470 m3/hod</t>
  </si>
  <si>
    <t>POL1_9</t>
  </si>
  <si>
    <t>45B5DC80-D025-4CF4-A1C0-1FE28D24CB01</t>
  </si>
  <si>
    <t>Dodávka regulátorů otáček</t>
  </si>
  <si>
    <t>DD5E71AA-4D4E-4DFD-B76C-45DCAA0B8D5F</t>
  </si>
  <si>
    <t>240 001VD</t>
  </si>
  <si>
    <t>Dodávka ventilátoru do podhledu D 100/80 m3/hod</t>
  </si>
  <si>
    <t>7D8A98F7-BC9A-41BF-A459-0070AB8682DB</t>
  </si>
  <si>
    <t>24004VD</t>
  </si>
  <si>
    <t>Dodávka nástěnného ventilátoru D100/150 m3/hod</t>
  </si>
  <si>
    <t>8E8C8373-3828-40D1-9786-60872908BC58</t>
  </si>
  <si>
    <t>725A8355-9B28-4C84-A40E-448859253D4F</t>
  </si>
  <si>
    <t>240070581R00</t>
  </si>
  <si>
    <t>Montáž zařízení, potrubí a příslušenství</t>
  </si>
  <si>
    <t>656C15A7-00DE-4EA0-A7E2-F802BEC21F7E</t>
  </si>
  <si>
    <t>740991100R00</t>
  </si>
  <si>
    <t>Zapojení elektro, regulace</t>
  </si>
  <si>
    <t>M41</t>
  </si>
  <si>
    <t>C077E79C-6BF1-4419-9223-F5689213DAB0</t>
  </si>
  <si>
    <t>972055341R00</t>
  </si>
  <si>
    <t>Zhotovení prostupů ve stěnách + oprava</t>
  </si>
  <si>
    <t>2F52EDD4-EA84-4373-9256-2758E2C05131</t>
  </si>
  <si>
    <t>900      R04</t>
  </si>
  <si>
    <t>HZS - Revize, oživení vyregulování, zkuš. provoz</t>
  </si>
  <si>
    <t>Pravidla</t>
  </si>
  <si>
    <t>FE151298-9680-40A4-9127-74652CD8F016</t>
  </si>
  <si>
    <t>900      R01</t>
  </si>
  <si>
    <t>HZS - pomocné stavební práce, opravy</t>
  </si>
  <si>
    <t>5E5C441F-4EA0-4006-9C64-7B1900C4D7B5</t>
  </si>
  <si>
    <t>946941102R00</t>
  </si>
  <si>
    <t>Montáž pojízdných Alu věží, 2,5 x 1,45 m</t>
  </si>
  <si>
    <t>sada</t>
  </si>
  <si>
    <t>E7B30CA3-C317-4628-B6B3-D28EAB50E228</t>
  </si>
  <si>
    <t>946941192R00</t>
  </si>
  <si>
    <t>Nájemné pojízdných Alu věží, 2,5 x 1,45 m</t>
  </si>
  <si>
    <t>den</t>
  </si>
  <si>
    <t>D9FAF0D0-CFFB-4E8A-B8C3-49B1FE8EE533</t>
  </si>
  <si>
    <t>946941802R00</t>
  </si>
  <si>
    <t>Demontáž pojízdných Alu věží, 2,5 x 1,45 m</t>
  </si>
  <si>
    <t>5CB48267-92AB-4972-83F0-6C8D99615B33</t>
  </si>
  <si>
    <t>950VD</t>
  </si>
  <si>
    <t>Mimostaveništní doprava, přesuny hmot</t>
  </si>
  <si>
    <t>FF977002-1B39-4767-8C97-79733F0A2DE4</t>
  </si>
  <si>
    <t>005E8588-5FAA-4795-A50B-6616CFB802CB</t>
  </si>
  <si>
    <t>979082121R00</t>
  </si>
  <si>
    <t>Příplatek k vnitrost. dopravě suti za dalších 5 m-12x</t>
  </si>
  <si>
    <t>0555E96B-FD09-4967-B815-3E6B3B5A5E24</t>
  </si>
  <si>
    <t>979083116R00</t>
  </si>
  <si>
    <t>Vodorovné přemístění suti na skládku do 5000 m</t>
  </si>
  <si>
    <t>800-6</t>
  </si>
  <si>
    <t>FE1A10B4-79EA-4AC8-A038-384A9234E42F</t>
  </si>
  <si>
    <t>979086112R00</t>
  </si>
  <si>
    <t>Nakládání nebo překládání suti a vybouraných hmot</t>
  </si>
  <si>
    <t>832-1</t>
  </si>
  <si>
    <t>9569CD3C-1FAC-4C86-9863-31B2822346CF</t>
  </si>
  <si>
    <t>979093111R00</t>
  </si>
  <si>
    <t>Uložení suti na skládku bez zhutnění</t>
  </si>
  <si>
    <t>E5823CEF-6F76-4B6C-A732-C68125852D79</t>
  </si>
  <si>
    <t>4B1E3519-3B01-467B-B3AF-143207A10D23</t>
  </si>
  <si>
    <t>583320401R</t>
  </si>
  <si>
    <t xml:space="preserve">Kamenivo těžené 0/4 </t>
  </si>
  <si>
    <t>AD5264DE-23B1-472C-954B-5E84754D5022</t>
  </si>
  <si>
    <t>741112061</t>
  </si>
  <si>
    <t>Montáž krabice přístrojová zapuštěná plastová kruhová</t>
  </si>
  <si>
    <t>ÚRS</t>
  </si>
  <si>
    <t>4D181728-EC64-49FE-AF66-07DFB880A800</t>
  </si>
  <si>
    <t>V1</t>
  </si>
  <si>
    <t>Krabice přístrojová pod omítku, bez zapojení</t>
  </si>
  <si>
    <t>FEE6B3CE-213B-46EB-999F-6081DB6F6361</t>
  </si>
  <si>
    <t>741112101</t>
  </si>
  <si>
    <t>Montáž rozvodka zapuštěná plastová kruhová</t>
  </si>
  <si>
    <t>2F47F469-DAEC-4C63-8D14-BBD30795BDC2</t>
  </si>
  <si>
    <t>741410021</t>
  </si>
  <si>
    <t>Montáž vodič uzemňovací pásek průřezu do 120 mm2 v městské zástavbě v zemi</t>
  </si>
  <si>
    <t>7BB3F07B-807A-4219-A6A4-61C62BB06152</t>
  </si>
  <si>
    <t>35442062</t>
  </si>
  <si>
    <t>pás zemnící 30x4mm FeZn</t>
  </si>
  <si>
    <t>33F6A258-3785-4C60-A277-3E0AFCC3122C</t>
  </si>
  <si>
    <t>741410003</t>
  </si>
  <si>
    <t>Montáž vodič uzemňovací drát nebo lano D do 10 mm na povrchu</t>
  </si>
  <si>
    <t>FAEF5BE2-6C88-4A3F-9493-CDF51543BEF3</t>
  </si>
  <si>
    <t>35441073</t>
  </si>
  <si>
    <t>drát D 10mm FeZn</t>
  </si>
  <si>
    <t>D68918C5-BD9C-441F-82B3-F9F191F0D7C8</t>
  </si>
  <si>
    <t>VU1</t>
  </si>
  <si>
    <t>drát D 10mm FeZn s PVC izolací</t>
  </si>
  <si>
    <t>BFF31DC3-3D8E-4B05-BF47-954CD103603B</t>
  </si>
  <si>
    <t>741420022</t>
  </si>
  <si>
    <t>Montáž svorka hromosvodná se 3 šrouby</t>
  </si>
  <si>
    <t>1BF9BA82-4345-491B-A432-4A487238EFBE</t>
  </si>
  <si>
    <t>VU2</t>
  </si>
  <si>
    <t>Svorka páska - drát SR3</t>
  </si>
  <si>
    <t>AD314A06-A78D-47F9-BF10-3CE6C0BC9C35</t>
  </si>
  <si>
    <t>VU3</t>
  </si>
  <si>
    <t>Svorka páska - páska SR2</t>
  </si>
  <si>
    <t>9F078D33-A321-447C-A84C-B21B255C0E77</t>
  </si>
  <si>
    <t>741 42-0911</t>
  </si>
  <si>
    <t>Nátěry svodových vodičů hromosvodů</t>
  </si>
  <si>
    <t>99B2BE47-9AB1-47C3-8E86-AC3B8584FD17</t>
  </si>
  <si>
    <t>VU4</t>
  </si>
  <si>
    <t>Gumoasfaltová suspenze SA IV</t>
  </si>
  <si>
    <t>1CF06A27-A481-4235-B0A3-CF6793E68082</t>
  </si>
  <si>
    <t>741990041</t>
  </si>
  <si>
    <t>Montáž tabulka výstražná a označovací pro rozvodny</t>
  </si>
  <si>
    <t>CE739807-889A-4A08-8DCB-3AA97F83582C</t>
  </si>
  <si>
    <t>73534516</t>
  </si>
  <si>
    <t>tabulkabezpečnostní s tiskem 2 barvy A3 297x420mm</t>
  </si>
  <si>
    <t>98D67D02-500B-45B4-919B-DFC29F05E140</t>
  </si>
  <si>
    <t>HZS2221</t>
  </si>
  <si>
    <t>Koordinace montážních prací s ostatními profesemi</t>
  </si>
  <si>
    <t>053235EB-CA02-4D94-A6E2-14F2DB8DE3D4</t>
  </si>
  <si>
    <t>Pomocné práce</t>
  </si>
  <si>
    <t>342AA3CA-B873-4B6C-AA98-865B37F0E6AC</t>
  </si>
  <si>
    <t>VU5</t>
  </si>
  <si>
    <t>Drobný materiál (spojovací materiál, izolační pásky…) 3% materiálu</t>
  </si>
  <si>
    <t>457D89B5-9353-4EB4-81EF-3D8A41C3732C</t>
  </si>
  <si>
    <t>34571519</t>
  </si>
  <si>
    <t>krabice univerzální odbočná z PH s víčkem, D 73,5mmx43mm</t>
  </si>
  <si>
    <t>567638DA-B894-423E-815A-D2BD9D83B5F2</t>
  </si>
  <si>
    <t>741112352</t>
  </si>
  <si>
    <t>Otevření nebo uzavření krabice pancéřové víčkem na 2 šrouby</t>
  </si>
  <si>
    <t>DA9D3DD0-53E2-4D16-8C64-60623F73DF4B</t>
  </si>
  <si>
    <t>460680581</t>
  </si>
  <si>
    <t>Vysekání rýh pro montáž trubek a kabelů v cihelných zdech hloubky do 3 cm a šířky do 3 cm</t>
  </si>
  <si>
    <t>3993B4FC-1613-4D74-8448-7FA8E78A91B1</t>
  </si>
  <si>
    <t>460680593</t>
  </si>
  <si>
    <t>Vysekání rýh pro montáž trubek a kabelů v cihelných zdech hloubky do 5 cm a šířky do 7 cm</t>
  </si>
  <si>
    <t>D40CD671-B51E-4717-AFCD-9D3F2CC847DC</t>
  </si>
  <si>
    <t>460710031</t>
  </si>
  <si>
    <t>Vyplnění a omítnutí rýh ve stěnách hloubky do 3 cm a šířky do 3 cm</t>
  </si>
  <si>
    <t>FDDF0569-9D77-41D1-9ACC-7D9251609B22</t>
  </si>
  <si>
    <t>460710043</t>
  </si>
  <si>
    <t>Vyplnění a omítnutí rýh ve stěnách hloubky do 5 cm a šířky do 7 cm</t>
  </si>
  <si>
    <t>D6CC9A51-1228-4B1E-8F4F-C65C69FAE507</t>
  </si>
  <si>
    <t>460680401</t>
  </si>
  <si>
    <t>Vysekání kapes a výklenků ve zdivu z lehkých betonů, dutých cihel a tvárnic pro krabice 7x7x5 cm</t>
  </si>
  <si>
    <t>A26289E2-BB4A-4BF0-975C-F74E96D02211</t>
  </si>
  <si>
    <t>460680212</t>
  </si>
  <si>
    <t>Vybourání otvorů ve zdivu betonovém plochy do 0,09 m2, tloušťky do 30 cm</t>
  </si>
  <si>
    <t>19B093D0-FF15-44BE-BEAF-4DF57FC6E8B2</t>
  </si>
  <si>
    <t>741920052</t>
  </si>
  <si>
    <t>Montáž se zhotovením přepážka z desek nebo omítek do 300 mm ve stěně</t>
  </si>
  <si>
    <t>B7DFE74E-60F7-48A9-A084-24557922FB33</t>
  </si>
  <si>
    <t>V2</t>
  </si>
  <si>
    <t>Protipožární úcpávky</t>
  </si>
  <si>
    <t>E6536B0B-6F55-4118-9261-F3CE22F86DC6</t>
  </si>
  <si>
    <t>741120001</t>
  </si>
  <si>
    <t>Montáž vodič Cu izolovaný plný a laněný žíla 0,35-6 mm2 pod omítku (CY)</t>
  </si>
  <si>
    <t>217A6297-C957-43D0-BCC2-1B7AC2BEC57B</t>
  </si>
  <si>
    <t>V3</t>
  </si>
  <si>
    <t>H07V-K 6</t>
  </si>
  <si>
    <t>D96AFF49-83C9-48B1-A709-46E42FD6A084</t>
  </si>
  <si>
    <t>741210002</t>
  </si>
  <si>
    <t>Montáž rozvodnice oceloplechová nebo plastová běžná do 50 kg</t>
  </si>
  <si>
    <t>D7F02467-6263-4A0F-9BD8-6F45D2A00DCA</t>
  </si>
  <si>
    <t>VR1</t>
  </si>
  <si>
    <t>Oceloplechový rozváděč pro vestavnou montáž, 165 modulů, bílý</t>
  </si>
  <si>
    <t>CCC3F0C1-4020-49BC-A4CA-CA0A27234955</t>
  </si>
  <si>
    <t>460680485</t>
  </si>
  <si>
    <t>Vysekání kapes a výklenků ve zdivu cihelném pro elinstalační zařízení plochy přes 0,25 m2</t>
  </si>
  <si>
    <t>41BE9817-15D8-437B-81E6-29592A7E00BC</t>
  </si>
  <si>
    <t>741320175</t>
  </si>
  <si>
    <t>Montáž jistič třípólový nn do 63 A ve skříni</t>
  </si>
  <si>
    <t>0FEBD13C-B0AE-47FC-9593-1CACD9DAC0D4</t>
  </si>
  <si>
    <t>VR2</t>
  </si>
  <si>
    <t>Hlavní vypínač 3 pólový 63A</t>
  </si>
  <si>
    <t>EE33A36F-ACC0-4C5C-A22F-A8A011560C34</t>
  </si>
  <si>
    <t>741312501</t>
  </si>
  <si>
    <t>Montáž odpínač výkonový pojistkový do 500 V do 160 A bez zapojení</t>
  </si>
  <si>
    <t>E4EE8D42-A058-4999-BEB7-036A2B407BAD</t>
  </si>
  <si>
    <t>VR3</t>
  </si>
  <si>
    <t>Pojistkový odpínač 100A, 3p pro poj. 22x58</t>
  </si>
  <si>
    <t>12227F65-F305-4E66-844C-6C9B31C2D566</t>
  </si>
  <si>
    <t>741320041</t>
  </si>
  <si>
    <t>Montáž pojistka - patrona do 60 A se styčným kroužkem se zapojením vodičů</t>
  </si>
  <si>
    <t>508009C7-F25F-43E4-9FA0-6FCB7E9F32A0</t>
  </si>
  <si>
    <t>VR4</t>
  </si>
  <si>
    <t>Pojistka válcová gG22x58 100A 500V</t>
  </si>
  <si>
    <t>6809AD58-E6CC-48AE-9986-3062F45796BA</t>
  </si>
  <si>
    <t>741320105</t>
  </si>
  <si>
    <t>Montáž jistič jednopólový nn do 25 A ve skříni</t>
  </si>
  <si>
    <t>3AEB5CF7-CB05-4C25-891C-2774A1E46B16</t>
  </si>
  <si>
    <t>35822107</t>
  </si>
  <si>
    <t>Jistič 1 pólový 6A, char. B</t>
  </si>
  <si>
    <t>30C47307-D95C-4009-8349-709DC352C90E</t>
  </si>
  <si>
    <t>35822109</t>
  </si>
  <si>
    <t>Jistič 1 pólový 10A, char. B</t>
  </si>
  <si>
    <t>8880A387-F635-4CDD-BBC7-E3E19760638C</t>
  </si>
  <si>
    <t>VR5</t>
  </si>
  <si>
    <t>Jistič 1 pólový 10A, char. C</t>
  </si>
  <si>
    <t>A9BF5BA1-E83A-4C78-8FF2-8BDF33C91492</t>
  </si>
  <si>
    <t>35822111</t>
  </si>
  <si>
    <t>Jistič 1 pólový 16A, char. B</t>
  </si>
  <si>
    <t>F752D563-BEA2-4099-AEA2-AFBBD83A1BAA</t>
  </si>
  <si>
    <t>741320165</t>
  </si>
  <si>
    <t>Montáž jistič třípólový nn do 25 A ve skříni</t>
  </si>
  <si>
    <t>9F0CB18B-785E-4203-AB3E-784D090AA25D</t>
  </si>
  <si>
    <t>35822401</t>
  </si>
  <si>
    <t>jistič 3pólový-charakteristika B 16A</t>
  </si>
  <si>
    <t>1BC0D1E1-3A37-4411-AF46-35C8D6807A08</t>
  </si>
  <si>
    <t>35822403</t>
  </si>
  <si>
    <t>Jistič 3pólový-charakteristika B 25A</t>
  </si>
  <si>
    <t>02C3D34D-D380-404A-AA7D-3F3BB8272BD6</t>
  </si>
  <si>
    <t>28961323-6FFC-4033-9769-95C8CED1040F</t>
  </si>
  <si>
    <t>VR6</t>
  </si>
  <si>
    <t>Jistič 3 pólový 40A, char. B</t>
  </si>
  <si>
    <t>792C625A-3F70-4D8E-805D-172F17CF1CCC</t>
  </si>
  <si>
    <t>741321003</t>
  </si>
  <si>
    <t>Montáž proudových chráničů dvoupólových nn do 25 A ve skříni</t>
  </si>
  <si>
    <t>784ECFB9-CCA6-4C77-A8F2-8CC8703BAF9D</t>
  </si>
  <si>
    <t>VR7</t>
  </si>
  <si>
    <t>Proudový chránič s jističem 2 pólový 10 A, 30 mA</t>
  </si>
  <si>
    <t>2FD7F371-8E5F-45AC-A285-95999303E567</t>
  </si>
  <si>
    <t>VR8</t>
  </si>
  <si>
    <t>Proudový chránič s jističem 2 pólový 10 A, 30 mA, char. C</t>
  </si>
  <si>
    <t>19047BA8-E3E6-4DC7-AE5E-EACF90456F74</t>
  </si>
  <si>
    <t>741321033</t>
  </si>
  <si>
    <t>Montáž proudových chráničů čtyřpólových nn do 25 A ve skříni</t>
  </si>
  <si>
    <t>9641F0A7-8260-48FE-9E4D-7CC38F40091B</t>
  </si>
  <si>
    <t>VR9</t>
  </si>
  <si>
    <t>Proudový chránič 4 pólový, 40 A, 30 mA</t>
  </si>
  <si>
    <t>C96613B8-1ED5-43E0-AD67-57BA44A3F1C6</t>
  </si>
  <si>
    <t>741321043</t>
  </si>
  <si>
    <t>Montáž proudových chráničů čtyřpólových nn do 63 A ve skříni</t>
  </si>
  <si>
    <t>5D046338-148B-4A4A-97ED-B590A502266A</t>
  </si>
  <si>
    <t>Proudový chránič 4 pólový, 25 A, 30 mA</t>
  </si>
  <si>
    <t>D5D2FB21-DB06-4224-8F43-E127166766AF</t>
  </si>
  <si>
    <t>741330032</t>
  </si>
  <si>
    <t>Montáž stykačů střídavých vestavných jednopólových do 25 A</t>
  </si>
  <si>
    <t>5218BE13-CF2B-4362-A702-248A0AC0BD5E</t>
  </si>
  <si>
    <t>VR11</t>
  </si>
  <si>
    <t>Paměťové relé 16A, 230VAC, 1 spínací kontakt</t>
  </si>
  <si>
    <t>663ECE83-9AB9-4733-927D-67E4CD86B163</t>
  </si>
  <si>
    <t>VR12</t>
  </si>
  <si>
    <t>Stykač modulový 20A, 230VAC, 2 spínací kontakty</t>
  </si>
  <si>
    <t>AE5C06E2-7A24-453B-85AC-40CD16003F21</t>
  </si>
  <si>
    <t>741331062</t>
  </si>
  <si>
    <t>Montáž spínač mechanický s týdenním programem bez zapojení vodičů</t>
  </si>
  <si>
    <t>1791A70D-60FC-4492-95EE-D8E9F156D649</t>
  </si>
  <si>
    <t>VR13</t>
  </si>
  <si>
    <t>Digitální spínací hodiny týdenní, 1 spínací kontakt</t>
  </si>
  <si>
    <t>1D24F62E-6CA7-4171-BCFF-4242BF95DF02</t>
  </si>
  <si>
    <t>741130001</t>
  </si>
  <si>
    <t>Ukončení vodičů na PE a N svorkovnici do 2,5 mm2</t>
  </si>
  <si>
    <t>32972F8A-91AB-4073-90E6-FBC4A07406ED</t>
  </si>
  <si>
    <t>741130005</t>
  </si>
  <si>
    <t>Ukončení vodičů na PE a N svorkovnici do 10 mm2</t>
  </si>
  <si>
    <t>03EAE49C-195E-4896-9BE7-4964E9542E82</t>
  </si>
  <si>
    <t>741130006</t>
  </si>
  <si>
    <t>Ukončení vodičů na PE a N svorkovnici do 16 mm2</t>
  </si>
  <si>
    <t>A9D649BF-D923-47EF-8ED8-4039CE5B6721</t>
  </si>
  <si>
    <t>8D662CA4-3720-4EEB-AD64-B6EAC0C82E9A</t>
  </si>
  <si>
    <t>0C94B759-26AC-4964-ADFB-8F2FDC123279</t>
  </si>
  <si>
    <t>Kompletace rozváděče</t>
  </si>
  <si>
    <t>726BC6F4-A845-4B0D-B3B7-223E81F0CC1C</t>
  </si>
  <si>
    <t>Koordinace s ostatními profesemi</t>
  </si>
  <si>
    <t>33F2EACF-A374-4CC9-A607-B140573D67CA</t>
  </si>
  <si>
    <t>4CA47708-FEAA-43FD-9290-FF0F0A0D7CA2</t>
  </si>
  <si>
    <t>VR14</t>
  </si>
  <si>
    <t>2BC9801E-7AB3-4E2D-B064-EE2801315CE4</t>
  </si>
  <si>
    <t xml:space="preserve">Celkem za rozváděč přístavby RP : </t>
  </si>
  <si>
    <t>FC73E0C7-FA1B-45B7-A402-CAF0E10CE919</t>
  </si>
  <si>
    <t>VR15</t>
  </si>
  <si>
    <t>Jistič 3 pólový 50A, char. B</t>
  </si>
  <si>
    <t>ADACB7A7-3D32-4433-AB7C-8B3E076B21BA</t>
  </si>
  <si>
    <t>741322011</t>
  </si>
  <si>
    <t>Montáž svodiče bleskových proudů nn typ 1 třípólových impulzní proud do 35 Ka</t>
  </si>
  <si>
    <t>82F69707-BCAE-4306-8D35-67CCB98BA0E6</t>
  </si>
  <si>
    <t>VR16</t>
  </si>
  <si>
    <t>Přepěťová ochrana kombinovaná typ 1 + 2, LPL II, 25 Ka/ PÓL, 3+0, TN-C</t>
  </si>
  <si>
    <t>F64037A5-A24D-424A-B91A-4B7303A0C9CF</t>
  </si>
  <si>
    <t>141EB9B5-ABBD-4224-82FD-3E756594072F</t>
  </si>
  <si>
    <t>VR17</t>
  </si>
  <si>
    <t>143BB4AE-8CC9-4393-BB20-920B6E522519</t>
  </si>
  <si>
    <t>44FEB6FA-1921-4ABF-A6B1-2794FEAC12EE</t>
  </si>
  <si>
    <t>005124030T</t>
  </si>
  <si>
    <t>Doprava</t>
  </si>
  <si>
    <t>99859A36-D974-4F67-AA13-EF86076D4514</t>
  </si>
  <si>
    <t>1000T</t>
  </si>
  <si>
    <t>Oborová přirážka</t>
  </si>
  <si>
    <t>677D6305-13D4-4091-AE9B-550ED508FF4C</t>
  </si>
  <si>
    <t>005231010T</t>
  </si>
  <si>
    <t>Kontrola TIČR</t>
  </si>
  <si>
    <t>262497CA-BDD0-443B-B9CF-67F9D0C8EC97</t>
  </si>
  <si>
    <t>005231010R</t>
  </si>
  <si>
    <t>Revize</t>
  </si>
  <si>
    <t>7B563CD9-BD81-4C9F-B07B-BD2CD50109E7</t>
  </si>
  <si>
    <t>EF4BE019-0AD4-4BA5-97A6-DBA8B2B96197</t>
  </si>
  <si>
    <t>50AFAA22-E461-47EF-8BC4-5295C61BF9B1</t>
  </si>
  <si>
    <t>96A00923-D954-4999-BDCF-84B2B40B6C59</t>
  </si>
  <si>
    <t>2B533FB9-78AC-45E6-9002-519008FE468D</t>
  </si>
  <si>
    <t>CFC27FBB-7DF5-4810-82B3-1EE1E97D0FE6</t>
  </si>
  <si>
    <t>1B458D05-4EF5-42C1-9295-DC1427F1CA87</t>
  </si>
  <si>
    <t>36A9F8E6-6E98-441B-AEFA-83580A2A3EE6</t>
  </si>
  <si>
    <t xml:space="preserve">Celekm za doplnění rozváděče RH : </t>
  </si>
  <si>
    <t>741120003</t>
  </si>
  <si>
    <t>Montáž vodič Cu izolovaný plný a laněný žíla 10-16 mm2 pod omítku (CY)</t>
  </si>
  <si>
    <t>A7B0E07B-1497-43D6-B6DE-6A0C0B01D3DA</t>
  </si>
  <si>
    <t>V4</t>
  </si>
  <si>
    <t>H07V-K 10</t>
  </si>
  <si>
    <t>AA820BE5-DB22-429E-B94C-F2A39C509C78</t>
  </si>
  <si>
    <t>V5</t>
  </si>
  <si>
    <t>H07V-K 16</t>
  </si>
  <si>
    <t>9006D5AC-F798-4B82-B80C-B8071DD60CA7</t>
  </si>
  <si>
    <t>741122015</t>
  </si>
  <si>
    <t>Montáž kabel Cu bez ukončení uložený pod omítku plný kulatý 3x1,5 mm2 (CYKY)</t>
  </si>
  <si>
    <t>AC3252DD-E789-4B2F-9DCB-5343D77B89B9</t>
  </si>
  <si>
    <t>741122016</t>
  </si>
  <si>
    <t>Montáž kabel Cu bez ukončení uložený pod omítku plný kulatý 3x2,5 až 6 mm2 (CYKY)</t>
  </si>
  <si>
    <t>48D2FF11-E1C6-42AF-81C4-A33B4054D3DA</t>
  </si>
  <si>
    <t>741122211</t>
  </si>
  <si>
    <t>Montáž kabel Cu plný kulatý žíla 3x1,5 až 6 mm2 uložený volně (CYKY)</t>
  </si>
  <si>
    <t>ECD97D45-852E-471D-A67E-506C8D3E3E1C</t>
  </si>
  <si>
    <t>34111030</t>
  </si>
  <si>
    <t>kabel silový s Cu jádrem 1kV 3x1,5mm2</t>
  </si>
  <si>
    <t>52B6AE0E-8FC7-4F7D-9DA5-74293D36EAE4</t>
  </si>
  <si>
    <t>34111036</t>
  </si>
  <si>
    <t>kabel silový s Cu jádrem 1kV 3x2,5mm2</t>
  </si>
  <si>
    <t>61174507-CDB9-4E35-9AD0-29FEEB61216B</t>
  </si>
  <si>
    <t>741122031</t>
  </si>
  <si>
    <t>Montáž kabel Cu bez ukončení uložený pod omítku plný kulatý 5x1,5 až 2,5 mm2 (CYKY)</t>
  </si>
  <si>
    <t>B8B590BE-DD2A-45C4-8B6E-71B88925EE45</t>
  </si>
  <si>
    <t>34111090</t>
  </si>
  <si>
    <t>kabel silový s Cu jádrem 1kV 5x1,5mm2</t>
  </si>
  <si>
    <t>BBF6DB5B-E47C-4F95-A624-6F1C5D821714</t>
  </si>
  <si>
    <t>34111094</t>
  </si>
  <si>
    <t>kabel silový s Cu jádrem 1kV 5x2,5mm2</t>
  </si>
  <si>
    <t>13AC963A-35F8-4562-90E8-8750AD8216A9</t>
  </si>
  <si>
    <t>741122025</t>
  </si>
  <si>
    <t>Montáž kabel Cu bez ukončení uložený pod omítku plný kulatý 4x16 až 25 mm2 (CYKY)</t>
  </si>
  <si>
    <t>4C161A32-D3FB-4494-A96D-F8F7E8EBF81B</t>
  </si>
  <si>
    <t>34111080</t>
  </si>
  <si>
    <t>kabel silový s Cu jádrem 1kV 4x16mm2</t>
  </si>
  <si>
    <t>C9BAE2A3-05A3-4285-AA75-8A8980BED05C</t>
  </si>
  <si>
    <t>741910414</t>
  </si>
  <si>
    <t>Montáž žlab kovový šířky do 250 mm bez víka</t>
  </si>
  <si>
    <t>DFB53C1B-EDBE-4CFE-9836-477CCBCEF055</t>
  </si>
  <si>
    <t>V6</t>
  </si>
  <si>
    <t>Kabelový žlab drátěný 35x100 včetně spojovacího materiálu</t>
  </si>
  <si>
    <t>DD978EDB-FE65-4457-B906-279A672B642A</t>
  </si>
  <si>
    <t>741310201</t>
  </si>
  <si>
    <t>Montáž vypínač (polo)zapuštěný šroubové připojení 1-jednopólový</t>
  </si>
  <si>
    <t>7FD611AE-2123-4AB8-8947-C59336B9171F</t>
  </si>
  <si>
    <t>V7</t>
  </si>
  <si>
    <t>Spínač jednopólový pro zapuštěnou montáž, řazení č. 1, komplet, vč. zapojení</t>
  </si>
  <si>
    <t>098EC0D4-9B63-4989-9D71-B0E9F86A0897</t>
  </si>
  <si>
    <t>741310231</t>
  </si>
  <si>
    <t>Montáž přepínač (polo)zapuštěný šroubové připojení 5-seriový</t>
  </si>
  <si>
    <t>4A60573D-DB20-40D2-9158-EE3FF6CE6576</t>
  </si>
  <si>
    <t>V8</t>
  </si>
  <si>
    <t>Spínač sériový pro zapuštěnou montáž, řazení č. 5, komplet, vč. zapojení</t>
  </si>
  <si>
    <t>81B0ADC3-F3D7-470E-8967-1D89A15B6E40</t>
  </si>
  <si>
    <t>741310212</t>
  </si>
  <si>
    <t>Montáž ovladač (polo)zapuštěný šroubové připojení 1/0-tlačítkový zapínací</t>
  </si>
  <si>
    <t>48D772B5-2307-4B9D-8341-EE76885D46E3</t>
  </si>
  <si>
    <t>V9</t>
  </si>
  <si>
    <t>Ovladač zapínací pro zapuštěnou montáž, řazení č. 1/0, komplet, vč. zapojení</t>
  </si>
  <si>
    <t>E5EF44AE-99A6-4C5D-90F7-0D2002CF0D38</t>
  </si>
  <si>
    <t>741310233</t>
  </si>
  <si>
    <t>Montáž přepínač (polo)zapuštěný šroubové připojení 6-střídavý</t>
  </si>
  <si>
    <t>35768BF8-5FE5-4995-9457-B419A0A56362</t>
  </si>
  <si>
    <t>V10</t>
  </si>
  <si>
    <t>Přepínač křížový pro zapuštěnou montáž, řazení č. 6, komplet, vč. zapojení</t>
  </si>
  <si>
    <t>96529A46-2857-4822-AFB4-E8B83ED6AB7D</t>
  </si>
  <si>
    <t>741310239</t>
  </si>
  <si>
    <t>Montáž přepínač (polo)zapuštěný šroubové připojení 7-křížový</t>
  </si>
  <si>
    <t>C1C34E5F-463F-4D40-BDA0-DD026F4E560A</t>
  </si>
  <si>
    <t>V11</t>
  </si>
  <si>
    <t>Přepínač křížový pro zapuštěnou montáž, řazení č. 7, komplet, vč. zapojení</t>
  </si>
  <si>
    <t>75CD1FFD-9F19-4452-B6A5-7541F2518450</t>
  </si>
  <si>
    <t>741310251</t>
  </si>
  <si>
    <t>Montáž vypínač (polo)zapuštěný šroubové připojení 1-jednopólových prostředí venkovní/mokré</t>
  </si>
  <si>
    <t>83E3C303-8205-43FA-B212-0E8EFAB0C690</t>
  </si>
  <si>
    <t>V12</t>
  </si>
  <si>
    <t>Spínač jednopólový pro zapuštěnou montáž, řazení č. 1, komplet, vč. zapojení, IP44</t>
  </si>
  <si>
    <t>EE5F47CE-BB4E-4E90-9BEA-31A981ECCFA6</t>
  </si>
  <si>
    <t>741310263</t>
  </si>
  <si>
    <t>Montáž přepínač (polo)zapuštěný šroubové připojení 6-střídavých prostředí venkovní/mokré</t>
  </si>
  <si>
    <t>2D75540C-5194-490E-B9F5-7EFC1E1D91D9</t>
  </si>
  <si>
    <t>V13</t>
  </si>
  <si>
    <t>Přepínač křížový pro zapuštěnou montáž, řazení č. 6, komplet, vč. zapojení, IP44</t>
  </si>
  <si>
    <t>91AF80C5-1560-4FA4-BA25-63D099936360</t>
  </si>
  <si>
    <t>741313042</t>
  </si>
  <si>
    <t>Montáž zásuvka (polo)zapuštěná šroubové připojení 2P+PE dvojí zapojení - průběžná</t>
  </si>
  <si>
    <t>4958C1C1-F932-46FA-84BA-EA30C425F49D</t>
  </si>
  <si>
    <t>V14</t>
  </si>
  <si>
    <t>Zásuvka jednonásobná s ochrannými clonkami 16 A, 230 V, pro zapuštěnou montáž, komplet, vč. zapojení</t>
  </si>
  <si>
    <t>869514CC-B5DA-4820-9058-AF7364CF682C</t>
  </si>
  <si>
    <t>V15</t>
  </si>
  <si>
    <t>Zásuvka jednonásobná s ochrannými clonkami, s přepěťovou ochranou, 16 A, 230 V, pro zapuštěnou, montáž, komplet, vč. zapojení</t>
  </si>
  <si>
    <t>C65B8864-D741-44D5-A0B8-7CC6D0060367</t>
  </si>
  <si>
    <t>V16</t>
  </si>
  <si>
    <t>Zásuvka jednonásobná s ochrannými clonkami 16 A, 230 V, pro zapuštěnou montáž, komplet, vč. zapojení, , IP44</t>
  </si>
  <si>
    <t>BEB88265-5ABA-483E-A7F3-91A9DB2F638B</t>
  </si>
  <si>
    <t>741370002</t>
  </si>
  <si>
    <t>Montáž svítidlo žárovkové bytové stropní přisazené 1 zdroj se sklem</t>
  </si>
  <si>
    <t>845C3EAB-4C75-4D0B-9786-4F59F93FDB9E</t>
  </si>
  <si>
    <t>V17</t>
  </si>
  <si>
    <t>Přisazené LED svítidlo, opálový PMMA kryt, průměr 480mm, IP44, 1x 34 W, 3740 lm, Ra 80, 4000K</t>
  </si>
  <si>
    <t>43B604E4-28DD-4AEC-9BB1-8D601110CAE0</t>
  </si>
  <si>
    <t>V18</t>
  </si>
  <si>
    <t>Přisazené LED svítidlo, opálový PMMA kryt, průměr 375mm, IP20, 1x 27 W, 2700 lm, Ra 80, 4000K</t>
  </si>
  <si>
    <t>8475CA79-7435-4E2D-B74E-5C048B73E02A</t>
  </si>
  <si>
    <t>V19</t>
  </si>
  <si>
    <t>LED svítidlo přisazené pod kuchyňskou linku, IP20, 1x 10 W, 800 lm, Ra 80, 4000K</t>
  </si>
  <si>
    <t>8B9E2AB8-2728-4237-9322-3D6BD1F4DB4B</t>
  </si>
  <si>
    <t>741371002</t>
  </si>
  <si>
    <t>Montáž svítidlo zářivkové bytové stropní přisazené 1 zdroj s krytem</t>
  </si>
  <si>
    <t>E713880C-0695-4BB5-B8DB-33C923AA4726</t>
  </si>
  <si>
    <t>V20</t>
  </si>
  <si>
    <t>Přisazené LED svítidlo s optikami - hlubokozářič 60° - 1 linie LED, IP20, 1x 14 W, 2000 lm, Ra 80,, 4000K</t>
  </si>
  <si>
    <t>E8D0A1F4-5993-4FDE-B2CF-3CBDFB641D3E</t>
  </si>
  <si>
    <t>V21</t>
  </si>
  <si>
    <t>Přisazené LED svítidlo s optikami - hlubokozářič 60° - 2 linie LED, IP20, 1x 27 W, 3800 lm, Ra 80,, 4000K</t>
  </si>
  <si>
    <t>86B522E2-6122-4A46-9BD5-8544681824AC</t>
  </si>
  <si>
    <t>V22</t>
  </si>
  <si>
    <t>Přisazené LED svítidlo,  opálový kryt, IP20, 1x 25 W, 3600 lm, Ra 80, 4000K</t>
  </si>
  <si>
    <t>34E8558A-FF69-46E0-8D72-4FE9C9EDECE7</t>
  </si>
  <si>
    <t>V23</t>
  </si>
  <si>
    <t>Závěsné/přisazené, LED svítidlo, matná ALDP mřížka, UGR&amp;#60;19, IP20, 1x 37 W, 4450 lm, Ra 80, 4000K</t>
  </si>
  <si>
    <t>071978A6-5797-4449-A435-A7DB9741CE48</t>
  </si>
  <si>
    <t>V24</t>
  </si>
  <si>
    <t>Přisazené LED svítidlo s optikami - hlubokozářič 60° - 1 linie LED, IP20, 1x 8 W, 1000 lm, Ra 80,, 4000K</t>
  </si>
  <si>
    <t>46E4A9B9-6E2C-4FE6-BAC5-E26187613DE0</t>
  </si>
  <si>
    <t>V25</t>
  </si>
  <si>
    <t>Závěsné/přisazené, LED svítidlo, matná ALDP mřížka, UGR&amp;#60;19, 1x 26 W, 3300 lm, Ra 80, 4000K</t>
  </si>
  <si>
    <t>07A957DA-9DB7-43A7-BE82-871B53D1CE52</t>
  </si>
  <si>
    <t>V26</t>
  </si>
  <si>
    <t>Přisazené LED svítidlo s optikami - hlubokozářič 60° - 1 linie LED, IP44, 1x 14 W, 2000 lm, Ra 80,, 4000K</t>
  </si>
  <si>
    <t>55898F11-2C28-4669-B941-8BBEE1133E19</t>
  </si>
  <si>
    <t>741371102</t>
  </si>
  <si>
    <t>Montáž svítidlo zářivkové průmyslové stropní přisazené 1 zdroj s krytem</t>
  </si>
  <si>
    <t>9E1AF601-BB6E-49B9-BE93-2321E00D85A2</t>
  </si>
  <si>
    <t>V27</t>
  </si>
  <si>
    <t>LED prachotěsné svítidlo, opálový PC kryt, IK08, IP44, 1x 53 W, 7200 lm, Ra 80, 4000K</t>
  </si>
  <si>
    <t>F1359256-DD0A-4150-9087-8E728176EAD5</t>
  </si>
  <si>
    <t>V28</t>
  </si>
  <si>
    <t>LED prachotěsné svítidlo, opálový PC kryt, IK08, IP44, 1x 38 W, 4900 lm, Ra 80, 4000K</t>
  </si>
  <si>
    <t>55E1C4FA-ACB6-4058-B8B3-05388AA517A7</t>
  </si>
  <si>
    <t>741370011</t>
  </si>
  <si>
    <t>Montáž svítidlo žárovkové bytové stropní závěsné 1 zdroj</t>
  </si>
  <si>
    <t>AFAF1067-33A0-4E04-943F-D6EE128BBAF0</t>
  </si>
  <si>
    <t>V29</t>
  </si>
  <si>
    <t>Závěsné/přisazené, LED asymetrické svítidlo, 1x 35 W, 4500 lm, Ra 80, 4000K</t>
  </si>
  <si>
    <t>EB0E1763-03BD-4689-947E-468AF1330EA7</t>
  </si>
  <si>
    <t>741370181</t>
  </si>
  <si>
    <t>Montáž svítidlo žárovkové - pružný závěs</t>
  </si>
  <si>
    <t>ED81698D-86DE-4CF1-9733-AA06D13E687F</t>
  </si>
  <si>
    <t>V30</t>
  </si>
  <si>
    <t>Závěs svítidel</t>
  </si>
  <si>
    <t>F9ADD186-C9CC-4280-A22D-0DD226779DA3</t>
  </si>
  <si>
    <t>741370034</t>
  </si>
  <si>
    <t>Montáž svítidlo žárovkové bytové nástěnné přisazené 2 zdroje nouzové</t>
  </si>
  <si>
    <t>C965082E-CDAC-4706-91E6-5631A3FC65D6</t>
  </si>
  <si>
    <t>V31</t>
  </si>
  <si>
    <t>LED svítidlo přisazené nouzové s vlastní baterií 1 hod, pro osvětlení plochy, IP20, 1x 1 W, 120 lm,, 5000K</t>
  </si>
  <si>
    <t>52BA0AB6-8CEC-451F-8A6F-2D3580A0B6AA</t>
  </si>
  <si>
    <t>V32</t>
  </si>
  <si>
    <t>LED svítidlo přisazené nouzové s vlastní baterií 1 hod, pro osvětlení koridoru, IP44, 1x 3 W, 350 lm, , 5000K</t>
  </si>
  <si>
    <t>99F12C23-97B1-476D-8757-81FEB07C15CB</t>
  </si>
  <si>
    <t>V33</t>
  </si>
  <si>
    <t>LED svítidlo přisazené s piktogramem nouzové s vlastní baterií 1 hod, výška piktogramu min. 10cm,, IP20, 1x 1 W, 150 lm, 5000K</t>
  </si>
  <si>
    <t>40CE53EB-8C72-4439-82DC-F6B979B3CC43</t>
  </si>
  <si>
    <t>741330371</t>
  </si>
  <si>
    <t>Zapojení ventilátorů</t>
  </si>
  <si>
    <t>CAA81A85-799C-488C-8EA8-A2042D1548DF</t>
  </si>
  <si>
    <t>V34</t>
  </si>
  <si>
    <t>Montáž přivolávacího systému OSSP, komplet</t>
  </si>
  <si>
    <t>F347D288-CB8D-4E95-A9A0-9F3DFAE45A35</t>
  </si>
  <si>
    <t>V35</t>
  </si>
  <si>
    <t>Přivolávací systém OSSP, komplet</t>
  </si>
  <si>
    <t>4CF6E753-C626-4764-82D7-CA4E400B0D1E</t>
  </si>
  <si>
    <t>V36</t>
  </si>
  <si>
    <t>Vývod pro 5x2,5 mm2 –  bez zapojení</t>
  </si>
  <si>
    <t>DAFF6FE6-DD06-4C6E-8288-95CAC82173C2</t>
  </si>
  <si>
    <t>V37</t>
  </si>
  <si>
    <t>Vývod pro 3x2,5 mm2 –  bez zapojení</t>
  </si>
  <si>
    <t>43FA5C5F-FC0E-430B-92F0-E3ADD8DD6424</t>
  </si>
  <si>
    <t>A968DB80-4684-4153-81E7-B0F2EF07655E</t>
  </si>
  <si>
    <t>V38</t>
  </si>
  <si>
    <t>76F8F839-5A72-4004-BE61-EC54D935CB26</t>
  </si>
  <si>
    <t>91439768-26CF-4BDE-975D-D21C6BE80253</t>
  </si>
  <si>
    <t>87630498-A1F8-4109-9340-AB23C346F206</t>
  </si>
  <si>
    <t>V39</t>
  </si>
  <si>
    <t>Drobný materiál (spojovací materiál, izolační pásky…) 3% materiálu bez svítidel</t>
  </si>
  <si>
    <t>D8ECE251-257C-4426-A84A-DE44456F62A8</t>
  </si>
  <si>
    <t>24-24</t>
  </si>
  <si>
    <t>Montáž str.panelů z př.bet., H do 18 m, 3 t</t>
  </si>
  <si>
    <t>Panel stropní H 250 mm, šířka 1200 mm</t>
  </si>
  <si>
    <t>Panel stropní H 250 mm, šířka 1050 mm</t>
  </si>
  <si>
    <t>Panel stropní H 250 mm, šířka 820 mm</t>
  </si>
  <si>
    <t>Panel stropní H 250 mm, šířka 600 mm</t>
  </si>
  <si>
    <t>Čisticí kus, potrubí odpadní svislé D 125</t>
  </si>
  <si>
    <t>Úpravna vody DN 40</t>
  </si>
  <si>
    <t>Průtočná armatura 3/4</t>
  </si>
  <si>
    <t>Regulační šroubení rohové</t>
  </si>
  <si>
    <t>Dodávka potrubí,tvarovek,konc. prvků dle výkazu</t>
  </si>
  <si>
    <t>Potrubí, dešťové, D 125 x 4,9</t>
  </si>
  <si>
    <t xml:space="preserve">Vrty zapažené včtně odpažení do 650 mm hl.0-5 m hor.3, </t>
  </si>
  <si>
    <t>Vrty pro piloty zapažené včetně odpažení do 650 mm hl.nad 5 m hor.3</t>
  </si>
  <si>
    <t>264311411R0</t>
  </si>
  <si>
    <t>264311412R0</t>
  </si>
  <si>
    <t>Dveře protipožární EI30DP3-C plné 2kř. 160x197 cm CPL</t>
  </si>
  <si>
    <t>Dveře protipožární EI30DP3-C plné 2kř. 125x197 cm CPL včetně nadsvětlíku</t>
  </si>
  <si>
    <t>P/7 : 2*(1,7+2,15)*2</t>
  </si>
  <si>
    <t>Z/5 madlo levá strana 1815mm</t>
  </si>
  <si>
    <t>Z/4 - Ocelové zábradlí, včetně madla Z/5</t>
  </si>
  <si>
    <t>244a</t>
  </si>
  <si>
    <t>Z/6 - Ocelové zábradlí, 16000 x 900mm</t>
  </si>
  <si>
    <t>rozměr zábradlí pravá strana 10050 x 900mm</t>
  </si>
  <si>
    <t>Z/4 rozměr zábradlí pravá strana 1850 x 900mm</t>
  </si>
  <si>
    <t>rozměr zábradlí pravá strana 5950 x 900mm</t>
  </si>
  <si>
    <t>767004Ra</t>
  </si>
  <si>
    <t>Z/7 - Ocelové zábradlí, 6550 x 1000 mm</t>
  </si>
  <si>
    <t>Z/8 - Venkovní únikové schodiště</t>
  </si>
  <si>
    <t>Montáž podlah keram.,hladké, tmel, 60x60 cm</t>
  </si>
  <si>
    <t>771575109R0</t>
  </si>
  <si>
    <t>Rozebrání ploch ze silničních panelů, včetně zpětné montáže</t>
  </si>
  <si>
    <t>113151111R0</t>
  </si>
  <si>
    <t>Montáž instalačních krabic na povrch</t>
  </si>
  <si>
    <t>Instalační krabice na povrch včetně svorky a příslušenství</t>
  </si>
  <si>
    <t>Dlažba keramická 60x60 cm</t>
  </si>
  <si>
    <t>D+M venkovní hliníkové žaluzie, elektropohon připojovací kabel od pohonu 2m, včetně zapojení,  dálkový ovladač 20ks,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</si>
</sst>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i/>
      <sz val="8"/>
      <color rgb="FF0173FE"/>
      <name val="Arial CE"/>
      <family val="2"/>
      <charset val="238"/>
    </font>
    <font>
      <b/>
      <i/>
      <sz val="8"/>
      <color rgb="FF0173FE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1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vertical="top"/>
    </xf>
    <xf numFmtId="14" fontId="7" fillId="0" borderId="5" xfId="0" applyNumberFormat="1" applyFont="1" applyBorder="1" applyAlignment="1">
      <alignment horizontal="center" vertical="top"/>
    </xf>
    <xf numFmtId="0" fontId="7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7" fillId="0" borderId="11" xfId="0" applyFont="1" applyBorder="1" applyAlignment="1">
      <alignment horizontal="left" vertical="center" indent="1"/>
    </xf>
    <xf numFmtId="0" fontId="0" fillId="0" borderId="12" xfId="0" applyBorder="1"/>
    <xf numFmtId="0" fontId="7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7" fillId="0" borderId="11" xfId="0" applyFont="1" applyBorder="1"/>
    <xf numFmtId="0" fontId="7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7" fillId="3" borderId="8" xfId="0" applyFont="1" applyFill="1" applyBorder="1"/>
    <xf numFmtId="0" fontId="7" fillId="3" borderId="12" xfId="0" applyFont="1" applyFill="1" applyBorder="1" applyAlignment="1">
      <alignment vertical="center"/>
    </xf>
    <xf numFmtId="0" fontId="7" fillId="3" borderId="12" xfId="0" applyFont="1" applyFill="1" applyBorder="1"/>
    <xf numFmtId="4" fontId="0" fillId="0" borderId="0" xfId="0" applyNumberFormat="1"/>
    <xf numFmtId="0" fontId="8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7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7" fillId="3" borderId="0" xfId="0" applyNumberFormat="1" applyFont="1" applyFill="1" applyAlignment="1">
      <alignment horizontal="left" vertical="center"/>
    </xf>
    <xf numFmtId="0" fontId="7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3" fillId="0" borderId="15" xfId="0" applyFont="1" applyBorder="1"/>
    <xf numFmtId="4" fontId="3" fillId="5" borderId="17" xfId="0" applyNumberFormat="1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Border="1"/>
    <xf numFmtId="49" fontId="3" fillId="0" borderId="20" xfId="0" applyNumberFormat="1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horizontal="left" vertical="center" wrapText="1" indent="1"/>
    </xf>
    <xf numFmtId="49" fontId="3" fillId="0" borderId="20" xfId="0" applyNumberFormat="1" applyFont="1" applyBorder="1" applyAlignment="1">
      <alignment horizontal="left" vertical="center" wrapText="1" indent="2"/>
    </xf>
    <xf numFmtId="49" fontId="3" fillId="0" borderId="17" xfId="0" applyNumberFormat="1" applyFont="1" applyBorder="1" applyAlignment="1">
      <alignment horizontal="left" vertical="center" wrapText="1" indent="2"/>
    </xf>
    <xf numFmtId="4" fontId="3" fillId="0" borderId="19" xfId="0" applyNumberFormat="1" applyFont="1" applyBorder="1" applyAlignment="1">
      <alignment vertical="center"/>
    </xf>
    <xf numFmtId="4" fontId="3" fillId="3" borderId="2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3" fillId="5" borderId="19" xfId="0" applyNumberFormat="1" applyFont="1" applyFill="1" applyBorder="1" applyAlignment="1">
      <alignment horizontal="right" vertical="center" wrapText="1" shrinkToFit="1"/>
    </xf>
    <xf numFmtId="4" fontId="3" fillId="5" borderId="19" xfId="0" applyNumberFormat="1" applyFont="1" applyFill="1" applyBorder="1" applyAlignment="1">
      <alignment horizontal="right" vertical="center" wrapText="1" shrinkToFit="1"/>
    </xf>
    <xf numFmtId="4" fontId="3" fillId="0" borderId="22" xfId="0" applyNumberFormat="1" applyFont="1" applyBorder="1" applyAlignment="1">
      <alignment horizontal="right" vertical="center" shrinkToFit="1"/>
    </xf>
    <xf numFmtId="4" fontId="3" fillId="0" borderId="22" xfId="0" applyNumberFormat="1" applyFont="1" applyBorder="1" applyAlignment="1">
      <alignment vertical="center" shrinkToFit="1"/>
    </xf>
    <xf numFmtId="4" fontId="3" fillId="0" borderId="19" xfId="0" applyNumberFormat="1" applyFont="1" applyBorder="1" applyAlignment="1">
      <alignment vertical="center" shrinkToFit="1"/>
    </xf>
    <xf numFmtId="4" fontId="3" fillId="3" borderId="22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9" fontId="7" fillId="3" borderId="9" xfId="0" applyNumberFormat="1" applyFont="1" applyFill="1" applyBorder="1" applyAlignment="1">
      <alignment horizontal="left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right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right" vertical="center"/>
    </xf>
    <xf numFmtId="4" fontId="3" fillId="3" borderId="22" xfId="0" applyNumberFormat="1" applyFont="1" applyFill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 shrinkToFit="1"/>
    </xf>
    <xf numFmtId="4" fontId="3" fillId="3" borderId="22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21" xfId="0" applyNumberFormat="1" applyBorder="1" applyAlignment="1">
      <alignment horizontal="left" vertical="center" indent="1"/>
    </xf>
    <xf numFmtId="0" fontId="5" fillId="3" borderId="22" xfId="0" applyFon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left" vertical="center" indent="2"/>
    </xf>
    <xf numFmtId="0" fontId="5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>
      <alignment horizontal="right" vertical="center"/>
    </xf>
    <xf numFmtId="49" fontId="0" fillId="5" borderId="22" xfId="0" applyNumberFormat="1" applyFill="1" applyBorder="1" applyAlignment="1">
      <alignment vertical="center"/>
    </xf>
    <xf numFmtId="0" fontId="0" fillId="5" borderId="20" xfId="0" applyFill="1" applyBorder="1" applyAlignment="1">
      <alignment horizontal="right" vertical="center"/>
    </xf>
    <xf numFmtId="0" fontId="0" fillId="5" borderId="22" xfId="0" applyFill="1" applyBorder="1" applyAlignment="1">
      <alignment vertical="center" wrapText="1"/>
    </xf>
    <xf numFmtId="0" fontId="14" fillId="0" borderId="0" xfId="0" applyFont="1" applyAlignment="1">
      <alignment horizontal="center"/>
    </xf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164" fontId="15" fillId="0" borderId="0" xfId="0" applyNumberFormat="1" applyFont="1" applyAlignment="1">
      <alignment vertical="center" shrinkToFit="1"/>
    </xf>
    <xf numFmtId="4" fontId="15" fillId="0" borderId="0" xfId="0" applyNumberFormat="1" applyFont="1" applyAlignment="1">
      <alignment vertical="center" shrinkToFit="1"/>
    </xf>
    <xf numFmtId="49" fontId="15" fillId="0" borderId="0" xfId="0" applyNumberFormat="1" applyFont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164" fontId="14" fillId="3" borderId="21" xfId="0" applyNumberFormat="1" applyFont="1" applyFill="1" applyBorder="1" applyAlignment="1">
      <alignment vertical="center" shrinkToFit="1"/>
    </xf>
    <xf numFmtId="4" fontId="14" fillId="3" borderId="21" xfId="0" applyNumberFormat="1" applyFont="1" applyFill="1" applyBorder="1" applyAlignment="1">
      <alignment vertical="center" shrinkToFit="1"/>
    </xf>
    <xf numFmtId="4" fontId="14" fillId="3" borderId="23" xfId="0" applyNumberFormat="1" applyFont="1" applyFill="1" applyBorder="1" applyAlignment="1">
      <alignment vertical="center" shrinkToFi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24" xfId="0" applyNumberFormat="1" applyFont="1" applyFill="1" applyBorder="1" applyAlignment="1">
      <alignment vertical="center" shrinkToFit="1"/>
    </xf>
    <xf numFmtId="49" fontId="5" fillId="3" borderId="18" xfId="0" applyNumberFormat="1" applyFont="1" applyFill="1" applyBorder="1" applyAlignment="1">
      <alignment horizontal="center" vertical="center" shrinkToFit="1"/>
    </xf>
    <xf numFmtId="49" fontId="5" fillId="3" borderId="24" xfId="0" applyNumberFormat="1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shrinkToFit="1"/>
    </xf>
    <xf numFmtId="164" fontId="15" fillId="0" borderId="19" xfId="0" applyNumberFormat="1" applyFont="1" applyBorder="1" applyAlignment="1">
      <alignment vertical="center" shrinkToFit="1"/>
    </xf>
    <xf numFmtId="4" fontId="15" fillId="0" borderId="19" xfId="0" applyNumberFormat="1" applyFont="1" applyBorder="1" applyAlignment="1">
      <alignment vertical="center" shrinkToFit="1"/>
    </xf>
    <xf numFmtId="49" fontId="15" fillId="0" borderId="19" xfId="0" applyNumberFormat="1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shrinkToFit="1"/>
    </xf>
    <xf numFmtId="164" fontId="15" fillId="0" borderId="22" xfId="0" applyNumberFormat="1" applyFont="1" applyBorder="1" applyAlignment="1">
      <alignment vertical="center" shrinkToFit="1"/>
    </xf>
    <xf numFmtId="4" fontId="15" fillId="0" borderId="22" xfId="0" applyNumberFormat="1" applyFont="1" applyBorder="1" applyAlignment="1">
      <alignment vertical="center" shrinkToFit="1"/>
    </xf>
    <xf numFmtId="49" fontId="15" fillId="0" borderId="22" xfId="0" applyNumberFormat="1" applyFont="1" applyBorder="1" applyAlignment="1">
      <alignment horizontal="center" vertical="center" shrinkToFit="1"/>
    </xf>
    <xf numFmtId="4" fontId="15" fillId="4" borderId="22" xfId="0" applyNumberFormat="1" applyFont="1" applyFill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 indent="3" shrinkToFit="1"/>
    </xf>
    <xf numFmtId="164" fontId="16" fillId="0" borderId="0" xfId="0" applyNumberFormat="1" applyFont="1" applyAlignment="1">
      <alignment vertical="center" shrinkToFit="1"/>
    </xf>
    <xf numFmtId="0" fontId="16" fillId="0" borderId="0" xfId="0" quotePrefix="1" applyFont="1" applyAlignment="1">
      <alignment horizontal="left" vertical="center" indent="3"/>
    </xf>
    <xf numFmtId="0" fontId="16" fillId="0" borderId="0" xfId="0" applyFont="1" applyAlignment="1">
      <alignment horizontal="left" vertical="center" indent="3"/>
    </xf>
    <xf numFmtId="0" fontId="0" fillId="0" borderId="0" xfId="0" applyAlignment="1">
      <alignment horizontal="left" wrapText="1" indent="3"/>
    </xf>
    <xf numFmtId="0" fontId="15" fillId="0" borderId="0" xfId="0" applyFont="1" applyAlignment="1">
      <alignment horizontal="left" wrapText="1" indent="3"/>
    </xf>
    <xf numFmtId="0" fontId="0" fillId="0" borderId="0" xfId="0" quotePrefix="1" applyAlignment="1">
      <alignment horizontal="left" wrapText="1" indent="3"/>
    </xf>
    <xf numFmtId="0" fontId="0" fillId="0" borderId="0" xfId="0" applyAlignment="1">
      <alignment horizontal="left" wrapText="1" indent="4"/>
    </xf>
    <xf numFmtId="0" fontId="15" fillId="0" borderId="0" xfId="0" applyFont="1" applyAlignment="1">
      <alignment horizontal="left" wrapText="1" indent="4"/>
    </xf>
    <xf numFmtId="0" fontId="15" fillId="0" borderId="0" xfId="0" quotePrefix="1" applyFont="1" applyAlignment="1">
      <alignment horizontal="left" wrapText="1" indent="3"/>
    </xf>
    <xf numFmtId="11" fontId="15" fillId="0" borderId="0" xfId="0" applyNumberFormat="1" applyFont="1"/>
    <xf numFmtId="4" fontId="15" fillId="4" borderId="19" xfId="0" applyNumberFormat="1" applyFont="1" applyFill="1" applyBorder="1" applyAlignment="1" applyProtection="1">
      <alignment vertical="center" shrinkToFit="1"/>
      <protection locked="0"/>
    </xf>
    <xf numFmtId="164" fontId="15" fillId="4" borderId="22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left" vertical="center" indent="4"/>
    </xf>
    <xf numFmtId="0" fontId="17" fillId="0" borderId="0" xfId="0" applyFont="1" applyAlignment="1">
      <alignment horizontal="left" vertical="center" indent="4" shrinkToFit="1"/>
    </xf>
    <xf numFmtId="164" fontId="17" fillId="0" borderId="0" xfId="0" applyNumberFormat="1" applyFont="1" applyAlignment="1">
      <alignment vertical="center" shrinkToFit="1"/>
    </xf>
    <xf numFmtId="0" fontId="17" fillId="0" borderId="0" xfId="0" quotePrefix="1" applyFont="1" applyAlignment="1">
      <alignment horizontal="left" vertical="center" indent="4"/>
    </xf>
    <xf numFmtId="0" fontId="15" fillId="0" borderId="0" xfId="0" quotePrefix="1" applyFont="1" applyAlignment="1">
      <alignment horizontal="left" wrapText="1" indent="4"/>
    </xf>
    <xf numFmtId="0" fontId="18" fillId="0" borderId="0" xfId="0" applyFont="1" applyAlignment="1">
      <alignment horizontal="left" vertical="center" indent="4" shrinkToFit="1"/>
    </xf>
    <xf numFmtId="0" fontId="18" fillId="0" borderId="0" xfId="0" quotePrefix="1" applyFont="1" applyAlignment="1">
      <alignment horizontal="left" vertical="center" indent="4"/>
    </xf>
    <xf numFmtId="0" fontId="18" fillId="0" borderId="0" xfId="0" applyFont="1" applyAlignment="1">
      <alignment horizontal="left" vertical="center" indent="4"/>
    </xf>
    <xf numFmtId="49" fontId="4" fillId="3" borderId="7" xfId="0" applyNumberFormat="1" applyFont="1" applyFill="1" applyBorder="1" applyAlignment="1">
      <alignment horizontal="left" vertical="center"/>
    </xf>
    <xf numFmtId="49" fontId="1" fillId="0" borderId="21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10" fillId="3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4" fontId="9" fillId="0" borderId="14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9" xfId="0" applyNumberFormat="1" applyFont="1" applyBorder="1" applyAlignment="1">
      <alignment horizontal="right" vertical="center" indent="1"/>
    </xf>
    <xf numFmtId="2" fontId="10" fillId="3" borderId="4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right" indent="1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" fontId="11" fillId="0" borderId="14" xfId="0" applyNumberFormat="1" applyFont="1" applyBorder="1" applyAlignment="1">
      <alignment horizontal="right" vertical="center" indent="1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" fontId="9" fillId="0" borderId="4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3" borderId="21" xfId="0" applyNumberFormat="1" applyFill="1" applyBorder="1" applyAlignment="1">
      <alignment vertical="center"/>
    </xf>
    <xf numFmtId="49" fontId="0" fillId="3" borderId="23" xfId="0" applyNumberFormat="1" applyFill="1" applyBorder="1" applyAlignment="1">
      <alignment vertical="center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0" fontId="14" fillId="4" borderId="18" xfId="0" applyFont="1" applyFill="1" applyBorder="1" applyAlignment="1" applyProtection="1">
      <alignment horizontal="left" vertical="center" wrapText="1"/>
      <protection locked="0"/>
    </xf>
    <xf numFmtId="0" fontId="14" fillId="4" borderId="18" xfId="0" applyFont="1" applyFill="1" applyBorder="1" applyAlignment="1" applyProtection="1">
      <alignment horizontal="center" vertical="center" wrapText="1" shrinkToFit="1"/>
      <protection locked="0"/>
    </xf>
    <xf numFmtId="164" fontId="14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 applyProtection="1">
      <alignment horizontal="left" vertical="center" wrapText="1"/>
      <protection locked="0"/>
    </xf>
    <xf numFmtId="0" fontId="14" fillId="4" borderId="0" xfId="0" applyFont="1" applyFill="1" applyAlignment="1" applyProtection="1">
      <alignment horizontal="center" vertical="center" wrapText="1" shrinkToFit="1"/>
      <protection locked="0"/>
    </xf>
    <xf numFmtId="164" fontId="14" fillId="4" borderId="0" xfId="0" applyNumberFormat="1" applyFont="1" applyFill="1" applyAlignment="1" applyProtection="1">
      <alignment horizontal="center" vertical="center" wrapText="1" shrinkToFit="1"/>
      <protection locked="0"/>
    </xf>
    <xf numFmtId="4" fontId="14" fillId="4" borderId="0" xfId="0" applyNumberFormat="1" applyFont="1" applyFill="1" applyAlignment="1" applyProtection="1">
      <alignment horizontal="center" vertical="center" wrapText="1" shrinkToFit="1"/>
      <protection locked="0"/>
    </xf>
    <xf numFmtId="4" fontId="14" fillId="4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26" xfId="0" applyFont="1" applyFill="1" applyBorder="1" applyAlignment="1" applyProtection="1">
      <alignment horizontal="left" vertical="center" wrapText="1"/>
      <protection locked="0"/>
    </xf>
    <xf numFmtId="0" fontId="14" fillId="4" borderId="26" xfId="0" applyFont="1" applyFill="1" applyBorder="1" applyAlignment="1" applyProtection="1">
      <alignment horizontal="center" vertical="center" wrapText="1" shrinkToFit="1"/>
      <protection locked="0"/>
    </xf>
    <xf numFmtId="164" fontId="14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center"/>
    </xf>
    <xf numFmtId="49" fontId="0" fillId="0" borderId="21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0" borderId="23" xfId="0" applyNumberFormat="1" applyBorder="1" applyAlignment="1">
      <alignment vertical="center"/>
    </xf>
    <xf numFmtId="0" fontId="16" fillId="0" borderId="0" xfId="0" quotePrefix="1" applyFont="1" applyAlignment="1">
      <alignment horizontal="left" vertical="center" wrapText="1" indent="3"/>
    </xf>
    <xf numFmtId="0" fontId="16" fillId="0" borderId="0" xfId="0" quotePrefix="1" applyFont="1" applyAlignment="1">
      <alignment horizontal="left" vertical="center" indent="3" shrinkToFit="1"/>
    </xf>
    <xf numFmtId="0" fontId="17" fillId="0" borderId="0" xfId="0" quotePrefix="1" applyFont="1" applyAlignment="1">
      <alignment horizontal="left" vertical="center" wrapText="1" indent="4"/>
    </xf>
    <xf numFmtId="0" fontId="17" fillId="0" borderId="0" xfId="0" quotePrefix="1" applyFont="1" applyAlignment="1">
      <alignment horizontal="left" vertical="center" indent="4" shrinkToFit="1"/>
    </xf>
    <xf numFmtId="0" fontId="14" fillId="0" borderId="2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FILES/YODA/IPFiles/Templates/Rozpo&#269;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3.2" x14ac:dyDescent="0.25"/>
  <sheetData>
    <row r="1" spans="1:7" x14ac:dyDescent="0.25">
      <c r="A1" s="15" t="s">
        <v>39</v>
      </c>
    </row>
    <row r="2" spans="1:7" ht="57.75" customHeight="1" x14ac:dyDescent="0.25">
      <c r="A2" s="212" t="s">
        <v>40</v>
      </c>
      <c r="B2" s="212"/>
      <c r="C2" s="212"/>
      <c r="D2" s="212"/>
      <c r="E2" s="212"/>
      <c r="F2" s="212"/>
      <c r="G2" s="21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2"/>
  <sheetViews>
    <sheetView showGridLines="0" topLeftCell="B1" zoomScaleNormal="100" zoomScaleSheetLayoutView="75" workbookViewId="0">
      <selection activeCell="D2" sqref="D2"/>
    </sheetView>
  </sheetViews>
  <sheetFormatPr defaultColWidth="9" defaultRowHeight="13.2" x14ac:dyDescent="0.25"/>
  <cols>
    <col min="1" max="1" width="8.554687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</cols>
  <sheetData>
    <row r="1" spans="1:15" ht="33.75" customHeight="1" x14ac:dyDescent="0.25">
      <c r="A1" t="s">
        <v>42</v>
      </c>
      <c r="B1" s="213" t="s">
        <v>4</v>
      </c>
      <c r="C1" s="214"/>
      <c r="D1" s="214"/>
      <c r="E1" s="214"/>
      <c r="F1" s="214"/>
      <c r="G1" s="214"/>
      <c r="H1" s="214"/>
      <c r="I1" s="214"/>
      <c r="J1" s="215"/>
    </row>
    <row r="2" spans="1:15" ht="23.25" customHeight="1" x14ac:dyDescent="0.25">
      <c r="B2" s="73" t="s">
        <v>23</v>
      </c>
      <c r="C2" s="74"/>
      <c r="D2" s="210" t="s">
        <v>2846</v>
      </c>
      <c r="E2" s="75" t="s">
        <v>44</v>
      </c>
      <c r="F2" s="76"/>
      <c r="G2" s="76"/>
      <c r="H2" s="76"/>
      <c r="I2" s="76"/>
      <c r="J2" s="69"/>
      <c r="O2" s="1"/>
    </row>
    <row r="3" spans="1:15" ht="23.25" hidden="1" customHeight="1" x14ac:dyDescent="0.25">
      <c r="B3" s="77"/>
      <c r="C3" s="78"/>
      <c r="D3" s="79"/>
      <c r="E3" s="79"/>
      <c r="F3" s="80"/>
      <c r="G3" s="80"/>
      <c r="H3" s="78"/>
      <c r="I3" s="81"/>
      <c r="J3" s="70"/>
    </row>
    <row r="4" spans="1:15" ht="23.25" hidden="1" customHeight="1" x14ac:dyDescent="0.25">
      <c r="A4" s="72">
        <v>80501</v>
      </c>
      <c r="B4" s="77"/>
      <c r="C4" s="78"/>
      <c r="D4" s="82" t="s">
        <v>43</v>
      </c>
      <c r="E4" s="82" t="s">
        <v>44</v>
      </c>
      <c r="F4" s="83"/>
      <c r="G4" s="83"/>
      <c r="H4" s="83"/>
      <c r="I4" s="83"/>
      <c r="J4" s="71"/>
    </row>
    <row r="5" spans="1:15" ht="24" customHeight="1" x14ac:dyDescent="0.25">
      <c r="B5" s="44" t="s">
        <v>22</v>
      </c>
      <c r="C5" s="31"/>
      <c r="D5" s="84" t="s">
        <v>45</v>
      </c>
      <c r="E5" s="34"/>
      <c r="F5" s="34"/>
      <c r="G5" s="34"/>
      <c r="H5" s="35" t="s">
        <v>35</v>
      </c>
      <c r="I5" s="84" t="s">
        <v>49</v>
      </c>
      <c r="J5" s="45"/>
    </row>
    <row r="6" spans="1:15" ht="15.75" customHeight="1" x14ac:dyDescent="0.25">
      <c r="B6" s="46"/>
      <c r="C6" s="13"/>
      <c r="D6" s="85" t="s">
        <v>46</v>
      </c>
      <c r="E6" s="19"/>
      <c r="F6" s="19"/>
      <c r="G6" s="19"/>
      <c r="H6" s="14" t="s">
        <v>36</v>
      </c>
      <c r="I6" s="85"/>
      <c r="J6" s="47"/>
    </row>
    <row r="7" spans="1:15" ht="15.75" customHeight="1" x14ac:dyDescent="0.25">
      <c r="B7" s="48"/>
      <c r="C7" s="28"/>
      <c r="D7" s="86" t="s">
        <v>48</v>
      </c>
      <c r="E7" s="86" t="s">
        <v>47</v>
      </c>
      <c r="F7" s="36"/>
      <c r="G7" s="36"/>
      <c r="H7" s="36"/>
      <c r="I7" s="36"/>
      <c r="J7" s="49"/>
    </row>
    <row r="8" spans="1:15" ht="24" hidden="1" customHeight="1" x14ac:dyDescent="0.25">
      <c r="B8" s="43" t="s">
        <v>20</v>
      </c>
      <c r="D8" s="10"/>
      <c r="H8" s="14" t="s">
        <v>35</v>
      </c>
      <c r="I8" s="10"/>
      <c r="J8" s="47"/>
    </row>
    <row r="9" spans="1:15" ht="15.75" hidden="1" customHeight="1" x14ac:dyDescent="0.25">
      <c r="B9" s="50"/>
      <c r="D9" s="10"/>
      <c r="H9" s="14" t="s">
        <v>36</v>
      </c>
      <c r="I9" s="10"/>
      <c r="J9" s="47"/>
    </row>
    <row r="10" spans="1:15" ht="15.75" hidden="1" customHeight="1" x14ac:dyDescent="0.25">
      <c r="B10" s="51"/>
      <c r="D10" s="10"/>
      <c r="E10" s="10"/>
      <c r="F10" s="19"/>
      <c r="I10" s="37"/>
      <c r="J10" s="47"/>
    </row>
    <row r="11" spans="1:15" ht="24" customHeight="1" x14ac:dyDescent="0.25">
      <c r="B11" s="44" t="s">
        <v>19</v>
      </c>
      <c r="C11" s="31"/>
      <c r="D11" s="227"/>
      <c r="E11" s="227"/>
      <c r="F11" s="227"/>
      <c r="G11" s="227"/>
      <c r="H11" s="35" t="s">
        <v>35</v>
      </c>
      <c r="I11" s="88"/>
      <c r="J11" s="45"/>
    </row>
    <row r="12" spans="1:15" ht="15.75" customHeight="1" x14ac:dyDescent="0.25">
      <c r="B12" s="46"/>
      <c r="C12" s="13"/>
      <c r="D12" s="231"/>
      <c r="E12" s="231"/>
      <c r="F12" s="231"/>
      <c r="G12" s="231"/>
      <c r="H12" s="14" t="s">
        <v>36</v>
      </c>
      <c r="I12" s="89"/>
      <c r="J12" s="47"/>
    </row>
    <row r="13" spans="1:15" ht="15.75" customHeight="1" x14ac:dyDescent="0.25">
      <c r="B13" s="48"/>
      <c r="C13" s="28"/>
      <c r="D13" s="87"/>
      <c r="E13" s="233"/>
      <c r="F13" s="233"/>
      <c r="G13" s="233"/>
      <c r="H13" s="233"/>
      <c r="I13" s="36"/>
      <c r="J13" s="49"/>
    </row>
    <row r="14" spans="1:15" ht="24" hidden="1" customHeight="1" x14ac:dyDescent="0.25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5">
      <c r="B15" s="51" t="s">
        <v>33</v>
      </c>
      <c r="C15" s="20"/>
      <c r="E15" s="226"/>
      <c r="F15" s="226"/>
      <c r="G15" s="228"/>
      <c r="H15" s="228"/>
      <c r="I15" s="228" t="s">
        <v>30</v>
      </c>
      <c r="J15" s="229"/>
    </row>
    <row r="16" spans="1:15" ht="23.25" customHeight="1" x14ac:dyDescent="0.25">
      <c r="A16" s="131" t="s">
        <v>25</v>
      </c>
      <c r="B16" s="132" t="s">
        <v>25</v>
      </c>
      <c r="C16" s="21"/>
      <c r="D16" s="22"/>
      <c r="E16" s="230"/>
      <c r="F16" s="220"/>
      <c r="G16" s="230"/>
      <c r="H16" s="221"/>
      <c r="I16" s="220">
        <f>SUMIF(F52:F111,A16,I52:I111)+SUMIF(F52:F111,"PSU",I52:I111)</f>
        <v>0</v>
      </c>
      <c r="J16" s="221"/>
    </row>
    <row r="17" spans="1:10" ht="23.25" customHeight="1" x14ac:dyDescent="0.25">
      <c r="A17" s="131" t="s">
        <v>26</v>
      </c>
      <c r="B17" s="132" t="s">
        <v>26</v>
      </c>
      <c r="C17" s="21"/>
      <c r="D17" s="22"/>
      <c r="E17" s="230"/>
      <c r="F17" s="220"/>
      <c r="G17" s="230"/>
      <c r="H17" s="221"/>
      <c r="I17" s="220">
        <f>SUMIF(F52:F111,A17,I52:I111)</f>
        <v>0</v>
      </c>
      <c r="J17" s="221"/>
    </row>
    <row r="18" spans="1:10" ht="23.25" customHeight="1" x14ac:dyDescent="0.25">
      <c r="A18" s="131" t="s">
        <v>27</v>
      </c>
      <c r="B18" s="132" t="s">
        <v>27</v>
      </c>
      <c r="C18" s="21"/>
      <c r="D18" s="22"/>
      <c r="E18" s="230"/>
      <c r="F18" s="220"/>
      <c r="G18" s="230"/>
      <c r="H18" s="221"/>
      <c r="I18" s="220">
        <f>SUMIF(F52:F111,A18,I52:I111)</f>
        <v>0</v>
      </c>
      <c r="J18" s="221"/>
    </row>
    <row r="19" spans="1:10" ht="23.25" customHeight="1" x14ac:dyDescent="0.25">
      <c r="A19" s="131" t="s">
        <v>181</v>
      </c>
      <c r="B19" s="132" t="s">
        <v>181</v>
      </c>
      <c r="C19" s="21"/>
      <c r="D19" s="22"/>
      <c r="E19" s="230"/>
      <c r="F19" s="220"/>
      <c r="G19" s="230"/>
      <c r="H19" s="221"/>
      <c r="I19" s="220">
        <f>SUMIF(F52:F111,A19,I52:I111)</f>
        <v>0</v>
      </c>
      <c r="J19" s="221"/>
    </row>
    <row r="20" spans="1:10" ht="23.25" customHeight="1" x14ac:dyDescent="0.25">
      <c r="A20" s="131" t="s">
        <v>182</v>
      </c>
      <c r="B20" s="132" t="s">
        <v>182</v>
      </c>
      <c r="C20" s="21"/>
      <c r="D20" s="22"/>
      <c r="E20" s="230"/>
      <c r="F20" s="220"/>
      <c r="G20" s="230"/>
      <c r="H20" s="221"/>
      <c r="I20" s="220">
        <f>SUMIF(F52:F111,A20,I52:I111)</f>
        <v>0</v>
      </c>
      <c r="J20" s="221"/>
    </row>
    <row r="21" spans="1:10" ht="23.25" customHeight="1" x14ac:dyDescent="0.25">
      <c r="B21" s="54" t="s">
        <v>30</v>
      </c>
      <c r="C21" s="23"/>
      <c r="D21" s="24"/>
      <c r="E21" s="222"/>
      <c r="F21" s="223"/>
      <c r="G21" s="222"/>
      <c r="H21" s="224"/>
      <c r="I21" s="223">
        <f>SUM(I16:J20)</f>
        <v>0</v>
      </c>
      <c r="J21" s="224"/>
    </row>
    <row r="22" spans="1:10" ht="33" customHeight="1" x14ac:dyDescent="0.25">
      <c r="B22" s="51" t="s">
        <v>34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5">
      <c r="B23" s="44" t="s">
        <v>12</v>
      </c>
      <c r="C23" s="30"/>
      <c r="D23" s="31"/>
      <c r="E23" s="66">
        <v>15</v>
      </c>
      <c r="F23" s="32" t="s">
        <v>0</v>
      </c>
      <c r="G23" s="235">
        <f>ZakladDPHSniVypocet</f>
        <v>0</v>
      </c>
      <c r="H23" s="235"/>
      <c r="I23" s="235"/>
      <c r="J23" s="56" t="str">
        <f t="shared" ref="J23:J28" si="0">Mena</f>
        <v>CZK</v>
      </c>
    </row>
    <row r="24" spans="1:10" ht="23.25" customHeight="1" x14ac:dyDescent="0.25">
      <c r="B24" s="53" t="s">
        <v>13</v>
      </c>
      <c r="C24" s="21"/>
      <c r="D24" s="22"/>
      <c r="E24" s="67">
        <f>SazbaDPH1</f>
        <v>15</v>
      </c>
      <c r="F24" s="33" t="s">
        <v>0</v>
      </c>
      <c r="G24" s="234">
        <f>ZakladDPHSni*SazbaDPH1/100</f>
        <v>0</v>
      </c>
      <c r="H24" s="234"/>
      <c r="I24" s="234"/>
      <c r="J24" s="57" t="str">
        <f t="shared" si="0"/>
        <v>CZK</v>
      </c>
    </row>
    <row r="25" spans="1:10" ht="23.25" customHeight="1" x14ac:dyDescent="0.25">
      <c r="B25" s="53" t="s">
        <v>14</v>
      </c>
      <c r="C25" s="21"/>
      <c r="D25" s="22"/>
      <c r="E25" s="67">
        <v>21</v>
      </c>
      <c r="F25" s="33" t="s">
        <v>0</v>
      </c>
      <c r="G25" s="219">
        <f>ZakladDPHZaklVypocet</f>
        <v>0</v>
      </c>
      <c r="H25" s="219"/>
      <c r="I25" s="219"/>
      <c r="J25" s="57" t="str">
        <f t="shared" si="0"/>
        <v>CZK</v>
      </c>
    </row>
    <row r="26" spans="1:10" ht="23.25" customHeight="1" x14ac:dyDescent="0.25">
      <c r="B26" s="58" t="s">
        <v>15</v>
      </c>
      <c r="C26" s="27"/>
      <c r="D26" s="28"/>
      <c r="E26" s="68">
        <f>SazbaDPH2</f>
        <v>21</v>
      </c>
      <c r="F26" s="29" t="s">
        <v>0</v>
      </c>
      <c r="G26" s="216">
        <f>ZakladDPHZakl*SazbaDPH2/100</f>
        <v>0</v>
      </c>
      <c r="H26" s="216"/>
      <c r="I26" s="216"/>
      <c r="J26" s="59" t="str">
        <f t="shared" si="0"/>
        <v>CZK</v>
      </c>
    </row>
    <row r="27" spans="1:10" ht="23.25" customHeight="1" x14ac:dyDescent="0.25">
      <c r="B27" s="43" t="s">
        <v>5</v>
      </c>
      <c r="C27" s="10"/>
      <c r="D27" s="12"/>
      <c r="E27" s="10"/>
      <c r="F27" s="11"/>
      <c r="G27" s="217">
        <f>0</f>
        <v>0</v>
      </c>
      <c r="H27" s="217"/>
      <c r="I27" s="217"/>
      <c r="J27" s="55" t="str">
        <f t="shared" si="0"/>
        <v>CZK</v>
      </c>
    </row>
    <row r="28" spans="1:10" ht="27.75" hidden="1" customHeight="1" x14ac:dyDescent="0.25">
      <c r="B28" s="111" t="s">
        <v>24</v>
      </c>
      <c r="C28" s="112"/>
      <c r="D28" s="112"/>
      <c r="E28" s="113"/>
      <c r="F28" s="114"/>
      <c r="G28" s="225">
        <f>ZakladDPHSniVypocet+ZakladDPHZaklVypocet</f>
        <v>0</v>
      </c>
      <c r="H28" s="225"/>
      <c r="I28" s="225"/>
      <c r="J28" s="115" t="str">
        <f t="shared" si="0"/>
        <v>CZK</v>
      </c>
    </row>
    <row r="29" spans="1:10" ht="27.75" customHeight="1" x14ac:dyDescent="0.25">
      <c r="B29" s="111" t="s">
        <v>37</v>
      </c>
      <c r="C29" s="116"/>
      <c r="D29" s="116"/>
      <c r="E29" s="116"/>
      <c r="F29" s="116"/>
      <c r="G29" s="218">
        <f>ZakladDPHSni+DPHSni+ZakladDPHZakl+DPHZakl+Zaokrouhleni</f>
        <v>0</v>
      </c>
      <c r="H29" s="218"/>
      <c r="I29" s="218"/>
      <c r="J29" s="117" t="s">
        <v>61</v>
      </c>
    </row>
    <row r="30" spans="1:10" ht="12.75" customHeight="1" x14ac:dyDescent="0.25">
      <c r="B30" s="50"/>
      <c r="J30" s="60"/>
    </row>
    <row r="31" spans="1:10" ht="30" customHeight="1" x14ac:dyDescent="0.25">
      <c r="B31" s="50"/>
      <c r="J31" s="60"/>
    </row>
    <row r="32" spans="1:10" ht="18.75" customHeight="1" x14ac:dyDescent="0.25">
      <c r="B32" s="61" t="s">
        <v>41</v>
      </c>
      <c r="C32" s="39"/>
      <c r="D32" s="40"/>
      <c r="E32" s="40"/>
      <c r="F32" s="9" t="s">
        <v>11</v>
      </c>
      <c r="G32" s="40"/>
      <c r="H32" s="41"/>
      <c r="I32" s="40"/>
      <c r="J32" s="60"/>
    </row>
    <row r="33" spans="1:10" ht="47.25" customHeight="1" x14ac:dyDescent="0.25">
      <c r="B33" s="50"/>
      <c r="J33" s="60"/>
    </row>
    <row r="34" spans="1:10" s="15" customFormat="1" ht="18.75" customHeight="1" x14ac:dyDescent="0.25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5">
      <c r="B35" s="50"/>
      <c r="C35" s="232" t="s">
        <v>2</v>
      </c>
      <c r="D35" s="232"/>
      <c r="E35" s="232"/>
      <c r="H35" s="8" t="s">
        <v>3</v>
      </c>
      <c r="J35" s="60"/>
    </row>
    <row r="36" spans="1:10" ht="13.5" customHeight="1" x14ac:dyDescent="0.25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customHeight="1" x14ac:dyDescent="0.3">
      <c r="B37" s="16" t="s">
        <v>16</v>
      </c>
      <c r="C37" s="2"/>
      <c r="D37" s="2"/>
      <c r="E37" s="2"/>
      <c r="F37" s="104"/>
      <c r="G37" s="104"/>
      <c r="H37" s="104"/>
      <c r="I37" s="104"/>
      <c r="J37" s="2"/>
    </row>
    <row r="38" spans="1:10" ht="29.25" customHeight="1" x14ac:dyDescent="0.25">
      <c r="A38" s="90" t="s">
        <v>38</v>
      </c>
      <c r="B38" s="91" t="s">
        <v>17</v>
      </c>
      <c r="C38" s="92" t="s">
        <v>6</v>
      </c>
      <c r="D38" s="92"/>
      <c r="E38" s="93"/>
      <c r="F38" s="105" t="str">
        <f>B23</f>
        <v>Základ pro sníženou DPH</v>
      </c>
      <c r="G38" s="105" t="str">
        <f>B25</f>
        <v>Základ pro základní DPH</v>
      </c>
      <c r="H38" s="106" t="s">
        <v>18</v>
      </c>
      <c r="I38" s="106" t="s">
        <v>1</v>
      </c>
      <c r="J38" s="94" t="s">
        <v>0</v>
      </c>
    </row>
    <row r="39" spans="1:10" ht="23.25" customHeight="1" x14ac:dyDescent="0.25">
      <c r="A39" s="95">
        <v>1</v>
      </c>
      <c r="B39" s="96" t="s">
        <v>43</v>
      </c>
      <c r="C39" s="236" t="s">
        <v>44</v>
      </c>
      <c r="D39" s="236"/>
      <c r="E39" s="237"/>
      <c r="F39" s="107">
        <f>OVN!AC32+'D.1.1'!AC1072+'D.1.4.1'!AC278+'D.1.4.2'!AC185</f>
        <v>0</v>
      </c>
      <c r="G39" s="107">
        <f>OVN!AD32+'D.1.1'!AD1072+'D.1.4.1'!AD278+'D.1.4.2'!AD185</f>
        <v>0</v>
      </c>
      <c r="H39" s="108">
        <f t="shared" ref="H39:H45" si="1">(F39*SazbaDPH1/100)+(G39*SazbaDPH2/100)</f>
        <v>0</v>
      </c>
      <c r="I39" s="108">
        <f t="shared" ref="I39:I45" si="2">F39+G39+H39</f>
        <v>0</v>
      </c>
      <c r="J39" s="98" t="str">
        <f t="shared" ref="J39:J45" si="3">IF(CenaCelkemVypocet=0,"",I39/CenaCelkemVypocet*100)</f>
        <v/>
      </c>
    </row>
    <row r="40" spans="1:10" ht="23.25" customHeight="1" x14ac:dyDescent="0.25">
      <c r="A40" s="95">
        <v>2</v>
      </c>
      <c r="B40" s="99" t="s">
        <v>50</v>
      </c>
      <c r="C40" s="236" t="s">
        <v>51</v>
      </c>
      <c r="D40" s="236"/>
      <c r="E40" s="237"/>
      <c r="F40" s="108">
        <f>OVN!AC32</f>
        <v>0</v>
      </c>
      <c r="G40" s="108">
        <f>OVN!AD32</f>
        <v>0</v>
      </c>
      <c r="H40" s="108">
        <f t="shared" si="1"/>
        <v>0</v>
      </c>
      <c r="I40" s="108">
        <f t="shared" si="2"/>
        <v>0</v>
      </c>
      <c r="J40" s="98" t="str">
        <f t="shared" si="3"/>
        <v/>
      </c>
    </row>
    <row r="41" spans="1:10" ht="23.25" customHeight="1" x14ac:dyDescent="0.25">
      <c r="A41" s="95">
        <v>3</v>
      </c>
      <c r="B41" s="100" t="s">
        <v>50</v>
      </c>
      <c r="C41" s="236" t="s">
        <v>51</v>
      </c>
      <c r="D41" s="236"/>
      <c r="E41" s="237"/>
      <c r="F41" s="108">
        <f>OVN!AC32</f>
        <v>0</v>
      </c>
      <c r="G41" s="108">
        <f>OVN!AD32</f>
        <v>0</v>
      </c>
      <c r="H41" s="108">
        <f t="shared" si="1"/>
        <v>0</v>
      </c>
      <c r="I41" s="108">
        <f t="shared" si="2"/>
        <v>0</v>
      </c>
      <c r="J41" s="98" t="str">
        <f t="shared" si="3"/>
        <v/>
      </c>
    </row>
    <row r="42" spans="1:10" ht="23.25" customHeight="1" x14ac:dyDescent="0.25">
      <c r="A42" s="95">
        <v>2</v>
      </c>
      <c r="B42" s="99" t="s">
        <v>52</v>
      </c>
      <c r="C42" s="236" t="s">
        <v>53</v>
      </c>
      <c r="D42" s="236"/>
      <c r="E42" s="237"/>
      <c r="F42" s="108">
        <f>'D.1.1'!AC1072+'D.1.4.1'!AC278+'D.1.4.2'!AC185</f>
        <v>0</v>
      </c>
      <c r="G42" s="108">
        <f>'D.1.1'!AD1072+'D.1.4.1'!AD278+'D.1.4.2'!AD185</f>
        <v>0</v>
      </c>
      <c r="H42" s="108">
        <f t="shared" si="1"/>
        <v>0</v>
      </c>
      <c r="I42" s="108">
        <f t="shared" si="2"/>
        <v>0</v>
      </c>
      <c r="J42" s="98" t="str">
        <f t="shared" si="3"/>
        <v/>
      </c>
    </row>
    <row r="43" spans="1:10" ht="23.25" customHeight="1" x14ac:dyDescent="0.25">
      <c r="A43" s="95">
        <v>3</v>
      </c>
      <c r="B43" s="100" t="s">
        <v>54</v>
      </c>
      <c r="C43" s="236" t="s">
        <v>55</v>
      </c>
      <c r="D43" s="236"/>
      <c r="E43" s="237"/>
      <c r="F43" s="108">
        <f>'D.1.1'!AC1072</f>
        <v>0</v>
      </c>
      <c r="G43" s="108">
        <f>'D.1.1'!AD1072</f>
        <v>0</v>
      </c>
      <c r="H43" s="108">
        <f t="shared" si="1"/>
        <v>0</v>
      </c>
      <c r="I43" s="108">
        <f t="shared" si="2"/>
        <v>0</v>
      </c>
      <c r="J43" s="98" t="str">
        <f t="shared" si="3"/>
        <v/>
      </c>
    </row>
    <row r="44" spans="1:10" ht="23.25" customHeight="1" x14ac:dyDescent="0.25">
      <c r="A44" s="95">
        <v>3</v>
      </c>
      <c r="B44" s="100" t="s">
        <v>56</v>
      </c>
      <c r="C44" s="236" t="s">
        <v>57</v>
      </c>
      <c r="D44" s="236"/>
      <c r="E44" s="237"/>
      <c r="F44" s="108">
        <f>'D.1.4.1'!AC278</f>
        <v>0</v>
      </c>
      <c r="G44" s="108">
        <f>'D.1.4.1'!AD278</f>
        <v>0</v>
      </c>
      <c r="H44" s="108">
        <f t="shared" si="1"/>
        <v>0</v>
      </c>
      <c r="I44" s="108">
        <f t="shared" si="2"/>
        <v>0</v>
      </c>
      <c r="J44" s="98" t="str">
        <f t="shared" si="3"/>
        <v/>
      </c>
    </row>
    <row r="45" spans="1:10" ht="23.25" customHeight="1" x14ac:dyDescent="0.25">
      <c r="A45" s="95">
        <v>3</v>
      </c>
      <c r="B45" s="101" t="s">
        <v>58</v>
      </c>
      <c r="C45" s="236" t="s">
        <v>59</v>
      </c>
      <c r="D45" s="236"/>
      <c r="E45" s="237"/>
      <c r="F45" s="109">
        <f>'D.1.4.2'!AC185</f>
        <v>0</v>
      </c>
      <c r="G45" s="109">
        <f>'D.1.4.2'!AD185</f>
        <v>0</v>
      </c>
      <c r="H45" s="109">
        <f t="shared" si="1"/>
        <v>0</v>
      </c>
      <c r="I45" s="109">
        <f t="shared" si="2"/>
        <v>0</v>
      </c>
      <c r="J45" s="102" t="str">
        <f t="shared" si="3"/>
        <v/>
      </c>
    </row>
    <row r="46" spans="1:10" ht="23.25" customHeight="1" x14ac:dyDescent="0.25">
      <c r="A46" s="90"/>
      <c r="B46" s="238" t="s">
        <v>60</v>
      </c>
      <c r="C46" s="239"/>
      <c r="D46" s="239"/>
      <c r="E46" s="240"/>
      <c r="F46" s="110">
        <f>SUMIF(A39:A45,"=1",F39:F45)</f>
        <v>0</v>
      </c>
      <c r="G46" s="110">
        <f>SUMIF(A39:A45,"=1",G39:G45)</f>
        <v>0</v>
      </c>
      <c r="H46" s="110">
        <f>SUMIF(A39:A45,"=1",H39:H45)</f>
        <v>0</v>
      </c>
      <c r="I46" s="110">
        <f>SUMIF(A39:A45,"=1",I39:I45)</f>
        <v>0</v>
      </c>
      <c r="J46" s="103">
        <f>SUMIF(A39:A45,"=1",J39:J45)</f>
        <v>0</v>
      </c>
    </row>
    <row r="50" spans="1:10" ht="15.6" x14ac:dyDescent="0.3">
      <c r="B50" s="118" t="s">
        <v>62</v>
      </c>
    </row>
    <row r="51" spans="1:10" ht="23.25" customHeight="1" x14ac:dyDescent="0.25">
      <c r="A51" s="119"/>
      <c r="B51" s="120" t="s">
        <v>17</v>
      </c>
      <c r="C51" s="93" t="s">
        <v>6</v>
      </c>
      <c r="D51" s="93"/>
      <c r="E51" s="93"/>
      <c r="F51" s="121" t="s">
        <v>63</v>
      </c>
      <c r="G51" s="122"/>
      <c r="H51" s="122"/>
      <c r="I51" s="122" t="s">
        <v>30</v>
      </c>
      <c r="J51" s="122" t="s">
        <v>0</v>
      </c>
    </row>
    <row r="52" spans="1:10" ht="23.25" customHeight="1" x14ac:dyDescent="0.25">
      <c r="A52" s="90"/>
      <c r="B52" s="96" t="s">
        <v>64</v>
      </c>
      <c r="C52" s="236" t="s">
        <v>65</v>
      </c>
      <c r="D52" s="236"/>
      <c r="E52" s="237"/>
      <c r="F52" s="123" t="s">
        <v>25</v>
      </c>
      <c r="G52" s="107"/>
      <c r="H52" s="107"/>
      <c r="I52" s="107">
        <f>'D.1.4.2'!G11+'D.1.4.2'!G33+'D.1.4.2'!G117</f>
        <v>0</v>
      </c>
      <c r="J52" s="97" t="str">
        <f>IF(I112=0,"",I52/I112*100)</f>
        <v/>
      </c>
    </row>
    <row r="53" spans="1:10" ht="23.25" customHeight="1" x14ac:dyDescent="0.25">
      <c r="A53" s="90"/>
      <c r="B53" s="96" t="s">
        <v>66</v>
      </c>
      <c r="C53" s="236" t="s">
        <v>67</v>
      </c>
      <c r="D53" s="236"/>
      <c r="E53" s="237"/>
      <c r="F53" s="123" t="s">
        <v>25</v>
      </c>
      <c r="G53" s="107"/>
      <c r="H53" s="107"/>
      <c r="I53" s="107">
        <f>'D.1.4.2'!G47</f>
        <v>0</v>
      </c>
      <c r="J53" s="97" t="str">
        <f>IF(I112=0,"",I53/I112*100)</f>
        <v/>
      </c>
    </row>
    <row r="54" spans="1:10" ht="23.25" customHeight="1" x14ac:dyDescent="0.25">
      <c r="A54" s="90"/>
      <c r="B54" s="96" t="s">
        <v>68</v>
      </c>
      <c r="C54" s="236" t="s">
        <v>69</v>
      </c>
      <c r="D54" s="236"/>
      <c r="E54" s="237"/>
      <c r="F54" s="123" t="s">
        <v>25</v>
      </c>
      <c r="G54" s="107"/>
      <c r="H54" s="107"/>
      <c r="I54" s="107">
        <f>'D.1.4.2'!G91+'D.1.4.2'!G106</f>
        <v>0</v>
      </c>
      <c r="J54" s="97" t="str">
        <f>IF(I112=0,"",I54/I112*100)</f>
        <v/>
      </c>
    </row>
    <row r="55" spans="1:10" ht="23.25" customHeight="1" x14ac:dyDescent="0.25">
      <c r="A55" s="90"/>
      <c r="B55" s="96" t="s">
        <v>70</v>
      </c>
      <c r="C55" s="236" t="s">
        <v>71</v>
      </c>
      <c r="D55" s="236"/>
      <c r="E55" s="237"/>
      <c r="F55" s="123" t="s">
        <v>25</v>
      </c>
      <c r="G55" s="107"/>
      <c r="H55" s="107"/>
      <c r="I55" s="107">
        <f>'D.1.4.2'!G16</f>
        <v>0</v>
      </c>
      <c r="J55" s="97" t="str">
        <f>IF(I112=0,"",I55/I112*100)</f>
        <v/>
      </c>
    </row>
    <row r="56" spans="1:10" ht="23.25" customHeight="1" x14ac:dyDescent="0.25">
      <c r="A56" s="90"/>
      <c r="B56" s="96" t="s">
        <v>72</v>
      </c>
      <c r="C56" s="236" t="s">
        <v>73</v>
      </c>
      <c r="D56" s="236"/>
      <c r="E56" s="237"/>
      <c r="F56" s="123" t="s">
        <v>25</v>
      </c>
      <c r="G56" s="107"/>
      <c r="H56" s="107"/>
      <c r="I56" s="107">
        <f>'D.1.4.2'!G100</f>
        <v>0</v>
      </c>
      <c r="J56" s="97" t="str">
        <f>IF(I112=0,"",I56/I112*100)</f>
        <v/>
      </c>
    </row>
    <row r="57" spans="1:10" ht="23.25" customHeight="1" x14ac:dyDescent="0.25">
      <c r="A57" s="90"/>
      <c r="B57" s="96" t="s">
        <v>74</v>
      </c>
      <c r="C57" s="236" t="s">
        <v>75</v>
      </c>
      <c r="D57" s="236"/>
      <c r="E57" s="237"/>
      <c r="F57" s="123" t="s">
        <v>25</v>
      </c>
      <c r="G57" s="107"/>
      <c r="H57" s="107"/>
      <c r="I57" s="107">
        <f>'D.1.1'!G11</f>
        <v>0</v>
      </c>
      <c r="J57" s="97" t="str">
        <f>IF(I112=0,"",I57/I112*100)</f>
        <v/>
      </c>
    </row>
    <row r="58" spans="1:10" ht="23.25" customHeight="1" x14ac:dyDescent="0.25">
      <c r="A58" s="90"/>
      <c r="B58" s="96" t="s">
        <v>76</v>
      </c>
      <c r="C58" s="236" t="s">
        <v>77</v>
      </c>
      <c r="D58" s="236"/>
      <c r="E58" s="237"/>
      <c r="F58" s="123" t="s">
        <v>25</v>
      </c>
      <c r="G58" s="107"/>
      <c r="H58" s="107"/>
      <c r="I58" s="107">
        <f>'D.1.4.1'!G11</f>
        <v>0</v>
      </c>
      <c r="J58" s="97" t="str">
        <f>IF(I112=0,"",I58/I112*100)</f>
        <v/>
      </c>
    </row>
    <row r="59" spans="1:10" ht="23.25" customHeight="1" x14ac:dyDescent="0.25">
      <c r="A59" s="90"/>
      <c r="B59" s="96" t="s">
        <v>78</v>
      </c>
      <c r="C59" s="236" t="s">
        <v>79</v>
      </c>
      <c r="D59" s="236"/>
      <c r="E59" s="237"/>
      <c r="F59" s="123" t="s">
        <v>25</v>
      </c>
      <c r="G59" s="107"/>
      <c r="H59" s="107"/>
      <c r="I59" s="107">
        <f>'D.1.4.1'!G18</f>
        <v>0</v>
      </c>
      <c r="J59" s="97" t="str">
        <f>IF(I112=0,"",I59/I112*100)</f>
        <v/>
      </c>
    </row>
    <row r="60" spans="1:10" ht="23.25" customHeight="1" x14ac:dyDescent="0.25">
      <c r="A60" s="90"/>
      <c r="B60" s="96" t="s">
        <v>80</v>
      </c>
      <c r="C60" s="236" t="s">
        <v>81</v>
      </c>
      <c r="D60" s="236"/>
      <c r="E60" s="237"/>
      <c r="F60" s="123" t="s">
        <v>25</v>
      </c>
      <c r="G60" s="107"/>
      <c r="H60" s="107"/>
      <c r="I60" s="107">
        <f>'D.1.4.1'!G28</f>
        <v>0</v>
      </c>
      <c r="J60" s="97" t="str">
        <f>IF(I112=0,"",I60/I112*100)</f>
        <v/>
      </c>
    </row>
    <row r="61" spans="1:10" ht="23.25" customHeight="1" x14ac:dyDescent="0.25">
      <c r="A61" s="90"/>
      <c r="B61" s="96" t="s">
        <v>82</v>
      </c>
      <c r="C61" s="236" t="s">
        <v>83</v>
      </c>
      <c r="D61" s="236"/>
      <c r="E61" s="237"/>
      <c r="F61" s="123" t="s">
        <v>25</v>
      </c>
      <c r="G61" s="107"/>
      <c r="H61" s="107"/>
      <c r="I61" s="107">
        <f>'D.1.4.1'!G32</f>
        <v>0</v>
      </c>
      <c r="J61" s="97" t="str">
        <f>IF(I112=0,"",I61/I112*100)</f>
        <v/>
      </c>
    </row>
    <row r="62" spans="1:10" ht="23.25" customHeight="1" x14ac:dyDescent="0.25">
      <c r="A62" s="90"/>
      <c r="B62" s="96" t="s">
        <v>84</v>
      </c>
      <c r="C62" s="236" t="s">
        <v>85</v>
      </c>
      <c r="D62" s="236"/>
      <c r="E62" s="237"/>
      <c r="F62" s="123" t="s">
        <v>25</v>
      </c>
      <c r="G62" s="107"/>
      <c r="H62" s="107"/>
      <c r="I62" s="107">
        <f>'D.1.4.1'!G40+'D.1.4.1'!G275</f>
        <v>0</v>
      </c>
      <c r="J62" s="97" t="str">
        <f>IF(I112=0,"",I62/I112*100)</f>
        <v/>
      </c>
    </row>
    <row r="63" spans="1:10" ht="23.25" customHeight="1" x14ac:dyDescent="0.25">
      <c r="A63" s="90"/>
      <c r="B63" s="96" t="s">
        <v>86</v>
      </c>
      <c r="C63" s="236" t="s">
        <v>87</v>
      </c>
      <c r="D63" s="236"/>
      <c r="E63" s="237"/>
      <c r="F63" s="123" t="s">
        <v>25</v>
      </c>
      <c r="G63" s="107"/>
      <c r="H63" s="107"/>
      <c r="I63" s="107">
        <f>'D.1.1'!G29</f>
        <v>0</v>
      </c>
      <c r="J63" s="97" t="str">
        <f>IF(I112=0,"",I63/I112*100)</f>
        <v/>
      </c>
    </row>
    <row r="64" spans="1:10" ht="23.25" customHeight="1" x14ac:dyDescent="0.25">
      <c r="A64" s="90"/>
      <c r="B64" s="96" t="s">
        <v>88</v>
      </c>
      <c r="C64" s="236" t="s">
        <v>89</v>
      </c>
      <c r="D64" s="236"/>
      <c r="E64" s="237"/>
      <c r="F64" s="123" t="s">
        <v>25</v>
      </c>
      <c r="G64" s="107"/>
      <c r="H64" s="107"/>
      <c r="I64" s="107">
        <f>'D.1.1'!G39</f>
        <v>0</v>
      </c>
      <c r="J64" s="97" t="str">
        <f>IF(I112=0,"",I64/I112*100)</f>
        <v/>
      </c>
    </row>
    <row r="65" spans="1:10" ht="23.25" customHeight="1" x14ac:dyDescent="0.25">
      <c r="A65" s="90"/>
      <c r="B65" s="96" t="s">
        <v>90</v>
      </c>
      <c r="C65" s="236" t="s">
        <v>91</v>
      </c>
      <c r="D65" s="236"/>
      <c r="E65" s="237"/>
      <c r="F65" s="123" t="s">
        <v>25</v>
      </c>
      <c r="G65" s="107"/>
      <c r="H65" s="107"/>
      <c r="I65" s="107">
        <f>'D.1.1'!G103</f>
        <v>0</v>
      </c>
      <c r="J65" s="97" t="str">
        <f>IF(I112=0,"",I65/I112*100)</f>
        <v/>
      </c>
    </row>
    <row r="66" spans="1:10" ht="23.25" customHeight="1" x14ac:dyDescent="0.25">
      <c r="A66" s="90"/>
      <c r="B66" s="96" t="s">
        <v>92</v>
      </c>
      <c r="C66" s="236" t="s">
        <v>93</v>
      </c>
      <c r="D66" s="236"/>
      <c r="E66" s="237"/>
      <c r="F66" s="123" t="s">
        <v>25</v>
      </c>
      <c r="G66" s="107"/>
      <c r="H66" s="107"/>
      <c r="I66" s="107">
        <f>'D.1.1'!G133</f>
        <v>0</v>
      </c>
      <c r="J66" s="97" t="str">
        <f>IF(I112=0,"",I66/I112*100)</f>
        <v/>
      </c>
    </row>
    <row r="67" spans="1:10" ht="23.25" customHeight="1" x14ac:dyDescent="0.25">
      <c r="A67" s="90"/>
      <c r="B67" s="96" t="s">
        <v>94</v>
      </c>
      <c r="C67" s="236" t="s">
        <v>95</v>
      </c>
      <c r="D67" s="236"/>
      <c r="E67" s="237"/>
      <c r="F67" s="123" t="s">
        <v>25</v>
      </c>
      <c r="G67" s="107"/>
      <c r="H67" s="107"/>
      <c r="I67" s="107">
        <f>'D.1.1'!G175</f>
        <v>0</v>
      </c>
      <c r="J67" s="97" t="str">
        <f>IF(I112=0,"",I67/I112*100)</f>
        <v/>
      </c>
    </row>
    <row r="68" spans="1:10" ht="23.25" customHeight="1" x14ac:dyDescent="0.25">
      <c r="A68" s="90"/>
      <c r="B68" s="96" t="s">
        <v>96</v>
      </c>
      <c r="C68" s="236" t="s">
        <v>97</v>
      </c>
      <c r="D68" s="236"/>
      <c r="E68" s="237"/>
      <c r="F68" s="123" t="s">
        <v>25</v>
      </c>
      <c r="G68" s="107"/>
      <c r="H68" s="107"/>
      <c r="I68" s="107">
        <f>'D.1.1'!G244</f>
        <v>0</v>
      </c>
      <c r="J68" s="97" t="str">
        <f>IF(I112=0,"",I68/I112*100)</f>
        <v/>
      </c>
    </row>
    <row r="69" spans="1:10" ht="23.25" customHeight="1" x14ac:dyDescent="0.25">
      <c r="A69" s="90"/>
      <c r="B69" s="96" t="s">
        <v>98</v>
      </c>
      <c r="C69" s="236" t="s">
        <v>99</v>
      </c>
      <c r="D69" s="236"/>
      <c r="E69" s="237"/>
      <c r="F69" s="123" t="s">
        <v>25</v>
      </c>
      <c r="G69" s="107"/>
      <c r="H69" s="107"/>
      <c r="I69" s="107">
        <f>'D.1.1'!G288</f>
        <v>0</v>
      </c>
      <c r="J69" s="97" t="str">
        <f>IF(I112=0,"",I69/I112*100)</f>
        <v/>
      </c>
    </row>
    <row r="70" spans="1:10" ht="23.25" customHeight="1" x14ac:dyDescent="0.25">
      <c r="A70" s="90"/>
      <c r="B70" s="96" t="s">
        <v>100</v>
      </c>
      <c r="C70" s="236" t="s">
        <v>101</v>
      </c>
      <c r="D70" s="236"/>
      <c r="E70" s="237"/>
      <c r="F70" s="123" t="s">
        <v>25</v>
      </c>
      <c r="G70" s="107"/>
      <c r="H70" s="107"/>
      <c r="I70" s="107">
        <f>'D.1.1'!G298</f>
        <v>0</v>
      </c>
      <c r="J70" s="97" t="str">
        <f>IF(I112=0,"",I70/I112*100)</f>
        <v/>
      </c>
    </row>
    <row r="71" spans="1:10" ht="23.25" customHeight="1" x14ac:dyDescent="0.25">
      <c r="A71" s="90"/>
      <c r="B71" s="96" t="s">
        <v>102</v>
      </c>
      <c r="C71" s="236" t="s">
        <v>103</v>
      </c>
      <c r="D71" s="236"/>
      <c r="E71" s="237"/>
      <c r="F71" s="123" t="s">
        <v>25</v>
      </c>
      <c r="G71" s="107"/>
      <c r="H71" s="107"/>
      <c r="I71" s="107">
        <f>'D.1.1'!G359</f>
        <v>0</v>
      </c>
      <c r="J71" s="97" t="str">
        <f>IF(I112=0,"",I71/I112*100)</f>
        <v/>
      </c>
    </row>
    <row r="72" spans="1:10" ht="23.25" customHeight="1" x14ac:dyDescent="0.25">
      <c r="A72" s="90"/>
      <c r="B72" s="96" t="s">
        <v>104</v>
      </c>
      <c r="C72" s="236" t="s">
        <v>105</v>
      </c>
      <c r="D72" s="236"/>
      <c r="E72" s="237"/>
      <c r="F72" s="123" t="s">
        <v>25</v>
      </c>
      <c r="G72" s="107"/>
      <c r="H72" s="107"/>
      <c r="I72" s="107">
        <f>'D.1.1'!G372</f>
        <v>0</v>
      </c>
      <c r="J72" s="97" t="str">
        <f>IF(I112=0,"",I72/I112*100)</f>
        <v/>
      </c>
    </row>
    <row r="73" spans="1:10" ht="23.25" customHeight="1" x14ac:dyDescent="0.25">
      <c r="A73" s="90"/>
      <c r="B73" s="96" t="s">
        <v>106</v>
      </c>
      <c r="C73" s="236" t="s">
        <v>107</v>
      </c>
      <c r="D73" s="236"/>
      <c r="E73" s="237"/>
      <c r="F73" s="123" t="s">
        <v>25</v>
      </c>
      <c r="G73" s="107"/>
      <c r="H73" s="107"/>
      <c r="I73" s="107">
        <f>'D.1.1'!G443</f>
        <v>0</v>
      </c>
      <c r="J73" s="97" t="str">
        <f>IF(I112=0,"",I73/I112*100)</f>
        <v/>
      </c>
    </row>
    <row r="74" spans="1:10" ht="23.25" customHeight="1" x14ac:dyDescent="0.25">
      <c r="A74" s="90"/>
      <c r="B74" s="96" t="s">
        <v>108</v>
      </c>
      <c r="C74" s="236" t="s">
        <v>109</v>
      </c>
      <c r="D74" s="236"/>
      <c r="E74" s="237"/>
      <c r="F74" s="123" t="s">
        <v>25</v>
      </c>
      <c r="G74" s="107"/>
      <c r="H74" s="107"/>
      <c r="I74" s="107">
        <f>'D.1.1'!G484</f>
        <v>0</v>
      </c>
      <c r="J74" s="97" t="str">
        <f>IF(I112=0,"",I74/I112*100)</f>
        <v/>
      </c>
    </row>
    <row r="75" spans="1:10" ht="23.25" customHeight="1" x14ac:dyDescent="0.25">
      <c r="A75" s="90"/>
      <c r="B75" s="96" t="s">
        <v>110</v>
      </c>
      <c r="C75" s="236" t="s">
        <v>111</v>
      </c>
      <c r="D75" s="236"/>
      <c r="E75" s="237"/>
      <c r="F75" s="123" t="s">
        <v>25</v>
      </c>
      <c r="G75" s="107"/>
      <c r="H75" s="107"/>
      <c r="I75" s="107">
        <f>'D.1.1'!G501</f>
        <v>0</v>
      </c>
      <c r="J75" s="97" t="str">
        <f>IF(I112=0,"",I75/I112*100)</f>
        <v/>
      </c>
    </row>
    <row r="76" spans="1:10" ht="23.25" customHeight="1" x14ac:dyDescent="0.25">
      <c r="A76" s="90"/>
      <c r="B76" s="96" t="s">
        <v>112</v>
      </c>
      <c r="C76" s="236" t="s">
        <v>113</v>
      </c>
      <c r="D76" s="236"/>
      <c r="E76" s="237"/>
      <c r="F76" s="123" t="s">
        <v>25</v>
      </c>
      <c r="G76" s="107"/>
      <c r="H76" s="107"/>
      <c r="I76" s="107">
        <f>'D.1.1'!G511</f>
        <v>0</v>
      </c>
      <c r="J76" s="97" t="str">
        <f>IF(I112=0,"",I76/I112*100)</f>
        <v/>
      </c>
    </row>
    <row r="77" spans="1:10" ht="23.25" customHeight="1" x14ac:dyDescent="0.25">
      <c r="A77" s="90"/>
      <c r="B77" s="96" t="s">
        <v>114</v>
      </c>
      <c r="C77" s="236" t="s">
        <v>115</v>
      </c>
      <c r="D77" s="236"/>
      <c r="E77" s="237"/>
      <c r="F77" s="123" t="s">
        <v>25</v>
      </c>
      <c r="G77" s="107"/>
      <c r="H77" s="107"/>
      <c r="I77" s="107">
        <f>'D.1.1'!G514</f>
        <v>0</v>
      </c>
      <c r="J77" s="97" t="str">
        <f>IF(I112=0,"",I77/I112*100)</f>
        <v/>
      </c>
    </row>
    <row r="78" spans="1:10" ht="23.25" customHeight="1" x14ac:dyDescent="0.25">
      <c r="A78" s="90"/>
      <c r="B78" s="96" t="s">
        <v>116</v>
      </c>
      <c r="C78" s="236" t="s">
        <v>117</v>
      </c>
      <c r="D78" s="236"/>
      <c r="E78" s="237"/>
      <c r="F78" s="123" t="s">
        <v>25</v>
      </c>
      <c r="G78" s="107"/>
      <c r="H78" s="107"/>
      <c r="I78" s="107">
        <f>'D.1.1'!G518</f>
        <v>0</v>
      </c>
      <c r="J78" s="97" t="str">
        <f>IF(I112=0,"",I78/I112*100)</f>
        <v/>
      </c>
    </row>
    <row r="79" spans="1:10" ht="23.25" customHeight="1" x14ac:dyDescent="0.25">
      <c r="A79" s="90"/>
      <c r="B79" s="96" t="s">
        <v>118</v>
      </c>
      <c r="C79" s="236" t="s">
        <v>119</v>
      </c>
      <c r="D79" s="236"/>
      <c r="E79" s="237"/>
      <c r="F79" s="123" t="s">
        <v>25</v>
      </c>
      <c r="G79" s="107"/>
      <c r="H79" s="107"/>
      <c r="I79" s="107">
        <f>'D.1.1'!G521</f>
        <v>0</v>
      </c>
      <c r="J79" s="97" t="str">
        <f>IF(I112=0,"",I79/I112*100)</f>
        <v/>
      </c>
    </row>
    <row r="80" spans="1:10" ht="23.25" customHeight="1" x14ac:dyDescent="0.25">
      <c r="A80" s="90"/>
      <c r="B80" s="96" t="s">
        <v>120</v>
      </c>
      <c r="C80" s="236" t="s">
        <v>121</v>
      </c>
      <c r="D80" s="236"/>
      <c r="E80" s="237"/>
      <c r="F80" s="123" t="s">
        <v>25</v>
      </c>
      <c r="G80" s="107"/>
      <c r="H80" s="107"/>
      <c r="I80" s="107">
        <f>'D.1.1'!G532</f>
        <v>0</v>
      </c>
      <c r="J80" s="97" t="str">
        <f>IF(I112=0,"",I80/I112*100)</f>
        <v/>
      </c>
    </row>
    <row r="81" spans="1:10" ht="23.25" customHeight="1" x14ac:dyDescent="0.25">
      <c r="A81" s="90"/>
      <c r="B81" s="96" t="s">
        <v>122</v>
      </c>
      <c r="C81" s="236" t="s">
        <v>123</v>
      </c>
      <c r="D81" s="236"/>
      <c r="E81" s="237"/>
      <c r="F81" s="123" t="s">
        <v>25</v>
      </c>
      <c r="G81" s="107"/>
      <c r="H81" s="107"/>
      <c r="I81" s="107">
        <f>'D.1.1'!G537+'D.1.4.1'!G248</f>
        <v>0</v>
      </c>
      <c r="J81" s="97" t="str">
        <f>IF(I112=0,"",I81/I112*100)</f>
        <v/>
      </c>
    </row>
    <row r="82" spans="1:10" ht="23.25" customHeight="1" x14ac:dyDescent="0.25">
      <c r="A82" s="90"/>
      <c r="B82" s="96" t="s">
        <v>124</v>
      </c>
      <c r="C82" s="236" t="s">
        <v>125</v>
      </c>
      <c r="D82" s="236"/>
      <c r="E82" s="237"/>
      <c r="F82" s="123" t="s">
        <v>25</v>
      </c>
      <c r="G82" s="107"/>
      <c r="H82" s="107"/>
      <c r="I82" s="107">
        <f>'D.1.1'!G559</f>
        <v>0</v>
      </c>
      <c r="J82" s="97" t="str">
        <f>IF(I112=0,"",I82/I112*100)</f>
        <v/>
      </c>
    </row>
    <row r="83" spans="1:10" ht="23.25" customHeight="1" x14ac:dyDescent="0.25">
      <c r="A83" s="90"/>
      <c r="B83" s="96" t="s">
        <v>126</v>
      </c>
      <c r="C83" s="236" t="s">
        <v>127</v>
      </c>
      <c r="D83" s="236"/>
      <c r="E83" s="237"/>
      <c r="F83" s="123" t="s">
        <v>25</v>
      </c>
      <c r="G83" s="107"/>
      <c r="H83" s="107"/>
      <c r="I83" s="107">
        <f>'D.1.4.1'!G267</f>
        <v>0</v>
      </c>
      <c r="J83" s="97" t="str">
        <f>IF(I112=0,"",I83/I112*100)</f>
        <v/>
      </c>
    </row>
    <row r="84" spans="1:10" ht="23.25" customHeight="1" x14ac:dyDescent="0.25">
      <c r="A84" s="90"/>
      <c r="B84" s="96" t="s">
        <v>128</v>
      </c>
      <c r="C84" s="236" t="s">
        <v>129</v>
      </c>
      <c r="D84" s="236"/>
      <c r="E84" s="237"/>
      <c r="F84" s="123" t="s">
        <v>26</v>
      </c>
      <c r="G84" s="107"/>
      <c r="H84" s="107"/>
      <c r="I84" s="107">
        <f>'D.1.1'!G570</f>
        <v>0</v>
      </c>
      <c r="J84" s="97" t="str">
        <f>IF(I112=0,"",I84/I112*100)</f>
        <v/>
      </c>
    </row>
    <row r="85" spans="1:10" ht="23.25" customHeight="1" x14ac:dyDescent="0.25">
      <c r="A85" s="90"/>
      <c r="B85" s="96" t="s">
        <v>130</v>
      </c>
      <c r="C85" s="236" t="s">
        <v>131</v>
      </c>
      <c r="D85" s="236"/>
      <c r="E85" s="237"/>
      <c r="F85" s="123" t="s">
        <v>26</v>
      </c>
      <c r="G85" s="107"/>
      <c r="H85" s="107"/>
      <c r="I85" s="107">
        <f>'D.1.1'!G614</f>
        <v>0</v>
      </c>
      <c r="J85" s="97" t="str">
        <f>IF(I112=0,"",I85/I112*100)</f>
        <v/>
      </c>
    </row>
    <row r="86" spans="1:10" ht="23.25" customHeight="1" x14ac:dyDescent="0.25">
      <c r="A86" s="90"/>
      <c r="B86" s="96" t="s">
        <v>132</v>
      </c>
      <c r="C86" s="236" t="s">
        <v>133</v>
      </c>
      <c r="D86" s="236"/>
      <c r="E86" s="237"/>
      <c r="F86" s="123" t="s">
        <v>26</v>
      </c>
      <c r="G86" s="107"/>
      <c r="H86" s="107"/>
      <c r="I86" s="107">
        <f>'D.1.1'!G640</f>
        <v>0</v>
      </c>
      <c r="J86" s="97" t="str">
        <f>IF(I112=0,"",I86/I112*100)</f>
        <v/>
      </c>
    </row>
    <row r="87" spans="1:10" ht="23.25" customHeight="1" x14ac:dyDescent="0.25">
      <c r="A87" s="90"/>
      <c r="B87" s="96" t="s">
        <v>134</v>
      </c>
      <c r="C87" s="236" t="s">
        <v>135</v>
      </c>
      <c r="D87" s="236"/>
      <c r="E87" s="237"/>
      <c r="F87" s="123" t="s">
        <v>26</v>
      </c>
      <c r="G87" s="107"/>
      <c r="H87" s="107"/>
      <c r="I87" s="107">
        <f>'D.1.4.1'!G46</f>
        <v>0</v>
      </c>
      <c r="J87" s="97" t="str">
        <f>IF(I112=0,"",I87/I112*100)</f>
        <v/>
      </c>
    </row>
    <row r="88" spans="1:10" ht="23.25" customHeight="1" x14ac:dyDescent="0.25">
      <c r="A88" s="90"/>
      <c r="B88" s="96" t="s">
        <v>136</v>
      </c>
      <c r="C88" s="236" t="s">
        <v>137</v>
      </c>
      <c r="D88" s="236"/>
      <c r="E88" s="237"/>
      <c r="F88" s="123" t="s">
        <v>26</v>
      </c>
      <c r="G88" s="107"/>
      <c r="H88" s="107"/>
      <c r="I88" s="107">
        <f>'D.1.4.1'!G79</f>
        <v>0</v>
      </c>
      <c r="J88" s="97" t="str">
        <f>IF(I112=0,"",I88/I112*100)</f>
        <v/>
      </c>
    </row>
    <row r="89" spans="1:10" ht="23.25" customHeight="1" x14ac:dyDescent="0.25">
      <c r="A89" s="90"/>
      <c r="B89" s="96" t="s">
        <v>138</v>
      </c>
      <c r="C89" s="236" t="s">
        <v>139</v>
      </c>
      <c r="D89" s="236"/>
      <c r="E89" s="237"/>
      <c r="F89" s="123" t="s">
        <v>26</v>
      </c>
      <c r="G89" s="107"/>
      <c r="H89" s="107"/>
      <c r="I89" s="107">
        <f>'D.1.4.1'!G111</f>
        <v>0</v>
      </c>
      <c r="J89" s="97" t="str">
        <f>IF(I112=0,"",I89/I112*100)</f>
        <v/>
      </c>
    </row>
    <row r="90" spans="1:10" ht="23.25" customHeight="1" x14ac:dyDescent="0.25">
      <c r="A90" s="90"/>
      <c r="B90" s="96" t="s">
        <v>140</v>
      </c>
      <c r="C90" s="236" t="s">
        <v>141</v>
      </c>
      <c r="D90" s="236"/>
      <c r="E90" s="237"/>
      <c r="F90" s="123" t="s">
        <v>26</v>
      </c>
      <c r="G90" s="107"/>
      <c r="H90" s="107"/>
      <c r="I90" s="107">
        <f>'D.1.4.1'!G127</f>
        <v>0</v>
      </c>
      <c r="J90" s="97" t="str">
        <f>IF(I112=0,"",I90/I112*100)</f>
        <v/>
      </c>
    </row>
    <row r="91" spans="1:10" ht="23.25" customHeight="1" x14ac:dyDescent="0.25">
      <c r="A91" s="90"/>
      <c r="B91" s="96" t="s">
        <v>142</v>
      </c>
      <c r="C91" s="236" t="s">
        <v>143</v>
      </c>
      <c r="D91" s="236"/>
      <c r="E91" s="237"/>
      <c r="F91" s="123" t="s">
        <v>26</v>
      </c>
      <c r="G91" s="107"/>
      <c r="H91" s="107"/>
      <c r="I91" s="107">
        <f>'D.1.4.1'!G160</f>
        <v>0</v>
      </c>
      <c r="J91" s="97" t="str">
        <f>IF(I112=0,"",I91/I112*100)</f>
        <v/>
      </c>
    </row>
    <row r="92" spans="1:10" ht="23.25" customHeight="1" x14ac:dyDescent="0.25">
      <c r="A92" s="90"/>
      <c r="B92" s="96" t="s">
        <v>144</v>
      </c>
      <c r="C92" s="236" t="s">
        <v>145</v>
      </c>
      <c r="D92" s="236"/>
      <c r="E92" s="237"/>
      <c r="F92" s="123" t="s">
        <v>26</v>
      </c>
      <c r="G92" s="107"/>
      <c r="H92" s="107"/>
      <c r="I92" s="107">
        <f>'D.1.4.1'!G172</f>
        <v>0</v>
      </c>
      <c r="J92" s="97" t="str">
        <f>IF(I112=0,"",I92/I112*100)</f>
        <v/>
      </c>
    </row>
    <row r="93" spans="1:10" ht="23.25" customHeight="1" x14ac:dyDescent="0.25">
      <c r="A93" s="90"/>
      <c r="B93" s="96" t="s">
        <v>146</v>
      </c>
      <c r="C93" s="236" t="s">
        <v>147</v>
      </c>
      <c r="D93" s="236"/>
      <c r="E93" s="237"/>
      <c r="F93" s="123" t="s">
        <v>26</v>
      </c>
      <c r="G93" s="107"/>
      <c r="H93" s="107"/>
      <c r="I93" s="107">
        <f>'D.1.4.1'!G186</f>
        <v>0</v>
      </c>
      <c r="J93" s="97" t="str">
        <f>IF(I112=0,"",I93/I112*100)</f>
        <v/>
      </c>
    </row>
    <row r="94" spans="1:10" ht="23.25" customHeight="1" x14ac:dyDescent="0.25">
      <c r="A94" s="90"/>
      <c r="B94" s="96" t="s">
        <v>148</v>
      </c>
      <c r="C94" s="236" t="s">
        <v>149</v>
      </c>
      <c r="D94" s="236"/>
      <c r="E94" s="237"/>
      <c r="F94" s="123" t="s">
        <v>26</v>
      </c>
      <c r="G94" s="107"/>
      <c r="H94" s="107"/>
      <c r="I94" s="107">
        <f>'D.1.4.1'!G207</f>
        <v>0</v>
      </c>
      <c r="J94" s="97" t="str">
        <f>IF(I112=0,"",I94/I112*100)</f>
        <v/>
      </c>
    </row>
    <row r="95" spans="1:10" ht="23.25" customHeight="1" x14ac:dyDescent="0.25">
      <c r="A95" s="90"/>
      <c r="B95" s="96" t="s">
        <v>150</v>
      </c>
      <c r="C95" s="236" t="s">
        <v>151</v>
      </c>
      <c r="D95" s="236"/>
      <c r="E95" s="237"/>
      <c r="F95" s="123" t="s">
        <v>26</v>
      </c>
      <c r="G95" s="107"/>
      <c r="H95" s="107"/>
      <c r="I95" s="107">
        <f>'D.1.4.1'!G229</f>
        <v>0</v>
      </c>
      <c r="J95" s="97" t="str">
        <f>IF(I112=0,"",I95/I112*100)</f>
        <v/>
      </c>
    </row>
    <row r="96" spans="1:10" ht="23.25" customHeight="1" x14ac:dyDescent="0.25">
      <c r="A96" s="90"/>
      <c r="B96" s="96" t="s">
        <v>152</v>
      </c>
      <c r="C96" s="236" t="s">
        <v>153</v>
      </c>
      <c r="D96" s="236"/>
      <c r="E96" s="237"/>
      <c r="F96" s="123" t="s">
        <v>26</v>
      </c>
      <c r="G96" s="107"/>
      <c r="H96" s="107"/>
      <c r="I96" s="107">
        <f>'D.1.1'!G699</f>
        <v>0</v>
      </c>
      <c r="J96" s="97" t="str">
        <f>IF(I112=0,"",I96/I112*100)</f>
        <v/>
      </c>
    </row>
    <row r="97" spans="1:10" ht="23.25" customHeight="1" x14ac:dyDescent="0.25">
      <c r="A97" s="90"/>
      <c r="B97" s="96" t="s">
        <v>154</v>
      </c>
      <c r="C97" s="236" t="s">
        <v>155</v>
      </c>
      <c r="D97" s="236"/>
      <c r="E97" s="237"/>
      <c r="F97" s="123" t="s">
        <v>26</v>
      </c>
      <c r="G97" s="107"/>
      <c r="H97" s="107"/>
      <c r="I97" s="107">
        <f>'D.1.1'!G706</f>
        <v>0</v>
      </c>
      <c r="J97" s="97" t="str">
        <f>IF(I112=0,"",I97/I112*100)</f>
        <v/>
      </c>
    </row>
    <row r="98" spans="1:10" ht="23.25" customHeight="1" x14ac:dyDescent="0.25">
      <c r="A98" s="90"/>
      <c r="B98" s="96" t="s">
        <v>156</v>
      </c>
      <c r="C98" s="236" t="s">
        <v>157</v>
      </c>
      <c r="D98" s="236"/>
      <c r="E98" s="237"/>
      <c r="F98" s="123" t="s">
        <v>26</v>
      </c>
      <c r="G98" s="107"/>
      <c r="H98" s="107"/>
      <c r="I98" s="107">
        <f>'D.1.1'!G725</f>
        <v>0</v>
      </c>
      <c r="J98" s="97" t="str">
        <f>IF(I112=0,"",I98/I112*100)</f>
        <v/>
      </c>
    </row>
    <row r="99" spans="1:10" ht="23.25" customHeight="1" x14ac:dyDescent="0.25">
      <c r="A99" s="90"/>
      <c r="B99" s="96" t="s">
        <v>158</v>
      </c>
      <c r="C99" s="236" t="s">
        <v>159</v>
      </c>
      <c r="D99" s="236"/>
      <c r="E99" s="237"/>
      <c r="F99" s="123" t="s">
        <v>26</v>
      </c>
      <c r="G99" s="107"/>
      <c r="H99" s="107"/>
      <c r="I99" s="107">
        <f>'D.1.1'!G751</f>
        <v>0</v>
      </c>
      <c r="J99" s="97" t="str">
        <f>IF(I112=0,"",I99/I112*100)</f>
        <v/>
      </c>
    </row>
    <row r="100" spans="1:10" ht="23.25" customHeight="1" x14ac:dyDescent="0.25">
      <c r="A100" s="90"/>
      <c r="B100" s="96" t="s">
        <v>160</v>
      </c>
      <c r="C100" s="236" t="s">
        <v>161</v>
      </c>
      <c r="D100" s="236"/>
      <c r="E100" s="237"/>
      <c r="F100" s="123" t="s">
        <v>26</v>
      </c>
      <c r="G100" s="107"/>
      <c r="H100" s="107"/>
      <c r="I100" s="107">
        <f>'D.1.1'!G782</f>
        <v>0</v>
      </c>
      <c r="J100" s="97" t="str">
        <f>IF(I112=0,"",I100/I112*100)</f>
        <v/>
      </c>
    </row>
    <row r="101" spans="1:10" ht="23.25" customHeight="1" x14ac:dyDescent="0.25">
      <c r="A101" s="90"/>
      <c r="B101" s="96" t="s">
        <v>162</v>
      </c>
      <c r="C101" s="236" t="s">
        <v>163</v>
      </c>
      <c r="D101" s="236"/>
      <c r="E101" s="237"/>
      <c r="F101" s="123" t="s">
        <v>26</v>
      </c>
      <c r="G101" s="107"/>
      <c r="H101" s="107"/>
      <c r="I101" s="107">
        <f>'D.1.1'!G810</f>
        <v>0</v>
      </c>
      <c r="J101" s="97" t="str">
        <f>IF(I112=0,"",I101/I112*100)</f>
        <v/>
      </c>
    </row>
    <row r="102" spans="1:10" ht="23.25" customHeight="1" x14ac:dyDescent="0.25">
      <c r="A102" s="90"/>
      <c r="B102" s="96" t="s">
        <v>164</v>
      </c>
      <c r="C102" s="236" t="s">
        <v>165</v>
      </c>
      <c r="D102" s="236"/>
      <c r="E102" s="237"/>
      <c r="F102" s="123" t="s">
        <v>26</v>
      </c>
      <c r="G102" s="107"/>
      <c r="H102" s="107"/>
      <c r="I102" s="107">
        <f>'D.1.1'!G829</f>
        <v>0</v>
      </c>
      <c r="J102" s="97" t="str">
        <f>IF(I112=0,"",I102/I112*100)</f>
        <v/>
      </c>
    </row>
    <row r="103" spans="1:10" ht="23.25" customHeight="1" x14ac:dyDescent="0.25">
      <c r="A103" s="90"/>
      <c r="B103" s="96" t="s">
        <v>166</v>
      </c>
      <c r="C103" s="236" t="s">
        <v>167</v>
      </c>
      <c r="D103" s="236"/>
      <c r="E103" s="237"/>
      <c r="F103" s="123" t="s">
        <v>26</v>
      </c>
      <c r="G103" s="107"/>
      <c r="H103" s="107"/>
      <c r="I103" s="107">
        <f>'D.1.1'!G877</f>
        <v>0</v>
      </c>
      <c r="J103" s="97" t="str">
        <f>IF(I112=0,"",I103/I112*100)</f>
        <v/>
      </c>
    </row>
    <row r="104" spans="1:10" ht="23.25" customHeight="1" x14ac:dyDescent="0.25">
      <c r="A104" s="90"/>
      <c r="B104" s="96" t="s">
        <v>168</v>
      </c>
      <c r="C104" s="236" t="s">
        <v>169</v>
      </c>
      <c r="D104" s="236"/>
      <c r="E104" s="237"/>
      <c r="F104" s="123" t="s">
        <v>26</v>
      </c>
      <c r="G104" s="107"/>
      <c r="H104" s="107"/>
      <c r="I104" s="107">
        <f>'D.1.1'!G933</f>
        <v>0</v>
      </c>
      <c r="J104" s="97" t="str">
        <f>IF(I112=0,"",I104/I112*100)</f>
        <v/>
      </c>
    </row>
    <row r="105" spans="1:10" ht="23.25" customHeight="1" x14ac:dyDescent="0.25">
      <c r="A105" s="90"/>
      <c r="B105" s="96" t="s">
        <v>170</v>
      </c>
      <c r="C105" s="236" t="s">
        <v>171</v>
      </c>
      <c r="D105" s="236"/>
      <c r="E105" s="237"/>
      <c r="F105" s="123" t="s">
        <v>26</v>
      </c>
      <c r="G105" s="107"/>
      <c r="H105" s="107"/>
      <c r="I105" s="107">
        <f>'D.1.1'!G973</f>
        <v>0</v>
      </c>
      <c r="J105" s="97" t="str">
        <f>IF(I112=0,"",I105/I112*100)</f>
        <v/>
      </c>
    </row>
    <row r="106" spans="1:10" ht="23.25" customHeight="1" x14ac:dyDescent="0.25">
      <c r="A106" s="90"/>
      <c r="B106" s="96" t="s">
        <v>172</v>
      </c>
      <c r="C106" s="236" t="s">
        <v>173</v>
      </c>
      <c r="D106" s="236"/>
      <c r="E106" s="237"/>
      <c r="F106" s="123" t="s">
        <v>26</v>
      </c>
      <c r="G106" s="107"/>
      <c r="H106" s="107"/>
      <c r="I106" s="107">
        <f>'D.1.1'!G979</f>
        <v>0</v>
      </c>
      <c r="J106" s="97" t="str">
        <f>IF(I112=0,"",I106/I112*100)</f>
        <v/>
      </c>
    </row>
    <row r="107" spans="1:10" ht="23.25" customHeight="1" x14ac:dyDescent="0.25">
      <c r="A107" s="90"/>
      <c r="B107" s="96" t="s">
        <v>174</v>
      </c>
      <c r="C107" s="236" t="s">
        <v>175</v>
      </c>
      <c r="D107" s="236"/>
      <c r="E107" s="237"/>
      <c r="F107" s="123" t="s">
        <v>26</v>
      </c>
      <c r="G107" s="107"/>
      <c r="H107" s="107"/>
      <c r="I107" s="107">
        <f>'D.1.1'!G1033</f>
        <v>0</v>
      </c>
      <c r="J107" s="97" t="str">
        <f>IF(I112=0,"",I107/I112*100)</f>
        <v/>
      </c>
    </row>
    <row r="108" spans="1:10" ht="23.25" customHeight="1" x14ac:dyDescent="0.25">
      <c r="A108" s="90"/>
      <c r="B108" s="96" t="s">
        <v>176</v>
      </c>
      <c r="C108" s="236" t="s">
        <v>177</v>
      </c>
      <c r="D108" s="236"/>
      <c r="E108" s="237"/>
      <c r="F108" s="123" t="s">
        <v>27</v>
      </c>
      <c r="G108" s="107"/>
      <c r="H108" s="107"/>
      <c r="I108" s="107">
        <f>'D.1.4.1'!G251</f>
        <v>0</v>
      </c>
      <c r="J108" s="97" t="str">
        <f>IF(I112=0,"",I108/I112*100)</f>
        <v/>
      </c>
    </row>
    <row r="109" spans="1:10" ht="23.25" customHeight="1" x14ac:dyDescent="0.25">
      <c r="A109" s="90"/>
      <c r="B109" s="96" t="s">
        <v>178</v>
      </c>
      <c r="C109" s="236" t="s">
        <v>179</v>
      </c>
      <c r="D109" s="236"/>
      <c r="E109" s="237"/>
      <c r="F109" s="123" t="s">
        <v>180</v>
      </c>
      <c r="G109" s="107"/>
      <c r="H109" s="107"/>
      <c r="I109" s="107">
        <f>'D.1.1'!G1037</f>
        <v>0</v>
      </c>
      <c r="J109" s="97" t="str">
        <f>IF(I112=0,"",I109/I112*100)</f>
        <v/>
      </c>
    </row>
    <row r="110" spans="1:10" ht="23.25" customHeight="1" x14ac:dyDescent="0.25">
      <c r="A110" s="90"/>
      <c r="B110" s="96" t="s">
        <v>181</v>
      </c>
      <c r="C110" s="236" t="s">
        <v>28</v>
      </c>
      <c r="D110" s="236"/>
      <c r="E110" s="237"/>
      <c r="F110" s="123" t="s">
        <v>181</v>
      </c>
      <c r="G110" s="107"/>
      <c r="H110" s="107"/>
      <c r="I110" s="107">
        <f>OVN!G11</f>
        <v>0</v>
      </c>
      <c r="J110" s="97" t="str">
        <f>IF(I112=0,"",I110/I112*100)</f>
        <v/>
      </c>
    </row>
    <row r="111" spans="1:10" ht="23.25" customHeight="1" x14ac:dyDescent="0.25">
      <c r="A111" s="90"/>
      <c r="B111" s="124" t="s">
        <v>182</v>
      </c>
      <c r="C111" s="236" t="s">
        <v>29</v>
      </c>
      <c r="D111" s="236"/>
      <c r="E111" s="237"/>
      <c r="F111" s="125" t="s">
        <v>182</v>
      </c>
      <c r="G111" s="129"/>
      <c r="H111" s="129"/>
      <c r="I111" s="129">
        <f>OVN!G21</f>
        <v>0</v>
      </c>
      <c r="J111" s="127" t="str">
        <f>IF(I112=0,"",I111/I112*100)</f>
        <v/>
      </c>
    </row>
    <row r="112" spans="1:10" ht="23.25" customHeight="1" x14ac:dyDescent="0.25">
      <c r="A112" s="90"/>
      <c r="B112" s="238" t="s">
        <v>1</v>
      </c>
      <c r="C112" s="239"/>
      <c r="D112" s="239"/>
      <c r="E112" s="240"/>
      <c r="F112" s="126"/>
      <c r="G112" s="130"/>
      <c r="H112" s="130"/>
      <c r="I112" s="130">
        <f>SUM(I52:I111)</f>
        <v>0</v>
      </c>
      <c r="J112" s="128">
        <f>SUM(J52:J111)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2">
    <mergeCell ref="C109:E109"/>
    <mergeCell ref="C110:E110"/>
    <mergeCell ref="C111:E111"/>
    <mergeCell ref="B112:E112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4:E44"/>
    <mergeCell ref="C45:E45"/>
    <mergeCell ref="B46:E46"/>
    <mergeCell ref="C52:E52"/>
    <mergeCell ref="C53:E53"/>
    <mergeCell ref="C39:E39"/>
    <mergeCell ref="C40:E40"/>
    <mergeCell ref="C41:E41"/>
    <mergeCell ref="C42:E42"/>
    <mergeCell ref="C43:E43"/>
    <mergeCell ref="C35:E35"/>
    <mergeCell ref="E20:F20"/>
    <mergeCell ref="I20:J20"/>
    <mergeCell ref="I21:J21"/>
    <mergeCell ref="G19:H19"/>
    <mergeCell ref="G20:H20"/>
    <mergeCell ref="E19:F19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1" t="s">
        <v>7</v>
      </c>
      <c r="B1" s="241"/>
      <c r="C1" s="242"/>
      <c r="D1" s="241"/>
      <c r="E1" s="241"/>
      <c r="F1" s="241"/>
      <c r="G1" s="241"/>
    </row>
    <row r="2" spans="1:7" ht="24.9" customHeight="1" x14ac:dyDescent="0.25">
      <c r="A2" s="18" t="s">
        <v>8</v>
      </c>
      <c r="B2" s="17"/>
      <c r="C2" s="243"/>
      <c r="D2" s="243"/>
      <c r="E2" s="243"/>
      <c r="F2" s="243"/>
      <c r="G2" s="244"/>
    </row>
    <row r="3" spans="1:7" ht="24.9" customHeight="1" x14ac:dyDescent="0.25">
      <c r="A3" s="18" t="s">
        <v>9</v>
      </c>
      <c r="B3" s="17"/>
      <c r="C3" s="243"/>
      <c r="D3" s="243"/>
      <c r="E3" s="243"/>
      <c r="F3" s="243"/>
      <c r="G3" s="244"/>
    </row>
    <row r="4" spans="1:7" ht="24.9" customHeight="1" x14ac:dyDescent="0.25">
      <c r="A4" s="18" t="s">
        <v>10</v>
      </c>
      <c r="B4" s="17"/>
      <c r="C4" s="243"/>
      <c r="D4" s="243"/>
      <c r="E4" s="243"/>
      <c r="F4" s="243"/>
      <c r="G4" s="24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99CE-C054-4D29-9518-4F55D9C33B99}">
  <sheetPr>
    <outlinePr summaryBelow="0"/>
  </sheetPr>
  <dimension ref="A1:BH5000"/>
  <sheetViews>
    <sheetView topLeftCell="A18" workbookViewId="0">
      <selection activeCell="B2" sqref="B2"/>
    </sheetView>
  </sheetViews>
  <sheetFormatPr defaultRowHeight="13.2" outlineLevelRow="1" x14ac:dyDescent="0.25"/>
  <cols>
    <col min="1" max="1" width="4.33203125" customWidth="1"/>
    <col min="2" max="2" width="14.44140625" style="131" customWidth="1"/>
    <col min="3" max="3" width="38.33203125" style="13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33" width="0" hidden="1" customWidth="1"/>
    <col min="34" max="34" width="87.109375" hidden="1" customWidth="1"/>
    <col min="35" max="36" width="56" hidden="1" customWidth="1"/>
    <col min="37" max="39" width="0" hidden="1" customWidth="1"/>
  </cols>
  <sheetData>
    <row r="1" spans="1:60" ht="15.9" customHeight="1" x14ac:dyDescent="0.3">
      <c r="A1" s="265" t="s">
        <v>7</v>
      </c>
      <c r="B1" s="265"/>
      <c r="C1" s="265"/>
      <c r="D1" s="265"/>
      <c r="E1" s="265"/>
      <c r="F1" s="265"/>
      <c r="G1" s="265"/>
      <c r="AE1" t="s">
        <v>183</v>
      </c>
    </row>
    <row r="2" spans="1:60" ht="15.9" customHeight="1" x14ac:dyDescent="0.25">
      <c r="A2" s="134" t="s">
        <v>8</v>
      </c>
      <c r="B2" s="211" t="s">
        <v>2846</v>
      </c>
      <c r="C2" s="266" t="s">
        <v>44</v>
      </c>
      <c r="D2" s="267"/>
      <c r="E2" s="267"/>
      <c r="F2" s="267"/>
      <c r="G2" s="268"/>
      <c r="AE2" t="s">
        <v>184</v>
      </c>
    </row>
    <row r="3" spans="1:60" ht="15.9" hidden="1" customHeight="1" x14ac:dyDescent="0.25">
      <c r="A3" s="134" t="s">
        <v>9</v>
      </c>
      <c r="B3" s="135"/>
      <c r="C3" s="267"/>
      <c r="D3" s="267"/>
      <c r="E3" s="267"/>
      <c r="F3" s="267"/>
      <c r="G3" s="268"/>
      <c r="AE3" t="s">
        <v>185</v>
      </c>
    </row>
    <row r="4" spans="1:60" ht="15.9" hidden="1" customHeight="1" x14ac:dyDescent="0.25">
      <c r="A4" s="134" t="s">
        <v>10</v>
      </c>
      <c r="B4" s="135" t="s">
        <v>43</v>
      </c>
      <c r="C4" s="266" t="s">
        <v>44</v>
      </c>
      <c r="D4" s="267"/>
      <c r="E4" s="267"/>
      <c r="F4" s="267"/>
      <c r="G4" s="268"/>
      <c r="AE4" t="s">
        <v>186</v>
      </c>
    </row>
    <row r="5" spans="1:60" ht="15.9" hidden="1" customHeight="1" x14ac:dyDescent="0.25">
      <c r="A5" s="134" t="s">
        <v>187</v>
      </c>
      <c r="B5" s="135" t="s">
        <v>43</v>
      </c>
      <c r="C5" s="266" t="s">
        <v>44</v>
      </c>
      <c r="D5" s="266"/>
      <c r="E5" s="266"/>
      <c r="F5" s="266"/>
      <c r="G5" s="26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188</v>
      </c>
    </row>
    <row r="6" spans="1:60" ht="15.9" customHeight="1" x14ac:dyDescent="0.25">
      <c r="A6" s="134" t="s">
        <v>187</v>
      </c>
      <c r="B6" s="137" t="s">
        <v>50</v>
      </c>
      <c r="C6" s="266" t="s">
        <v>51</v>
      </c>
      <c r="D6" s="266"/>
      <c r="E6" s="266"/>
      <c r="F6" s="266"/>
      <c r="G6" s="26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189</v>
      </c>
    </row>
    <row r="7" spans="1:60" ht="15.9" customHeight="1" x14ac:dyDescent="0.25">
      <c r="A7" s="138" t="s">
        <v>187</v>
      </c>
      <c r="B7" s="139" t="s">
        <v>50</v>
      </c>
      <c r="C7" s="245" t="s">
        <v>51</v>
      </c>
      <c r="D7" s="245"/>
      <c r="E7" s="245"/>
      <c r="F7" s="245"/>
      <c r="G7" s="24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190</v>
      </c>
    </row>
    <row r="8" spans="1:60" x14ac:dyDescent="0.25">
      <c r="A8" s="133"/>
      <c r="D8" s="8"/>
    </row>
    <row r="9" spans="1:60" ht="39.6" x14ac:dyDescent="0.25">
      <c r="A9" s="140" t="s">
        <v>191</v>
      </c>
      <c r="B9" s="143" t="s">
        <v>192</v>
      </c>
      <c r="C9" s="143" t="s">
        <v>193</v>
      </c>
      <c r="D9" s="141" t="s">
        <v>194</v>
      </c>
      <c r="E9" s="142" t="s">
        <v>195</v>
      </c>
      <c r="F9" s="144" t="s">
        <v>196</v>
      </c>
      <c r="G9" s="142" t="s">
        <v>30</v>
      </c>
      <c r="H9" s="145" t="s">
        <v>31</v>
      </c>
      <c r="I9" s="145" t="s">
        <v>200</v>
      </c>
      <c r="J9" s="145" t="s">
        <v>32</v>
      </c>
      <c r="K9" s="145" t="s">
        <v>201</v>
      </c>
      <c r="L9" s="145" t="s">
        <v>202</v>
      </c>
      <c r="M9" s="145" t="s">
        <v>203</v>
      </c>
      <c r="N9" s="145" t="s">
        <v>204</v>
      </c>
      <c r="O9" s="145" t="s">
        <v>205</v>
      </c>
      <c r="P9" s="145" t="s">
        <v>206</v>
      </c>
      <c r="Q9" s="145" t="s">
        <v>207</v>
      </c>
      <c r="R9" s="145" t="s">
        <v>208</v>
      </c>
      <c r="S9" s="145" t="s">
        <v>209</v>
      </c>
      <c r="T9" s="145" t="s">
        <v>210</v>
      </c>
      <c r="U9" s="145" t="s">
        <v>211</v>
      </c>
      <c r="V9" s="145" t="s">
        <v>212</v>
      </c>
      <c r="W9" s="145" t="s">
        <v>213</v>
      </c>
      <c r="X9" s="145" t="s">
        <v>214</v>
      </c>
      <c r="Y9" s="19"/>
      <c r="Z9" s="19"/>
      <c r="AA9" s="19"/>
      <c r="AB9" s="19"/>
      <c r="AC9" s="19"/>
      <c r="AD9" s="19" t="s">
        <v>199</v>
      </c>
      <c r="AE9" s="19" t="s">
        <v>197</v>
      </c>
      <c r="AF9" t="s">
        <v>198</v>
      </c>
    </row>
    <row r="10" spans="1:60" x14ac:dyDescent="0.25">
      <c r="A10" s="136"/>
      <c r="B10" s="154"/>
      <c r="C10" s="154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160"/>
      <c r="T10" s="159"/>
      <c r="U10" s="159"/>
      <c r="V10" s="159"/>
      <c r="W10" s="160"/>
      <c r="X10" s="160"/>
      <c r="AH10" s="193"/>
      <c r="AI10" s="193"/>
      <c r="AJ10" s="196"/>
    </row>
    <row r="11" spans="1:60" x14ac:dyDescent="0.25">
      <c r="A11" s="152" t="s">
        <v>215</v>
      </c>
      <c r="B11" s="169" t="s">
        <v>181</v>
      </c>
      <c r="C11" s="169" t="s">
        <v>28</v>
      </c>
      <c r="D11" s="170"/>
      <c r="E11" s="171"/>
      <c r="F11" s="172"/>
      <c r="G11" s="173">
        <f>SUMIF(AE12:AE19,"&lt;&gt;NOR",G12:G19)</f>
        <v>0</v>
      </c>
      <c r="H11" s="172"/>
      <c r="I11" s="172">
        <f>SUM(I12:I19)</f>
        <v>0</v>
      </c>
      <c r="J11" s="172"/>
      <c r="K11" s="172">
        <f>SUM(K12:K19)</f>
        <v>0</v>
      </c>
      <c r="L11" s="172"/>
      <c r="M11" s="172">
        <f>SUM(M12:M19)</f>
        <v>0</v>
      </c>
      <c r="N11" s="172"/>
      <c r="O11" s="172">
        <f>SUM(O12:O19)</f>
        <v>0</v>
      </c>
      <c r="P11" s="172"/>
      <c r="Q11" s="172">
        <f>SUM(Q12:Q19)</f>
        <v>0</v>
      </c>
      <c r="R11" s="174"/>
      <c r="S11" s="174"/>
      <c r="T11" s="172"/>
      <c r="U11" s="172"/>
      <c r="V11" s="172">
        <f>SUM(V12:V19)</f>
        <v>0</v>
      </c>
      <c r="W11" s="174"/>
      <c r="X11" s="175"/>
      <c r="AE11" t="s">
        <v>216</v>
      </c>
      <c r="AH11" s="193"/>
      <c r="AI11" s="193"/>
      <c r="AJ11" s="196"/>
    </row>
    <row r="12" spans="1:60" outlineLevel="1" x14ac:dyDescent="0.25">
      <c r="A12" s="182">
        <v>1</v>
      </c>
      <c r="B12" s="183" t="s">
        <v>217</v>
      </c>
      <c r="C12" s="183" t="s">
        <v>218</v>
      </c>
      <c r="D12" s="184" t="s">
        <v>219</v>
      </c>
      <c r="E12" s="185">
        <v>1</v>
      </c>
      <c r="F12" s="188"/>
      <c r="G12" s="186">
        <f t="shared" ref="G12:G19" si="0">ROUND(E12*F12,2)</f>
        <v>0</v>
      </c>
      <c r="H12" s="188"/>
      <c r="I12" s="186">
        <f t="shared" ref="I12:I19" si="1">ROUND(E12*H12,2)</f>
        <v>0</v>
      </c>
      <c r="J12" s="188"/>
      <c r="K12" s="186">
        <f t="shared" ref="K12:K19" si="2">ROUND(E12*J12,2)</f>
        <v>0</v>
      </c>
      <c r="L12" s="186">
        <v>21</v>
      </c>
      <c r="M12" s="186">
        <f t="shared" ref="M12:M19" si="3">G12*(1+L12/100)</f>
        <v>0</v>
      </c>
      <c r="N12" s="186">
        <v>0</v>
      </c>
      <c r="O12" s="186">
        <f t="shared" ref="O12:O19" si="4">ROUND(E12*N12,2)</f>
        <v>0</v>
      </c>
      <c r="P12" s="186">
        <v>0</v>
      </c>
      <c r="Q12" s="186">
        <f t="shared" ref="Q12:Q19" si="5">ROUND(E12*P12,2)</f>
        <v>0</v>
      </c>
      <c r="R12" s="187" t="s">
        <v>220</v>
      </c>
      <c r="S12" s="187" t="s">
        <v>221</v>
      </c>
      <c r="T12" s="186" t="s">
        <v>222</v>
      </c>
      <c r="U12" s="186">
        <v>0</v>
      </c>
      <c r="V12" s="186">
        <f t="shared" ref="V12:V19" si="6">ROUND(E12*U12,2)</f>
        <v>0</v>
      </c>
      <c r="W12" s="187"/>
      <c r="X12" s="187"/>
      <c r="Y12" s="149"/>
      <c r="Z12" s="149"/>
      <c r="AA12" s="149"/>
      <c r="AB12" s="149"/>
      <c r="AC12" s="149"/>
      <c r="AD12" s="149"/>
      <c r="AE12" s="149" t="s">
        <v>223</v>
      </c>
      <c r="AF12" s="149" t="s">
        <v>224</v>
      </c>
      <c r="AG12" s="149"/>
      <c r="AH12" s="194"/>
      <c r="AI12" s="194"/>
      <c r="AJ12" s="197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2">
        <v>2</v>
      </c>
      <c r="B13" s="183" t="s">
        <v>225</v>
      </c>
      <c r="C13" s="183" t="s">
        <v>226</v>
      </c>
      <c r="D13" s="184" t="s">
        <v>219</v>
      </c>
      <c r="E13" s="185">
        <v>1</v>
      </c>
      <c r="F13" s="188"/>
      <c r="G13" s="186">
        <f t="shared" si="0"/>
        <v>0</v>
      </c>
      <c r="H13" s="188"/>
      <c r="I13" s="186">
        <f t="shared" si="1"/>
        <v>0</v>
      </c>
      <c r="J13" s="188"/>
      <c r="K13" s="186">
        <f t="shared" si="2"/>
        <v>0</v>
      </c>
      <c r="L13" s="186">
        <v>21</v>
      </c>
      <c r="M13" s="186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7" t="s">
        <v>220</v>
      </c>
      <c r="S13" s="187" t="s">
        <v>221</v>
      </c>
      <c r="T13" s="186" t="s">
        <v>222</v>
      </c>
      <c r="U13" s="186">
        <v>0</v>
      </c>
      <c r="V13" s="186">
        <f t="shared" si="6"/>
        <v>0</v>
      </c>
      <c r="W13" s="187"/>
      <c r="X13" s="187"/>
      <c r="Y13" s="149"/>
      <c r="Z13" s="149"/>
      <c r="AA13" s="149"/>
      <c r="AB13" s="149"/>
      <c r="AC13" s="149"/>
      <c r="AD13" s="149"/>
      <c r="AE13" s="149" t="s">
        <v>223</v>
      </c>
      <c r="AF13" s="149" t="s">
        <v>227</v>
      </c>
      <c r="AG13" s="149"/>
      <c r="AH13" s="194"/>
      <c r="AI13" s="194"/>
      <c r="AJ13" s="197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2">
        <v>3</v>
      </c>
      <c r="B14" s="183" t="s">
        <v>228</v>
      </c>
      <c r="C14" s="183" t="s">
        <v>229</v>
      </c>
      <c r="D14" s="184" t="s">
        <v>219</v>
      </c>
      <c r="E14" s="185">
        <v>1</v>
      </c>
      <c r="F14" s="188"/>
      <c r="G14" s="186">
        <f t="shared" si="0"/>
        <v>0</v>
      </c>
      <c r="H14" s="188"/>
      <c r="I14" s="186">
        <f t="shared" si="1"/>
        <v>0</v>
      </c>
      <c r="J14" s="188"/>
      <c r="K14" s="186">
        <f t="shared" si="2"/>
        <v>0</v>
      </c>
      <c r="L14" s="186">
        <v>21</v>
      </c>
      <c r="M14" s="186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7"/>
      <c r="S14" s="187" t="s">
        <v>230</v>
      </c>
      <c r="T14" s="186" t="s">
        <v>222</v>
      </c>
      <c r="U14" s="186">
        <v>0</v>
      </c>
      <c r="V14" s="186">
        <f t="shared" si="6"/>
        <v>0</v>
      </c>
      <c r="W14" s="187"/>
      <c r="X14" s="187"/>
      <c r="Y14" s="149"/>
      <c r="Z14" s="149"/>
      <c r="AA14" s="149"/>
      <c r="AB14" s="149"/>
      <c r="AC14" s="149"/>
      <c r="AD14" s="149"/>
      <c r="AE14" s="149" t="s">
        <v>223</v>
      </c>
      <c r="AF14" s="149" t="s">
        <v>231</v>
      </c>
      <c r="AG14" s="149"/>
      <c r="AH14" s="194"/>
      <c r="AI14" s="194"/>
      <c r="AJ14" s="197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2">
        <v>4</v>
      </c>
      <c r="B15" s="183" t="s">
        <v>232</v>
      </c>
      <c r="C15" s="183" t="s">
        <v>233</v>
      </c>
      <c r="D15" s="184" t="s">
        <v>219</v>
      </c>
      <c r="E15" s="185">
        <v>1</v>
      </c>
      <c r="F15" s="188"/>
      <c r="G15" s="186">
        <f t="shared" si="0"/>
        <v>0</v>
      </c>
      <c r="H15" s="188"/>
      <c r="I15" s="186">
        <f t="shared" si="1"/>
        <v>0</v>
      </c>
      <c r="J15" s="188"/>
      <c r="K15" s="186">
        <f t="shared" si="2"/>
        <v>0</v>
      </c>
      <c r="L15" s="186">
        <v>21</v>
      </c>
      <c r="M15" s="186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7" t="s">
        <v>220</v>
      </c>
      <c r="S15" s="187" t="s">
        <v>221</v>
      </c>
      <c r="T15" s="186" t="s">
        <v>222</v>
      </c>
      <c r="U15" s="186">
        <v>0</v>
      </c>
      <c r="V15" s="186">
        <f t="shared" si="6"/>
        <v>0</v>
      </c>
      <c r="W15" s="187"/>
      <c r="X15" s="187"/>
      <c r="Y15" s="149"/>
      <c r="Z15" s="149"/>
      <c r="AA15" s="149"/>
      <c r="AB15" s="149"/>
      <c r="AC15" s="149"/>
      <c r="AD15" s="149"/>
      <c r="AE15" s="149" t="s">
        <v>223</v>
      </c>
      <c r="AF15" s="149" t="s">
        <v>234</v>
      </c>
      <c r="AG15" s="149"/>
      <c r="AH15" s="194"/>
      <c r="AI15" s="194"/>
      <c r="AJ15" s="197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2">
        <v>5</v>
      </c>
      <c r="B16" s="183" t="s">
        <v>235</v>
      </c>
      <c r="C16" s="183" t="s">
        <v>236</v>
      </c>
      <c r="D16" s="184" t="s">
        <v>219</v>
      </c>
      <c r="E16" s="185">
        <v>1</v>
      </c>
      <c r="F16" s="188"/>
      <c r="G16" s="186">
        <f t="shared" si="0"/>
        <v>0</v>
      </c>
      <c r="H16" s="188"/>
      <c r="I16" s="186">
        <f t="shared" si="1"/>
        <v>0</v>
      </c>
      <c r="J16" s="188"/>
      <c r="K16" s="186">
        <f t="shared" si="2"/>
        <v>0</v>
      </c>
      <c r="L16" s="186">
        <v>21</v>
      </c>
      <c r="M16" s="186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7" t="s">
        <v>220</v>
      </c>
      <c r="S16" s="187" t="s">
        <v>221</v>
      </c>
      <c r="T16" s="186" t="s">
        <v>222</v>
      </c>
      <c r="U16" s="186">
        <v>0</v>
      </c>
      <c r="V16" s="186">
        <f t="shared" si="6"/>
        <v>0</v>
      </c>
      <c r="W16" s="187"/>
      <c r="X16" s="187"/>
      <c r="Y16" s="149"/>
      <c r="Z16" s="149"/>
      <c r="AA16" s="149"/>
      <c r="AB16" s="149"/>
      <c r="AC16" s="149"/>
      <c r="AD16" s="149"/>
      <c r="AE16" s="149" t="s">
        <v>223</v>
      </c>
      <c r="AF16" s="149" t="s">
        <v>237</v>
      </c>
      <c r="AG16" s="149"/>
      <c r="AH16" s="194"/>
      <c r="AI16" s="194"/>
      <c r="AJ16" s="197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2">
        <v>6</v>
      </c>
      <c r="B17" s="183" t="s">
        <v>238</v>
      </c>
      <c r="C17" s="183" t="s">
        <v>239</v>
      </c>
      <c r="D17" s="184" t="s">
        <v>219</v>
      </c>
      <c r="E17" s="185">
        <v>1</v>
      </c>
      <c r="F17" s="188"/>
      <c r="G17" s="186">
        <f t="shared" si="0"/>
        <v>0</v>
      </c>
      <c r="H17" s="188"/>
      <c r="I17" s="186">
        <f t="shared" si="1"/>
        <v>0</v>
      </c>
      <c r="J17" s="188"/>
      <c r="K17" s="186">
        <f t="shared" si="2"/>
        <v>0</v>
      </c>
      <c r="L17" s="186">
        <v>21</v>
      </c>
      <c r="M17" s="186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7" t="s">
        <v>220</v>
      </c>
      <c r="S17" s="187" t="s">
        <v>221</v>
      </c>
      <c r="T17" s="186" t="s">
        <v>222</v>
      </c>
      <c r="U17" s="186">
        <v>0</v>
      </c>
      <c r="V17" s="186">
        <f t="shared" si="6"/>
        <v>0</v>
      </c>
      <c r="W17" s="187"/>
      <c r="X17" s="187"/>
      <c r="Y17" s="149"/>
      <c r="Z17" s="149"/>
      <c r="AA17" s="149"/>
      <c r="AB17" s="149"/>
      <c r="AC17" s="149"/>
      <c r="AD17" s="149"/>
      <c r="AE17" s="149" t="s">
        <v>223</v>
      </c>
      <c r="AF17" s="149" t="s">
        <v>240</v>
      </c>
      <c r="AG17" s="149"/>
      <c r="AH17" s="194"/>
      <c r="AI17" s="194"/>
      <c r="AJ17" s="197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2">
        <v>7</v>
      </c>
      <c r="B18" s="183" t="s">
        <v>241</v>
      </c>
      <c r="C18" s="183" t="s">
        <v>242</v>
      </c>
      <c r="D18" s="184" t="s">
        <v>219</v>
      </c>
      <c r="E18" s="185">
        <v>1</v>
      </c>
      <c r="F18" s="188"/>
      <c r="G18" s="186">
        <f t="shared" si="0"/>
        <v>0</v>
      </c>
      <c r="H18" s="188"/>
      <c r="I18" s="186">
        <f t="shared" si="1"/>
        <v>0</v>
      </c>
      <c r="J18" s="188"/>
      <c r="K18" s="186">
        <f t="shared" si="2"/>
        <v>0</v>
      </c>
      <c r="L18" s="186">
        <v>21</v>
      </c>
      <c r="M18" s="186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7"/>
      <c r="S18" s="187" t="s">
        <v>230</v>
      </c>
      <c r="T18" s="186" t="s">
        <v>222</v>
      </c>
      <c r="U18" s="186">
        <v>0</v>
      </c>
      <c r="V18" s="186">
        <f t="shared" si="6"/>
        <v>0</v>
      </c>
      <c r="W18" s="187"/>
      <c r="X18" s="187"/>
      <c r="Y18" s="149"/>
      <c r="Z18" s="149"/>
      <c r="AA18" s="149"/>
      <c r="AB18" s="149"/>
      <c r="AC18" s="149"/>
      <c r="AD18" s="149"/>
      <c r="AE18" s="149" t="s">
        <v>223</v>
      </c>
      <c r="AF18" s="149" t="s">
        <v>243</v>
      </c>
      <c r="AG18" s="149"/>
      <c r="AH18" s="194"/>
      <c r="AI18" s="194"/>
      <c r="AJ18" s="197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2">
        <v>8</v>
      </c>
      <c r="B19" s="183" t="s">
        <v>244</v>
      </c>
      <c r="C19" s="183" t="s">
        <v>245</v>
      </c>
      <c r="D19" s="184" t="s">
        <v>219</v>
      </c>
      <c r="E19" s="185">
        <v>1</v>
      </c>
      <c r="F19" s="188"/>
      <c r="G19" s="186">
        <f t="shared" si="0"/>
        <v>0</v>
      </c>
      <c r="H19" s="188"/>
      <c r="I19" s="186">
        <f t="shared" si="1"/>
        <v>0</v>
      </c>
      <c r="J19" s="188"/>
      <c r="K19" s="186">
        <f t="shared" si="2"/>
        <v>0</v>
      </c>
      <c r="L19" s="186">
        <v>21</v>
      </c>
      <c r="M19" s="186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7"/>
      <c r="S19" s="187" t="s">
        <v>230</v>
      </c>
      <c r="T19" s="186" t="s">
        <v>222</v>
      </c>
      <c r="U19" s="186">
        <v>0</v>
      </c>
      <c r="V19" s="186">
        <f t="shared" si="6"/>
        <v>0</v>
      </c>
      <c r="W19" s="187"/>
      <c r="X19" s="187"/>
      <c r="Y19" s="149"/>
      <c r="Z19" s="149"/>
      <c r="AA19" s="149"/>
      <c r="AB19" s="149"/>
      <c r="AC19" s="149"/>
      <c r="AD19" s="149"/>
      <c r="AE19" s="149" t="s">
        <v>223</v>
      </c>
      <c r="AF19" s="149" t="s">
        <v>246</v>
      </c>
      <c r="AG19" s="149"/>
      <c r="AH19" s="194"/>
      <c r="AI19" s="194"/>
      <c r="AJ19" s="197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5">
      <c r="A20" s="136"/>
      <c r="B20" s="154"/>
      <c r="C20" s="154"/>
      <c r="D20" s="157"/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60"/>
      <c r="S20" s="160"/>
      <c r="T20" s="159"/>
      <c r="U20" s="159"/>
      <c r="V20" s="159"/>
      <c r="W20" s="160"/>
      <c r="X20" s="160"/>
      <c r="AH20" s="193"/>
      <c r="AI20" s="193"/>
      <c r="AJ20" s="196"/>
    </row>
    <row r="21" spans="1:60" x14ac:dyDescent="0.25">
      <c r="A21" s="152" t="s">
        <v>215</v>
      </c>
      <c r="B21" s="169" t="s">
        <v>182</v>
      </c>
      <c r="C21" s="169" t="s">
        <v>29</v>
      </c>
      <c r="D21" s="170"/>
      <c r="E21" s="171"/>
      <c r="F21" s="172"/>
      <c r="G21" s="173">
        <f>SUMIF(AE22:AE30,"&lt;&gt;NOR",G22:G30)</f>
        <v>0</v>
      </c>
      <c r="H21" s="172"/>
      <c r="I21" s="172">
        <f>SUM(I22:I30)</f>
        <v>0</v>
      </c>
      <c r="J21" s="172"/>
      <c r="K21" s="172">
        <f>SUM(K22:K30)</f>
        <v>0</v>
      </c>
      <c r="L21" s="172"/>
      <c r="M21" s="172">
        <f>SUM(M22:M30)</f>
        <v>0</v>
      </c>
      <c r="N21" s="172"/>
      <c r="O21" s="172">
        <f>SUM(O22:O30)</f>
        <v>0</v>
      </c>
      <c r="P21" s="172"/>
      <c r="Q21" s="172">
        <f>SUM(Q22:Q30)</f>
        <v>0</v>
      </c>
      <c r="R21" s="174"/>
      <c r="S21" s="174"/>
      <c r="T21" s="172"/>
      <c r="U21" s="172"/>
      <c r="V21" s="172">
        <f>SUM(V22:V30)</f>
        <v>0</v>
      </c>
      <c r="W21" s="174"/>
      <c r="X21" s="175"/>
      <c r="AE21" t="s">
        <v>216</v>
      </c>
      <c r="AH21" s="193"/>
      <c r="AI21" s="193"/>
      <c r="AJ21" s="196"/>
    </row>
    <row r="22" spans="1:60" outlineLevel="1" x14ac:dyDescent="0.25">
      <c r="A22" s="182">
        <v>9</v>
      </c>
      <c r="B22" s="183" t="s">
        <v>247</v>
      </c>
      <c r="C22" s="183" t="s">
        <v>248</v>
      </c>
      <c r="D22" s="184" t="s">
        <v>219</v>
      </c>
      <c r="E22" s="185">
        <v>1</v>
      </c>
      <c r="F22" s="188"/>
      <c r="G22" s="186">
        <f t="shared" ref="G22:G30" si="7">ROUND(E22*F22,2)</f>
        <v>0</v>
      </c>
      <c r="H22" s="188"/>
      <c r="I22" s="186">
        <f t="shared" ref="I22:I30" si="8">ROUND(E22*H22,2)</f>
        <v>0</v>
      </c>
      <c r="J22" s="188"/>
      <c r="K22" s="186">
        <f t="shared" ref="K22:K30" si="9">ROUND(E22*J22,2)</f>
        <v>0</v>
      </c>
      <c r="L22" s="186">
        <v>21</v>
      </c>
      <c r="M22" s="186">
        <f t="shared" ref="M22:M30" si="10">G22*(1+L22/100)</f>
        <v>0</v>
      </c>
      <c r="N22" s="186">
        <v>0</v>
      </c>
      <c r="O22" s="186">
        <f t="shared" ref="O22:O30" si="11">ROUND(E22*N22,2)</f>
        <v>0</v>
      </c>
      <c r="P22" s="186">
        <v>0</v>
      </c>
      <c r="Q22" s="186">
        <f t="shared" ref="Q22:Q30" si="12">ROUND(E22*P22,2)</f>
        <v>0</v>
      </c>
      <c r="R22" s="187" t="s">
        <v>220</v>
      </c>
      <c r="S22" s="187" t="s">
        <v>221</v>
      </c>
      <c r="T22" s="186" t="s">
        <v>222</v>
      </c>
      <c r="U22" s="186">
        <v>0</v>
      </c>
      <c r="V22" s="186">
        <f t="shared" ref="V22:V30" si="13">ROUND(E22*U22,2)</f>
        <v>0</v>
      </c>
      <c r="W22" s="187"/>
      <c r="X22" s="187"/>
      <c r="Y22" s="149"/>
      <c r="Z22" s="149"/>
      <c r="AA22" s="149"/>
      <c r="AB22" s="149"/>
      <c r="AC22" s="149"/>
      <c r="AD22" s="149"/>
      <c r="AE22" s="149" t="s">
        <v>223</v>
      </c>
      <c r="AF22" s="149" t="s">
        <v>249</v>
      </c>
      <c r="AG22" s="149"/>
      <c r="AH22" s="194"/>
      <c r="AI22" s="194"/>
      <c r="AJ22" s="197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2">
        <v>10</v>
      </c>
      <c r="B23" s="183" t="s">
        <v>250</v>
      </c>
      <c r="C23" s="183" t="s">
        <v>251</v>
      </c>
      <c r="D23" s="184" t="s">
        <v>219</v>
      </c>
      <c r="E23" s="185">
        <v>1</v>
      </c>
      <c r="F23" s="188"/>
      <c r="G23" s="186">
        <f t="shared" si="7"/>
        <v>0</v>
      </c>
      <c r="H23" s="188"/>
      <c r="I23" s="186">
        <f t="shared" si="8"/>
        <v>0</v>
      </c>
      <c r="J23" s="188"/>
      <c r="K23" s="186">
        <f t="shared" si="9"/>
        <v>0</v>
      </c>
      <c r="L23" s="186">
        <v>21</v>
      </c>
      <c r="M23" s="186">
        <f t="shared" si="10"/>
        <v>0</v>
      </c>
      <c r="N23" s="186">
        <v>0</v>
      </c>
      <c r="O23" s="186">
        <f t="shared" si="11"/>
        <v>0</v>
      </c>
      <c r="P23" s="186">
        <v>0</v>
      </c>
      <c r="Q23" s="186">
        <f t="shared" si="12"/>
        <v>0</v>
      </c>
      <c r="R23" s="187" t="s">
        <v>220</v>
      </c>
      <c r="S23" s="187" t="s">
        <v>221</v>
      </c>
      <c r="T23" s="186" t="s">
        <v>222</v>
      </c>
      <c r="U23" s="186">
        <v>0</v>
      </c>
      <c r="V23" s="186">
        <f t="shared" si="13"/>
        <v>0</v>
      </c>
      <c r="W23" s="187"/>
      <c r="X23" s="187"/>
      <c r="Y23" s="149"/>
      <c r="Z23" s="149"/>
      <c r="AA23" s="149"/>
      <c r="AB23" s="149"/>
      <c r="AC23" s="149"/>
      <c r="AD23" s="149"/>
      <c r="AE23" s="149" t="s">
        <v>223</v>
      </c>
      <c r="AF23" s="149" t="s">
        <v>252</v>
      </c>
      <c r="AG23" s="149"/>
      <c r="AH23" s="194"/>
      <c r="AI23" s="194"/>
      <c r="AJ23" s="197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2">
        <v>11</v>
      </c>
      <c r="B24" s="183" t="s">
        <v>253</v>
      </c>
      <c r="C24" s="183" t="s">
        <v>254</v>
      </c>
      <c r="D24" s="184" t="s">
        <v>219</v>
      </c>
      <c r="E24" s="185">
        <v>1</v>
      </c>
      <c r="F24" s="188"/>
      <c r="G24" s="186">
        <f t="shared" si="7"/>
        <v>0</v>
      </c>
      <c r="H24" s="188"/>
      <c r="I24" s="186">
        <f t="shared" si="8"/>
        <v>0</v>
      </c>
      <c r="J24" s="188"/>
      <c r="K24" s="186">
        <f t="shared" si="9"/>
        <v>0</v>
      </c>
      <c r="L24" s="186">
        <v>21</v>
      </c>
      <c r="M24" s="186">
        <f t="shared" si="10"/>
        <v>0</v>
      </c>
      <c r="N24" s="186">
        <v>0</v>
      </c>
      <c r="O24" s="186">
        <f t="shared" si="11"/>
        <v>0</v>
      </c>
      <c r="P24" s="186">
        <v>0</v>
      </c>
      <c r="Q24" s="186">
        <f t="shared" si="12"/>
        <v>0</v>
      </c>
      <c r="R24" s="187" t="s">
        <v>220</v>
      </c>
      <c r="S24" s="187" t="s">
        <v>221</v>
      </c>
      <c r="T24" s="186" t="s">
        <v>222</v>
      </c>
      <c r="U24" s="186">
        <v>0</v>
      </c>
      <c r="V24" s="186">
        <f t="shared" si="13"/>
        <v>0</v>
      </c>
      <c r="W24" s="187"/>
      <c r="X24" s="187"/>
      <c r="Y24" s="149"/>
      <c r="Z24" s="149"/>
      <c r="AA24" s="149"/>
      <c r="AB24" s="149"/>
      <c r="AC24" s="149"/>
      <c r="AD24" s="149"/>
      <c r="AE24" s="149" t="s">
        <v>223</v>
      </c>
      <c r="AF24" s="149" t="s">
        <v>255</v>
      </c>
      <c r="AG24" s="149"/>
      <c r="AH24" s="194"/>
      <c r="AI24" s="194"/>
      <c r="AJ24" s="197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2">
        <v>12</v>
      </c>
      <c r="B25" s="183" t="s">
        <v>256</v>
      </c>
      <c r="C25" s="183" t="s">
        <v>257</v>
      </c>
      <c r="D25" s="184" t="s">
        <v>219</v>
      </c>
      <c r="E25" s="185">
        <v>1</v>
      </c>
      <c r="F25" s="188"/>
      <c r="G25" s="186">
        <f t="shared" si="7"/>
        <v>0</v>
      </c>
      <c r="H25" s="188"/>
      <c r="I25" s="186">
        <f t="shared" si="8"/>
        <v>0</v>
      </c>
      <c r="J25" s="188"/>
      <c r="K25" s="186">
        <f t="shared" si="9"/>
        <v>0</v>
      </c>
      <c r="L25" s="186">
        <v>21</v>
      </c>
      <c r="M25" s="186">
        <f t="shared" si="10"/>
        <v>0</v>
      </c>
      <c r="N25" s="186">
        <v>0</v>
      </c>
      <c r="O25" s="186">
        <f t="shared" si="11"/>
        <v>0</v>
      </c>
      <c r="P25" s="186">
        <v>0</v>
      </c>
      <c r="Q25" s="186">
        <f t="shared" si="12"/>
        <v>0</v>
      </c>
      <c r="R25" s="187" t="s">
        <v>220</v>
      </c>
      <c r="S25" s="187" t="s">
        <v>221</v>
      </c>
      <c r="T25" s="186" t="s">
        <v>222</v>
      </c>
      <c r="U25" s="186">
        <v>0</v>
      </c>
      <c r="V25" s="186">
        <f t="shared" si="13"/>
        <v>0</v>
      </c>
      <c r="W25" s="187"/>
      <c r="X25" s="187"/>
      <c r="Y25" s="149"/>
      <c r="Z25" s="149"/>
      <c r="AA25" s="149"/>
      <c r="AB25" s="149"/>
      <c r="AC25" s="149"/>
      <c r="AD25" s="149"/>
      <c r="AE25" s="149" t="s">
        <v>223</v>
      </c>
      <c r="AF25" s="149" t="s">
        <v>258</v>
      </c>
      <c r="AG25" s="149"/>
      <c r="AH25" s="194"/>
      <c r="AI25" s="194"/>
      <c r="AJ25" s="197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2">
        <v>13</v>
      </c>
      <c r="B26" s="183" t="s">
        <v>259</v>
      </c>
      <c r="C26" s="183" t="s">
        <v>260</v>
      </c>
      <c r="D26" s="184" t="s">
        <v>219</v>
      </c>
      <c r="E26" s="185">
        <v>1</v>
      </c>
      <c r="F26" s="188"/>
      <c r="G26" s="186">
        <f t="shared" si="7"/>
        <v>0</v>
      </c>
      <c r="H26" s="188"/>
      <c r="I26" s="186">
        <f t="shared" si="8"/>
        <v>0</v>
      </c>
      <c r="J26" s="188"/>
      <c r="K26" s="186">
        <f t="shared" si="9"/>
        <v>0</v>
      </c>
      <c r="L26" s="186">
        <v>21</v>
      </c>
      <c r="M26" s="186">
        <f t="shared" si="10"/>
        <v>0</v>
      </c>
      <c r="N26" s="186">
        <v>0</v>
      </c>
      <c r="O26" s="186">
        <f t="shared" si="11"/>
        <v>0</v>
      </c>
      <c r="P26" s="186">
        <v>0</v>
      </c>
      <c r="Q26" s="186">
        <f t="shared" si="12"/>
        <v>0</v>
      </c>
      <c r="R26" s="187"/>
      <c r="S26" s="187" t="s">
        <v>230</v>
      </c>
      <c r="T26" s="186" t="s">
        <v>222</v>
      </c>
      <c r="U26" s="186">
        <v>0</v>
      </c>
      <c r="V26" s="186">
        <f t="shared" si="13"/>
        <v>0</v>
      </c>
      <c r="W26" s="187"/>
      <c r="X26" s="187"/>
      <c r="Y26" s="149"/>
      <c r="Z26" s="149"/>
      <c r="AA26" s="149"/>
      <c r="AB26" s="149"/>
      <c r="AC26" s="149"/>
      <c r="AD26" s="149"/>
      <c r="AE26" s="149" t="s">
        <v>223</v>
      </c>
      <c r="AF26" s="149" t="s">
        <v>261</v>
      </c>
      <c r="AG26" s="149"/>
      <c r="AH26" s="194"/>
      <c r="AI26" s="194"/>
      <c r="AJ26" s="197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2">
        <v>14</v>
      </c>
      <c r="B27" s="183" t="s">
        <v>262</v>
      </c>
      <c r="C27" s="183" t="s">
        <v>263</v>
      </c>
      <c r="D27" s="184" t="s">
        <v>219</v>
      </c>
      <c r="E27" s="185">
        <v>1</v>
      </c>
      <c r="F27" s="188"/>
      <c r="G27" s="186">
        <f t="shared" si="7"/>
        <v>0</v>
      </c>
      <c r="H27" s="188"/>
      <c r="I27" s="186">
        <f t="shared" si="8"/>
        <v>0</v>
      </c>
      <c r="J27" s="188"/>
      <c r="K27" s="186">
        <f t="shared" si="9"/>
        <v>0</v>
      </c>
      <c r="L27" s="186">
        <v>21</v>
      </c>
      <c r="M27" s="186">
        <f t="shared" si="10"/>
        <v>0</v>
      </c>
      <c r="N27" s="186">
        <v>0</v>
      </c>
      <c r="O27" s="186">
        <f t="shared" si="11"/>
        <v>0</v>
      </c>
      <c r="P27" s="186">
        <v>0</v>
      </c>
      <c r="Q27" s="186">
        <f t="shared" si="12"/>
        <v>0</v>
      </c>
      <c r="R27" s="187" t="s">
        <v>220</v>
      </c>
      <c r="S27" s="187" t="s">
        <v>221</v>
      </c>
      <c r="T27" s="186" t="s">
        <v>222</v>
      </c>
      <c r="U27" s="186">
        <v>0</v>
      </c>
      <c r="V27" s="186">
        <f t="shared" si="13"/>
        <v>0</v>
      </c>
      <c r="W27" s="187"/>
      <c r="X27" s="187"/>
      <c r="Y27" s="149"/>
      <c r="Z27" s="149"/>
      <c r="AA27" s="149"/>
      <c r="AB27" s="149"/>
      <c r="AC27" s="149"/>
      <c r="AD27" s="149"/>
      <c r="AE27" s="149" t="s">
        <v>223</v>
      </c>
      <c r="AF27" s="149" t="s">
        <v>264</v>
      </c>
      <c r="AG27" s="149"/>
      <c r="AH27" s="194"/>
      <c r="AI27" s="194"/>
      <c r="AJ27" s="197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2">
        <v>15</v>
      </c>
      <c r="B28" s="183" t="s">
        <v>265</v>
      </c>
      <c r="C28" s="183" t="s">
        <v>266</v>
      </c>
      <c r="D28" s="184" t="s">
        <v>219</v>
      </c>
      <c r="E28" s="185">
        <v>1</v>
      </c>
      <c r="F28" s="188"/>
      <c r="G28" s="186">
        <f t="shared" si="7"/>
        <v>0</v>
      </c>
      <c r="H28" s="188"/>
      <c r="I28" s="186">
        <f t="shared" si="8"/>
        <v>0</v>
      </c>
      <c r="J28" s="188"/>
      <c r="K28" s="186">
        <f t="shared" si="9"/>
        <v>0</v>
      </c>
      <c r="L28" s="186">
        <v>21</v>
      </c>
      <c r="M28" s="186">
        <f t="shared" si="10"/>
        <v>0</v>
      </c>
      <c r="N28" s="186">
        <v>0</v>
      </c>
      <c r="O28" s="186">
        <f t="shared" si="11"/>
        <v>0</v>
      </c>
      <c r="P28" s="186">
        <v>0</v>
      </c>
      <c r="Q28" s="186">
        <f t="shared" si="12"/>
        <v>0</v>
      </c>
      <c r="R28" s="187"/>
      <c r="S28" s="187" t="s">
        <v>230</v>
      </c>
      <c r="T28" s="186" t="s">
        <v>222</v>
      </c>
      <c r="U28" s="186">
        <v>0</v>
      </c>
      <c r="V28" s="186">
        <f t="shared" si="13"/>
        <v>0</v>
      </c>
      <c r="W28" s="187"/>
      <c r="X28" s="187"/>
      <c r="Y28" s="149"/>
      <c r="Z28" s="149"/>
      <c r="AA28" s="149"/>
      <c r="AB28" s="149"/>
      <c r="AC28" s="149"/>
      <c r="AD28" s="149"/>
      <c r="AE28" s="149" t="s">
        <v>223</v>
      </c>
      <c r="AF28" s="149" t="s">
        <v>267</v>
      </c>
      <c r="AG28" s="149"/>
      <c r="AH28" s="194"/>
      <c r="AI28" s="194"/>
      <c r="AJ28" s="197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2">
        <v>16</v>
      </c>
      <c r="B29" s="183" t="s">
        <v>268</v>
      </c>
      <c r="C29" s="183" t="s">
        <v>269</v>
      </c>
      <c r="D29" s="184" t="s">
        <v>219</v>
      </c>
      <c r="E29" s="185">
        <v>1</v>
      </c>
      <c r="F29" s="188"/>
      <c r="G29" s="186">
        <f t="shared" si="7"/>
        <v>0</v>
      </c>
      <c r="H29" s="188"/>
      <c r="I29" s="186">
        <f t="shared" si="8"/>
        <v>0</v>
      </c>
      <c r="J29" s="188"/>
      <c r="K29" s="186">
        <f t="shared" si="9"/>
        <v>0</v>
      </c>
      <c r="L29" s="186">
        <v>21</v>
      </c>
      <c r="M29" s="186">
        <f t="shared" si="10"/>
        <v>0</v>
      </c>
      <c r="N29" s="186">
        <v>0</v>
      </c>
      <c r="O29" s="186">
        <f t="shared" si="11"/>
        <v>0</v>
      </c>
      <c r="P29" s="186">
        <v>0</v>
      </c>
      <c r="Q29" s="186">
        <f t="shared" si="12"/>
        <v>0</v>
      </c>
      <c r="R29" s="187"/>
      <c r="S29" s="187" t="s">
        <v>230</v>
      </c>
      <c r="T29" s="186" t="s">
        <v>222</v>
      </c>
      <c r="U29" s="186">
        <v>0</v>
      </c>
      <c r="V29" s="186">
        <f t="shared" si="13"/>
        <v>0</v>
      </c>
      <c r="W29" s="187"/>
      <c r="X29" s="187"/>
      <c r="Y29" s="149"/>
      <c r="Z29" s="149"/>
      <c r="AA29" s="149"/>
      <c r="AB29" s="149"/>
      <c r="AC29" s="149"/>
      <c r="AD29" s="149"/>
      <c r="AE29" s="149" t="s">
        <v>223</v>
      </c>
      <c r="AF29" s="149" t="s">
        <v>270</v>
      </c>
      <c r="AG29" s="149"/>
      <c r="AH29" s="194"/>
      <c r="AI29" s="194"/>
      <c r="AJ29" s="197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2">
        <v>17</v>
      </c>
      <c r="B30" s="183" t="s">
        <v>271</v>
      </c>
      <c r="C30" s="183" t="s">
        <v>272</v>
      </c>
      <c r="D30" s="184" t="s">
        <v>219</v>
      </c>
      <c r="E30" s="185">
        <v>1</v>
      </c>
      <c r="F30" s="188"/>
      <c r="G30" s="186">
        <f t="shared" si="7"/>
        <v>0</v>
      </c>
      <c r="H30" s="188"/>
      <c r="I30" s="186">
        <f t="shared" si="8"/>
        <v>0</v>
      </c>
      <c r="J30" s="188"/>
      <c r="K30" s="186">
        <f t="shared" si="9"/>
        <v>0</v>
      </c>
      <c r="L30" s="186">
        <v>21</v>
      </c>
      <c r="M30" s="186">
        <f t="shared" si="10"/>
        <v>0</v>
      </c>
      <c r="N30" s="186">
        <v>0</v>
      </c>
      <c r="O30" s="186">
        <f t="shared" si="11"/>
        <v>0</v>
      </c>
      <c r="P30" s="186">
        <v>0</v>
      </c>
      <c r="Q30" s="186">
        <f t="shared" si="12"/>
        <v>0</v>
      </c>
      <c r="R30" s="187"/>
      <c r="S30" s="187" t="s">
        <v>230</v>
      </c>
      <c r="T30" s="186" t="s">
        <v>222</v>
      </c>
      <c r="U30" s="186">
        <v>0</v>
      </c>
      <c r="V30" s="186">
        <f t="shared" si="13"/>
        <v>0</v>
      </c>
      <c r="W30" s="187"/>
      <c r="X30" s="187"/>
      <c r="Y30" s="149"/>
      <c r="Z30" s="149"/>
      <c r="AA30" s="149"/>
      <c r="AB30" s="149"/>
      <c r="AC30" s="149"/>
      <c r="AD30" s="149"/>
      <c r="AE30" s="149" t="s">
        <v>223</v>
      </c>
      <c r="AF30" s="149" t="s">
        <v>273</v>
      </c>
      <c r="AG30" s="149"/>
      <c r="AH30" s="194"/>
      <c r="AI30" s="194"/>
      <c r="AJ30" s="197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5">
      <c r="A31" s="136"/>
      <c r="B31" s="154"/>
      <c r="C31" s="154"/>
      <c r="D31" s="157"/>
      <c r="E31" s="158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0"/>
      <c r="S31" s="160"/>
      <c r="T31" s="159"/>
      <c r="U31" s="159"/>
      <c r="V31" s="159"/>
      <c r="W31" s="160"/>
      <c r="X31" s="160"/>
      <c r="AC31">
        <v>15</v>
      </c>
      <c r="AD31">
        <v>21</v>
      </c>
      <c r="AH31" s="193"/>
      <c r="AI31" s="193"/>
      <c r="AJ31" s="196"/>
    </row>
    <row r="32" spans="1:60" x14ac:dyDescent="0.25">
      <c r="A32" s="151"/>
      <c r="B32" s="156" t="s">
        <v>30</v>
      </c>
      <c r="C32" s="156"/>
      <c r="D32" s="165"/>
      <c r="E32" s="166"/>
      <c r="F32" s="167"/>
      <c r="G32" s="168">
        <f>G11+G21</f>
        <v>0</v>
      </c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60"/>
      <c r="S32" s="160"/>
      <c r="T32" s="159"/>
      <c r="U32" s="159"/>
      <c r="V32" s="159"/>
      <c r="W32" s="160"/>
      <c r="X32" s="160"/>
      <c r="AC32">
        <f>SUMIF(L7:L30,AC31,G7:G30)</f>
        <v>0</v>
      </c>
      <c r="AD32">
        <f>SUMIF(L7:L30,AD31,G7:G30)</f>
        <v>0</v>
      </c>
      <c r="AE32" t="s">
        <v>274</v>
      </c>
      <c r="AH32" s="193"/>
      <c r="AI32" s="193"/>
      <c r="AJ32" s="196"/>
    </row>
    <row r="33" spans="1:36" x14ac:dyDescent="0.25">
      <c r="A33" s="150"/>
      <c r="B33" s="155"/>
      <c r="C33" s="155"/>
      <c r="D33" s="161"/>
      <c r="E33" s="162"/>
      <c r="F33" s="163"/>
      <c r="G33" s="163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60"/>
      <c r="S33" s="160"/>
      <c r="T33" s="159"/>
      <c r="U33" s="159"/>
      <c r="V33" s="159"/>
      <c r="W33" s="160"/>
      <c r="X33" s="160"/>
      <c r="AH33" s="193"/>
      <c r="AI33" s="193"/>
      <c r="AJ33" s="196"/>
    </row>
    <row r="34" spans="1:36" x14ac:dyDescent="0.25">
      <c r="A34" s="153" t="s">
        <v>275</v>
      </c>
      <c r="B34" s="155"/>
      <c r="C34" s="155"/>
      <c r="D34" s="161"/>
      <c r="E34" s="162"/>
      <c r="F34" s="163"/>
      <c r="G34" s="163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60"/>
      <c r="S34" s="160"/>
      <c r="T34" s="159"/>
      <c r="U34" s="159"/>
      <c r="V34" s="159"/>
      <c r="W34" s="160"/>
      <c r="X34" s="160"/>
      <c r="AH34" s="193"/>
      <c r="AI34" s="193"/>
      <c r="AJ34" s="196"/>
    </row>
    <row r="35" spans="1:36" x14ac:dyDescent="0.25">
      <c r="A35" s="150"/>
      <c r="B35" s="155" t="s">
        <v>276</v>
      </c>
      <c r="C35" s="155" t="s">
        <v>277</v>
      </c>
      <c r="D35" s="161"/>
      <c r="E35" s="162">
        <v>324.77999999999997</v>
      </c>
      <c r="F35" s="163"/>
      <c r="G35" s="163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60"/>
      <c r="S35" s="160"/>
      <c r="T35" s="159"/>
      <c r="U35" s="159"/>
      <c r="V35" s="159"/>
      <c r="W35" s="160"/>
      <c r="X35" s="160"/>
      <c r="AE35" t="s">
        <v>278</v>
      </c>
      <c r="AH35" s="193"/>
      <c r="AI35" s="193"/>
      <c r="AJ35" s="196"/>
    </row>
    <row r="36" spans="1:36" x14ac:dyDescent="0.25">
      <c r="A36" s="150"/>
      <c r="B36" s="191" t="s">
        <v>279</v>
      </c>
      <c r="C36" s="192"/>
      <c r="D36" s="189"/>
      <c r="E36" s="190">
        <v>17.41</v>
      </c>
      <c r="F36" s="163"/>
      <c r="G36" s="163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60"/>
      <c r="S36" s="160"/>
      <c r="T36" s="159"/>
      <c r="U36" s="159"/>
      <c r="V36" s="159"/>
      <c r="W36" s="160"/>
      <c r="X36" s="160"/>
      <c r="AE36" t="s">
        <v>280</v>
      </c>
      <c r="AF36">
        <v>0</v>
      </c>
      <c r="AH36" s="193"/>
      <c r="AI36" s="195" t="s">
        <v>279</v>
      </c>
      <c r="AJ36" s="196"/>
    </row>
    <row r="37" spans="1:36" x14ac:dyDescent="0.25">
      <c r="A37" s="150"/>
      <c r="B37" s="191" t="s">
        <v>281</v>
      </c>
      <c r="C37" s="192"/>
      <c r="D37" s="189"/>
      <c r="E37" s="190">
        <v>9.5299999999999994</v>
      </c>
      <c r="F37" s="163"/>
      <c r="G37" s="163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60"/>
      <c r="S37" s="160"/>
      <c r="T37" s="159"/>
      <c r="U37" s="159"/>
      <c r="V37" s="159"/>
      <c r="W37" s="160"/>
      <c r="X37" s="160"/>
      <c r="AE37" t="s">
        <v>280</v>
      </c>
      <c r="AF37">
        <v>0</v>
      </c>
      <c r="AH37" s="193"/>
      <c r="AI37" s="195" t="s">
        <v>281</v>
      </c>
      <c r="AJ37" s="196"/>
    </row>
    <row r="38" spans="1:36" x14ac:dyDescent="0.25">
      <c r="A38" s="150"/>
      <c r="B38" s="191" t="s">
        <v>282</v>
      </c>
      <c r="C38" s="192"/>
      <c r="D38" s="189"/>
      <c r="E38" s="190">
        <v>45.62</v>
      </c>
      <c r="F38" s="163"/>
      <c r="G38" s="163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60"/>
      <c r="S38" s="160"/>
      <c r="T38" s="159"/>
      <c r="U38" s="159"/>
      <c r="V38" s="159"/>
      <c r="W38" s="160"/>
      <c r="X38" s="160"/>
      <c r="AE38" t="s">
        <v>280</v>
      </c>
      <c r="AF38">
        <v>0</v>
      </c>
      <c r="AH38" s="193"/>
      <c r="AI38" s="195" t="s">
        <v>282</v>
      </c>
      <c r="AJ38" s="196"/>
    </row>
    <row r="39" spans="1:36" x14ac:dyDescent="0.25">
      <c r="A39" s="150"/>
      <c r="B39" s="191" t="s">
        <v>283</v>
      </c>
      <c r="C39" s="192"/>
      <c r="D39" s="189"/>
      <c r="E39" s="190">
        <v>5.9</v>
      </c>
      <c r="F39" s="163"/>
      <c r="G39" s="163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60"/>
      <c r="S39" s="160"/>
      <c r="T39" s="159"/>
      <c r="U39" s="159"/>
      <c r="V39" s="159"/>
      <c r="W39" s="160"/>
      <c r="X39" s="160"/>
      <c r="AE39" t="s">
        <v>280</v>
      </c>
      <c r="AF39">
        <v>0</v>
      </c>
      <c r="AH39" s="193"/>
      <c r="AI39" s="195" t="s">
        <v>283</v>
      </c>
      <c r="AJ39" s="196"/>
    </row>
    <row r="40" spans="1:36" x14ac:dyDescent="0.25">
      <c r="A40" s="150"/>
      <c r="B40" s="191" t="s">
        <v>284</v>
      </c>
      <c r="C40" s="192"/>
      <c r="D40" s="189"/>
      <c r="E40" s="190">
        <v>5.72</v>
      </c>
      <c r="F40" s="163"/>
      <c r="G40" s="163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60"/>
      <c r="S40" s="160"/>
      <c r="T40" s="159"/>
      <c r="U40" s="159"/>
      <c r="V40" s="159"/>
      <c r="W40" s="160"/>
      <c r="X40" s="160"/>
      <c r="AE40" t="s">
        <v>280</v>
      </c>
      <c r="AF40">
        <v>0</v>
      </c>
      <c r="AH40" s="193"/>
      <c r="AI40" s="195" t="s">
        <v>284</v>
      </c>
      <c r="AJ40" s="196"/>
    </row>
    <row r="41" spans="1:36" x14ac:dyDescent="0.25">
      <c r="A41" s="150"/>
      <c r="B41" s="191" t="s">
        <v>285</v>
      </c>
      <c r="C41" s="192"/>
      <c r="D41" s="189"/>
      <c r="E41" s="190">
        <v>4.3600000000000003</v>
      </c>
      <c r="F41" s="163"/>
      <c r="G41" s="163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60"/>
      <c r="S41" s="160"/>
      <c r="T41" s="159"/>
      <c r="U41" s="159"/>
      <c r="V41" s="159"/>
      <c r="W41" s="160"/>
      <c r="X41" s="160"/>
      <c r="AE41" t="s">
        <v>280</v>
      </c>
      <c r="AF41">
        <v>0</v>
      </c>
      <c r="AH41" s="193"/>
      <c r="AI41" s="195" t="s">
        <v>285</v>
      </c>
      <c r="AJ41" s="196"/>
    </row>
    <row r="42" spans="1:36" x14ac:dyDescent="0.25">
      <c r="A42" s="150"/>
      <c r="B42" s="191" t="s">
        <v>286</v>
      </c>
      <c r="C42" s="192"/>
      <c r="D42" s="189"/>
      <c r="E42" s="190">
        <v>5.2</v>
      </c>
      <c r="F42" s="163"/>
      <c r="G42" s="163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60"/>
      <c r="S42" s="160"/>
      <c r="T42" s="159"/>
      <c r="U42" s="159"/>
      <c r="V42" s="159"/>
      <c r="W42" s="160"/>
      <c r="X42" s="160"/>
      <c r="AE42" t="s">
        <v>280</v>
      </c>
      <c r="AF42">
        <v>0</v>
      </c>
      <c r="AH42" s="193"/>
      <c r="AI42" s="195" t="s">
        <v>286</v>
      </c>
      <c r="AJ42" s="196"/>
    </row>
    <row r="43" spans="1:36" x14ac:dyDescent="0.25">
      <c r="A43" s="150"/>
      <c r="B43" s="191" t="s">
        <v>287</v>
      </c>
      <c r="C43" s="192"/>
      <c r="D43" s="189"/>
      <c r="E43" s="190">
        <v>6.82</v>
      </c>
      <c r="F43" s="163"/>
      <c r="G43" s="163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60"/>
      <c r="S43" s="160"/>
      <c r="T43" s="159"/>
      <c r="U43" s="159"/>
      <c r="V43" s="159"/>
      <c r="W43" s="160"/>
      <c r="X43" s="160"/>
      <c r="AE43" t="s">
        <v>280</v>
      </c>
      <c r="AF43">
        <v>0</v>
      </c>
      <c r="AH43" s="193"/>
      <c r="AI43" s="195" t="s">
        <v>287</v>
      </c>
      <c r="AJ43" s="196"/>
    </row>
    <row r="44" spans="1:36" x14ac:dyDescent="0.25">
      <c r="A44" s="150"/>
      <c r="B44" s="191" t="s">
        <v>288</v>
      </c>
      <c r="C44" s="192"/>
      <c r="D44" s="189"/>
      <c r="E44" s="190">
        <v>18.61</v>
      </c>
      <c r="F44" s="163"/>
      <c r="G44" s="163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60"/>
      <c r="S44" s="160"/>
      <c r="T44" s="159"/>
      <c r="U44" s="159"/>
      <c r="V44" s="159"/>
      <c r="W44" s="160"/>
      <c r="X44" s="160"/>
      <c r="AE44" t="s">
        <v>280</v>
      </c>
      <c r="AF44">
        <v>0</v>
      </c>
      <c r="AH44" s="193"/>
      <c r="AI44" s="195" t="s">
        <v>288</v>
      </c>
      <c r="AJ44" s="196"/>
    </row>
    <row r="45" spans="1:36" x14ac:dyDescent="0.25">
      <c r="A45" s="150"/>
      <c r="B45" s="191" t="s">
        <v>289</v>
      </c>
      <c r="C45" s="192"/>
      <c r="D45" s="189"/>
      <c r="E45" s="190">
        <v>74.3</v>
      </c>
      <c r="F45" s="163"/>
      <c r="G45" s="163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60"/>
      <c r="S45" s="160"/>
      <c r="T45" s="159"/>
      <c r="U45" s="159"/>
      <c r="V45" s="159"/>
      <c r="W45" s="160"/>
      <c r="X45" s="160"/>
      <c r="AE45" t="s">
        <v>280</v>
      </c>
      <c r="AF45">
        <v>0</v>
      </c>
      <c r="AH45" s="193"/>
      <c r="AI45" s="195" t="s">
        <v>289</v>
      </c>
      <c r="AJ45" s="196"/>
    </row>
    <row r="46" spans="1:36" x14ac:dyDescent="0.25">
      <c r="A46" s="150"/>
      <c r="B46" s="191" t="s">
        <v>290</v>
      </c>
      <c r="C46" s="192"/>
      <c r="D46" s="189"/>
      <c r="E46" s="190">
        <v>12.19</v>
      </c>
      <c r="F46" s="163"/>
      <c r="G46" s="163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0"/>
      <c r="S46" s="160"/>
      <c r="T46" s="159"/>
      <c r="U46" s="159"/>
      <c r="V46" s="159"/>
      <c r="W46" s="160"/>
      <c r="X46" s="160"/>
      <c r="AE46" t="s">
        <v>280</v>
      </c>
      <c r="AF46">
        <v>0</v>
      </c>
      <c r="AH46" s="193"/>
      <c r="AI46" s="195" t="s">
        <v>290</v>
      </c>
      <c r="AJ46" s="196"/>
    </row>
    <row r="47" spans="1:36" x14ac:dyDescent="0.25">
      <c r="A47" s="150"/>
      <c r="B47" s="191" t="s">
        <v>291</v>
      </c>
      <c r="C47" s="192"/>
      <c r="D47" s="189"/>
      <c r="E47" s="190">
        <v>5.24</v>
      </c>
      <c r="F47" s="163"/>
      <c r="G47" s="163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60"/>
      <c r="S47" s="160"/>
      <c r="T47" s="159"/>
      <c r="U47" s="159"/>
      <c r="V47" s="159"/>
      <c r="W47" s="160"/>
      <c r="X47" s="160"/>
      <c r="AE47" t="s">
        <v>280</v>
      </c>
      <c r="AF47">
        <v>0</v>
      </c>
      <c r="AH47" s="193"/>
      <c r="AI47" s="195" t="s">
        <v>291</v>
      </c>
      <c r="AJ47" s="196"/>
    </row>
    <row r="48" spans="1:36" x14ac:dyDescent="0.25">
      <c r="A48" s="150"/>
      <c r="B48" s="191" t="s">
        <v>292</v>
      </c>
      <c r="C48" s="192"/>
      <c r="D48" s="189"/>
      <c r="E48" s="190">
        <v>6.12</v>
      </c>
      <c r="F48" s="163"/>
      <c r="G48" s="163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60"/>
      <c r="S48" s="160"/>
      <c r="T48" s="159"/>
      <c r="U48" s="159"/>
      <c r="V48" s="159"/>
      <c r="W48" s="160"/>
      <c r="X48" s="160"/>
      <c r="AE48" t="s">
        <v>280</v>
      </c>
      <c r="AF48">
        <v>0</v>
      </c>
      <c r="AH48" s="193"/>
      <c r="AI48" s="195" t="s">
        <v>292</v>
      </c>
      <c r="AJ48" s="196"/>
    </row>
    <row r="49" spans="1:36" x14ac:dyDescent="0.25">
      <c r="A49" s="150"/>
      <c r="B49" s="191" t="s">
        <v>293</v>
      </c>
      <c r="C49" s="192"/>
      <c r="D49" s="189"/>
      <c r="E49" s="190">
        <v>2</v>
      </c>
      <c r="F49" s="163"/>
      <c r="G49" s="163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60"/>
      <c r="S49" s="160"/>
      <c r="T49" s="159"/>
      <c r="U49" s="159"/>
      <c r="V49" s="159"/>
      <c r="W49" s="160"/>
      <c r="X49" s="160"/>
      <c r="AE49" t="s">
        <v>280</v>
      </c>
      <c r="AF49">
        <v>0</v>
      </c>
      <c r="AH49" s="193"/>
      <c r="AI49" s="195" t="s">
        <v>293</v>
      </c>
      <c r="AJ49" s="196"/>
    </row>
    <row r="50" spans="1:36" x14ac:dyDescent="0.25">
      <c r="A50" s="150"/>
      <c r="B50" s="191" t="s">
        <v>294</v>
      </c>
      <c r="C50" s="192"/>
      <c r="D50" s="189"/>
      <c r="E50" s="190">
        <v>5.2</v>
      </c>
      <c r="F50" s="163"/>
      <c r="G50" s="163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60"/>
      <c r="S50" s="160"/>
      <c r="T50" s="159"/>
      <c r="U50" s="159"/>
      <c r="V50" s="159"/>
      <c r="W50" s="160"/>
      <c r="X50" s="160"/>
      <c r="AE50" t="s">
        <v>280</v>
      </c>
      <c r="AF50">
        <v>0</v>
      </c>
      <c r="AH50" s="193"/>
      <c r="AI50" s="195" t="s">
        <v>294</v>
      </c>
      <c r="AJ50" s="196"/>
    </row>
    <row r="51" spans="1:36" x14ac:dyDescent="0.25">
      <c r="A51" s="150"/>
      <c r="B51" s="191" t="s">
        <v>295</v>
      </c>
      <c r="C51" s="192"/>
      <c r="D51" s="189"/>
      <c r="E51" s="190">
        <v>4.68</v>
      </c>
      <c r="F51" s="163"/>
      <c r="G51" s="163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60"/>
      <c r="S51" s="160"/>
      <c r="T51" s="159"/>
      <c r="U51" s="159"/>
      <c r="V51" s="159"/>
      <c r="W51" s="160"/>
      <c r="X51" s="160"/>
      <c r="AE51" t="s">
        <v>280</v>
      </c>
      <c r="AF51">
        <v>0</v>
      </c>
      <c r="AH51" s="193"/>
      <c r="AI51" s="195" t="s">
        <v>295</v>
      </c>
      <c r="AJ51" s="196"/>
    </row>
    <row r="52" spans="1:36" x14ac:dyDescent="0.25">
      <c r="A52" s="150"/>
      <c r="B52" s="191" t="s">
        <v>296</v>
      </c>
      <c r="C52" s="192"/>
      <c r="D52" s="189"/>
      <c r="E52" s="190">
        <v>13.6</v>
      </c>
      <c r="F52" s="163"/>
      <c r="G52" s="163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60"/>
      <c r="S52" s="160"/>
      <c r="T52" s="159"/>
      <c r="U52" s="159"/>
      <c r="V52" s="159"/>
      <c r="W52" s="160"/>
      <c r="X52" s="160"/>
      <c r="AE52" t="s">
        <v>280</v>
      </c>
      <c r="AF52">
        <v>0</v>
      </c>
      <c r="AH52" s="193"/>
      <c r="AI52" s="195" t="s">
        <v>296</v>
      </c>
      <c r="AJ52" s="196"/>
    </row>
    <row r="53" spans="1:36" x14ac:dyDescent="0.25">
      <c r="A53" s="150"/>
      <c r="B53" s="191" t="s">
        <v>297</v>
      </c>
      <c r="C53" s="192"/>
      <c r="D53" s="189"/>
      <c r="E53" s="190">
        <v>29.3</v>
      </c>
      <c r="F53" s="163"/>
      <c r="G53" s="163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60"/>
      <c r="S53" s="160"/>
      <c r="T53" s="159"/>
      <c r="U53" s="159"/>
      <c r="V53" s="159"/>
      <c r="W53" s="160"/>
      <c r="X53" s="160"/>
      <c r="AE53" t="s">
        <v>280</v>
      </c>
      <c r="AF53">
        <v>0</v>
      </c>
      <c r="AH53" s="193"/>
      <c r="AI53" s="195" t="s">
        <v>297</v>
      </c>
      <c r="AJ53" s="196"/>
    </row>
    <row r="54" spans="1:36" x14ac:dyDescent="0.25">
      <c r="A54" s="150"/>
      <c r="B54" s="191" t="s">
        <v>298</v>
      </c>
      <c r="C54" s="192"/>
      <c r="D54" s="189"/>
      <c r="E54" s="190">
        <v>6.27</v>
      </c>
      <c r="F54" s="163"/>
      <c r="G54" s="163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60"/>
      <c r="S54" s="160"/>
      <c r="T54" s="159"/>
      <c r="U54" s="159"/>
      <c r="V54" s="159"/>
      <c r="W54" s="160"/>
      <c r="X54" s="160"/>
      <c r="AE54" t="s">
        <v>280</v>
      </c>
      <c r="AF54">
        <v>0</v>
      </c>
      <c r="AH54" s="193"/>
      <c r="AI54" s="195" t="s">
        <v>298</v>
      </c>
      <c r="AJ54" s="196"/>
    </row>
    <row r="55" spans="1:36" x14ac:dyDescent="0.25">
      <c r="A55" s="150"/>
      <c r="B55" s="191" t="s">
        <v>299</v>
      </c>
      <c r="C55" s="192"/>
      <c r="D55" s="189"/>
      <c r="E55" s="190">
        <v>13.22</v>
      </c>
      <c r="F55" s="163"/>
      <c r="G55" s="163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60"/>
      <c r="S55" s="160"/>
      <c r="T55" s="159"/>
      <c r="U55" s="159"/>
      <c r="V55" s="159"/>
      <c r="W55" s="160"/>
      <c r="X55" s="160"/>
      <c r="AE55" t="s">
        <v>280</v>
      </c>
      <c r="AF55">
        <v>0</v>
      </c>
      <c r="AH55" s="193"/>
      <c r="AI55" s="195" t="s">
        <v>299</v>
      </c>
      <c r="AJ55" s="196"/>
    </row>
    <row r="56" spans="1:36" x14ac:dyDescent="0.25">
      <c r="A56" s="150"/>
      <c r="B56" s="191" t="s">
        <v>300</v>
      </c>
      <c r="C56" s="192"/>
      <c r="D56" s="189"/>
      <c r="E56" s="190">
        <v>24.58</v>
      </c>
      <c r="F56" s="163"/>
      <c r="G56" s="163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60"/>
      <c r="S56" s="160"/>
      <c r="T56" s="159"/>
      <c r="U56" s="159"/>
      <c r="V56" s="159"/>
      <c r="W56" s="160"/>
      <c r="X56" s="160"/>
      <c r="AE56" t="s">
        <v>280</v>
      </c>
      <c r="AF56">
        <v>0</v>
      </c>
      <c r="AH56" s="193"/>
      <c r="AI56" s="195" t="s">
        <v>300</v>
      </c>
      <c r="AJ56" s="196"/>
    </row>
    <row r="57" spans="1:36" x14ac:dyDescent="0.25">
      <c r="A57" s="150"/>
      <c r="B57" s="191" t="s">
        <v>301</v>
      </c>
      <c r="C57" s="192"/>
      <c r="D57" s="189"/>
      <c r="E57" s="190">
        <v>8.91</v>
      </c>
      <c r="F57" s="163"/>
      <c r="G57" s="163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60"/>
      <c r="S57" s="160"/>
      <c r="T57" s="159"/>
      <c r="U57" s="159"/>
      <c r="V57" s="159"/>
      <c r="W57" s="160"/>
      <c r="X57" s="160"/>
      <c r="AE57" t="s">
        <v>280</v>
      </c>
      <c r="AF57">
        <v>0</v>
      </c>
      <c r="AH57" s="193"/>
      <c r="AI57" s="195" t="s">
        <v>301</v>
      </c>
      <c r="AJ57" s="196"/>
    </row>
    <row r="58" spans="1:36" x14ac:dyDescent="0.25">
      <c r="A58" s="150"/>
      <c r="B58" s="191" t="s">
        <v>302</v>
      </c>
      <c r="C58" s="192"/>
      <c r="D58" s="189"/>
      <c r="E58" s="190"/>
      <c r="F58" s="163"/>
      <c r="G58" s="163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60"/>
      <c r="S58" s="160"/>
      <c r="T58" s="159"/>
      <c r="U58" s="159"/>
      <c r="V58" s="159"/>
      <c r="W58" s="160"/>
      <c r="X58" s="160"/>
      <c r="AE58" t="s">
        <v>280</v>
      </c>
      <c r="AF58">
        <v>0</v>
      </c>
      <c r="AH58" s="193"/>
      <c r="AI58" s="195" t="s">
        <v>302</v>
      </c>
      <c r="AJ58" s="196"/>
    </row>
    <row r="59" spans="1:36" x14ac:dyDescent="0.25">
      <c r="A59" s="150"/>
      <c r="B59" s="155" t="s">
        <v>303</v>
      </c>
      <c r="C59" s="155" t="s">
        <v>304</v>
      </c>
      <c r="D59" s="161"/>
      <c r="E59" s="162">
        <v>350.82</v>
      </c>
      <c r="F59" s="163"/>
      <c r="G59" s="163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60"/>
      <c r="S59" s="160"/>
      <c r="T59" s="159"/>
      <c r="U59" s="159"/>
      <c r="V59" s="159"/>
      <c r="W59" s="160"/>
      <c r="X59" s="160"/>
      <c r="AE59" t="s">
        <v>278</v>
      </c>
      <c r="AH59" s="193"/>
      <c r="AI59" s="193"/>
      <c r="AJ59" s="196"/>
    </row>
    <row r="60" spans="1:36" x14ac:dyDescent="0.25">
      <c r="A60" s="150"/>
      <c r="B60" s="191" t="s">
        <v>305</v>
      </c>
      <c r="C60" s="192"/>
      <c r="D60" s="189"/>
      <c r="E60" s="190">
        <v>14.18</v>
      </c>
      <c r="F60" s="163"/>
      <c r="G60" s="163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60"/>
      <c r="S60" s="160"/>
      <c r="T60" s="159"/>
      <c r="U60" s="159"/>
      <c r="V60" s="159"/>
      <c r="W60" s="160"/>
      <c r="X60" s="160"/>
      <c r="AE60" t="s">
        <v>280</v>
      </c>
      <c r="AF60">
        <v>0</v>
      </c>
      <c r="AH60" s="193"/>
      <c r="AI60" s="195" t="s">
        <v>305</v>
      </c>
      <c r="AJ60" s="196"/>
    </row>
    <row r="61" spans="1:36" x14ac:dyDescent="0.25">
      <c r="A61" s="150"/>
      <c r="B61" s="191" t="s">
        <v>306</v>
      </c>
      <c r="C61" s="192"/>
      <c r="D61" s="189"/>
      <c r="E61" s="190">
        <v>20.32</v>
      </c>
      <c r="F61" s="163"/>
      <c r="G61" s="163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60"/>
      <c r="S61" s="160"/>
      <c r="T61" s="159"/>
      <c r="U61" s="159"/>
      <c r="V61" s="159"/>
      <c r="W61" s="160"/>
      <c r="X61" s="160"/>
      <c r="AE61" t="s">
        <v>280</v>
      </c>
      <c r="AF61">
        <v>0</v>
      </c>
      <c r="AH61" s="193"/>
      <c r="AI61" s="195" t="s">
        <v>306</v>
      </c>
      <c r="AJ61" s="196"/>
    </row>
    <row r="62" spans="1:36" x14ac:dyDescent="0.25">
      <c r="A62" s="150"/>
      <c r="B62" s="191" t="s">
        <v>307</v>
      </c>
      <c r="C62" s="192"/>
      <c r="D62" s="189"/>
      <c r="E62" s="190">
        <v>15.81</v>
      </c>
      <c r="F62" s="163"/>
      <c r="G62" s="163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60"/>
      <c r="S62" s="160"/>
      <c r="T62" s="159"/>
      <c r="U62" s="159"/>
      <c r="V62" s="159"/>
      <c r="W62" s="160"/>
      <c r="X62" s="160"/>
      <c r="AE62" t="s">
        <v>280</v>
      </c>
      <c r="AF62">
        <v>0</v>
      </c>
      <c r="AH62" s="193"/>
      <c r="AI62" s="195" t="s">
        <v>307</v>
      </c>
      <c r="AJ62" s="196"/>
    </row>
    <row r="63" spans="1:36" x14ac:dyDescent="0.25">
      <c r="A63" s="150"/>
      <c r="B63" s="191" t="s">
        <v>308</v>
      </c>
      <c r="C63" s="192"/>
      <c r="D63" s="189"/>
      <c r="E63" s="190">
        <v>15.81</v>
      </c>
      <c r="F63" s="163"/>
      <c r="G63" s="163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60"/>
      <c r="S63" s="160"/>
      <c r="T63" s="159"/>
      <c r="U63" s="159"/>
      <c r="V63" s="159"/>
      <c r="W63" s="160"/>
      <c r="X63" s="160"/>
      <c r="AE63" t="s">
        <v>280</v>
      </c>
      <c r="AF63">
        <v>0</v>
      </c>
      <c r="AH63" s="193"/>
      <c r="AI63" s="195" t="s">
        <v>308</v>
      </c>
      <c r="AJ63" s="196"/>
    </row>
    <row r="64" spans="1:36" x14ac:dyDescent="0.25">
      <c r="A64" s="150"/>
      <c r="B64" s="191" t="s">
        <v>309</v>
      </c>
      <c r="C64" s="192"/>
      <c r="D64" s="189"/>
      <c r="E64" s="190">
        <v>15.81</v>
      </c>
      <c r="F64" s="163"/>
      <c r="G64" s="163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60"/>
      <c r="S64" s="160"/>
      <c r="T64" s="159"/>
      <c r="U64" s="159"/>
      <c r="V64" s="159"/>
      <c r="W64" s="160"/>
      <c r="X64" s="160"/>
      <c r="AE64" t="s">
        <v>280</v>
      </c>
      <c r="AF64">
        <v>0</v>
      </c>
      <c r="AH64" s="193"/>
      <c r="AI64" s="195" t="s">
        <v>309</v>
      </c>
      <c r="AJ64" s="196"/>
    </row>
    <row r="65" spans="1:36" x14ac:dyDescent="0.25">
      <c r="A65" s="150"/>
      <c r="B65" s="191" t="s">
        <v>310</v>
      </c>
      <c r="C65" s="192"/>
      <c r="D65" s="189"/>
      <c r="E65" s="190">
        <v>15.81</v>
      </c>
      <c r="F65" s="163"/>
      <c r="G65" s="163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60"/>
      <c r="S65" s="160"/>
      <c r="T65" s="159"/>
      <c r="U65" s="159"/>
      <c r="V65" s="159"/>
      <c r="W65" s="160"/>
      <c r="X65" s="160"/>
      <c r="AE65" t="s">
        <v>280</v>
      </c>
      <c r="AF65">
        <v>0</v>
      </c>
      <c r="AH65" s="193"/>
      <c r="AI65" s="195" t="s">
        <v>310</v>
      </c>
      <c r="AJ65" s="196"/>
    </row>
    <row r="66" spans="1:36" x14ac:dyDescent="0.25">
      <c r="A66" s="150"/>
      <c r="B66" s="191" t="s">
        <v>311</v>
      </c>
      <c r="C66" s="192"/>
      <c r="D66" s="189"/>
      <c r="E66" s="190">
        <v>18.36</v>
      </c>
      <c r="F66" s="163"/>
      <c r="G66" s="163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60"/>
      <c r="S66" s="160"/>
      <c r="T66" s="159"/>
      <c r="U66" s="159"/>
      <c r="V66" s="159"/>
      <c r="W66" s="160"/>
      <c r="X66" s="160"/>
      <c r="AE66" t="s">
        <v>280</v>
      </c>
      <c r="AF66">
        <v>0</v>
      </c>
      <c r="AH66" s="193"/>
      <c r="AI66" s="195" t="s">
        <v>311</v>
      </c>
      <c r="AJ66" s="196"/>
    </row>
    <row r="67" spans="1:36" x14ac:dyDescent="0.25">
      <c r="A67" s="150"/>
      <c r="B67" s="191" t="s">
        <v>312</v>
      </c>
      <c r="C67" s="192"/>
      <c r="D67" s="189"/>
      <c r="E67" s="190">
        <v>4.55</v>
      </c>
      <c r="F67" s="163"/>
      <c r="G67" s="163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60"/>
      <c r="S67" s="160"/>
      <c r="T67" s="159"/>
      <c r="U67" s="159"/>
      <c r="V67" s="159"/>
      <c r="W67" s="160"/>
      <c r="X67" s="160"/>
      <c r="AE67" t="s">
        <v>280</v>
      </c>
      <c r="AF67">
        <v>0</v>
      </c>
      <c r="AH67" s="193"/>
      <c r="AI67" s="195" t="s">
        <v>312</v>
      </c>
      <c r="AJ67" s="196"/>
    </row>
    <row r="68" spans="1:36" x14ac:dyDescent="0.25">
      <c r="A68" s="150"/>
      <c r="B68" s="191" t="s">
        <v>313</v>
      </c>
      <c r="C68" s="192"/>
      <c r="D68" s="189"/>
      <c r="E68" s="190">
        <v>34.130000000000003</v>
      </c>
      <c r="F68" s="163"/>
      <c r="G68" s="163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60"/>
      <c r="S68" s="160"/>
      <c r="T68" s="159"/>
      <c r="U68" s="159"/>
      <c r="V68" s="159"/>
      <c r="W68" s="160"/>
      <c r="X68" s="160"/>
      <c r="AE68" t="s">
        <v>280</v>
      </c>
      <c r="AF68">
        <v>0</v>
      </c>
      <c r="AH68" s="193"/>
      <c r="AI68" s="195" t="s">
        <v>313</v>
      </c>
      <c r="AJ68" s="196"/>
    </row>
    <row r="69" spans="1:36" x14ac:dyDescent="0.25">
      <c r="A69" s="150"/>
      <c r="B69" s="191" t="s">
        <v>314</v>
      </c>
      <c r="C69" s="192"/>
      <c r="D69" s="189"/>
      <c r="E69" s="190">
        <v>34.450000000000003</v>
      </c>
      <c r="F69" s="163"/>
      <c r="G69" s="163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60"/>
      <c r="S69" s="160"/>
      <c r="T69" s="159"/>
      <c r="U69" s="159"/>
      <c r="V69" s="159"/>
      <c r="W69" s="160"/>
      <c r="X69" s="160"/>
      <c r="AE69" t="s">
        <v>280</v>
      </c>
      <c r="AF69">
        <v>0</v>
      </c>
      <c r="AH69" s="193"/>
      <c r="AI69" s="195" t="s">
        <v>314</v>
      </c>
      <c r="AJ69" s="196"/>
    </row>
    <row r="70" spans="1:36" x14ac:dyDescent="0.25">
      <c r="A70" s="150"/>
      <c r="B70" s="191" t="s">
        <v>315</v>
      </c>
      <c r="C70" s="192"/>
      <c r="D70" s="189"/>
      <c r="E70" s="190">
        <v>36.49</v>
      </c>
      <c r="F70" s="163"/>
      <c r="G70" s="163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60"/>
      <c r="S70" s="160"/>
      <c r="T70" s="159"/>
      <c r="U70" s="159"/>
      <c r="V70" s="159"/>
      <c r="W70" s="160"/>
      <c r="X70" s="160"/>
      <c r="AE70" t="s">
        <v>280</v>
      </c>
      <c r="AF70">
        <v>0</v>
      </c>
      <c r="AH70" s="193"/>
      <c r="AI70" s="195" t="s">
        <v>315</v>
      </c>
      <c r="AJ70" s="196"/>
    </row>
    <row r="71" spans="1:36" x14ac:dyDescent="0.25">
      <c r="A71" s="150"/>
      <c r="B71" s="191" t="s">
        <v>316</v>
      </c>
      <c r="C71" s="192"/>
      <c r="D71" s="189"/>
      <c r="E71" s="190">
        <v>14.79</v>
      </c>
      <c r="F71" s="163"/>
      <c r="G71" s="163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60"/>
      <c r="S71" s="160"/>
      <c r="T71" s="159"/>
      <c r="U71" s="159"/>
      <c r="V71" s="159"/>
      <c r="W71" s="160"/>
      <c r="X71" s="160"/>
      <c r="AE71" t="s">
        <v>280</v>
      </c>
      <c r="AF71">
        <v>0</v>
      </c>
      <c r="AH71" s="193"/>
      <c r="AI71" s="195" t="s">
        <v>316</v>
      </c>
      <c r="AJ71" s="196"/>
    </row>
    <row r="72" spans="1:36" x14ac:dyDescent="0.25">
      <c r="A72" s="150"/>
      <c r="B72" s="191" t="s">
        <v>317</v>
      </c>
      <c r="C72" s="192"/>
      <c r="D72" s="189"/>
      <c r="E72" s="190">
        <v>14.79</v>
      </c>
      <c r="F72" s="163"/>
      <c r="G72" s="163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60"/>
      <c r="S72" s="160"/>
      <c r="T72" s="159"/>
      <c r="U72" s="159"/>
      <c r="V72" s="159"/>
      <c r="W72" s="160"/>
      <c r="X72" s="160"/>
      <c r="AE72" t="s">
        <v>280</v>
      </c>
      <c r="AF72">
        <v>0</v>
      </c>
      <c r="AH72" s="193"/>
      <c r="AI72" s="195" t="s">
        <v>317</v>
      </c>
      <c r="AJ72" s="196"/>
    </row>
    <row r="73" spans="1:36" x14ac:dyDescent="0.25">
      <c r="A73" s="150"/>
      <c r="B73" s="191" t="s">
        <v>318</v>
      </c>
      <c r="C73" s="192"/>
      <c r="D73" s="189"/>
      <c r="E73" s="190">
        <v>14.54</v>
      </c>
      <c r="F73" s="163"/>
      <c r="G73" s="163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60"/>
      <c r="S73" s="160"/>
      <c r="T73" s="159"/>
      <c r="U73" s="159"/>
      <c r="V73" s="159"/>
      <c r="W73" s="160"/>
      <c r="X73" s="160"/>
      <c r="AE73" t="s">
        <v>280</v>
      </c>
      <c r="AF73">
        <v>0</v>
      </c>
      <c r="AH73" s="193"/>
      <c r="AI73" s="195" t="s">
        <v>318</v>
      </c>
      <c r="AJ73" s="196"/>
    </row>
    <row r="74" spans="1:36" x14ac:dyDescent="0.25">
      <c r="A74" s="150"/>
      <c r="B74" s="191" t="s">
        <v>319</v>
      </c>
      <c r="C74" s="192"/>
      <c r="D74" s="189"/>
      <c r="E74" s="190">
        <v>14.54</v>
      </c>
      <c r="F74" s="163"/>
      <c r="G74" s="163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60"/>
      <c r="S74" s="160"/>
      <c r="T74" s="159"/>
      <c r="U74" s="159"/>
      <c r="V74" s="159"/>
      <c r="W74" s="160"/>
      <c r="X74" s="160"/>
      <c r="AE74" t="s">
        <v>280</v>
      </c>
      <c r="AF74">
        <v>0</v>
      </c>
      <c r="AH74" s="193"/>
      <c r="AI74" s="195" t="s">
        <v>319</v>
      </c>
      <c r="AJ74" s="196"/>
    </row>
    <row r="75" spans="1:36" x14ac:dyDescent="0.25">
      <c r="A75" s="150"/>
      <c r="B75" s="191" t="s">
        <v>320</v>
      </c>
      <c r="C75" s="192"/>
      <c r="D75" s="189"/>
      <c r="E75" s="190">
        <v>14.41</v>
      </c>
      <c r="F75" s="163"/>
      <c r="G75" s="163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60"/>
      <c r="S75" s="160"/>
      <c r="T75" s="159"/>
      <c r="U75" s="159"/>
      <c r="V75" s="159"/>
      <c r="W75" s="160"/>
      <c r="X75" s="160"/>
      <c r="AE75" t="s">
        <v>280</v>
      </c>
      <c r="AF75">
        <v>0</v>
      </c>
      <c r="AH75" s="193"/>
      <c r="AI75" s="195" t="s">
        <v>320</v>
      </c>
      <c r="AJ75" s="196"/>
    </row>
    <row r="76" spans="1:36" x14ac:dyDescent="0.25">
      <c r="A76" s="150"/>
      <c r="B76" s="191" t="s">
        <v>321</v>
      </c>
      <c r="C76" s="192"/>
      <c r="D76" s="189"/>
      <c r="E76" s="190">
        <v>9.24</v>
      </c>
      <c r="F76" s="163"/>
      <c r="G76" s="163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60"/>
      <c r="S76" s="160"/>
      <c r="T76" s="159"/>
      <c r="U76" s="159"/>
      <c r="V76" s="159"/>
      <c r="W76" s="160"/>
      <c r="X76" s="160"/>
      <c r="AE76" t="s">
        <v>280</v>
      </c>
      <c r="AF76">
        <v>0</v>
      </c>
      <c r="AH76" s="193"/>
      <c r="AI76" s="195" t="s">
        <v>321</v>
      </c>
      <c r="AJ76" s="196"/>
    </row>
    <row r="77" spans="1:36" x14ac:dyDescent="0.25">
      <c r="A77" s="150"/>
      <c r="B77" s="191" t="s">
        <v>322</v>
      </c>
      <c r="C77" s="192"/>
      <c r="D77" s="189"/>
      <c r="E77" s="190">
        <v>30.85</v>
      </c>
      <c r="F77" s="163"/>
      <c r="G77" s="163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60"/>
      <c r="S77" s="160"/>
      <c r="T77" s="159"/>
      <c r="U77" s="159"/>
      <c r="V77" s="159"/>
      <c r="W77" s="160"/>
      <c r="X77" s="160"/>
      <c r="AE77" t="s">
        <v>280</v>
      </c>
      <c r="AF77">
        <v>0</v>
      </c>
      <c r="AH77" s="193"/>
      <c r="AI77" s="195" t="s">
        <v>322</v>
      </c>
      <c r="AJ77" s="196"/>
    </row>
    <row r="78" spans="1:36" x14ac:dyDescent="0.25">
      <c r="A78" s="150"/>
      <c r="B78" s="191" t="s">
        <v>323</v>
      </c>
      <c r="C78" s="192"/>
      <c r="D78" s="189"/>
      <c r="E78" s="190">
        <v>11.94</v>
      </c>
      <c r="F78" s="163"/>
      <c r="G78" s="163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60"/>
      <c r="S78" s="160"/>
      <c r="T78" s="159"/>
      <c r="U78" s="159"/>
      <c r="V78" s="159"/>
      <c r="W78" s="160"/>
      <c r="X78" s="160"/>
      <c r="AE78" t="s">
        <v>280</v>
      </c>
      <c r="AF78">
        <v>0</v>
      </c>
      <c r="AH78" s="193"/>
      <c r="AI78" s="195" t="s">
        <v>323</v>
      </c>
      <c r="AJ78" s="196"/>
    </row>
    <row r="79" spans="1:36" x14ac:dyDescent="0.25">
      <c r="A79" s="150"/>
      <c r="B79" s="191" t="s">
        <v>302</v>
      </c>
      <c r="C79" s="192"/>
      <c r="D79" s="189"/>
      <c r="E79" s="190"/>
      <c r="F79" s="163"/>
      <c r="G79" s="163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60"/>
      <c r="S79" s="160"/>
      <c r="T79" s="159"/>
      <c r="U79" s="159"/>
      <c r="V79" s="159"/>
      <c r="W79" s="160"/>
      <c r="X79" s="160"/>
      <c r="AE79" t="s">
        <v>280</v>
      </c>
      <c r="AF79">
        <v>0</v>
      </c>
      <c r="AH79" s="193"/>
      <c r="AI79" s="195" t="s">
        <v>302</v>
      </c>
      <c r="AJ79" s="196"/>
    </row>
    <row r="80" spans="1:36" x14ac:dyDescent="0.25">
      <c r="A80" s="150"/>
      <c r="B80" s="191" t="s">
        <v>302</v>
      </c>
      <c r="C80" s="192"/>
      <c r="D80" s="189"/>
      <c r="E80" s="190"/>
      <c r="F80" s="163"/>
      <c r="G80" s="163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60"/>
      <c r="S80" s="160"/>
      <c r="T80" s="159"/>
      <c r="U80" s="159"/>
      <c r="V80" s="159"/>
      <c r="W80" s="160"/>
      <c r="X80" s="160"/>
      <c r="AE80" t="s">
        <v>280</v>
      </c>
      <c r="AF80">
        <v>0</v>
      </c>
      <c r="AH80" s="193"/>
      <c r="AI80" s="195" t="s">
        <v>302</v>
      </c>
      <c r="AJ80" s="196"/>
    </row>
    <row r="81" spans="1:36" x14ac:dyDescent="0.25">
      <c r="A81" s="150"/>
      <c r="B81" s="191" t="s">
        <v>302</v>
      </c>
      <c r="C81" s="192"/>
      <c r="D81" s="189"/>
      <c r="E81" s="190"/>
      <c r="F81" s="163"/>
      <c r="G81" s="163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60"/>
      <c r="S81" s="160"/>
      <c r="T81" s="159"/>
      <c r="U81" s="159"/>
      <c r="V81" s="159"/>
      <c r="W81" s="160"/>
      <c r="X81" s="160"/>
      <c r="AE81" t="s">
        <v>280</v>
      </c>
      <c r="AF81">
        <v>0</v>
      </c>
      <c r="AH81" s="193"/>
      <c r="AI81" s="195" t="s">
        <v>302</v>
      </c>
      <c r="AJ81" s="196"/>
    </row>
    <row r="82" spans="1:36" x14ac:dyDescent="0.25">
      <c r="A82" s="150"/>
      <c r="B82" s="155"/>
      <c r="C82" s="155"/>
      <c r="D82" s="161"/>
      <c r="E82" s="162"/>
      <c r="F82" s="163"/>
      <c r="G82" s="163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60"/>
      <c r="S82" s="160"/>
      <c r="T82" s="159"/>
      <c r="U82" s="159"/>
      <c r="V82" s="159"/>
      <c r="W82" s="160"/>
      <c r="X82" s="160"/>
      <c r="AH82" s="193"/>
      <c r="AI82" s="193"/>
      <c r="AJ82" s="196"/>
    </row>
    <row r="83" spans="1:36" x14ac:dyDescent="0.25">
      <c r="A83" s="150"/>
      <c r="B83" s="155"/>
      <c r="C83" s="155"/>
      <c r="D83" s="161"/>
      <c r="E83" s="162"/>
      <c r="F83" s="163"/>
      <c r="G83" s="163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60"/>
      <c r="S83" s="160"/>
      <c r="T83" s="159"/>
      <c r="U83" s="159"/>
      <c r="V83" s="159"/>
      <c r="W83" s="160"/>
      <c r="X83" s="160"/>
      <c r="AH83" s="193"/>
      <c r="AI83" s="193"/>
      <c r="AJ83" s="196"/>
    </row>
    <row r="84" spans="1:36" x14ac:dyDescent="0.25">
      <c r="A84" s="150"/>
      <c r="B84" s="155"/>
      <c r="C84" s="155"/>
      <c r="D84" s="161"/>
      <c r="E84" s="162"/>
      <c r="F84" s="163"/>
      <c r="G84" s="163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60"/>
      <c r="S84" s="160"/>
      <c r="T84" s="159"/>
      <c r="U84" s="159"/>
      <c r="V84" s="159"/>
      <c r="W84" s="160"/>
      <c r="X84" s="160"/>
      <c r="AH84" s="193"/>
      <c r="AI84" s="193"/>
      <c r="AJ84" s="196"/>
    </row>
    <row r="85" spans="1:36" x14ac:dyDescent="0.25">
      <c r="A85" s="153" t="s">
        <v>324</v>
      </c>
      <c r="B85" s="155"/>
      <c r="C85" s="155"/>
      <c r="D85" s="161"/>
      <c r="E85" s="162"/>
      <c r="F85" s="163"/>
      <c r="G85" s="163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60"/>
      <c r="S85" s="160"/>
      <c r="T85" s="159"/>
      <c r="U85" s="159"/>
      <c r="V85" s="159"/>
      <c r="W85" s="160"/>
      <c r="X85" s="160"/>
      <c r="AH85" s="193"/>
      <c r="AI85" s="193"/>
      <c r="AJ85" s="196"/>
    </row>
    <row r="86" spans="1:36" x14ac:dyDescent="0.25">
      <c r="A86" s="247"/>
      <c r="B86" s="248"/>
      <c r="C86" s="248"/>
      <c r="D86" s="249"/>
      <c r="E86" s="250"/>
      <c r="F86" s="251"/>
      <c r="G86" s="252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60"/>
      <c r="S86" s="160"/>
      <c r="T86" s="159"/>
      <c r="U86" s="159"/>
      <c r="V86" s="159"/>
      <c r="W86" s="160"/>
      <c r="X86" s="160"/>
      <c r="AE86" t="s">
        <v>325</v>
      </c>
      <c r="AH86" s="193"/>
      <c r="AI86" s="193"/>
      <c r="AJ86" s="196"/>
    </row>
    <row r="87" spans="1:36" x14ac:dyDescent="0.25">
      <c r="A87" s="253"/>
      <c r="B87" s="254"/>
      <c r="C87" s="254"/>
      <c r="D87" s="255"/>
      <c r="E87" s="256"/>
      <c r="F87" s="257"/>
      <c r="G87" s="258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60"/>
      <c r="S87" s="160"/>
      <c r="T87" s="159"/>
      <c r="U87" s="159"/>
      <c r="V87" s="159"/>
      <c r="W87" s="160"/>
      <c r="X87" s="160"/>
      <c r="AH87" s="193"/>
      <c r="AI87" s="193"/>
      <c r="AJ87" s="196"/>
    </row>
    <row r="88" spans="1:36" x14ac:dyDescent="0.25">
      <c r="A88" s="253"/>
      <c r="B88" s="254"/>
      <c r="C88" s="254"/>
      <c r="D88" s="255"/>
      <c r="E88" s="256"/>
      <c r="F88" s="257"/>
      <c r="G88" s="258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60"/>
      <c r="S88" s="160"/>
      <c r="T88" s="159"/>
      <c r="U88" s="159"/>
      <c r="V88" s="159"/>
      <c r="W88" s="160"/>
      <c r="X88" s="160"/>
      <c r="AH88" s="193"/>
      <c r="AI88" s="193"/>
      <c r="AJ88" s="196"/>
    </row>
    <row r="89" spans="1:36" x14ac:dyDescent="0.25">
      <c r="A89" s="253"/>
      <c r="B89" s="254"/>
      <c r="C89" s="254"/>
      <c r="D89" s="255"/>
      <c r="E89" s="256"/>
      <c r="F89" s="257"/>
      <c r="G89" s="258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60"/>
      <c r="S89" s="160"/>
      <c r="T89" s="159"/>
      <c r="U89" s="159"/>
      <c r="V89" s="159"/>
      <c r="W89" s="160"/>
      <c r="X89" s="160"/>
      <c r="AH89" s="193"/>
      <c r="AI89" s="193"/>
      <c r="AJ89" s="196"/>
    </row>
    <row r="90" spans="1:36" x14ac:dyDescent="0.25">
      <c r="A90" s="259"/>
      <c r="B90" s="260"/>
      <c r="C90" s="260"/>
      <c r="D90" s="261"/>
      <c r="E90" s="262"/>
      <c r="F90" s="263"/>
      <c r="G90" s="264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60"/>
      <c r="S90" s="160"/>
      <c r="T90" s="159"/>
      <c r="U90" s="159"/>
      <c r="V90" s="159"/>
      <c r="W90" s="160"/>
      <c r="X90" s="160"/>
      <c r="AH90" s="193"/>
      <c r="AI90" s="193"/>
      <c r="AJ90" s="196"/>
    </row>
    <row r="91" spans="1:36" x14ac:dyDescent="0.25">
      <c r="A91" s="150"/>
      <c r="B91" s="155"/>
      <c r="C91" s="155"/>
      <c r="D91" s="161"/>
      <c r="E91" s="162"/>
      <c r="F91" s="163"/>
      <c r="G91" s="163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60"/>
      <c r="S91" s="160"/>
      <c r="T91" s="159"/>
      <c r="U91" s="159"/>
      <c r="V91" s="159"/>
      <c r="W91" s="160"/>
      <c r="X91" s="160"/>
      <c r="AH91" s="193"/>
      <c r="AI91" s="193"/>
      <c r="AJ91" s="196"/>
    </row>
    <row r="92" spans="1:36" x14ac:dyDescent="0.25">
      <c r="A92" s="146"/>
      <c r="B92" s="147"/>
      <c r="C92" s="147"/>
      <c r="D92" s="148"/>
      <c r="E92" s="149"/>
      <c r="F92" s="149"/>
      <c r="G92" s="149"/>
      <c r="AE92" t="s">
        <v>326</v>
      </c>
    </row>
    <row r="93" spans="1:36" x14ac:dyDescent="0.25">
      <c r="A93" s="133"/>
      <c r="D93" s="8"/>
    </row>
    <row r="94" spans="1:36" x14ac:dyDescent="0.25">
      <c r="A94" s="133"/>
      <c r="D94" s="8"/>
    </row>
    <row r="95" spans="1:36" x14ac:dyDescent="0.25">
      <c r="A95" s="133"/>
      <c r="D95" s="8"/>
    </row>
    <row r="96" spans="1:36" x14ac:dyDescent="0.25">
      <c r="A96" s="133"/>
      <c r="D96" s="8"/>
    </row>
    <row r="97" spans="1:4" x14ac:dyDescent="0.25">
      <c r="A97" s="133"/>
      <c r="D97" s="8"/>
    </row>
    <row r="98" spans="1:4" x14ac:dyDescent="0.25">
      <c r="A98" s="133"/>
      <c r="D98" s="8"/>
    </row>
    <row r="99" spans="1:4" x14ac:dyDescent="0.25">
      <c r="A99" s="133"/>
      <c r="D99" s="8"/>
    </row>
    <row r="100" spans="1:4" x14ac:dyDescent="0.25">
      <c r="A100" s="133"/>
      <c r="D100" s="8"/>
    </row>
    <row r="101" spans="1:4" x14ac:dyDescent="0.25">
      <c r="A101" s="133"/>
      <c r="D101" s="8"/>
    </row>
    <row r="102" spans="1:4" x14ac:dyDescent="0.25">
      <c r="A102" s="133"/>
      <c r="D102" s="8"/>
    </row>
    <row r="103" spans="1:4" x14ac:dyDescent="0.25">
      <c r="A103" s="133"/>
      <c r="D103" s="8"/>
    </row>
    <row r="104" spans="1:4" x14ac:dyDescent="0.25">
      <c r="A104" s="133"/>
      <c r="D104" s="8"/>
    </row>
    <row r="105" spans="1:4" x14ac:dyDescent="0.25">
      <c r="A105" s="133"/>
      <c r="D105" s="8"/>
    </row>
    <row r="106" spans="1:4" x14ac:dyDescent="0.25">
      <c r="A106" s="133"/>
      <c r="D106" s="8"/>
    </row>
    <row r="107" spans="1:4" x14ac:dyDescent="0.25">
      <c r="A107" s="133"/>
      <c r="D107" s="8"/>
    </row>
    <row r="108" spans="1:4" x14ac:dyDescent="0.25">
      <c r="A108" s="133"/>
      <c r="D108" s="8"/>
    </row>
    <row r="109" spans="1:4" x14ac:dyDescent="0.25">
      <c r="A109" s="133"/>
      <c r="D109" s="8"/>
    </row>
    <row r="110" spans="1:4" x14ac:dyDescent="0.25">
      <c r="A110" s="133"/>
      <c r="D110" s="8"/>
    </row>
    <row r="111" spans="1:4" x14ac:dyDescent="0.25">
      <c r="A111" s="133"/>
      <c r="D111" s="8"/>
    </row>
    <row r="112" spans="1:4" x14ac:dyDescent="0.25">
      <c r="A112" s="133"/>
      <c r="D112" s="8"/>
    </row>
    <row r="113" spans="1:4" x14ac:dyDescent="0.25">
      <c r="A113" s="133"/>
      <c r="D113" s="8"/>
    </row>
    <row r="114" spans="1:4" x14ac:dyDescent="0.25">
      <c r="A114" s="133"/>
      <c r="D114" s="8"/>
    </row>
    <row r="115" spans="1:4" x14ac:dyDescent="0.25">
      <c r="A115" s="133"/>
      <c r="D115" s="8"/>
    </row>
    <row r="116" spans="1:4" x14ac:dyDescent="0.25">
      <c r="A116" s="133"/>
      <c r="D116" s="8"/>
    </row>
    <row r="117" spans="1:4" x14ac:dyDescent="0.25">
      <c r="A117" s="133"/>
      <c r="D117" s="8"/>
    </row>
    <row r="118" spans="1:4" x14ac:dyDescent="0.25">
      <c r="A118" s="133"/>
      <c r="D118" s="8"/>
    </row>
    <row r="119" spans="1:4" x14ac:dyDescent="0.25">
      <c r="A119" s="133"/>
      <c r="D119" s="8"/>
    </row>
    <row r="120" spans="1:4" x14ac:dyDescent="0.25">
      <c r="A120" s="133"/>
      <c r="D120" s="8"/>
    </row>
    <row r="121" spans="1:4" x14ac:dyDescent="0.25">
      <c r="A121" s="133"/>
      <c r="D121" s="8"/>
    </row>
    <row r="122" spans="1:4" x14ac:dyDescent="0.25">
      <c r="A122" s="133"/>
      <c r="D122" s="8"/>
    </row>
    <row r="123" spans="1:4" x14ac:dyDescent="0.25">
      <c r="A123" s="133"/>
      <c r="D123" s="8"/>
    </row>
    <row r="124" spans="1:4" x14ac:dyDescent="0.25">
      <c r="A124" s="133"/>
      <c r="D124" s="8"/>
    </row>
    <row r="125" spans="1:4" x14ac:dyDescent="0.25">
      <c r="A125" s="133"/>
      <c r="D125" s="8"/>
    </row>
    <row r="126" spans="1:4" x14ac:dyDescent="0.25">
      <c r="A126" s="133"/>
      <c r="D126" s="8"/>
    </row>
    <row r="127" spans="1:4" x14ac:dyDescent="0.25">
      <c r="A127" s="133"/>
      <c r="D127" s="8"/>
    </row>
    <row r="128" spans="1:4" x14ac:dyDescent="0.25">
      <c r="A128" s="133"/>
      <c r="D128" s="8"/>
    </row>
    <row r="129" spans="1:4" x14ac:dyDescent="0.25">
      <c r="A129" s="133"/>
      <c r="D129" s="8"/>
    </row>
    <row r="130" spans="1:4" x14ac:dyDescent="0.25">
      <c r="A130" s="133"/>
      <c r="D130" s="8"/>
    </row>
    <row r="131" spans="1:4" x14ac:dyDescent="0.25">
      <c r="A131" s="133"/>
      <c r="D131" s="8"/>
    </row>
    <row r="132" spans="1:4" x14ac:dyDescent="0.25">
      <c r="A132" s="133"/>
      <c r="D132" s="8"/>
    </row>
    <row r="133" spans="1:4" x14ac:dyDescent="0.25">
      <c r="A133" s="133"/>
      <c r="D133" s="8"/>
    </row>
    <row r="134" spans="1:4" x14ac:dyDescent="0.25">
      <c r="A134" s="133"/>
      <c r="D134" s="8"/>
    </row>
    <row r="135" spans="1:4" x14ac:dyDescent="0.25">
      <c r="A135" s="133"/>
      <c r="D135" s="8"/>
    </row>
    <row r="136" spans="1:4" x14ac:dyDescent="0.25">
      <c r="A136" s="133"/>
      <c r="D136" s="8"/>
    </row>
    <row r="137" spans="1:4" x14ac:dyDescent="0.25">
      <c r="A137" s="133"/>
      <c r="D137" s="8"/>
    </row>
    <row r="138" spans="1:4" x14ac:dyDescent="0.25">
      <c r="A138" s="133"/>
      <c r="D138" s="8"/>
    </row>
    <row r="139" spans="1:4" x14ac:dyDescent="0.25">
      <c r="A139" s="133"/>
      <c r="D139" s="8"/>
    </row>
    <row r="140" spans="1:4" x14ac:dyDescent="0.25">
      <c r="A140" s="133"/>
      <c r="D140" s="8"/>
    </row>
    <row r="141" spans="1:4" x14ac:dyDescent="0.25">
      <c r="A141" s="133"/>
      <c r="D141" s="8"/>
    </row>
    <row r="142" spans="1:4" x14ac:dyDescent="0.25">
      <c r="A142" s="133"/>
      <c r="D142" s="8"/>
    </row>
    <row r="143" spans="1:4" x14ac:dyDescent="0.25">
      <c r="A143" s="133"/>
      <c r="D143" s="8"/>
    </row>
    <row r="144" spans="1:4" x14ac:dyDescent="0.25">
      <c r="A144" s="133"/>
      <c r="D144" s="8"/>
    </row>
    <row r="145" spans="1:4" x14ac:dyDescent="0.25">
      <c r="A145" s="133"/>
      <c r="D145" s="8"/>
    </row>
    <row r="146" spans="1:4" x14ac:dyDescent="0.25">
      <c r="A146" s="133"/>
      <c r="D146" s="8"/>
    </row>
    <row r="147" spans="1:4" x14ac:dyDescent="0.25">
      <c r="A147" s="133"/>
      <c r="D147" s="8"/>
    </row>
    <row r="148" spans="1:4" x14ac:dyDescent="0.25">
      <c r="A148" s="133"/>
      <c r="D148" s="8"/>
    </row>
    <row r="149" spans="1:4" x14ac:dyDescent="0.25">
      <c r="A149" s="133"/>
      <c r="D149" s="8"/>
    </row>
    <row r="150" spans="1:4" x14ac:dyDescent="0.25">
      <c r="A150" s="133"/>
      <c r="D150" s="8"/>
    </row>
    <row r="151" spans="1:4" x14ac:dyDescent="0.25">
      <c r="A151" s="133"/>
      <c r="D151" s="8"/>
    </row>
    <row r="152" spans="1:4" x14ac:dyDescent="0.25">
      <c r="A152" s="133"/>
      <c r="D152" s="8"/>
    </row>
    <row r="153" spans="1:4" x14ac:dyDescent="0.25">
      <c r="A153" s="133"/>
      <c r="D153" s="8"/>
    </row>
    <row r="154" spans="1:4" x14ac:dyDescent="0.25">
      <c r="A154" s="133"/>
      <c r="D154" s="8"/>
    </row>
    <row r="155" spans="1:4" x14ac:dyDescent="0.25">
      <c r="A155" s="133"/>
      <c r="D155" s="8"/>
    </row>
    <row r="156" spans="1:4" x14ac:dyDescent="0.25">
      <c r="A156" s="133"/>
      <c r="D156" s="8"/>
    </row>
    <row r="157" spans="1:4" x14ac:dyDescent="0.25">
      <c r="A157" s="133"/>
      <c r="D157" s="8"/>
    </row>
    <row r="158" spans="1:4" x14ac:dyDescent="0.25">
      <c r="A158" s="133"/>
      <c r="D158" s="8"/>
    </row>
    <row r="159" spans="1:4" x14ac:dyDescent="0.25">
      <c r="A159" s="133"/>
      <c r="D159" s="8"/>
    </row>
    <row r="160" spans="1:4" x14ac:dyDescent="0.25">
      <c r="A160" s="133"/>
      <c r="D160" s="8"/>
    </row>
    <row r="161" spans="1:4" x14ac:dyDescent="0.25">
      <c r="A161" s="133"/>
      <c r="D161" s="8"/>
    </row>
    <row r="162" spans="1:4" x14ac:dyDescent="0.25">
      <c r="A162" s="133"/>
      <c r="D162" s="8"/>
    </row>
    <row r="163" spans="1:4" x14ac:dyDescent="0.25">
      <c r="A163" s="133"/>
      <c r="D163" s="8"/>
    </row>
    <row r="164" spans="1:4" x14ac:dyDescent="0.25">
      <c r="A164" s="133"/>
      <c r="D164" s="8"/>
    </row>
    <row r="165" spans="1:4" x14ac:dyDescent="0.25">
      <c r="A165" s="133"/>
      <c r="D165" s="8"/>
    </row>
    <row r="166" spans="1:4" x14ac:dyDescent="0.25">
      <c r="A166" s="133"/>
      <c r="D166" s="8"/>
    </row>
    <row r="167" spans="1:4" x14ac:dyDescent="0.25">
      <c r="A167" s="133"/>
      <c r="D167" s="8"/>
    </row>
    <row r="168" spans="1:4" x14ac:dyDescent="0.25">
      <c r="A168" s="133"/>
      <c r="D168" s="8"/>
    </row>
    <row r="169" spans="1:4" x14ac:dyDescent="0.25">
      <c r="A169" s="133"/>
      <c r="D169" s="8"/>
    </row>
    <row r="170" spans="1:4" x14ac:dyDescent="0.25">
      <c r="A170" s="133"/>
      <c r="D170" s="8"/>
    </row>
    <row r="171" spans="1:4" x14ac:dyDescent="0.25">
      <c r="A171" s="133"/>
      <c r="D171" s="8"/>
    </row>
    <row r="172" spans="1:4" x14ac:dyDescent="0.25">
      <c r="A172" s="133"/>
      <c r="D172" s="8"/>
    </row>
    <row r="173" spans="1:4" x14ac:dyDescent="0.25">
      <c r="A173" s="133"/>
      <c r="D173" s="8"/>
    </row>
    <row r="174" spans="1:4" x14ac:dyDescent="0.25">
      <c r="A174" s="133"/>
      <c r="D174" s="8"/>
    </row>
    <row r="175" spans="1:4" x14ac:dyDescent="0.25">
      <c r="A175" s="133"/>
      <c r="D175" s="8"/>
    </row>
    <row r="176" spans="1:4" x14ac:dyDescent="0.25">
      <c r="A176" s="133"/>
      <c r="D176" s="8"/>
    </row>
    <row r="177" spans="1:4" x14ac:dyDescent="0.25">
      <c r="A177" s="133"/>
      <c r="D177" s="8"/>
    </row>
    <row r="178" spans="1:4" x14ac:dyDescent="0.25">
      <c r="A178" s="133"/>
      <c r="D178" s="8"/>
    </row>
    <row r="179" spans="1:4" x14ac:dyDescent="0.25">
      <c r="A179" s="133"/>
      <c r="D179" s="8"/>
    </row>
    <row r="180" spans="1:4" x14ac:dyDescent="0.25">
      <c r="A180" s="133"/>
      <c r="D180" s="8"/>
    </row>
    <row r="181" spans="1:4" x14ac:dyDescent="0.25">
      <c r="A181" s="133"/>
      <c r="D181" s="8"/>
    </row>
    <row r="182" spans="1:4" x14ac:dyDescent="0.25">
      <c r="A182" s="133"/>
      <c r="D182" s="8"/>
    </row>
    <row r="183" spans="1:4" x14ac:dyDescent="0.25">
      <c r="A183" s="133"/>
      <c r="D183" s="8"/>
    </row>
    <row r="184" spans="1:4" x14ac:dyDescent="0.25">
      <c r="A184" s="133"/>
      <c r="D184" s="8"/>
    </row>
    <row r="185" spans="1:4" x14ac:dyDescent="0.25">
      <c r="A185" s="133"/>
      <c r="D185" s="8"/>
    </row>
    <row r="186" spans="1:4" x14ac:dyDescent="0.25">
      <c r="A186" s="133"/>
      <c r="D186" s="8"/>
    </row>
    <row r="187" spans="1:4" x14ac:dyDescent="0.25">
      <c r="A187" s="133"/>
      <c r="D187" s="8"/>
    </row>
    <row r="188" spans="1:4" x14ac:dyDescent="0.25">
      <c r="A188" s="133"/>
      <c r="D188" s="8"/>
    </row>
    <row r="189" spans="1:4" x14ac:dyDescent="0.25">
      <c r="A189" s="133"/>
      <c r="D189" s="8"/>
    </row>
    <row r="190" spans="1:4" x14ac:dyDescent="0.25">
      <c r="A190" s="133"/>
      <c r="D190" s="8"/>
    </row>
    <row r="191" spans="1:4" x14ac:dyDescent="0.25">
      <c r="A191" s="133"/>
      <c r="D191" s="8"/>
    </row>
    <row r="192" spans="1:4" x14ac:dyDescent="0.25">
      <c r="A192" s="133"/>
      <c r="D192" s="8"/>
    </row>
    <row r="193" spans="1:4" x14ac:dyDescent="0.25">
      <c r="A193" s="133"/>
      <c r="D193" s="8"/>
    </row>
    <row r="194" spans="1:4" x14ac:dyDescent="0.25">
      <c r="A194" s="133"/>
      <c r="D194" s="8"/>
    </row>
    <row r="195" spans="1:4" x14ac:dyDescent="0.25">
      <c r="A195" s="133"/>
      <c r="D195" s="8"/>
    </row>
    <row r="196" spans="1:4" x14ac:dyDescent="0.25">
      <c r="A196" s="133"/>
      <c r="D196" s="8"/>
    </row>
    <row r="197" spans="1:4" x14ac:dyDescent="0.25">
      <c r="A197" s="133"/>
      <c r="D197" s="8"/>
    </row>
    <row r="198" spans="1:4" x14ac:dyDescent="0.25">
      <c r="A198" s="133"/>
      <c r="D198" s="8"/>
    </row>
    <row r="199" spans="1:4" x14ac:dyDescent="0.25">
      <c r="A199" s="133"/>
      <c r="D199" s="8"/>
    </row>
    <row r="200" spans="1:4" x14ac:dyDescent="0.25">
      <c r="A200" s="133"/>
      <c r="D200" s="8"/>
    </row>
    <row r="201" spans="1:4" x14ac:dyDescent="0.25">
      <c r="A201" s="133"/>
      <c r="D201" s="8"/>
    </row>
    <row r="202" spans="1:4" x14ac:dyDescent="0.25">
      <c r="A202" s="133"/>
      <c r="D202" s="8"/>
    </row>
    <row r="203" spans="1:4" x14ac:dyDescent="0.25">
      <c r="A203" s="133"/>
      <c r="D203" s="8"/>
    </row>
    <row r="204" spans="1:4" x14ac:dyDescent="0.25">
      <c r="A204" s="133"/>
      <c r="D204" s="8"/>
    </row>
    <row r="205" spans="1:4" x14ac:dyDescent="0.25">
      <c r="A205" s="133"/>
      <c r="D205" s="8"/>
    </row>
    <row r="206" spans="1:4" x14ac:dyDescent="0.25">
      <c r="A206" s="133"/>
      <c r="D206" s="8"/>
    </row>
    <row r="207" spans="1:4" x14ac:dyDescent="0.25">
      <c r="A207" s="133"/>
      <c r="D207" s="8"/>
    </row>
    <row r="208" spans="1:4" x14ac:dyDescent="0.25">
      <c r="A208" s="133"/>
      <c r="D208" s="8"/>
    </row>
    <row r="209" spans="1:4" x14ac:dyDescent="0.25">
      <c r="A209" s="133"/>
      <c r="D209" s="8"/>
    </row>
    <row r="210" spans="1:4" x14ac:dyDescent="0.25">
      <c r="A210" s="133"/>
      <c r="D210" s="8"/>
    </row>
    <row r="211" spans="1:4" x14ac:dyDescent="0.25">
      <c r="A211" s="133"/>
      <c r="D211" s="8"/>
    </row>
    <row r="212" spans="1:4" x14ac:dyDescent="0.25">
      <c r="A212" s="133"/>
      <c r="D212" s="8"/>
    </row>
    <row r="213" spans="1:4" x14ac:dyDescent="0.25">
      <c r="A213" s="133"/>
      <c r="D213" s="8"/>
    </row>
    <row r="214" spans="1:4" x14ac:dyDescent="0.25">
      <c r="A214" s="133"/>
      <c r="D214" s="8"/>
    </row>
    <row r="215" spans="1:4" x14ac:dyDescent="0.25">
      <c r="A215" s="133"/>
      <c r="D215" s="8"/>
    </row>
    <row r="216" spans="1:4" x14ac:dyDescent="0.25">
      <c r="A216" s="133"/>
      <c r="D216" s="8"/>
    </row>
    <row r="217" spans="1:4" x14ac:dyDescent="0.25">
      <c r="A217" s="133"/>
      <c r="D217" s="8"/>
    </row>
    <row r="218" spans="1:4" x14ac:dyDescent="0.25">
      <c r="A218" s="133"/>
      <c r="D218" s="8"/>
    </row>
    <row r="219" spans="1:4" x14ac:dyDescent="0.25">
      <c r="A219" s="133"/>
      <c r="D219" s="8"/>
    </row>
    <row r="220" spans="1:4" x14ac:dyDescent="0.25">
      <c r="A220" s="133"/>
      <c r="D220" s="8"/>
    </row>
    <row r="221" spans="1:4" x14ac:dyDescent="0.25">
      <c r="A221" s="133"/>
      <c r="D221" s="8"/>
    </row>
    <row r="222" spans="1:4" x14ac:dyDescent="0.25">
      <c r="A222" s="133"/>
      <c r="D222" s="8"/>
    </row>
    <row r="223" spans="1:4" x14ac:dyDescent="0.25">
      <c r="A223" s="133"/>
      <c r="D223" s="8"/>
    </row>
    <row r="224" spans="1:4" x14ac:dyDescent="0.25">
      <c r="A224" s="133"/>
      <c r="D224" s="8"/>
    </row>
    <row r="225" spans="1:4" x14ac:dyDescent="0.25">
      <c r="A225" s="133"/>
      <c r="D225" s="8"/>
    </row>
    <row r="226" spans="1:4" x14ac:dyDescent="0.25">
      <c r="A226" s="133"/>
      <c r="D226" s="8"/>
    </row>
    <row r="227" spans="1:4" x14ac:dyDescent="0.25">
      <c r="A227" s="133"/>
      <c r="D227" s="8"/>
    </row>
    <row r="228" spans="1:4" x14ac:dyDescent="0.25">
      <c r="A228" s="133"/>
      <c r="D228" s="8"/>
    </row>
    <row r="229" spans="1:4" x14ac:dyDescent="0.25">
      <c r="A229" s="133"/>
      <c r="D229" s="8"/>
    </row>
    <row r="230" spans="1:4" x14ac:dyDescent="0.25">
      <c r="A230" s="133"/>
      <c r="D230" s="8"/>
    </row>
    <row r="231" spans="1:4" x14ac:dyDescent="0.25">
      <c r="A231" s="133"/>
      <c r="D231" s="8"/>
    </row>
    <row r="232" spans="1:4" x14ac:dyDescent="0.25">
      <c r="A232" s="133"/>
      <c r="D232" s="8"/>
    </row>
    <row r="233" spans="1:4" x14ac:dyDescent="0.25">
      <c r="A233" s="133"/>
      <c r="D233" s="8"/>
    </row>
    <row r="234" spans="1:4" x14ac:dyDescent="0.25">
      <c r="A234" s="133"/>
      <c r="D234" s="8"/>
    </row>
    <row r="235" spans="1:4" x14ac:dyDescent="0.25">
      <c r="A235" s="133"/>
      <c r="D235" s="8"/>
    </row>
    <row r="236" spans="1:4" x14ac:dyDescent="0.25">
      <c r="A236" s="133"/>
      <c r="D236" s="8"/>
    </row>
    <row r="237" spans="1:4" x14ac:dyDescent="0.25">
      <c r="A237" s="133"/>
      <c r="D237" s="8"/>
    </row>
    <row r="238" spans="1:4" x14ac:dyDescent="0.25">
      <c r="A238" s="133"/>
      <c r="D238" s="8"/>
    </row>
    <row r="239" spans="1:4" x14ac:dyDescent="0.25">
      <c r="A239" s="133"/>
      <c r="D239" s="8"/>
    </row>
    <row r="240" spans="1:4" x14ac:dyDescent="0.25">
      <c r="A240" s="133"/>
      <c r="D240" s="8"/>
    </row>
    <row r="241" spans="1:4" x14ac:dyDescent="0.25">
      <c r="A241" s="133"/>
      <c r="D241" s="8"/>
    </row>
    <row r="242" spans="1:4" x14ac:dyDescent="0.25">
      <c r="A242" s="133"/>
      <c r="D242" s="8"/>
    </row>
    <row r="243" spans="1:4" x14ac:dyDescent="0.25">
      <c r="A243" s="133"/>
      <c r="D243" s="8"/>
    </row>
    <row r="244" spans="1:4" x14ac:dyDescent="0.25">
      <c r="A244" s="133"/>
      <c r="D244" s="8"/>
    </row>
    <row r="245" spans="1:4" x14ac:dyDescent="0.25">
      <c r="A245" s="133"/>
      <c r="D245" s="8"/>
    </row>
    <row r="246" spans="1:4" x14ac:dyDescent="0.25">
      <c r="A246" s="133"/>
      <c r="D246" s="8"/>
    </row>
    <row r="247" spans="1:4" x14ac:dyDescent="0.25">
      <c r="A247" s="133"/>
      <c r="D247" s="8"/>
    </row>
    <row r="248" spans="1:4" x14ac:dyDescent="0.25">
      <c r="A248" s="133"/>
      <c r="D248" s="8"/>
    </row>
    <row r="249" spans="1:4" x14ac:dyDescent="0.25">
      <c r="A249" s="133"/>
      <c r="D249" s="8"/>
    </row>
    <row r="250" spans="1:4" x14ac:dyDescent="0.25">
      <c r="A250" s="133"/>
      <c r="D250" s="8"/>
    </row>
    <row r="251" spans="1:4" x14ac:dyDescent="0.25">
      <c r="A251" s="133"/>
      <c r="D251" s="8"/>
    </row>
    <row r="252" spans="1:4" x14ac:dyDescent="0.25">
      <c r="A252" s="133"/>
      <c r="D252" s="8"/>
    </row>
    <row r="253" spans="1:4" x14ac:dyDescent="0.25">
      <c r="A253" s="133"/>
      <c r="D253" s="8"/>
    </row>
    <row r="254" spans="1:4" x14ac:dyDescent="0.25">
      <c r="A254" s="133"/>
      <c r="D254" s="8"/>
    </row>
    <row r="255" spans="1:4" x14ac:dyDescent="0.25">
      <c r="A255" s="133"/>
      <c r="D255" s="8"/>
    </row>
    <row r="256" spans="1:4" x14ac:dyDescent="0.25">
      <c r="A256" s="133"/>
      <c r="D256" s="8"/>
    </row>
    <row r="257" spans="1:4" x14ac:dyDescent="0.25">
      <c r="A257" s="133"/>
      <c r="D257" s="8"/>
    </row>
    <row r="258" spans="1:4" x14ac:dyDescent="0.25">
      <c r="A258" s="133"/>
      <c r="D258" s="8"/>
    </row>
    <row r="259" spans="1:4" x14ac:dyDescent="0.25">
      <c r="A259" s="133"/>
      <c r="D259" s="8"/>
    </row>
    <row r="260" spans="1:4" x14ac:dyDescent="0.25">
      <c r="A260" s="133"/>
      <c r="D260" s="8"/>
    </row>
    <row r="261" spans="1:4" x14ac:dyDescent="0.25">
      <c r="A261" s="133"/>
      <c r="D261" s="8"/>
    </row>
    <row r="262" spans="1:4" x14ac:dyDescent="0.25">
      <c r="A262" s="133"/>
      <c r="D262" s="8"/>
    </row>
    <row r="263" spans="1:4" x14ac:dyDescent="0.25">
      <c r="A263" s="133"/>
      <c r="D263" s="8"/>
    </row>
    <row r="264" spans="1:4" x14ac:dyDescent="0.25">
      <c r="A264" s="133"/>
      <c r="D264" s="8"/>
    </row>
    <row r="265" spans="1:4" x14ac:dyDescent="0.25">
      <c r="A265" s="133"/>
      <c r="D265" s="8"/>
    </row>
    <row r="266" spans="1:4" x14ac:dyDescent="0.25">
      <c r="A266" s="133"/>
      <c r="D266" s="8"/>
    </row>
    <row r="267" spans="1:4" x14ac:dyDescent="0.25">
      <c r="A267" s="133"/>
      <c r="D267" s="8"/>
    </row>
    <row r="268" spans="1:4" x14ac:dyDescent="0.25">
      <c r="A268" s="133"/>
      <c r="D268" s="8"/>
    </row>
    <row r="269" spans="1:4" x14ac:dyDescent="0.25">
      <c r="A269" s="133"/>
      <c r="D269" s="8"/>
    </row>
    <row r="270" spans="1:4" x14ac:dyDescent="0.25">
      <c r="A270" s="133"/>
      <c r="D270" s="8"/>
    </row>
    <row r="271" spans="1:4" x14ac:dyDescent="0.25">
      <c r="A271" s="133"/>
      <c r="D271" s="8"/>
    </row>
    <row r="272" spans="1:4" x14ac:dyDescent="0.25">
      <c r="A272" s="133"/>
      <c r="D272" s="8"/>
    </row>
    <row r="273" spans="1:4" x14ac:dyDescent="0.25">
      <c r="A273" s="133"/>
      <c r="D273" s="8"/>
    </row>
    <row r="274" spans="1:4" x14ac:dyDescent="0.25">
      <c r="A274" s="133"/>
      <c r="D274" s="8"/>
    </row>
    <row r="275" spans="1:4" x14ac:dyDescent="0.25">
      <c r="A275" s="133"/>
      <c r="D275" s="8"/>
    </row>
    <row r="276" spans="1:4" x14ac:dyDescent="0.25">
      <c r="A276" s="133"/>
      <c r="D276" s="8"/>
    </row>
    <row r="277" spans="1:4" x14ac:dyDescent="0.25">
      <c r="A277" s="133"/>
      <c r="D277" s="8"/>
    </row>
    <row r="278" spans="1:4" x14ac:dyDescent="0.25">
      <c r="A278" s="133"/>
      <c r="D278" s="8"/>
    </row>
    <row r="279" spans="1:4" x14ac:dyDescent="0.25">
      <c r="A279" s="133"/>
      <c r="D279" s="8"/>
    </row>
    <row r="280" spans="1:4" x14ac:dyDescent="0.25">
      <c r="A280" s="133"/>
      <c r="D280" s="8"/>
    </row>
    <row r="281" spans="1:4" x14ac:dyDescent="0.25">
      <c r="A281" s="133"/>
      <c r="D281" s="8"/>
    </row>
    <row r="282" spans="1:4" x14ac:dyDescent="0.25">
      <c r="A282" s="133"/>
      <c r="D282" s="8"/>
    </row>
    <row r="283" spans="1:4" x14ac:dyDescent="0.25">
      <c r="A283" s="133"/>
      <c r="D283" s="8"/>
    </row>
    <row r="284" spans="1:4" x14ac:dyDescent="0.25">
      <c r="A284" s="133"/>
      <c r="D284" s="8"/>
    </row>
    <row r="285" spans="1:4" x14ac:dyDescent="0.25">
      <c r="A285" s="133"/>
      <c r="D285" s="8"/>
    </row>
    <row r="286" spans="1:4" x14ac:dyDescent="0.25">
      <c r="A286" s="133"/>
      <c r="D286" s="8"/>
    </row>
    <row r="287" spans="1:4" x14ac:dyDescent="0.25">
      <c r="A287" s="133"/>
      <c r="D287" s="8"/>
    </row>
    <row r="288" spans="1:4" x14ac:dyDescent="0.25">
      <c r="A288" s="133"/>
      <c r="D288" s="8"/>
    </row>
    <row r="289" spans="1:4" x14ac:dyDescent="0.25">
      <c r="A289" s="133"/>
      <c r="D289" s="8"/>
    </row>
    <row r="290" spans="1:4" x14ac:dyDescent="0.25">
      <c r="A290" s="133"/>
      <c r="D290" s="8"/>
    </row>
    <row r="291" spans="1:4" x14ac:dyDescent="0.25">
      <c r="A291" s="133"/>
      <c r="D291" s="8"/>
    </row>
    <row r="292" spans="1:4" x14ac:dyDescent="0.25">
      <c r="A292" s="133"/>
      <c r="D292" s="8"/>
    </row>
    <row r="293" spans="1:4" x14ac:dyDescent="0.25">
      <c r="A293" s="133"/>
      <c r="D293" s="8"/>
    </row>
    <row r="294" spans="1:4" x14ac:dyDescent="0.25">
      <c r="A294" s="133"/>
      <c r="D294" s="8"/>
    </row>
    <row r="295" spans="1:4" x14ac:dyDescent="0.25">
      <c r="A295" s="133"/>
      <c r="D295" s="8"/>
    </row>
    <row r="296" spans="1:4" x14ac:dyDescent="0.25">
      <c r="A296" s="133"/>
      <c r="D296" s="8"/>
    </row>
    <row r="297" spans="1:4" x14ac:dyDescent="0.25">
      <c r="A297" s="133"/>
      <c r="D297" s="8"/>
    </row>
    <row r="298" spans="1:4" x14ac:dyDescent="0.25">
      <c r="A298" s="133"/>
      <c r="D298" s="8"/>
    </row>
    <row r="299" spans="1:4" x14ac:dyDescent="0.25">
      <c r="A299" s="133"/>
      <c r="D299" s="8"/>
    </row>
    <row r="300" spans="1:4" x14ac:dyDescent="0.25">
      <c r="A300" s="133"/>
      <c r="D300" s="8"/>
    </row>
    <row r="301" spans="1:4" x14ac:dyDescent="0.25">
      <c r="A301" s="133"/>
      <c r="D301" s="8"/>
    </row>
    <row r="302" spans="1:4" x14ac:dyDescent="0.25">
      <c r="A302" s="133"/>
      <c r="D302" s="8"/>
    </row>
    <row r="303" spans="1:4" x14ac:dyDescent="0.25">
      <c r="A303" s="133"/>
      <c r="D303" s="8"/>
    </row>
    <row r="304" spans="1:4" x14ac:dyDescent="0.25">
      <c r="A304" s="133"/>
      <c r="D304" s="8"/>
    </row>
    <row r="305" spans="1:4" x14ac:dyDescent="0.25">
      <c r="A305" s="133"/>
      <c r="D305" s="8"/>
    </row>
    <row r="306" spans="1:4" x14ac:dyDescent="0.25">
      <c r="A306" s="133"/>
      <c r="D306" s="8"/>
    </row>
    <row r="307" spans="1:4" x14ac:dyDescent="0.25">
      <c r="A307" s="133"/>
      <c r="D307" s="8"/>
    </row>
    <row r="308" spans="1:4" x14ac:dyDescent="0.25">
      <c r="A308" s="133"/>
      <c r="D308" s="8"/>
    </row>
    <row r="309" spans="1:4" x14ac:dyDescent="0.25">
      <c r="A309" s="133"/>
      <c r="D309" s="8"/>
    </row>
    <row r="310" spans="1:4" x14ac:dyDescent="0.25">
      <c r="A310" s="133"/>
      <c r="D310" s="8"/>
    </row>
    <row r="311" spans="1:4" x14ac:dyDescent="0.25">
      <c r="A311" s="133"/>
      <c r="D311" s="8"/>
    </row>
    <row r="312" spans="1:4" x14ac:dyDescent="0.25">
      <c r="A312" s="133"/>
      <c r="D312" s="8"/>
    </row>
    <row r="313" spans="1:4" x14ac:dyDescent="0.25">
      <c r="A313" s="133"/>
      <c r="D313" s="8"/>
    </row>
    <row r="314" spans="1:4" x14ac:dyDescent="0.25">
      <c r="A314" s="133"/>
      <c r="D314" s="8"/>
    </row>
    <row r="315" spans="1:4" x14ac:dyDescent="0.25">
      <c r="A315" s="133"/>
      <c r="D315" s="8"/>
    </row>
    <row r="316" spans="1:4" x14ac:dyDescent="0.25">
      <c r="A316" s="133"/>
      <c r="D316" s="8"/>
    </row>
    <row r="317" spans="1:4" x14ac:dyDescent="0.25">
      <c r="A317" s="133"/>
      <c r="D317" s="8"/>
    </row>
    <row r="318" spans="1:4" x14ac:dyDescent="0.25">
      <c r="A318" s="133"/>
      <c r="D318" s="8"/>
    </row>
    <row r="319" spans="1:4" x14ac:dyDescent="0.25">
      <c r="A319" s="133"/>
      <c r="D319" s="8"/>
    </row>
    <row r="320" spans="1:4" x14ac:dyDescent="0.25">
      <c r="A320" s="133"/>
      <c r="D320" s="8"/>
    </row>
    <row r="321" spans="1:4" x14ac:dyDescent="0.25">
      <c r="A321" s="133"/>
      <c r="D321" s="8"/>
    </row>
    <row r="322" spans="1:4" x14ac:dyDescent="0.25">
      <c r="A322" s="133"/>
      <c r="D322" s="8"/>
    </row>
    <row r="323" spans="1:4" x14ac:dyDescent="0.25">
      <c r="A323" s="133"/>
      <c r="D323" s="8"/>
    </row>
    <row r="324" spans="1:4" x14ac:dyDescent="0.25">
      <c r="A324" s="133"/>
      <c r="D324" s="8"/>
    </row>
    <row r="325" spans="1:4" x14ac:dyDescent="0.25">
      <c r="A325" s="133"/>
      <c r="D325" s="8"/>
    </row>
    <row r="326" spans="1:4" x14ac:dyDescent="0.25">
      <c r="A326" s="133"/>
      <c r="D326" s="8"/>
    </row>
    <row r="327" spans="1:4" x14ac:dyDescent="0.25">
      <c r="A327" s="133"/>
      <c r="D327" s="8"/>
    </row>
    <row r="328" spans="1:4" x14ac:dyDescent="0.25">
      <c r="A328" s="133"/>
      <c r="D328" s="8"/>
    </row>
    <row r="329" spans="1:4" x14ac:dyDescent="0.25">
      <c r="A329" s="133"/>
      <c r="D329" s="8"/>
    </row>
    <row r="330" spans="1:4" x14ac:dyDescent="0.25">
      <c r="A330" s="133"/>
      <c r="D330" s="8"/>
    </row>
    <row r="331" spans="1:4" x14ac:dyDescent="0.25">
      <c r="A331" s="133"/>
      <c r="D331" s="8"/>
    </row>
    <row r="332" spans="1:4" x14ac:dyDescent="0.25">
      <c r="A332" s="133"/>
      <c r="D332" s="8"/>
    </row>
    <row r="333" spans="1:4" x14ac:dyDescent="0.25">
      <c r="A333" s="133"/>
      <c r="D333" s="8"/>
    </row>
    <row r="334" spans="1:4" x14ac:dyDescent="0.25">
      <c r="A334" s="133"/>
      <c r="D334" s="8"/>
    </row>
    <row r="335" spans="1:4" x14ac:dyDescent="0.25">
      <c r="A335" s="133"/>
      <c r="D335" s="8"/>
    </row>
    <row r="336" spans="1:4" x14ac:dyDescent="0.25">
      <c r="A336" s="133"/>
      <c r="D336" s="8"/>
    </row>
    <row r="337" spans="1:4" x14ac:dyDescent="0.25">
      <c r="A337" s="133"/>
      <c r="D337" s="8"/>
    </row>
    <row r="338" spans="1:4" x14ac:dyDescent="0.25">
      <c r="A338" s="133"/>
      <c r="D338" s="8"/>
    </row>
    <row r="339" spans="1:4" x14ac:dyDescent="0.25">
      <c r="A339" s="133"/>
      <c r="D339" s="8"/>
    </row>
    <row r="340" spans="1:4" x14ac:dyDescent="0.25">
      <c r="A340" s="133"/>
      <c r="D340" s="8"/>
    </row>
    <row r="341" spans="1:4" x14ac:dyDescent="0.25">
      <c r="A341" s="133"/>
      <c r="D341" s="8"/>
    </row>
    <row r="342" spans="1:4" x14ac:dyDescent="0.25">
      <c r="A342" s="133"/>
      <c r="D342" s="8"/>
    </row>
    <row r="343" spans="1:4" x14ac:dyDescent="0.25">
      <c r="A343" s="133"/>
      <c r="D343" s="8"/>
    </row>
    <row r="344" spans="1:4" x14ac:dyDescent="0.25">
      <c r="A344" s="133"/>
      <c r="D344" s="8"/>
    </row>
    <row r="345" spans="1:4" x14ac:dyDescent="0.25">
      <c r="A345" s="133"/>
      <c r="D345" s="8"/>
    </row>
    <row r="346" spans="1:4" x14ac:dyDescent="0.25">
      <c r="A346" s="133"/>
      <c r="D346" s="8"/>
    </row>
    <row r="347" spans="1:4" x14ac:dyDescent="0.25">
      <c r="A347" s="133"/>
      <c r="D347" s="8"/>
    </row>
    <row r="348" spans="1:4" x14ac:dyDescent="0.25">
      <c r="A348" s="133"/>
      <c r="D348" s="8"/>
    </row>
    <row r="349" spans="1:4" x14ac:dyDescent="0.25">
      <c r="A349" s="133"/>
      <c r="D349" s="8"/>
    </row>
    <row r="350" spans="1:4" x14ac:dyDescent="0.25">
      <c r="A350" s="133"/>
      <c r="D350" s="8"/>
    </row>
    <row r="351" spans="1:4" x14ac:dyDescent="0.25">
      <c r="A351" s="133"/>
      <c r="D351" s="8"/>
    </row>
    <row r="352" spans="1:4" x14ac:dyDescent="0.25">
      <c r="A352" s="133"/>
      <c r="D352" s="8"/>
    </row>
    <row r="353" spans="1:4" x14ac:dyDescent="0.25">
      <c r="A353" s="133"/>
      <c r="D353" s="8"/>
    </row>
    <row r="354" spans="1:4" x14ac:dyDescent="0.25">
      <c r="A354" s="133"/>
      <c r="D354" s="8"/>
    </row>
    <row r="355" spans="1:4" x14ac:dyDescent="0.25">
      <c r="A355" s="133"/>
      <c r="D355" s="8"/>
    </row>
    <row r="356" spans="1:4" x14ac:dyDescent="0.25">
      <c r="A356" s="133"/>
      <c r="D356" s="8"/>
    </row>
    <row r="357" spans="1:4" x14ac:dyDescent="0.25">
      <c r="A357" s="133"/>
      <c r="D357" s="8"/>
    </row>
    <row r="358" spans="1:4" x14ac:dyDescent="0.25">
      <c r="A358" s="133"/>
      <c r="D358" s="8"/>
    </row>
    <row r="359" spans="1:4" x14ac:dyDescent="0.25">
      <c r="A359" s="133"/>
      <c r="D359" s="8"/>
    </row>
    <row r="360" spans="1:4" x14ac:dyDescent="0.25">
      <c r="A360" s="133"/>
      <c r="D360" s="8"/>
    </row>
    <row r="361" spans="1:4" x14ac:dyDescent="0.25">
      <c r="A361" s="133"/>
      <c r="D361" s="8"/>
    </row>
    <row r="362" spans="1:4" x14ac:dyDescent="0.25">
      <c r="A362" s="133"/>
      <c r="D362" s="8"/>
    </row>
    <row r="363" spans="1:4" x14ac:dyDescent="0.25">
      <c r="A363" s="133"/>
      <c r="D363" s="8"/>
    </row>
    <row r="364" spans="1:4" x14ac:dyDescent="0.25">
      <c r="A364" s="133"/>
      <c r="D364" s="8"/>
    </row>
    <row r="365" spans="1:4" x14ac:dyDescent="0.25">
      <c r="A365" s="133"/>
      <c r="D365" s="8"/>
    </row>
    <row r="366" spans="1:4" x14ac:dyDescent="0.25">
      <c r="A366" s="133"/>
      <c r="D366" s="8"/>
    </row>
    <row r="367" spans="1:4" x14ac:dyDescent="0.25">
      <c r="A367" s="133"/>
      <c r="D367" s="8"/>
    </row>
    <row r="368" spans="1:4" x14ac:dyDescent="0.25">
      <c r="A368" s="133"/>
      <c r="D368" s="8"/>
    </row>
    <row r="369" spans="1:4" x14ac:dyDescent="0.25">
      <c r="A369" s="133"/>
      <c r="D369" s="8"/>
    </row>
    <row r="370" spans="1:4" x14ac:dyDescent="0.25">
      <c r="A370" s="133"/>
      <c r="D370" s="8"/>
    </row>
    <row r="371" spans="1:4" x14ac:dyDescent="0.25">
      <c r="A371" s="133"/>
      <c r="D371" s="8"/>
    </row>
    <row r="372" spans="1:4" x14ac:dyDescent="0.25">
      <c r="A372" s="133"/>
      <c r="D372" s="8"/>
    </row>
    <row r="373" spans="1:4" x14ac:dyDescent="0.25">
      <c r="A373" s="133"/>
      <c r="D373" s="8"/>
    </row>
    <row r="374" spans="1:4" x14ac:dyDescent="0.25">
      <c r="A374" s="133"/>
      <c r="D374" s="8"/>
    </row>
    <row r="375" spans="1:4" x14ac:dyDescent="0.25">
      <c r="A375" s="133"/>
      <c r="D375" s="8"/>
    </row>
    <row r="376" spans="1:4" x14ac:dyDescent="0.25">
      <c r="A376" s="133"/>
      <c r="D376" s="8"/>
    </row>
    <row r="377" spans="1:4" x14ac:dyDescent="0.25">
      <c r="A377" s="133"/>
      <c r="D377" s="8"/>
    </row>
    <row r="378" spans="1:4" x14ac:dyDescent="0.25">
      <c r="A378" s="133"/>
      <c r="D378" s="8"/>
    </row>
    <row r="379" spans="1:4" x14ac:dyDescent="0.25">
      <c r="A379" s="133"/>
      <c r="D379" s="8"/>
    </row>
    <row r="380" spans="1:4" x14ac:dyDescent="0.25">
      <c r="A380" s="133"/>
      <c r="D380" s="8"/>
    </row>
    <row r="381" spans="1:4" x14ac:dyDescent="0.25">
      <c r="A381" s="133"/>
      <c r="D381" s="8"/>
    </row>
    <row r="382" spans="1:4" x14ac:dyDescent="0.25">
      <c r="A382" s="133"/>
      <c r="D382" s="8"/>
    </row>
    <row r="383" spans="1:4" x14ac:dyDescent="0.25">
      <c r="A383" s="133"/>
      <c r="D383" s="8"/>
    </row>
    <row r="384" spans="1:4" x14ac:dyDescent="0.25">
      <c r="A384" s="133"/>
      <c r="D384" s="8"/>
    </row>
    <row r="385" spans="1:4" x14ac:dyDescent="0.25">
      <c r="A385" s="133"/>
      <c r="D385" s="8"/>
    </row>
    <row r="386" spans="1:4" x14ac:dyDescent="0.25">
      <c r="A386" s="133"/>
      <c r="D386" s="8"/>
    </row>
    <row r="387" spans="1:4" x14ac:dyDescent="0.25">
      <c r="A387" s="133"/>
      <c r="D387" s="8"/>
    </row>
    <row r="388" spans="1:4" x14ac:dyDescent="0.25">
      <c r="A388" s="133"/>
      <c r="D388" s="8"/>
    </row>
    <row r="389" spans="1:4" x14ac:dyDescent="0.25">
      <c r="A389" s="133"/>
      <c r="D389" s="8"/>
    </row>
    <row r="390" spans="1:4" x14ac:dyDescent="0.25">
      <c r="A390" s="133"/>
      <c r="D390" s="8"/>
    </row>
    <row r="391" spans="1:4" x14ac:dyDescent="0.25">
      <c r="A391" s="133"/>
      <c r="D391" s="8"/>
    </row>
    <row r="392" spans="1:4" x14ac:dyDescent="0.25">
      <c r="A392" s="133"/>
      <c r="D392" s="8"/>
    </row>
    <row r="393" spans="1:4" x14ac:dyDescent="0.25">
      <c r="A393" s="133"/>
      <c r="D393" s="8"/>
    </row>
    <row r="394" spans="1:4" x14ac:dyDescent="0.25">
      <c r="A394" s="133"/>
      <c r="D394" s="8"/>
    </row>
    <row r="395" spans="1:4" x14ac:dyDescent="0.25">
      <c r="A395" s="133"/>
      <c r="D395" s="8"/>
    </row>
    <row r="396" spans="1:4" x14ac:dyDescent="0.25">
      <c r="A396" s="133"/>
      <c r="D396" s="8"/>
    </row>
    <row r="397" spans="1:4" x14ac:dyDescent="0.25">
      <c r="A397" s="133"/>
      <c r="D397" s="8"/>
    </row>
    <row r="398" spans="1:4" x14ac:dyDescent="0.25">
      <c r="A398" s="133"/>
      <c r="D398" s="8"/>
    </row>
    <row r="399" spans="1:4" x14ac:dyDescent="0.25">
      <c r="A399" s="133"/>
      <c r="D399" s="8"/>
    </row>
    <row r="400" spans="1:4" x14ac:dyDescent="0.25">
      <c r="A400" s="133"/>
      <c r="D400" s="8"/>
    </row>
    <row r="401" spans="1:4" x14ac:dyDescent="0.25">
      <c r="A401" s="133"/>
      <c r="D401" s="8"/>
    </row>
    <row r="402" spans="1:4" x14ac:dyDescent="0.25">
      <c r="A402" s="133"/>
      <c r="D402" s="8"/>
    </row>
    <row r="403" spans="1:4" x14ac:dyDescent="0.25">
      <c r="A403" s="133"/>
      <c r="D403" s="8"/>
    </row>
    <row r="404" spans="1:4" x14ac:dyDescent="0.25">
      <c r="A404" s="133"/>
      <c r="D404" s="8"/>
    </row>
    <row r="405" spans="1:4" x14ac:dyDescent="0.25">
      <c r="A405" s="133"/>
      <c r="D405" s="8"/>
    </row>
    <row r="406" spans="1:4" x14ac:dyDescent="0.25">
      <c r="A406" s="133"/>
      <c r="D406" s="8"/>
    </row>
    <row r="407" spans="1:4" x14ac:dyDescent="0.25">
      <c r="A407" s="133"/>
      <c r="D407" s="8"/>
    </row>
    <row r="408" spans="1:4" x14ac:dyDescent="0.25">
      <c r="A408" s="133"/>
      <c r="D408" s="8"/>
    </row>
    <row r="409" spans="1:4" x14ac:dyDescent="0.25">
      <c r="A409" s="133"/>
      <c r="D409" s="8"/>
    </row>
    <row r="410" spans="1:4" x14ac:dyDescent="0.25">
      <c r="A410" s="133"/>
      <c r="D410" s="8"/>
    </row>
    <row r="411" spans="1:4" x14ac:dyDescent="0.25">
      <c r="A411" s="133"/>
      <c r="D411" s="8"/>
    </row>
    <row r="412" spans="1:4" x14ac:dyDescent="0.25">
      <c r="A412" s="133"/>
      <c r="D412" s="8"/>
    </row>
    <row r="413" spans="1:4" x14ac:dyDescent="0.25">
      <c r="A413" s="133"/>
      <c r="D413" s="8"/>
    </row>
    <row r="414" spans="1:4" x14ac:dyDescent="0.25">
      <c r="A414" s="133"/>
      <c r="D414" s="8"/>
    </row>
    <row r="415" spans="1:4" x14ac:dyDescent="0.25">
      <c r="A415" s="133"/>
      <c r="D415" s="8"/>
    </row>
    <row r="416" spans="1:4" x14ac:dyDescent="0.25">
      <c r="A416" s="133"/>
      <c r="D416" s="8"/>
    </row>
    <row r="417" spans="1:4" x14ac:dyDescent="0.25">
      <c r="A417" s="133"/>
      <c r="D417" s="8"/>
    </row>
    <row r="418" spans="1:4" x14ac:dyDescent="0.25">
      <c r="A418" s="133"/>
      <c r="D418" s="8"/>
    </row>
    <row r="419" spans="1:4" x14ac:dyDescent="0.25">
      <c r="A419" s="133"/>
      <c r="D419" s="8"/>
    </row>
    <row r="420" spans="1:4" x14ac:dyDescent="0.25">
      <c r="A420" s="133"/>
      <c r="D420" s="8"/>
    </row>
    <row r="421" spans="1:4" x14ac:dyDescent="0.25">
      <c r="A421" s="133"/>
      <c r="D421" s="8"/>
    </row>
    <row r="422" spans="1:4" x14ac:dyDescent="0.25">
      <c r="A422" s="133"/>
      <c r="D422" s="8"/>
    </row>
    <row r="423" spans="1:4" x14ac:dyDescent="0.25">
      <c r="A423" s="133"/>
      <c r="D423" s="8"/>
    </row>
    <row r="424" spans="1:4" x14ac:dyDescent="0.25">
      <c r="A424" s="133"/>
      <c r="D424" s="8"/>
    </row>
    <row r="425" spans="1:4" x14ac:dyDescent="0.25">
      <c r="A425" s="133"/>
      <c r="D425" s="8"/>
    </row>
    <row r="426" spans="1:4" x14ac:dyDescent="0.25">
      <c r="A426" s="133"/>
      <c r="D426" s="8"/>
    </row>
    <row r="427" spans="1:4" x14ac:dyDescent="0.25">
      <c r="A427" s="133"/>
      <c r="D427" s="8"/>
    </row>
    <row r="428" spans="1:4" x14ac:dyDescent="0.25">
      <c r="A428" s="133"/>
      <c r="D428" s="8"/>
    </row>
    <row r="429" spans="1:4" x14ac:dyDescent="0.25">
      <c r="A429" s="133"/>
      <c r="D429" s="8"/>
    </row>
    <row r="430" spans="1:4" x14ac:dyDescent="0.25">
      <c r="A430" s="133"/>
      <c r="D430" s="8"/>
    </row>
    <row r="431" spans="1:4" x14ac:dyDescent="0.25">
      <c r="A431" s="133"/>
      <c r="D431" s="8"/>
    </row>
    <row r="432" spans="1:4" x14ac:dyDescent="0.25">
      <c r="A432" s="133"/>
      <c r="D432" s="8"/>
    </row>
    <row r="433" spans="1:4" x14ac:dyDescent="0.25">
      <c r="A433" s="133"/>
      <c r="D433" s="8"/>
    </row>
    <row r="434" spans="1:4" x14ac:dyDescent="0.25">
      <c r="A434" s="133"/>
      <c r="D434" s="8"/>
    </row>
    <row r="435" spans="1:4" x14ac:dyDescent="0.25">
      <c r="A435" s="133"/>
      <c r="D435" s="8"/>
    </row>
    <row r="436" spans="1:4" x14ac:dyDescent="0.25">
      <c r="A436" s="133"/>
      <c r="D436" s="8"/>
    </row>
    <row r="437" spans="1:4" x14ac:dyDescent="0.25">
      <c r="A437" s="133"/>
      <c r="D437" s="8"/>
    </row>
    <row r="438" spans="1:4" x14ac:dyDescent="0.25">
      <c r="A438" s="133"/>
      <c r="D438" s="8"/>
    </row>
    <row r="439" spans="1:4" x14ac:dyDescent="0.25">
      <c r="A439" s="133"/>
      <c r="D439" s="8"/>
    </row>
    <row r="440" spans="1:4" x14ac:dyDescent="0.25">
      <c r="A440" s="133"/>
      <c r="D440" s="8"/>
    </row>
    <row r="441" spans="1:4" x14ac:dyDescent="0.25">
      <c r="A441" s="133"/>
      <c r="D441" s="8"/>
    </row>
    <row r="442" spans="1:4" x14ac:dyDescent="0.25">
      <c r="A442" s="133"/>
      <c r="D442" s="8"/>
    </row>
    <row r="443" spans="1:4" x14ac:dyDescent="0.25">
      <c r="A443" s="133"/>
      <c r="D443" s="8"/>
    </row>
    <row r="444" spans="1:4" x14ac:dyDescent="0.25">
      <c r="A444" s="133"/>
      <c r="D444" s="8"/>
    </row>
    <row r="445" spans="1:4" x14ac:dyDescent="0.25">
      <c r="A445" s="133"/>
      <c r="D445" s="8"/>
    </row>
    <row r="446" spans="1:4" x14ac:dyDescent="0.25">
      <c r="A446" s="133"/>
      <c r="D446" s="8"/>
    </row>
    <row r="447" spans="1:4" x14ac:dyDescent="0.25">
      <c r="A447" s="133"/>
      <c r="D447" s="8"/>
    </row>
    <row r="448" spans="1:4" x14ac:dyDescent="0.25">
      <c r="A448" s="133"/>
      <c r="D448" s="8"/>
    </row>
    <row r="449" spans="1:4" x14ac:dyDescent="0.25">
      <c r="A449" s="133"/>
      <c r="D449" s="8"/>
    </row>
    <row r="450" spans="1:4" x14ac:dyDescent="0.25">
      <c r="A450" s="133"/>
      <c r="D450" s="8"/>
    </row>
    <row r="451" spans="1:4" x14ac:dyDescent="0.25">
      <c r="A451" s="133"/>
      <c r="D451" s="8"/>
    </row>
    <row r="452" spans="1:4" x14ac:dyDescent="0.25">
      <c r="A452" s="133"/>
      <c r="D452" s="8"/>
    </row>
    <row r="453" spans="1:4" x14ac:dyDescent="0.25">
      <c r="A453" s="133"/>
      <c r="D453" s="8"/>
    </row>
    <row r="454" spans="1:4" x14ac:dyDescent="0.25">
      <c r="A454" s="133"/>
      <c r="D454" s="8"/>
    </row>
    <row r="455" spans="1:4" x14ac:dyDescent="0.25">
      <c r="A455" s="133"/>
      <c r="D455" s="8"/>
    </row>
    <row r="456" spans="1:4" x14ac:dyDescent="0.25">
      <c r="A456" s="133"/>
      <c r="D456" s="8"/>
    </row>
    <row r="457" spans="1:4" x14ac:dyDescent="0.25">
      <c r="A457" s="133"/>
      <c r="D457" s="8"/>
    </row>
    <row r="458" spans="1:4" x14ac:dyDescent="0.25">
      <c r="A458" s="133"/>
      <c r="D458" s="8"/>
    </row>
    <row r="459" spans="1:4" x14ac:dyDescent="0.25">
      <c r="A459" s="133"/>
      <c r="D459" s="8"/>
    </row>
    <row r="460" spans="1:4" x14ac:dyDescent="0.25">
      <c r="A460" s="133"/>
      <c r="D460" s="8"/>
    </row>
    <row r="461" spans="1:4" x14ac:dyDescent="0.25">
      <c r="A461" s="133"/>
      <c r="D461" s="8"/>
    </row>
    <row r="462" spans="1:4" x14ac:dyDescent="0.25">
      <c r="A462" s="133"/>
      <c r="D462" s="8"/>
    </row>
    <row r="463" spans="1:4" x14ac:dyDescent="0.25">
      <c r="A463" s="133"/>
      <c r="D463" s="8"/>
    </row>
    <row r="464" spans="1:4" x14ac:dyDescent="0.25">
      <c r="A464" s="133"/>
      <c r="D464" s="8"/>
    </row>
    <row r="465" spans="1:4" x14ac:dyDescent="0.25">
      <c r="A465" s="133"/>
      <c r="D465" s="8"/>
    </row>
    <row r="466" spans="1:4" x14ac:dyDescent="0.25">
      <c r="A466" s="133"/>
      <c r="D466" s="8"/>
    </row>
    <row r="467" spans="1:4" x14ac:dyDescent="0.25">
      <c r="A467" s="133"/>
      <c r="D467" s="8"/>
    </row>
    <row r="468" spans="1:4" x14ac:dyDescent="0.25">
      <c r="A468" s="133"/>
      <c r="D468" s="8"/>
    </row>
    <row r="469" spans="1:4" x14ac:dyDescent="0.25">
      <c r="A469" s="133"/>
      <c r="D469" s="8"/>
    </row>
    <row r="470" spans="1:4" x14ac:dyDescent="0.25">
      <c r="A470" s="133"/>
      <c r="D470" s="8"/>
    </row>
    <row r="471" spans="1:4" x14ac:dyDescent="0.25">
      <c r="A471" s="133"/>
      <c r="D471" s="8"/>
    </row>
    <row r="472" spans="1:4" x14ac:dyDescent="0.25">
      <c r="A472" s="133"/>
      <c r="D472" s="8"/>
    </row>
    <row r="473" spans="1:4" x14ac:dyDescent="0.25">
      <c r="A473" s="133"/>
      <c r="D473" s="8"/>
    </row>
    <row r="474" spans="1:4" x14ac:dyDescent="0.25">
      <c r="A474" s="133"/>
      <c r="D474" s="8"/>
    </row>
    <row r="475" spans="1:4" x14ac:dyDescent="0.25">
      <c r="A475" s="133"/>
      <c r="D475" s="8"/>
    </row>
    <row r="476" spans="1:4" x14ac:dyDescent="0.25">
      <c r="A476" s="133"/>
      <c r="D476" s="8"/>
    </row>
    <row r="477" spans="1:4" x14ac:dyDescent="0.25">
      <c r="A477" s="133"/>
      <c r="D477" s="8"/>
    </row>
    <row r="478" spans="1:4" x14ac:dyDescent="0.25">
      <c r="A478" s="133"/>
      <c r="D478" s="8"/>
    </row>
    <row r="479" spans="1:4" x14ac:dyDescent="0.25">
      <c r="A479" s="133"/>
      <c r="D479" s="8"/>
    </row>
    <row r="480" spans="1:4" x14ac:dyDescent="0.25">
      <c r="A480" s="133"/>
      <c r="D480" s="8"/>
    </row>
    <row r="481" spans="1:4" x14ac:dyDescent="0.25">
      <c r="A481" s="133"/>
      <c r="D481" s="8"/>
    </row>
    <row r="482" spans="1:4" x14ac:dyDescent="0.25">
      <c r="A482" s="133"/>
      <c r="D482" s="8"/>
    </row>
    <row r="483" spans="1:4" x14ac:dyDescent="0.25">
      <c r="A483" s="133"/>
      <c r="D483" s="8"/>
    </row>
    <row r="484" spans="1:4" x14ac:dyDescent="0.25">
      <c r="A484" s="133"/>
      <c r="D484" s="8"/>
    </row>
    <row r="485" spans="1:4" x14ac:dyDescent="0.25">
      <c r="A485" s="133"/>
      <c r="D485" s="8"/>
    </row>
    <row r="486" spans="1:4" x14ac:dyDescent="0.25">
      <c r="A486" s="133"/>
      <c r="D486" s="8"/>
    </row>
    <row r="487" spans="1:4" x14ac:dyDescent="0.25">
      <c r="A487" s="133"/>
      <c r="D487" s="8"/>
    </row>
    <row r="488" spans="1:4" x14ac:dyDescent="0.25">
      <c r="A488" s="133"/>
      <c r="D488" s="8"/>
    </row>
    <row r="489" spans="1:4" x14ac:dyDescent="0.25">
      <c r="A489" s="133"/>
      <c r="D489" s="8"/>
    </row>
    <row r="490" spans="1:4" x14ac:dyDescent="0.25">
      <c r="A490" s="133"/>
      <c r="D490" s="8"/>
    </row>
    <row r="491" spans="1:4" x14ac:dyDescent="0.25">
      <c r="A491" s="133"/>
      <c r="D491" s="8"/>
    </row>
    <row r="492" spans="1:4" x14ac:dyDescent="0.25">
      <c r="A492" s="133"/>
      <c r="D492" s="8"/>
    </row>
    <row r="493" spans="1:4" x14ac:dyDescent="0.25">
      <c r="A493" s="133"/>
      <c r="D493" s="8"/>
    </row>
    <row r="494" spans="1:4" x14ac:dyDescent="0.25">
      <c r="A494" s="133"/>
      <c r="D494" s="8"/>
    </row>
    <row r="495" spans="1:4" x14ac:dyDescent="0.25">
      <c r="A495" s="133"/>
      <c r="D495" s="8"/>
    </row>
    <row r="496" spans="1:4" x14ac:dyDescent="0.25">
      <c r="A496" s="133"/>
      <c r="D496" s="8"/>
    </row>
    <row r="497" spans="1:4" x14ac:dyDescent="0.25">
      <c r="A497" s="133"/>
      <c r="D497" s="8"/>
    </row>
    <row r="498" spans="1:4" x14ac:dyDescent="0.25">
      <c r="A498" s="133"/>
      <c r="D498" s="8"/>
    </row>
    <row r="499" spans="1:4" x14ac:dyDescent="0.25">
      <c r="A499" s="133"/>
      <c r="D499" s="8"/>
    </row>
    <row r="500" spans="1:4" x14ac:dyDescent="0.25">
      <c r="A500" s="133"/>
      <c r="D500" s="8"/>
    </row>
    <row r="501" spans="1:4" x14ac:dyDescent="0.25">
      <c r="A501" s="133"/>
      <c r="D501" s="8"/>
    </row>
    <row r="502" spans="1:4" x14ac:dyDescent="0.25">
      <c r="A502" s="133"/>
      <c r="D502" s="8"/>
    </row>
    <row r="503" spans="1:4" x14ac:dyDescent="0.25">
      <c r="A503" s="133"/>
      <c r="D503" s="8"/>
    </row>
    <row r="504" spans="1:4" x14ac:dyDescent="0.25">
      <c r="A504" s="133"/>
      <c r="D504" s="8"/>
    </row>
    <row r="505" spans="1:4" x14ac:dyDescent="0.25">
      <c r="A505" s="133"/>
      <c r="D505" s="8"/>
    </row>
    <row r="506" spans="1:4" x14ac:dyDescent="0.25">
      <c r="A506" s="133"/>
      <c r="D506" s="8"/>
    </row>
    <row r="507" spans="1:4" x14ac:dyDescent="0.25">
      <c r="A507" s="133"/>
      <c r="D507" s="8"/>
    </row>
    <row r="508" spans="1:4" x14ac:dyDescent="0.25">
      <c r="A508" s="133"/>
      <c r="D508" s="8"/>
    </row>
    <row r="509" spans="1:4" x14ac:dyDescent="0.25">
      <c r="A509" s="133"/>
      <c r="D509" s="8"/>
    </row>
    <row r="510" spans="1:4" x14ac:dyDescent="0.25">
      <c r="A510" s="133"/>
      <c r="D510" s="8"/>
    </row>
    <row r="511" spans="1:4" x14ac:dyDescent="0.25">
      <c r="A511" s="133"/>
      <c r="D511" s="8"/>
    </row>
    <row r="512" spans="1:4" x14ac:dyDescent="0.25">
      <c r="A512" s="133"/>
      <c r="D512" s="8"/>
    </row>
    <row r="513" spans="1:4" x14ac:dyDescent="0.25">
      <c r="A513" s="133"/>
      <c r="D513" s="8"/>
    </row>
    <row r="514" spans="1:4" x14ac:dyDescent="0.25">
      <c r="A514" s="133"/>
      <c r="D514" s="8"/>
    </row>
    <row r="515" spans="1:4" x14ac:dyDescent="0.25">
      <c r="A515" s="133"/>
      <c r="D515" s="8"/>
    </row>
    <row r="516" spans="1:4" x14ac:dyDescent="0.25">
      <c r="A516" s="133"/>
      <c r="D516" s="8"/>
    </row>
    <row r="517" spans="1:4" x14ac:dyDescent="0.25">
      <c r="A517" s="133"/>
      <c r="D517" s="8"/>
    </row>
    <row r="518" spans="1:4" x14ac:dyDescent="0.25">
      <c r="A518" s="133"/>
      <c r="D518" s="8"/>
    </row>
    <row r="519" spans="1:4" x14ac:dyDescent="0.25">
      <c r="A519" s="133"/>
      <c r="D519" s="8"/>
    </row>
    <row r="520" spans="1:4" x14ac:dyDescent="0.25">
      <c r="A520" s="133"/>
      <c r="D520" s="8"/>
    </row>
    <row r="521" spans="1:4" x14ac:dyDescent="0.25">
      <c r="A521" s="133"/>
      <c r="D521" s="8"/>
    </row>
    <row r="522" spans="1:4" x14ac:dyDescent="0.25">
      <c r="A522" s="133"/>
      <c r="D522" s="8"/>
    </row>
    <row r="523" spans="1:4" x14ac:dyDescent="0.25">
      <c r="A523" s="133"/>
      <c r="D523" s="8"/>
    </row>
    <row r="524" spans="1:4" x14ac:dyDescent="0.25">
      <c r="A524" s="133"/>
      <c r="D524" s="8"/>
    </row>
    <row r="525" spans="1:4" x14ac:dyDescent="0.25">
      <c r="A525" s="133"/>
      <c r="D525" s="8"/>
    </row>
    <row r="526" spans="1:4" x14ac:dyDescent="0.25">
      <c r="A526" s="133"/>
      <c r="D526" s="8"/>
    </row>
    <row r="527" spans="1:4" x14ac:dyDescent="0.25">
      <c r="A527" s="133"/>
      <c r="D527" s="8"/>
    </row>
    <row r="528" spans="1:4" x14ac:dyDescent="0.25">
      <c r="A528" s="133"/>
      <c r="D528" s="8"/>
    </row>
    <row r="529" spans="1:4" x14ac:dyDescent="0.25">
      <c r="A529" s="133"/>
      <c r="D529" s="8"/>
    </row>
    <row r="530" spans="1:4" x14ac:dyDescent="0.25">
      <c r="A530" s="133"/>
      <c r="D530" s="8"/>
    </row>
    <row r="531" spans="1:4" x14ac:dyDescent="0.25">
      <c r="A531" s="133"/>
      <c r="D531" s="8"/>
    </row>
    <row r="532" spans="1:4" x14ac:dyDescent="0.25">
      <c r="A532" s="133"/>
      <c r="D532" s="8"/>
    </row>
    <row r="533" spans="1:4" x14ac:dyDescent="0.25">
      <c r="A533" s="133"/>
      <c r="D533" s="8"/>
    </row>
    <row r="534" spans="1:4" x14ac:dyDescent="0.25">
      <c r="A534" s="133"/>
      <c r="D534" s="8"/>
    </row>
    <row r="535" spans="1:4" x14ac:dyDescent="0.25">
      <c r="A535" s="133"/>
      <c r="D535" s="8"/>
    </row>
    <row r="536" spans="1:4" x14ac:dyDescent="0.25">
      <c r="A536" s="133"/>
      <c r="D536" s="8"/>
    </row>
    <row r="537" spans="1:4" x14ac:dyDescent="0.25">
      <c r="A537" s="133"/>
      <c r="D537" s="8"/>
    </row>
    <row r="538" spans="1:4" x14ac:dyDescent="0.25">
      <c r="A538" s="133"/>
      <c r="D538" s="8"/>
    </row>
    <row r="539" spans="1:4" x14ac:dyDescent="0.25">
      <c r="A539" s="133"/>
      <c r="D539" s="8"/>
    </row>
    <row r="540" spans="1:4" x14ac:dyDescent="0.25">
      <c r="A540" s="133"/>
      <c r="D540" s="8"/>
    </row>
    <row r="541" spans="1:4" x14ac:dyDescent="0.25">
      <c r="A541" s="133"/>
      <c r="D541" s="8"/>
    </row>
    <row r="542" spans="1:4" x14ac:dyDescent="0.25">
      <c r="A542" s="133"/>
      <c r="D542" s="8"/>
    </row>
    <row r="543" spans="1:4" x14ac:dyDescent="0.25">
      <c r="A543" s="133"/>
      <c r="D543" s="8"/>
    </row>
    <row r="544" spans="1:4" x14ac:dyDescent="0.25">
      <c r="A544" s="133"/>
      <c r="D544" s="8"/>
    </row>
    <row r="545" spans="1:4" x14ac:dyDescent="0.25">
      <c r="A545" s="133"/>
      <c r="D545" s="8"/>
    </row>
    <row r="546" spans="1:4" x14ac:dyDescent="0.25">
      <c r="A546" s="133"/>
      <c r="D546" s="8"/>
    </row>
    <row r="547" spans="1:4" x14ac:dyDescent="0.25">
      <c r="A547" s="133"/>
      <c r="D547" s="8"/>
    </row>
    <row r="548" spans="1:4" x14ac:dyDescent="0.25">
      <c r="A548" s="133"/>
      <c r="D548" s="8"/>
    </row>
    <row r="549" spans="1:4" x14ac:dyDescent="0.25">
      <c r="A549" s="133"/>
      <c r="D549" s="8"/>
    </row>
    <row r="550" spans="1:4" x14ac:dyDescent="0.25">
      <c r="A550" s="133"/>
      <c r="D550" s="8"/>
    </row>
    <row r="551" spans="1:4" x14ac:dyDescent="0.25">
      <c r="A551" s="133"/>
      <c r="D551" s="8"/>
    </row>
    <row r="552" spans="1:4" x14ac:dyDescent="0.25">
      <c r="A552" s="133"/>
      <c r="D552" s="8"/>
    </row>
    <row r="553" spans="1:4" x14ac:dyDescent="0.25">
      <c r="A553" s="133"/>
      <c r="D553" s="8"/>
    </row>
    <row r="554" spans="1:4" x14ac:dyDescent="0.25">
      <c r="A554" s="133"/>
      <c r="D554" s="8"/>
    </row>
    <row r="555" spans="1:4" x14ac:dyDescent="0.25">
      <c r="A555" s="133"/>
      <c r="D555" s="8"/>
    </row>
    <row r="556" spans="1:4" x14ac:dyDescent="0.25">
      <c r="A556" s="133"/>
      <c r="D556" s="8"/>
    </row>
    <row r="557" spans="1:4" x14ac:dyDescent="0.25">
      <c r="A557" s="133"/>
      <c r="D557" s="8"/>
    </row>
    <row r="558" spans="1:4" x14ac:dyDescent="0.25">
      <c r="A558" s="133"/>
      <c r="D558" s="8"/>
    </row>
    <row r="559" spans="1:4" x14ac:dyDescent="0.25">
      <c r="A559" s="133"/>
      <c r="D559" s="8"/>
    </row>
    <row r="560" spans="1:4" x14ac:dyDescent="0.25">
      <c r="A560" s="133"/>
      <c r="D560" s="8"/>
    </row>
    <row r="561" spans="1:4" x14ac:dyDescent="0.25">
      <c r="A561" s="133"/>
      <c r="D561" s="8"/>
    </row>
    <row r="562" spans="1:4" x14ac:dyDescent="0.25">
      <c r="A562" s="133"/>
      <c r="D562" s="8"/>
    </row>
    <row r="563" spans="1:4" x14ac:dyDescent="0.25">
      <c r="A563" s="133"/>
      <c r="D563" s="8"/>
    </row>
    <row r="564" spans="1:4" x14ac:dyDescent="0.25">
      <c r="A564" s="133"/>
      <c r="D564" s="8"/>
    </row>
    <row r="565" spans="1:4" x14ac:dyDescent="0.25">
      <c r="A565" s="133"/>
      <c r="D565" s="8"/>
    </row>
    <row r="566" spans="1:4" x14ac:dyDescent="0.25">
      <c r="A566" s="133"/>
      <c r="D566" s="8"/>
    </row>
    <row r="567" spans="1:4" x14ac:dyDescent="0.25">
      <c r="A567" s="133"/>
      <c r="D567" s="8"/>
    </row>
    <row r="568" spans="1:4" x14ac:dyDescent="0.25">
      <c r="A568" s="133"/>
      <c r="D568" s="8"/>
    </row>
    <row r="569" spans="1:4" x14ac:dyDescent="0.25">
      <c r="A569" s="133"/>
      <c r="D569" s="8"/>
    </row>
    <row r="570" spans="1:4" x14ac:dyDescent="0.25">
      <c r="A570" s="133"/>
      <c r="D570" s="8"/>
    </row>
    <row r="571" spans="1:4" x14ac:dyDescent="0.25">
      <c r="A571" s="133"/>
      <c r="D571" s="8"/>
    </row>
    <row r="572" spans="1:4" x14ac:dyDescent="0.25">
      <c r="A572" s="133"/>
      <c r="D572" s="8"/>
    </row>
    <row r="573" spans="1:4" x14ac:dyDescent="0.25">
      <c r="A573" s="133"/>
      <c r="D573" s="8"/>
    </row>
    <row r="574" spans="1:4" x14ac:dyDescent="0.25">
      <c r="A574" s="133"/>
      <c r="D574" s="8"/>
    </row>
    <row r="575" spans="1:4" x14ac:dyDescent="0.25">
      <c r="A575" s="133"/>
      <c r="D575" s="8"/>
    </row>
    <row r="576" spans="1:4" x14ac:dyDescent="0.25">
      <c r="A576" s="133"/>
      <c r="D576" s="8"/>
    </row>
    <row r="577" spans="1:4" x14ac:dyDescent="0.25">
      <c r="A577" s="133"/>
      <c r="D577" s="8"/>
    </row>
    <row r="578" spans="1:4" x14ac:dyDescent="0.25">
      <c r="A578" s="133"/>
      <c r="D578" s="8"/>
    </row>
    <row r="579" spans="1:4" x14ac:dyDescent="0.25">
      <c r="A579" s="133"/>
      <c r="D579" s="8"/>
    </row>
    <row r="580" spans="1:4" x14ac:dyDescent="0.25">
      <c r="A580" s="133"/>
      <c r="D580" s="8"/>
    </row>
    <row r="581" spans="1:4" x14ac:dyDescent="0.25">
      <c r="A581" s="133"/>
      <c r="D581" s="8"/>
    </row>
    <row r="582" spans="1:4" x14ac:dyDescent="0.25">
      <c r="A582" s="133"/>
      <c r="D582" s="8"/>
    </row>
    <row r="583" spans="1:4" x14ac:dyDescent="0.25">
      <c r="A583" s="133"/>
      <c r="D583" s="8"/>
    </row>
    <row r="584" spans="1:4" x14ac:dyDescent="0.25">
      <c r="A584" s="133"/>
      <c r="D584" s="8"/>
    </row>
    <row r="585" spans="1:4" x14ac:dyDescent="0.25">
      <c r="A585" s="133"/>
      <c r="D585" s="8"/>
    </row>
    <row r="586" spans="1:4" x14ac:dyDescent="0.25">
      <c r="A586" s="133"/>
      <c r="D586" s="8"/>
    </row>
    <row r="587" spans="1:4" x14ac:dyDescent="0.25">
      <c r="A587" s="133"/>
      <c r="D587" s="8"/>
    </row>
    <row r="588" spans="1:4" x14ac:dyDescent="0.25">
      <c r="A588" s="133"/>
      <c r="D588" s="8"/>
    </row>
    <row r="589" spans="1:4" x14ac:dyDescent="0.25">
      <c r="A589" s="133"/>
      <c r="D589" s="8"/>
    </row>
    <row r="590" spans="1:4" x14ac:dyDescent="0.25">
      <c r="A590" s="133"/>
      <c r="D590" s="8"/>
    </row>
    <row r="591" spans="1:4" x14ac:dyDescent="0.25">
      <c r="A591" s="133"/>
      <c r="D591" s="8"/>
    </row>
    <row r="592" spans="1:4" x14ac:dyDescent="0.25">
      <c r="A592" s="133"/>
      <c r="D592" s="8"/>
    </row>
    <row r="593" spans="1:4" x14ac:dyDescent="0.25">
      <c r="A593" s="133"/>
      <c r="D593" s="8"/>
    </row>
    <row r="594" spans="1:4" x14ac:dyDescent="0.25">
      <c r="A594" s="133"/>
      <c r="D594" s="8"/>
    </row>
    <row r="595" spans="1:4" x14ac:dyDescent="0.25">
      <c r="A595" s="133"/>
      <c r="D595" s="8"/>
    </row>
    <row r="596" spans="1:4" x14ac:dyDescent="0.25">
      <c r="A596" s="133"/>
      <c r="D596" s="8"/>
    </row>
    <row r="597" spans="1:4" x14ac:dyDescent="0.25">
      <c r="A597" s="133"/>
      <c r="D597" s="8"/>
    </row>
    <row r="598" spans="1:4" x14ac:dyDescent="0.25">
      <c r="A598" s="133"/>
      <c r="D598" s="8"/>
    </row>
    <row r="599" spans="1:4" x14ac:dyDescent="0.25">
      <c r="A599" s="133"/>
      <c r="D599" s="8"/>
    </row>
    <row r="600" spans="1:4" x14ac:dyDescent="0.25">
      <c r="A600" s="133"/>
      <c r="D600" s="8"/>
    </row>
    <row r="601" spans="1:4" x14ac:dyDescent="0.25">
      <c r="A601" s="133"/>
      <c r="D601" s="8"/>
    </row>
    <row r="602" spans="1:4" x14ac:dyDescent="0.25">
      <c r="A602" s="133"/>
      <c r="D602" s="8"/>
    </row>
    <row r="603" spans="1:4" x14ac:dyDescent="0.25">
      <c r="A603" s="133"/>
      <c r="D603" s="8"/>
    </row>
    <row r="604" spans="1:4" x14ac:dyDescent="0.25">
      <c r="A604" s="133"/>
      <c r="D604" s="8"/>
    </row>
    <row r="605" spans="1:4" x14ac:dyDescent="0.25">
      <c r="A605" s="133"/>
      <c r="D605" s="8"/>
    </row>
    <row r="606" spans="1:4" x14ac:dyDescent="0.25">
      <c r="A606" s="133"/>
      <c r="D606" s="8"/>
    </row>
    <row r="607" spans="1:4" x14ac:dyDescent="0.25">
      <c r="A607" s="133"/>
      <c r="D607" s="8"/>
    </row>
    <row r="608" spans="1:4" x14ac:dyDescent="0.25">
      <c r="A608" s="133"/>
      <c r="D608" s="8"/>
    </row>
    <row r="609" spans="1:4" x14ac:dyDescent="0.25">
      <c r="A609" s="133"/>
      <c r="D609" s="8"/>
    </row>
    <row r="610" spans="1:4" x14ac:dyDescent="0.25">
      <c r="A610" s="133"/>
      <c r="D610" s="8"/>
    </row>
    <row r="611" spans="1:4" x14ac:dyDescent="0.25">
      <c r="A611" s="133"/>
      <c r="D611" s="8"/>
    </row>
    <row r="612" spans="1:4" x14ac:dyDescent="0.25">
      <c r="A612" s="133"/>
      <c r="D612" s="8"/>
    </row>
    <row r="613" spans="1:4" x14ac:dyDescent="0.25">
      <c r="A613" s="133"/>
      <c r="D613" s="8"/>
    </row>
    <row r="614" spans="1:4" x14ac:dyDescent="0.25">
      <c r="A614" s="133"/>
      <c r="D614" s="8"/>
    </row>
    <row r="615" spans="1:4" x14ac:dyDescent="0.25">
      <c r="A615" s="133"/>
      <c r="D615" s="8"/>
    </row>
    <row r="616" spans="1:4" x14ac:dyDescent="0.25">
      <c r="A616" s="133"/>
      <c r="D616" s="8"/>
    </row>
    <row r="617" spans="1:4" x14ac:dyDescent="0.25">
      <c r="A617" s="133"/>
      <c r="D617" s="8"/>
    </row>
    <row r="618" spans="1:4" x14ac:dyDescent="0.25">
      <c r="A618" s="133"/>
      <c r="D618" s="8"/>
    </row>
    <row r="619" spans="1:4" x14ac:dyDescent="0.25">
      <c r="A619" s="133"/>
      <c r="D619" s="8"/>
    </row>
    <row r="620" spans="1:4" x14ac:dyDescent="0.25">
      <c r="A620" s="133"/>
      <c r="D620" s="8"/>
    </row>
    <row r="621" spans="1:4" x14ac:dyDescent="0.25">
      <c r="A621" s="133"/>
      <c r="D621" s="8"/>
    </row>
    <row r="622" spans="1:4" x14ac:dyDescent="0.25">
      <c r="A622" s="133"/>
      <c r="D622" s="8"/>
    </row>
    <row r="623" spans="1:4" x14ac:dyDescent="0.25">
      <c r="A623" s="133"/>
      <c r="D623" s="8"/>
    </row>
    <row r="624" spans="1:4" x14ac:dyDescent="0.25">
      <c r="A624" s="133"/>
      <c r="D624" s="8"/>
    </row>
    <row r="625" spans="1:4" x14ac:dyDescent="0.25">
      <c r="A625" s="133"/>
      <c r="D625" s="8"/>
    </row>
    <row r="626" spans="1:4" x14ac:dyDescent="0.25">
      <c r="A626" s="133"/>
      <c r="D626" s="8"/>
    </row>
    <row r="627" spans="1:4" x14ac:dyDescent="0.25">
      <c r="A627" s="133"/>
      <c r="D627" s="8"/>
    </row>
    <row r="628" spans="1:4" x14ac:dyDescent="0.25">
      <c r="A628" s="133"/>
      <c r="D628" s="8"/>
    </row>
    <row r="629" spans="1:4" x14ac:dyDescent="0.25">
      <c r="A629" s="133"/>
      <c r="D629" s="8"/>
    </row>
    <row r="630" spans="1:4" x14ac:dyDescent="0.25">
      <c r="A630" s="133"/>
      <c r="D630" s="8"/>
    </row>
    <row r="631" spans="1:4" x14ac:dyDescent="0.25">
      <c r="A631" s="133"/>
      <c r="D631" s="8"/>
    </row>
    <row r="632" spans="1:4" x14ac:dyDescent="0.25">
      <c r="A632" s="133"/>
      <c r="D632" s="8"/>
    </row>
    <row r="633" spans="1:4" x14ac:dyDescent="0.25">
      <c r="A633" s="133"/>
      <c r="D633" s="8"/>
    </row>
    <row r="634" spans="1:4" x14ac:dyDescent="0.25">
      <c r="A634" s="133"/>
      <c r="D634" s="8"/>
    </row>
    <row r="635" spans="1:4" x14ac:dyDescent="0.25">
      <c r="A635" s="133"/>
      <c r="D635" s="8"/>
    </row>
    <row r="636" spans="1:4" x14ac:dyDescent="0.25">
      <c r="A636" s="133"/>
      <c r="D636" s="8"/>
    </row>
    <row r="637" spans="1:4" x14ac:dyDescent="0.25">
      <c r="A637" s="133"/>
      <c r="D637" s="8"/>
    </row>
    <row r="638" spans="1:4" x14ac:dyDescent="0.25">
      <c r="A638" s="133"/>
      <c r="D638" s="8"/>
    </row>
    <row r="639" spans="1:4" x14ac:dyDescent="0.25">
      <c r="A639" s="133"/>
      <c r="D639" s="8"/>
    </row>
    <row r="640" spans="1:4" x14ac:dyDescent="0.25">
      <c r="A640" s="133"/>
      <c r="D640" s="8"/>
    </row>
    <row r="641" spans="1:4" x14ac:dyDescent="0.25">
      <c r="A641" s="133"/>
      <c r="D641" s="8"/>
    </row>
    <row r="642" spans="1:4" x14ac:dyDescent="0.25">
      <c r="A642" s="133"/>
      <c r="D642" s="8"/>
    </row>
    <row r="643" spans="1:4" x14ac:dyDescent="0.25">
      <c r="A643" s="133"/>
      <c r="D643" s="8"/>
    </row>
    <row r="644" spans="1:4" x14ac:dyDescent="0.25">
      <c r="A644" s="133"/>
      <c r="D644" s="8"/>
    </row>
    <row r="645" spans="1:4" x14ac:dyDescent="0.25">
      <c r="A645" s="133"/>
      <c r="D645" s="8"/>
    </row>
    <row r="646" spans="1:4" x14ac:dyDescent="0.25">
      <c r="A646" s="133"/>
      <c r="D646" s="8"/>
    </row>
    <row r="647" spans="1:4" x14ac:dyDescent="0.25">
      <c r="A647" s="133"/>
      <c r="D647" s="8"/>
    </row>
    <row r="648" spans="1:4" x14ac:dyDescent="0.25">
      <c r="A648" s="133"/>
      <c r="D648" s="8"/>
    </row>
    <row r="649" spans="1:4" x14ac:dyDescent="0.25">
      <c r="A649" s="133"/>
      <c r="D649" s="8"/>
    </row>
    <row r="650" spans="1:4" x14ac:dyDescent="0.25">
      <c r="A650" s="133"/>
      <c r="D650" s="8"/>
    </row>
    <row r="651" spans="1:4" x14ac:dyDescent="0.25">
      <c r="A651" s="133"/>
      <c r="D651" s="8"/>
    </row>
    <row r="652" spans="1:4" x14ac:dyDescent="0.25">
      <c r="A652" s="133"/>
      <c r="D652" s="8"/>
    </row>
    <row r="653" spans="1:4" x14ac:dyDescent="0.25">
      <c r="A653" s="133"/>
      <c r="D653" s="8"/>
    </row>
    <row r="654" spans="1:4" x14ac:dyDescent="0.25">
      <c r="A654" s="133"/>
      <c r="D654" s="8"/>
    </row>
    <row r="655" spans="1:4" x14ac:dyDescent="0.25">
      <c r="A655" s="133"/>
      <c r="D655" s="8"/>
    </row>
    <row r="656" spans="1:4" x14ac:dyDescent="0.25">
      <c r="A656" s="133"/>
      <c r="D656" s="8"/>
    </row>
    <row r="657" spans="1:4" x14ac:dyDescent="0.25">
      <c r="A657" s="133"/>
      <c r="D657" s="8"/>
    </row>
    <row r="658" spans="1:4" x14ac:dyDescent="0.25">
      <c r="A658" s="133"/>
      <c r="D658" s="8"/>
    </row>
    <row r="659" spans="1:4" x14ac:dyDescent="0.25">
      <c r="A659" s="133"/>
      <c r="D659" s="8"/>
    </row>
    <row r="660" spans="1:4" x14ac:dyDescent="0.25">
      <c r="A660" s="133"/>
      <c r="D660" s="8"/>
    </row>
    <row r="661" spans="1:4" x14ac:dyDescent="0.25">
      <c r="A661" s="133"/>
      <c r="D661" s="8"/>
    </row>
    <row r="662" spans="1:4" x14ac:dyDescent="0.25">
      <c r="A662" s="133"/>
      <c r="D662" s="8"/>
    </row>
    <row r="663" spans="1:4" x14ac:dyDescent="0.25">
      <c r="A663" s="133"/>
      <c r="D663" s="8"/>
    </row>
    <row r="664" spans="1:4" x14ac:dyDescent="0.25">
      <c r="A664" s="133"/>
      <c r="D664" s="8"/>
    </row>
    <row r="665" spans="1:4" x14ac:dyDescent="0.25">
      <c r="A665" s="133"/>
      <c r="D665" s="8"/>
    </row>
    <row r="666" spans="1:4" x14ac:dyDescent="0.25">
      <c r="A666" s="133"/>
      <c r="D666" s="8"/>
    </row>
    <row r="667" spans="1:4" x14ac:dyDescent="0.25">
      <c r="A667" s="133"/>
      <c r="D667" s="8"/>
    </row>
    <row r="668" spans="1:4" x14ac:dyDescent="0.25">
      <c r="A668" s="133"/>
      <c r="D668" s="8"/>
    </row>
    <row r="669" spans="1:4" x14ac:dyDescent="0.25">
      <c r="A669" s="133"/>
      <c r="D669" s="8"/>
    </row>
    <row r="670" spans="1:4" x14ac:dyDescent="0.25">
      <c r="A670" s="133"/>
      <c r="D670" s="8"/>
    </row>
    <row r="671" spans="1:4" x14ac:dyDescent="0.25">
      <c r="A671" s="133"/>
      <c r="D671" s="8"/>
    </row>
    <row r="672" spans="1:4" x14ac:dyDescent="0.25">
      <c r="A672" s="133"/>
      <c r="D672" s="8"/>
    </row>
    <row r="673" spans="1:4" x14ac:dyDescent="0.25">
      <c r="A673" s="133"/>
      <c r="D673" s="8"/>
    </row>
    <row r="674" spans="1:4" x14ac:dyDescent="0.25">
      <c r="A674" s="133"/>
      <c r="D674" s="8"/>
    </row>
    <row r="675" spans="1:4" x14ac:dyDescent="0.25">
      <c r="A675" s="133"/>
      <c r="D675" s="8"/>
    </row>
    <row r="676" spans="1:4" x14ac:dyDescent="0.25">
      <c r="A676" s="133"/>
      <c r="D676" s="8"/>
    </row>
    <row r="677" spans="1:4" x14ac:dyDescent="0.25">
      <c r="A677" s="133"/>
      <c r="D677" s="8"/>
    </row>
    <row r="678" spans="1:4" x14ac:dyDescent="0.25">
      <c r="A678" s="133"/>
      <c r="D678" s="8"/>
    </row>
    <row r="679" spans="1:4" x14ac:dyDescent="0.25">
      <c r="A679" s="133"/>
      <c r="D679" s="8"/>
    </row>
    <row r="680" spans="1:4" x14ac:dyDescent="0.25">
      <c r="A680" s="133"/>
      <c r="D680" s="8"/>
    </row>
    <row r="681" spans="1:4" x14ac:dyDescent="0.25">
      <c r="A681" s="133"/>
      <c r="D681" s="8"/>
    </row>
    <row r="682" spans="1:4" x14ac:dyDescent="0.25">
      <c r="A682" s="133"/>
      <c r="D682" s="8"/>
    </row>
    <row r="683" spans="1:4" x14ac:dyDescent="0.25">
      <c r="A683" s="133"/>
      <c r="D683" s="8"/>
    </row>
    <row r="684" spans="1:4" x14ac:dyDescent="0.25">
      <c r="A684" s="133"/>
      <c r="D684" s="8"/>
    </row>
    <row r="685" spans="1:4" x14ac:dyDescent="0.25">
      <c r="A685" s="133"/>
      <c r="D685" s="8"/>
    </row>
    <row r="686" spans="1:4" x14ac:dyDescent="0.25">
      <c r="A686" s="133"/>
      <c r="D686" s="8"/>
    </row>
    <row r="687" spans="1:4" x14ac:dyDescent="0.25">
      <c r="A687" s="133"/>
      <c r="D687" s="8"/>
    </row>
    <row r="688" spans="1:4" x14ac:dyDescent="0.25">
      <c r="A688" s="133"/>
      <c r="D688" s="8"/>
    </row>
    <row r="689" spans="1:4" x14ac:dyDescent="0.25">
      <c r="A689" s="133"/>
      <c r="D689" s="8"/>
    </row>
    <row r="690" spans="1:4" x14ac:dyDescent="0.25">
      <c r="A690" s="133"/>
      <c r="D690" s="8"/>
    </row>
    <row r="691" spans="1:4" x14ac:dyDescent="0.25">
      <c r="A691" s="133"/>
      <c r="D691" s="8"/>
    </row>
    <row r="692" spans="1:4" x14ac:dyDescent="0.25">
      <c r="A692" s="133"/>
      <c r="D692" s="8"/>
    </row>
    <row r="693" spans="1:4" x14ac:dyDescent="0.25">
      <c r="A693" s="133"/>
      <c r="D693" s="8"/>
    </row>
    <row r="694" spans="1:4" x14ac:dyDescent="0.25">
      <c r="A694" s="133"/>
      <c r="D694" s="8"/>
    </row>
    <row r="695" spans="1:4" x14ac:dyDescent="0.25">
      <c r="A695" s="133"/>
      <c r="D695" s="8"/>
    </row>
    <row r="696" spans="1:4" x14ac:dyDescent="0.25">
      <c r="A696" s="133"/>
      <c r="D696" s="8"/>
    </row>
    <row r="697" spans="1:4" x14ac:dyDescent="0.25">
      <c r="A697" s="133"/>
      <c r="D697" s="8"/>
    </row>
    <row r="698" spans="1:4" x14ac:dyDescent="0.25">
      <c r="A698" s="133"/>
      <c r="D698" s="8"/>
    </row>
    <row r="699" spans="1:4" x14ac:dyDescent="0.25">
      <c r="A699" s="133"/>
      <c r="D699" s="8"/>
    </row>
    <row r="700" spans="1:4" x14ac:dyDescent="0.25">
      <c r="A700" s="133"/>
      <c r="D700" s="8"/>
    </row>
    <row r="701" spans="1:4" x14ac:dyDescent="0.25">
      <c r="A701" s="133"/>
      <c r="D701" s="8"/>
    </row>
    <row r="702" spans="1:4" x14ac:dyDescent="0.25">
      <c r="A702" s="133"/>
      <c r="D702" s="8"/>
    </row>
    <row r="703" spans="1:4" x14ac:dyDescent="0.25">
      <c r="A703" s="133"/>
      <c r="D703" s="8"/>
    </row>
    <row r="704" spans="1:4" x14ac:dyDescent="0.25">
      <c r="A704" s="133"/>
      <c r="D704" s="8"/>
    </row>
    <row r="705" spans="1:4" x14ac:dyDescent="0.25">
      <c r="A705" s="133"/>
      <c r="D705" s="8"/>
    </row>
    <row r="706" spans="1:4" x14ac:dyDescent="0.25">
      <c r="A706" s="133"/>
      <c r="D706" s="8"/>
    </row>
    <row r="707" spans="1:4" x14ac:dyDescent="0.25">
      <c r="A707" s="133"/>
      <c r="D707" s="8"/>
    </row>
    <row r="708" spans="1:4" x14ac:dyDescent="0.25">
      <c r="A708" s="133"/>
      <c r="D708" s="8"/>
    </row>
    <row r="709" spans="1:4" x14ac:dyDescent="0.25">
      <c r="A709" s="133"/>
      <c r="D709" s="8"/>
    </row>
    <row r="710" spans="1:4" x14ac:dyDescent="0.25">
      <c r="A710" s="133"/>
      <c r="D710" s="8"/>
    </row>
    <row r="711" spans="1:4" x14ac:dyDescent="0.25">
      <c r="A711" s="133"/>
      <c r="D711" s="8"/>
    </row>
    <row r="712" spans="1:4" x14ac:dyDescent="0.25">
      <c r="A712" s="133"/>
      <c r="D712" s="8"/>
    </row>
    <row r="713" spans="1:4" x14ac:dyDescent="0.25">
      <c r="A713" s="133"/>
      <c r="D713" s="8"/>
    </row>
    <row r="714" spans="1:4" x14ac:dyDescent="0.25">
      <c r="A714" s="133"/>
      <c r="D714" s="8"/>
    </row>
    <row r="715" spans="1:4" x14ac:dyDescent="0.25">
      <c r="A715" s="133"/>
      <c r="D715" s="8"/>
    </row>
    <row r="716" spans="1:4" x14ac:dyDescent="0.25">
      <c r="A716" s="133"/>
      <c r="D716" s="8"/>
    </row>
    <row r="717" spans="1:4" x14ac:dyDescent="0.25">
      <c r="A717" s="133"/>
      <c r="D717" s="8"/>
    </row>
    <row r="718" spans="1:4" x14ac:dyDescent="0.25">
      <c r="A718" s="133"/>
      <c r="D718" s="8"/>
    </row>
    <row r="719" spans="1:4" x14ac:dyDescent="0.25">
      <c r="A719" s="133"/>
      <c r="D719" s="8"/>
    </row>
    <row r="720" spans="1:4" x14ac:dyDescent="0.25">
      <c r="A720" s="133"/>
      <c r="D720" s="8"/>
    </row>
    <row r="721" spans="1:4" x14ac:dyDescent="0.25">
      <c r="A721" s="133"/>
      <c r="D721" s="8"/>
    </row>
    <row r="722" spans="1:4" x14ac:dyDescent="0.25">
      <c r="A722" s="133"/>
      <c r="D722" s="8"/>
    </row>
    <row r="723" spans="1:4" x14ac:dyDescent="0.25">
      <c r="A723" s="133"/>
      <c r="D723" s="8"/>
    </row>
    <row r="724" spans="1:4" x14ac:dyDescent="0.25">
      <c r="A724" s="133"/>
      <c r="D724" s="8"/>
    </row>
    <row r="725" spans="1:4" x14ac:dyDescent="0.25">
      <c r="A725" s="133"/>
      <c r="D725" s="8"/>
    </row>
    <row r="726" spans="1:4" x14ac:dyDescent="0.25">
      <c r="A726" s="133"/>
      <c r="D726" s="8"/>
    </row>
    <row r="727" spans="1:4" x14ac:dyDescent="0.25">
      <c r="A727" s="133"/>
      <c r="D727" s="8"/>
    </row>
    <row r="728" spans="1:4" x14ac:dyDescent="0.25">
      <c r="A728" s="133"/>
      <c r="D728" s="8"/>
    </row>
    <row r="729" spans="1:4" x14ac:dyDescent="0.25">
      <c r="A729" s="133"/>
      <c r="D729" s="8"/>
    </row>
    <row r="730" spans="1:4" x14ac:dyDescent="0.25">
      <c r="A730" s="133"/>
      <c r="D730" s="8"/>
    </row>
    <row r="731" spans="1:4" x14ac:dyDescent="0.25">
      <c r="A731" s="133"/>
      <c r="D731" s="8"/>
    </row>
    <row r="732" spans="1:4" x14ac:dyDescent="0.25">
      <c r="A732" s="133"/>
      <c r="D732" s="8"/>
    </row>
    <row r="733" spans="1:4" x14ac:dyDescent="0.25">
      <c r="A733" s="133"/>
      <c r="D733" s="8"/>
    </row>
    <row r="734" spans="1:4" x14ac:dyDescent="0.25">
      <c r="A734" s="133"/>
      <c r="D734" s="8"/>
    </row>
    <row r="735" spans="1:4" x14ac:dyDescent="0.25">
      <c r="A735" s="133"/>
      <c r="D735" s="8"/>
    </row>
    <row r="736" spans="1:4" x14ac:dyDescent="0.25">
      <c r="A736" s="133"/>
      <c r="D736" s="8"/>
    </row>
    <row r="737" spans="1:4" x14ac:dyDescent="0.25">
      <c r="A737" s="133"/>
      <c r="D737" s="8"/>
    </row>
    <row r="738" spans="1:4" x14ac:dyDescent="0.25">
      <c r="A738" s="133"/>
      <c r="D738" s="8"/>
    </row>
    <row r="739" spans="1:4" x14ac:dyDescent="0.25">
      <c r="A739" s="133"/>
      <c r="D739" s="8"/>
    </row>
    <row r="740" spans="1:4" x14ac:dyDescent="0.25">
      <c r="A740" s="133"/>
      <c r="D740" s="8"/>
    </row>
    <row r="741" spans="1:4" x14ac:dyDescent="0.25">
      <c r="A741" s="133"/>
      <c r="D741" s="8"/>
    </row>
    <row r="742" spans="1:4" x14ac:dyDescent="0.25">
      <c r="A742" s="133"/>
      <c r="D742" s="8"/>
    </row>
    <row r="743" spans="1:4" x14ac:dyDescent="0.25">
      <c r="A743" s="133"/>
      <c r="D743" s="8"/>
    </row>
    <row r="744" spans="1:4" x14ac:dyDescent="0.25">
      <c r="A744" s="133"/>
      <c r="D744" s="8"/>
    </row>
    <row r="745" spans="1:4" x14ac:dyDescent="0.25">
      <c r="A745" s="133"/>
      <c r="D745" s="8"/>
    </row>
    <row r="746" spans="1:4" x14ac:dyDescent="0.25">
      <c r="A746" s="133"/>
      <c r="D746" s="8"/>
    </row>
    <row r="747" spans="1:4" x14ac:dyDescent="0.25">
      <c r="A747" s="133"/>
      <c r="D747" s="8"/>
    </row>
    <row r="748" spans="1:4" x14ac:dyDescent="0.25">
      <c r="A748" s="133"/>
      <c r="D748" s="8"/>
    </row>
    <row r="749" spans="1:4" x14ac:dyDescent="0.25">
      <c r="A749" s="133"/>
      <c r="D749" s="8"/>
    </row>
    <row r="750" spans="1:4" x14ac:dyDescent="0.25">
      <c r="A750" s="133"/>
      <c r="D750" s="8"/>
    </row>
    <row r="751" spans="1:4" x14ac:dyDescent="0.25">
      <c r="A751" s="133"/>
      <c r="D751" s="8"/>
    </row>
    <row r="752" spans="1:4" x14ac:dyDescent="0.25">
      <c r="A752" s="133"/>
      <c r="D752" s="8"/>
    </row>
    <row r="753" spans="1:4" x14ac:dyDescent="0.25">
      <c r="A753" s="133"/>
      <c r="D753" s="8"/>
    </row>
    <row r="754" spans="1:4" x14ac:dyDescent="0.25">
      <c r="A754" s="133"/>
      <c r="D754" s="8"/>
    </row>
    <row r="755" spans="1:4" x14ac:dyDescent="0.25">
      <c r="A755" s="133"/>
      <c r="D755" s="8"/>
    </row>
    <row r="756" spans="1:4" x14ac:dyDescent="0.25">
      <c r="A756" s="133"/>
      <c r="D756" s="8"/>
    </row>
    <row r="757" spans="1:4" x14ac:dyDescent="0.25">
      <c r="A757" s="133"/>
      <c r="D757" s="8"/>
    </row>
    <row r="758" spans="1:4" x14ac:dyDescent="0.25">
      <c r="A758" s="133"/>
      <c r="D758" s="8"/>
    </row>
    <row r="759" spans="1:4" x14ac:dyDescent="0.25">
      <c r="A759" s="133"/>
      <c r="D759" s="8"/>
    </row>
    <row r="760" spans="1:4" x14ac:dyDescent="0.25">
      <c r="A760" s="133"/>
      <c r="D760" s="8"/>
    </row>
    <row r="761" spans="1:4" x14ac:dyDescent="0.25">
      <c r="A761" s="133"/>
      <c r="D761" s="8"/>
    </row>
    <row r="762" spans="1:4" x14ac:dyDescent="0.25">
      <c r="A762" s="133"/>
      <c r="D762" s="8"/>
    </row>
    <row r="763" spans="1:4" x14ac:dyDescent="0.25">
      <c r="A763" s="133"/>
      <c r="D763" s="8"/>
    </row>
    <row r="764" spans="1:4" x14ac:dyDescent="0.25">
      <c r="A764" s="133"/>
      <c r="D764" s="8"/>
    </row>
    <row r="765" spans="1:4" x14ac:dyDescent="0.25">
      <c r="A765" s="133"/>
      <c r="D765" s="8"/>
    </row>
    <row r="766" spans="1:4" x14ac:dyDescent="0.25">
      <c r="A766" s="133"/>
      <c r="D766" s="8"/>
    </row>
    <row r="767" spans="1:4" x14ac:dyDescent="0.25">
      <c r="A767" s="133"/>
      <c r="D767" s="8"/>
    </row>
    <row r="768" spans="1:4" x14ac:dyDescent="0.25">
      <c r="A768" s="133"/>
      <c r="D768" s="8"/>
    </row>
    <row r="769" spans="1:4" x14ac:dyDescent="0.25">
      <c r="A769" s="133"/>
      <c r="D769" s="8"/>
    </row>
    <row r="770" spans="1:4" x14ac:dyDescent="0.25">
      <c r="A770" s="133"/>
      <c r="D770" s="8"/>
    </row>
    <row r="771" spans="1:4" x14ac:dyDescent="0.25">
      <c r="A771" s="133"/>
      <c r="D771" s="8"/>
    </row>
    <row r="772" spans="1:4" x14ac:dyDescent="0.25">
      <c r="A772" s="133"/>
      <c r="D772" s="8"/>
    </row>
    <row r="773" spans="1:4" x14ac:dyDescent="0.25">
      <c r="A773" s="133"/>
      <c r="D773" s="8"/>
    </row>
    <row r="774" spans="1:4" x14ac:dyDescent="0.25">
      <c r="A774" s="133"/>
      <c r="D774" s="8"/>
    </row>
    <row r="775" spans="1:4" x14ac:dyDescent="0.25">
      <c r="A775" s="133"/>
      <c r="D775" s="8"/>
    </row>
    <row r="776" spans="1:4" x14ac:dyDescent="0.25">
      <c r="A776" s="133"/>
      <c r="D776" s="8"/>
    </row>
    <row r="777" spans="1:4" x14ac:dyDescent="0.25">
      <c r="A777" s="133"/>
      <c r="D777" s="8"/>
    </row>
    <row r="778" spans="1:4" x14ac:dyDescent="0.25">
      <c r="A778" s="133"/>
      <c r="D778" s="8"/>
    </row>
    <row r="779" spans="1:4" x14ac:dyDescent="0.25">
      <c r="A779" s="133"/>
      <c r="D779" s="8"/>
    </row>
    <row r="780" spans="1:4" x14ac:dyDescent="0.25">
      <c r="A780" s="133"/>
      <c r="D780" s="8"/>
    </row>
    <row r="781" spans="1:4" x14ac:dyDescent="0.25">
      <c r="A781" s="133"/>
      <c r="D781" s="8"/>
    </row>
    <row r="782" spans="1:4" x14ac:dyDescent="0.25">
      <c r="A782" s="133"/>
      <c r="D782" s="8"/>
    </row>
    <row r="783" spans="1:4" x14ac:dyDescent="0.25">
      <c r="A783" s="133"/>
      <c r="D783" s="8"/>
    </row>
    <row r="784" spans="1:4" x14ac:dyDescent="0.25">
      <c r="A784" s="133"/>
      <c r="D784" s="8"/>
    </row>
    <row r="785" spans="1:4" x14ac:dyDescent="0.25">
      <c r="A785" s="133"/>
      <c r="D785" s="8"/>
    </row>
    <row r="786" spans="1:4" x14ac:dyDescent="0.25">
      <c r="A786" s="133"/>
      <c r="D786" s="8"/>
    </row>
    <row r="787" spans="1:4" x14ac:dyDescent="0.25">
      <c r="A787" s="133"/>
      <c r="D787" s="8"/>
    </row>
    <row r="788" spans="1:4" x14ac:dyDescent="0.25">
      <c r="A788" s="133"/>
      <c r="D788" s="8"/>
    </row>
    <row r="789" spans="1:4" x14ac:dyDescent="0.25">
      <c r="A789" s="133"/>
      <c r="D789" s="8"/>
    </row>
    <row r="790" spans="1:4" x14ac:dyDescent="0.25">
      <c r="A790" s="133"/>
      <c r="D790" s="8"/>
    </row>
    <row r="791" spans="1:4" x14ac:dyDescent="0.25">
      <c r="A791" s="133"/>
      <c r="D791" s="8"/>
    </row>
    <row r="792" spans="1:4" x14ac:dyDescent="0.25">
      <c r="A792" s="133"/>
      <c r="D792" s="8"/>
    </row>
    <row r="793" spans="1:4" x14ac:dyDescent="0.25">
      <c r="A793" s="133"/>
      <c r="D793" s="8"/>
    </row>
    <row r="794" spans="1:4" x14ac:dyDescent="0.25">
      <c r="A794" s="133"/>
      <c r="D794" s="8"/>
    </row>
    <row r="795" spans="1:4" x14ac:dyDescent="0.25">
      <c r="A795" s="133"/>
      <c r="D795" s="8"/>
    </row>
    <row r="796" spans="1:4" x14ac:dyDescent="0.25">
      <c r="A796" s="133"/>
      <c r="D796" s="8"/>
    </row>
    <row r="797" spans="1:4" x14ac:dyDescent="0.25">
      <c r="A797" s="133"/>
      <c r="D797" s="8"/>
    </row>
    <row r="798" spans="1:4" x14ac:dyDescent="0.25">
      <c r="A798" s="133"/>
      <c r="D798" s="8"/>
    </row>
    <row r="799" spans="1:4" x14ac:dyDescent="0.25">
      <c r="A799" s="133"/>
      <c r="D799" s="8"/>
    </row>
    <row r="800" spans="1:4" x14ac:dyDescent="0.25">
      <c r="A800" s="133"/>
      <c r="D800" s="8"/>
    </row>
    <row r="801" spans="1:4" x14ac:dyDescent="0.25">
      <c r="A801" s="133"/>
      <c r="D801" s="8"/>
    </row>
    <row r="802" spans="1:4" x14ac:dyDescent="0.25">
      <c r="A802" s="133"/>
      <c r="D802" s="8"/>
    </row>
    <row r="803" spans="1:4" x14ac:dyDescent="0.25">
      <c r="A803" s="133"/>
      <c r="D803" s="8"/>
    </row>
    <row r="804" spans="1:4" x14ac:dyDescent="0.25">
      <c r="A804" s="133"/>
      <c r="D804" s="8"/>
    </row>
    <row r="805" spans="1:4" x14ac:dyDescent="0.25">
      <c r="A805" s="133"/>
      <c r="D805" s="8"/>
    </row>
    <row r="806" spans="1:4" x14ac:dyDescent="0.25">
      <c r="A806" s="133"/>
      <c r="D806" s="8"/>
    </row>
    <row r="807" spans="1:4" x14ac:dyDescent="0.25">
      <c r="A807" s="133"/>
      <c r="D807" s="8"/>
    </row>
    <row r="808" spans="1:4" x14ac:dyDescent="0.25">
      <c r="A808" s="133"/>
      <c r="D808" s="8"/>
    </row>
    <row r="809" spans="1:4" x14ac:dyDescent="0.25">
      <c r="A809" s="133"/>
      <c r="D809" s="8"/>
    </row>
    <row r="810" spans="1:4" x14ac:dyDescent="0.25">
      <c r="A810" s="133"/>
      <c r="D810" s="8"/>
    </row>
    <row r="811" spans="1:4" x14ac:dyDescent="0.25">
      <c r="A811" s="133"/>
      <c r="D811" s="8"/>
    </row>
    <row r="812" spans="1:4" x14ac:dyDescent="0.25">
      <c r="A812" s="133"/>
      <c r="D812" s="8"/>
    </row>
    <row r="813" spans="1:4" x14ac:dyDescent="0.25">
      <c r="A813" s="133"/>
      <c r="D813" s="8"/>
    </row>
    <row r="814" spans="1:4" x14ac:dyDescent="0.25">
      <c r="A814" s="133"/>
      <c r="D814" s="8"/>
    </row>
    <row r="815" spans="1:4" x14ac:dyDescent="0.25">
      <c r="A815" s="133"/>
      <c r="D815" s="8"/>
    </row>
    <row r="816" spans="1:4" x14ac:dyDescent="0.25">
      <c r="A816" s="133"/>
      <c r="D816" s="8"/>
    </row>
    <row r="817" spans="1:4" x14ac:dyDescent="0.25">
      <c r="A817" s="133"/>
      <c r="D817" s="8"/>
    </row>
    <row r="818" spans="1:4" x14ac:dyDescent="0.25">
      <c r="A818" s="133"/>
      <c r="D818" s="8"/>
    </row>
    <row r="819" spans="1:4" x14ac:dyDescent="0.25">
      <c r="A819" s="133"/>
      <c r="D819" s="8"/>
    </row>
    <row r="820" spans="1:4" x14ac:dyDescent="0.25">
      <c r="A820" s="133"/>
      <c r="D820" s="8"/>
    </row>
    <row r="821" spans="1:4" x14ac:dyDescent="0.25">
      <c r="A821" s="133"/>
      <c r="D821" s="8"/>
    </row>
    <row r="822" spans="1:4" x14ac:dyDescent="0.25">
      <c r="A822" s="133"/>
      <c r="D822" s="8"/>
    </row>
    <row r="823" spans="1:4" x14ac:dyDescent="0.25">
      <c r="A823" s="133"/>
      <c r="D823" s="8"/>
    </row>
    <row r="824" spans="1:4" x14ac:dyDescent="0.25">
      <c r="A824" s="133"/>
      <c r="D824" s="8"/>
    </row>
    <row r="825" spans="1:4" x14ac:dyDescent="0.25">
      <c r="A825" s="133"/>
      <c r="D825" s="8"/>
    </row>
    <row r="826" spans="1:4" x14ac:dyDescent="0.25">
      <c r="A826" s="133"/>
      <c r="D826" s="8"/>
    </row>
    <row r="827" spans="1:4" x14ac:dyDescent="0.25">
      <c r="A827" s="133"/>
      <c r="D827" s="8"/>
    </row>
    <row r="828" spans="1:4" x14ac:dyDescent="0.25">
      <c r="A828" s="133"/>
      <c r="D828" s="8"/>
    </row>
    <row r="829" spans="1:4" x14ac:dyDescent="0.25">
      <c r="A829" s="133"/>
      <c r="D829" s="8"/>
    </row>
    <row r="830" spans="1:4" x14ac:dyDescent="0.25">
      <c r="A830" s="133"/>
      <c r="D830" s="8"/>
    </row>
    <row r="831" spans="1:4" x14ac:dyDescent="0.25">
      <c r="A831" s="133"/>
      <c r="D831" s="8"/>
    </row>
    <row r="832" spans="1:4" x14ac:dyDescent="0.25">
      <c r="A832" s="133"/>
      <c r="D832" s="8"/>
    </row>
    <row r="833" spans="1:4" x14ac:dyDescent="0.25">
      <c r="A833" s="133"/>
      <c r="D833" s="8"/>
    </row>
    <row r="834" spans="1:4" x14ac:dyDescent="0.25">
      <c r="A834" s="133"/>
      <c r="D834" s="8"/>
    </row>
    <row r="835" spans="1:4" x14ac:dyDescent="0.25">
      <c r="A835" s="133"/>
      <c r="D835" s="8"/>
    </row>
    <row r="836" spans="1:4" x14ac:dyDescent="0.25">
      <c r="A836" s="133"/>
      <c r="D836" s="8"/>
    </row>
    <row r="837" spans="1:4" x14ac:dyDescent="0.25">
      <c r="A837" s="133"/>
      <c r="D837" s="8"/>
    </row>
    <row r="838" spans="1:4" x14ac:dyDescent="0.25">
      <c r="A838" s="133"/>
      <c r="D838" s="8"/>
    </row>
    <row r="839" spans="1:4" x14ac:dyDescent="0.25">
      <c r="A839" s="133"/>
      <c r="D839" s="8"/>
    </row>
    <row r="840" spans="1:4" x14ac:dyDescent="0.25">
      <c r="A840" s="133"/>
      <c r="D840" s="8"/>
    </row>
    <row r="841" spans="1:4" x14ac:dyDescent="0.25">
      <c r="A841" s="133"/>
      <c r="D841" s="8"/>
    </row>
    <row r="842" spans="1:4" x14ac:dyDescent="0.25">
      <c r="A842" s="133"/>
      <c r="D842" s="8"/>
    </row>
    <row r="843" spans="1:4" x14ac:dyDescent="0.25">
      <c r="A843" s="133"/>
      <c r="D843" s="8"/>
    </row>
    <row r="844" spans="1:4" x14ac:dyDescent="0.25">
      <c r="A844" s="133"/>
      <c r="D844" s="8"/>
    </row>
    <row r="845" spans="1:4" x14ac:dyDescent="0.25">
      <c r="A845" s="133"/>
      <c r="D845" s="8"/>
    </row>
    <row r="846" spans="1:4" x14ac:dyDescent="0.25">
      <c r="A846" s="133"/>
      <c r="D846" s="8"/>
    </row>
    <row r="847" spans="1:4" x14ac:dyDescent="0.25">
      <c r="A847" s="133"/>
      <c r="D847" s="8"/>
    </row>
    <row r="848" spans="1:4" x14ac:dyDescent="0.25">
      <c r="A848" s="133"/>
      <c r="D848" s="8"/>
    </row>
    <row r="849" spans="1:4" x14ac:dyDescent="0.25">
      <c r="A849" s="133"/>
      <c r="D849" s="8"/>
    </row>
    <row r="850" spans="1:4" x14ac:dyDescent="0.25">
      <c r="A850" s="133"/>
      <c r="D850" s="8"/>
    </row>
    <row r="851" spans="1:4" x14ac:dyDescent="0.25">
      <c r="A851" s="133"/>
      <c r="D851" s="8"/>
    </row>
    <row r="852" spans="1:4" x14ac:dyDescent="0.25">
      <c r="A852" s="133"/>
      <c r="D852" s="8"/>
    </row>
    <row r="853" spans="1:4" x14ac:dyDescent="0.25">
      <c r="A853" s="133"/>
      <c r="D853" s="8"/>
    </row>
    <row r="854" spans="1:4" x14ac:dyDescent="0.25">
      <c r="A854" s="133"/>
      <c r="D854" s="8"/>
    </row>
    <row r="855" spans="1:4" x14ac:dyDescent="0.25">
      <c r="A855" s="133"/>
      <c r="D855" s="8"/>
    </row>
    <row r="856" spans="1:4" x14ac:dyDescent="0.25">
      <c r="A856" s="133"/>
      <c r="D856" s="8"/>
    </row>
    <row r="857" spans="1:4" x14ac:dyDescent="0.25">
      <c r="A857" s="133"/>
      <c r="D857" s="8"/>
    </row>
    <row r="858" spans="1:4" x14ac:dyDescent="0.25">
      <c r="A858" s="133"/>
      <c r="D858" s="8"/>
    </row>
    <row r="859" spans="1:4" x14ac:dyDescent="0.25">
      <c r="A859" s="133"/>
      <c r="D859" s="8"/>
    </row>
    <row r="860" spans="1:4" x14ac:dyDescent="0.25">
      <c r="A860" s="133"/>
      <c r="D860" s="8"/>
    </row>
    <row r="861" spans="1:4" x14ac:dyDescent="0.25">
      <c r="A861" s="133"/>
      <c r="D861" s="8"/>
    </row>
    <row r="862" spans="1:4" x14ac:dyDescent="0.25">
      <c r="A862" s="133"/>
      <c r="D862" s="8"/>
    </row>
    <row r="863" spans="1:4" x14ac:dyDescent="0.25">
      <c r="A863" s="133"/>
      <c r="D863" s="8"/>
    </row>
    <row r="864" spans="1:4" x14ac:dyDescent="0.25">
      <c r="A864" s="133"/>
      <c r="D864" s="8"/>
    </row>
    <row r="865" spans="1:4" x14ac:dyDescent="0.25">
      <c r="A865" s="133"/>
      <c r="D865" s="8"/>
    </row>
    <row r="866" spans="1:4" x14ac:dyDescent="0.25">
      <c r="A866" s="133"/>
      <c r="D866" s="8"/>
    </row>
    <row r="867" spans="1:4" x14ac:dyDescent="0.25">
      <c r="A867" s="133"/>
      <c r="D867" s="8"/>
    </row>
    <row r="868" spans="1:4" x14ac:dyDescent="0.25">
      <c r="A868" s="133"/>
      <c r="D868" s="8"/>
    </row>
    <row r="869" spans="1:4" x14ac:dyDescent="0.25">
      <c r="A869" s="133"/>
      <c r="D869" s="8"/>
    </row>
    <row r="870" spans="1:4" x14ac:dyDescent="0.25">
      <c r="A870" s="133"/>
      <c r="D870" s="8"/>
    </row>
    <row r="871" spans="1:4" x14ac:dyDescent="0.25">
      <c r="A871" s="133"/>
      <c r="D871" s="8"/>
    </row>
    <row r="872" spans="1:4" x14ac:dyDescent="0.25">
      <c r="A872" s="133"/>
      <c r="D872" s="8"/>
    </row>
    <row r="873" spans="1:4" x14ac:dyDescent="0.25">
      <c r="A873" s="133"/>
      <c r="D873" s="8"/>
    </row>
    <row r="874" spans="1:4" x14ac:dyDescent="0.25">
      <c r="A874" s="133"/>
      <c r="D874" s="8"/>
    </row>
    <row r="875" spans="1:4" x14ac:dyDescent="0.25">
      <c r="A875" s="133"/>
      <c r="D875" s="8"/>
    </row>
    <row r="876" spans="1:4" x14ac:dyDescent="0.25">
      <c r="A876" s="133"/>
      <c r="D876" s="8"/>
    </row>
    <row r="877" spans="1:4" x14ac:dyDescent="0.25">
      <c r="A877" s="133"/>
      <c r="D877" s="8"/>
    </row>
    <row r="878" spans="1:4" x14ac:dyDescent="0.25">
      <c r="A878" s="133"/>
      <c r="D878" s="8"/>
    </row>
    <row r="879" spans="1:4" x14ac:dyDescent="0.25">
      <c r="A879" s="133"/>
      <c r="D879" s="8"/>
    </row>
    <row r="880" spans="1:4" x14ac:dyDescent="0.25">
      <c r="A880" s="133"/>
      <c r="D880" s="8"/>
    </row>
    <row r="881" spans="1:4" x14ac:dyDescent="0.25">
      <c r="A881" s="133"/>
      <c r="D881" s="8"/>
    </row>
    <row r="882" spans="1:4" x14ac:dyDescent="0.25">
      <c r="A882" s="133"/>
      <c r="D882" s="8"/>
    </row>
    <row r="883" spans="1:4" x14ac:dyDescent="0.25">
      <c r="A883" s="133"/>
      <c r="D883" s="8"/>
    </row>
    <row r="884" spans="1:4" x14ac:dyDescent="0.25">
      <c r="A884" s="133"/>
      <c r="D884" s="8"/>
    </row>
    <row r="885" spans="1:4" x14ac:dyDescent="0.25">
      <c r="A885" s="133"/>
      <c r="D885" s="8"/>
    </row>
    <row r="886" spans="1:4" x14ac:dyDescent="0.25">
      <c r="A886" s="133"/>
      <c r="D886" s="8"/>
    </row>
    <row r="887" spans="1:4" x14ac:dyDescent="0.25">
      <c r="A887" s="133"/>
      <c r="D887" s="8"/>
    </row>
    <row r="888" spans="1:4" x14ac:dyDescent="0.25">
      <c r="A888" s="133"/>
      <c r="D888" s="8"/>
    </row>
    <row r="889" spans="1:4" x14ac:dyDescent="0.25">
      <c r="A889" s="133"/>
      <c r="D889" s="8"/>
    </row>
    <row r="890" spans="1:4" x14ac:dyDescent="0.25">
      <c r="A890" s="133"/>
      <c r="D890" s="8"/>
    </row>
    <row r="891" spans="1:4" x14ac:dyDescent="0.25">
      <c r="A891" s="133"/>
      <c r="D891" s="8"/>
    </row>
    <row r="892" spans="1:4" x14ac:dyDescent="0.25">
      <c r="A892" s="133"/>
      <c r="D892" s="8"/>
    </row>
    <row r="893" spans="1:4" x14ac:dyDescent="0.25">
      <c r="A893" s="133"/>
      <c r="D893" s="8"/>
    </row>
    <row r="894" spans="1:4" x14ac:dyDescent="0.25">
      <c r="A894" s="133"/>
      <c r="D894" s="8"/>
    </row>
    <row r="895" spans="1:4" x14ac:dyDescent="0.25">
      <c r="A895" s="133"/>
      <c r="D895" s="8"/>
    </row>
    <row r="896" spans="1:4" x14ac:dyDescent="0.25">
      <c r="A896" s="133"/>
      <c r="D896" s="8"/>
    </row>
    <row r="897" spans="1:4" x14ac:dyDescent="0.25">
      <c r="A897" s="133"/>
      <c r="D897" s="8"/>
    </row>
    <row r="898" spans="1:4" x14ac:dyDescent="0.25">
      <c r="A898" s="133"/>
      <c r="D898" s="8"/>
    </row>
    <row r="899" spans="1:4" x14ac:dyDescent="0.25">
      <c r="A899" s="133"/>
      <c r="D899" s="8"/>
    </row>
    <row r="900" spans="1:4" x14ac:dyDescent="0.25">
      <c r="A900" s="133"/>
      <c r="D900" s="8"/>
    </row>
    <row r="901" spans="1:4" x14ac:dyDescent="0.25">
      <c r="A901" s="133"/>
      <c r="D901" s="8"/>
    </row>
    <row r="902" spans="1:4" x14ac:dyDescent="0.25">
      <c r="A902" s="133"/>
      <c r="D902" s="8"/>
    </row>
    <row r="903" spans="1:4" x14ac:dyDescent="0.25">
      <c r="A903" s="133"/>
      <c r="D903" s="8"/>
    </row>
    <row r="904" spans="1:4" x14ac:dyDescent="0.25">
      <c r="A904" s="133"/>
      <c r="D904" s="8"/>
    </row>
    <row r="905" spans="1:4" x14ac:dyDescent="0.25">
      <c r="A905" s="133"/>
      <c r="D905" s="8"/>
    </row>
    <row r="906" spans="1:4" x14ac:dyDescent="0.25">
      <c r="A906" s="133"/>
      <c r="D906" s="8"/>
    </row>
    <row r="907" spans="1:4" x14ac:dyDescent="0.25">
      <c r="A907" s="133"/>
      <c r="D907" s="8"/>
    </row>
    <row r="908" spans="1:4" x14ac:dyDescent="0.25">
      <c r="A908" s="133"/>
      <c r="D908" s="8"/>
    </row>
    <row r="909" spans="1:4" x14ac:dyDescent="0.25">
      <c r="A909" s="133"/>
      <c r="D909" s="8"/>
    </row>
    <row r="910" spans="1:4" x14ac:dyDescent="0.25">
      <c r="A910" s="133"/>
      <c r="D910" s="8"/>
    </row>
    <row r="911" spans="1:4" x14ac:dyDescent="0.25">
      <c r="A911" s="133"/>
      <c r="D911" s="8"/>
    </row>
    <row r="912" spans="1:4" x14ac:dyDescent="0.25">
      <c r="A912" s="133"/>
      <c r="D912" s="8"/>
    </row>
    <row r="913" spans="1:4" x14ac:dyDescent="0.25">
      <c r="A913" s="133"/>
      <c r="D913" s="8"/>
    </row>
    <row r="914" spans="1:4" x14ac:dyDescent="0.25">
      <c r="A914" s="133"/>
      <c r="D914" s="8"/>
    </row>
    <row r="915" spans="1:4" x14ac:dyDescent="0.25">
      <c r="A915" s="133"/>
      <c r="D915" s="8"/>
    </row>
    <row r="916" spans="1:4" x14ac:dyDescent="0.25">
      <c r="A916" s="133"/>
      <c r="D916" s="8"/>
    </row>
    <row r="917" spans="1:4" x14ac:dyDescent="0.25">
      <c r="A917" s="133"/>
      <c r="D917" s="8"/>
    </row>
    <row r="918" spans="1:4" x14ac:dyDescent="0.25">
      <c r="A918" s="133"/>
      <c r="D918" s="8"/>
    </row>
    <row r="919" spans="1:4" x14ac:dyDescent="0.25">
      <c r="A919" s="133"/>
      <c r="D919" s="8"/>
    </row>
    <row r="920" spans="1:4" x14ac:dyDescent="0.25">
      <c r="A920" s="133"/>
      <c r="D920" s="8"/>
    </row>
    <row r="921" spans="1:4" x14ac:dyDescent="0.25">
      <c r="A921" s="133"/>
      <c r="D921" s="8"/>
    </row>
    <row r="922" spans="1:4" x14ac:dyDescent="0.25">
      <c r="A922" s="133"/>
      <c r="D922" s="8"/>
    </row>
    <row r="923" spans="1:4" x14ac:dyDescent="0.25">
      <c r="A923" s="133"/>
      <c r="D923" s="8"/>
    </row>
    <row r="924" spans="1:4" x14ac:dyDescent="0.25">
      <c r="A924" s="133"/>
      <c r="D924" s="8"/>
    </row>
    <row r="925" spans="1:4" x14ac:dyDescent="0.25">
      <c r="A925" s="133"/>
      <c r="D925" s="8"/>
    </row>
    <row r="926" spans="1:4" x14ac:dyDescent="0.25">
      <c r="A926" s="133"/>
      <c r="D926" s="8"/>
    </row>
    <row r="927" spans="1:4" x14ac:dyDescent="0.25">
      <c r="A927" s="133"/>
      <c r="D927" s="8"/>
    </row>
    <row r="928" spans="1:4" x14ac:dyDescent="0.25">
      <c r="A928" s="133"/>
      <c r="D928" s="8"/>
    </row>
    <row r="929" spans="1:4" x14ac:dyDescent="0.25">
      <c r="A929" s="133"/>
      <c r="D929" s="8"/>
    </row>
    <row r="930" spans="1:4" x14ac:dyDescent="0.25">
      <c r="A930" s="133"/>
      <c r="D930" s="8"/>
    </row>
    <row r="931" spans="1:4" x14ac:dyDescent="0.25">
      <c r="A931" s="133"/>
      <c r="D931" s="8"/>
    </row>
    <row r="932" spans="1:4" x14ac:dyDescent="0.25">
      <c r="A932" s="133"/>
      <c r="D932" s="8"/>
    </row>
    <row r="933" spans="1:4" x14ac:dyDescent="0.25">
      <c r="A933" s="133"/>
      <c r="D933" s="8"/>
    </row>
    <row r="934" spans="1:4" x14ac:dyDescent="0.25">
      <c r="A934" s="133"/>
      <c r="D934" s="8"/>
    </row>
    <row r="935" spans="1:4" x14ac:dyDescent="0.25">
      <c r="A935" s="133"/>
      <c r="D935" s="8"/>
    </row>
    <row r="936" spans="1:4" x14ac:dyDescent="0.25">
      <c r="A936" s="133"/>
      <c r="D936" s="8"/>
    </row>
    <row r="937" spans="1:4" x14ac:dyDescent="0.25">
      <c r="A937" s="133"/>
      <c r="D937" s="8"/>
    </row>
    <row r="938" spans="1:4" x14ac:dyDescent="0.25">
      <c r="A938" s="133"/>
      <c r="D938" s="8"/>
    </row>
    <row r="939" spans="1:4" x14ac:dyDescent="0.25">
      <c r="A939" s="133"/>
      <c r="D939" s="8"/>
    </row>
    <row r="940" spans="1:4" x14ac:dyDescent="0.25">
      <c r="A940" s="133"/>
      <c r="D940" s="8"/>
    </row>
    <row r="941" spans="1:4" x14ac:dyDescent="0.25">
      <c r="A941" s="133"/>
      <c r="D941" s="8"/>
    </row>
    <row r="942" spans="1:4" x14ac:dyDescent="0.25">
      <c r="A942" s="133"/>
      <c r="D942" s="8"/>
    </row>
    <row r="943" spans="1:4" x14ac:dyDescent="0.25">
      <c r="A943" s="133"/>
      <c r="D943" s="8"/>
    </row>
    <row r="944" spans="1:4" x14ac:dyDescent="0.25">
      <c r="A944" s="133"/>
      <c r="D944" s="8"/>
    </row>
    <row r="945" spans="1:4" x14ac:dyDescent="0.25">
      <c r="A945" s="133"/>
      <c r="D945" s="8"/>
    </row>
    <row r="946" spans="1:4" x14ac:dyDescent="0.25">
      <c r="A946" s="133"/>
      <c r="D946" s="8"/>
    </row>
    <row r="947" spans="1:4" x14ac:dyDescent="0.25">
      <c r="A947" s="133"/>
      <c r="D947" s="8"/>
    </row>
    <row r="948" spans="1:4" x14ac:dyDescent="0.25">
      <c r="A948" s="133"/>
      <c r="D948" s="8"/>
    </row>
    <row r="949" spans="1:4" x14ac:dyDescent="0.25">
      <c r="A949" s="133"/>
      <c r="D949" s="8"/>
    </row>
    <row r="950" spans="1:4" x14ac:dyDescent="0.25">
      <c r="A950" s="133"/>
      <c r="D950" s="8"/>
    </row>
    <row r="951" spans="1:4" x14ac:dyDescent="0.25">
      <c r="A951" s="133"/>
      <c r="D951" s="8"/>
    </row>
    <row r="952" spans="1:4" x14ac:dyDescent="0.25">
      <c r="A952" s="133"/>
      <c r="D952" s="8"/>
    </row>
    <row r="953" spans="1:4" x14ac:dyDescent="0.25">
      <c r="A953" s="133"/>
      <c r="D953" s="8"/>
    </row>
    <row r="954" spans="1:4" x14ac:dyDescent="0.25">
      <c r="A954" s="133"/>
      <c r="D954" s="8"/>
    </row>
    <row r="955" spans="1:4" x14ac:dyDescent="0.25">
      <c r="A955" s="133"/>
      <c r="D955" s="8"/>
    </row>
    <row r="956" spans="1:4" x14ac:dyDescent="0.25">
      <c r="A956" s="133"/>
      <c r="D956" s="8"/>
    </row>
    <row r="957" spans="1:4" x14ac:dyDescent="0.25">
      <c r="A957" s="133"/>
      <c r="D957" s="8"/>
    </row>
    <row r="958" spans="1:4" x14ac:dyDescent="0.25">
      <c r="A958" s="133"/>
      <c r="D958" s="8"/>
    </row>
    <row r="959" spans="1:4" x14ac:dyDescent="0.25">
      <c r="A959" s="133"/>
      <c r="D959" s="8"/>
    </row>
    <row r="960" spans="1:4" x14ac:dyDescent="0.25">
      <c r="A960" s="133"/>
      <c r="D960" s="8"/>
    </row>
    <row r="961" spans="1:4" x14ac:dyDescent="0.25">
      <c r="A961" s="133"/>
      <c r="D961" s="8"/>
    </row>
    <row r="962" spans="1:4" x14ac:dyDescent="0.25">
      <c r="A962" s="133"/>
      <c r="D962" s="8"/>
    </row>
    <row r="963" spans="1:4" x14ac:dyDescent="0.25">
      <c r="A963" s="133"/>
      <c r="D963" s="8"/>
    </row>
    <row r="964" spans="1:4" x14ac:dyDescent="0.25">
      <c r="A964" s="133"/>
      <c r="D964" s="8"/>
    </row>
    <row r="965" spans="1:4" x14ac:dyDescent="0.25">
      <c r="A965" s="133"/>
      <c r="D965" s="8"/>
    </row>
    <row r="966" spans="1:4" x14ac:dyDescent="0.25">
      <c r="A966" s="133"/>
      <c r="D966" s="8"/>
    </row>
    <row r="967" spans="1:4" x14ac:dyDescent="0.25">
      <c r="A967" s="133"/>
      <c r="D967" s="8"/>
    </row>
    <row r="968" spans="1:4" x14ac:dyDescent="0.25">
      <c r="A968" s="133"/>
      <c r="D968" s="8"/>
    </row>
    <row r="969" spans="1:4" x14ac:dyDescent="0.25">
      <c r="A969" s="133"/>
      <c r="D969" s="8"/>
    </row>
    <row r="970" spans="1:4" x14ac:dyDescent="0.25">
      <c r="A970" s="133"/>
      <c r="D970" s="8"/>
    </row>
    <row r="971" spans="1:4" x14ac:dyDescent="0.25">
      <c r="A971" s="133"/>
      <c r="D971" s="8"/>
    </row>
    <row r="972" spans="1:4" x14ac:dyDescent="0.25">
      <c r="A972" s="133"/>
      <c r="D972" s="8"/>
    </row>
    <row r="973" spans="1:4" x14ac:dyDescent="0.25">
      <c r="A973" s="133"/>
      <c r="D973" s="8"/>
    </row>
    <row r="974" spans="1:4" x14ac:dyDescent="0.25">
      <c r="A974" s="133"/>
      <c r="D974" s="8"/>
    </row>
    <row r="975" spans="1:4" x14ac:dyDescent="0.25">
      <c r="A975" s="133"/>
      <c r="D975" s="8"/>
    </row>
    <row r="976" spans="1:4" x14ac:dyDescent="0.25">
      <c r="A976" s="133"/>
      <c r="D976" s="8"/>
    </row>
    <row r="977" spans="1:4" x14ac:dyDescent="0.25">
      <c r="A977" s="133"/>
      <c r="D977" s="8"/>
    </row>
    <row r="978" spans="1:4" x14ac:dyDescent="0.25">
      <c r="A978" s="133"/>
      <c r="D978" s="8"/>
    </row>
    <row r="979" spans="1:4" x14ac:dyDescent="0.25">
      <c r="A979" s="133"/>
      <c r="D979" s="8"/>
    </row>
    <row r="980" spans="1:4" x14ac:dyDescent="0.25">
      <c r="A980" s="133"/>
      <c r="D980" s="8"/>
    </row>
    <row r="981" spans="1:4" x14ac:dyDescent="0.25">
      <c r="A981" s="133"/>
      <c r="D981" s="8"/>
    </row>
    <row r="982" spans="1:4" x14ac:dyDescent="0.25">
      <c r="A982" s="133"/>
      <c r="D982" s="8"/>
    </row>
    <row r="983" spans="1:4" x14ac:dyDescent="0.25">
      <c r="A983" s="133"/>
      <c r="D983" s="8"/>
    </row>
    <row r="984" spans="1:4" x14ac:dyDescent="0.25">
      <c r="A984" s="133"/>
      <c r="D984" s="8"/>
    </row>
    <row r="985" spans="1:4" x14ac:dyDescent="0.25">
      <c r="A985" s="133"/>
      <c r="D985" s="8"/>
    </row>
    <row r="986" spans="1:4" x14ac:dyDescent="0.25">
      <c r="A986" s="133"/>
      <c r="D986" s="8"/>
    </row>
    <row r="987" spans="1:4" x14ac:dyDescent="0.25">
      <c r="A987" s="133"/>
      <c r="D987" s="8"/>
    </row>
    <row r="988" spans="1:4" x14ac:dyDescent="0.25">
      <c r="A988" s="133"/>
      <c r="D988" s="8"/>
    </row>
    <row r="989" spans="1:4" x14ac:dyDescent="0.25">
      <c r="A989" s="133"/>
      <c r="D989" s="8"/>
    </row>
    <row r="990" spans="1:4" x14ac:dyDescent="0.25">
      <c r="A990" s="133"/>
      <c r="D990" s="8"/>
    </row>
    <row r="991" spans="1:4" x14ac:dyDescent="0.25">
      <c r="A991" s="133"/>
      <c r="D991" s="8"/>
    </row>
    <row r="992" spans="1:4" x14ac:dyDescent="0.25">
      <c r="A992" s="133"/>
      <c r="D992" s="8"/>
    </row>
    <row r="993" spans="1:4" x14ac:dyDescent="0.25">
      <c r="A993" s="133"/>
      <c r="D993" s="8"/>
    </row>
    <row r="994" spans="1:4" x14ac:dyDescent="0.25">
      <c r="A994" s="133"/>
      <c r="D994" s="8"/>
    </row>
    <row r="995" spans="1:4" x14ac:dyDescent="0.25">
      <c r="A995" s="133"/>
      <c r="D995" s="8"/>
    </row>
    <row r="996" spans="1:4" x14ac:dyDescent="0.25">
      <c r="A996" s="133"/>
      <c r="D996" s="8"/>
    </row>
    <row r="997" spans="1:4" x14ac:dyDescent="0.25">
      <c r="A997" s="133"/>
      <c r="D997" s="8"/>
    </row>
    <row r="998" spans="1:4" x14ac:dyDescent="0.25">
      <c r="A998" s="133"/>
      <c r="D998" s="8"/>
    </row>
    <row r="999" spans="1:4" x14ac:dyDescent="0.25">
      <c r="A999" s="133"/>
      <c r="D999" s="8"/>
    </row>
    <row r="1000" spans="1:4" x14ac:dyDescent="0.25">
      <c r="A1000" s="133"/>
      <c r="D1000" s="8"/>
    </row>
    <row r="1001" spans="1:4" x14ac:dyDescent="0.25">
      <c r="A1001" s="133"/>
      <c r="D1001" s="8"/>
    </row>
    <row r="1002" spans="1:4" x14ac:dyDescent="0.25">
      <c r="A1002" s="133"/>
      <c r="D1002" s="8"/>
    </row>
    <row r="1003" spans="1:4" x14ac:dyDescent="0.25">
      <c r="A1003" s="133"/>
      <c r="D1003" s="8"/>
    </row>
    <row r="1004" spans="1:4" x14ac:dyDescent="0.25">
      <c r="A1004" s="133"/>
      <c r="D1004" s="8"/>
    </row>
    <row r="1005" spans="1:4" x14ac:dyDescent="0.25">
      <c r="A1005" s="133"/>
      <c r="D1005" s="8"/>
    </row>
    <row r="1006" spans="1:4" x14ac:dyDescent="0.25">
      <c r="A1006" s="133"/>
      <c r="D1006" s="8"/>
    </row>
    <row r="1007" spans="1:4" x14ac:dyDescent="0.25">
      <c r="A1007" s="133"/>
      <c r="D1007" s="8"/>
    </row>
    <row r="1008" spans="1:4" x14ac:dyDescent="0.25">
      <c r="A1008" s="133"/>
      <c r="D1008" s="8"/>
    </row>
    <row r="1009" spans="1:4" x14ac:dyDescent="0.25">
      <c r="A1009" s="133"/>
      <c r="D1009" s="8"/>
    </row>
    <row r="1010" spans="1:4" x14ac:dyDescent="0.25">
      <c r="A1010" s="133"/>
      <c r="D1010" s="8"/>
    </row>
    <row r="1011" spans="1:4" x14ac:dyDescent="0.25">
      <c r="A1011" s="133"/>
      <c r="D1011" s="8"/>
    </row>
    <row r="1012" spans="1:4" x14ac:dyDescent="0.25">
      <c r="A1012" s="133"/>
      <c r="D1012" s="8"/>
    </row>
    <row r="1013" spans="1:4" x14ac:dyDescent="0.25">
      <c r="A1013" s="133"/>
      <c r="D1013" s="8"/>
    </row>
    <row r="1014" spans="1:4" x14ac:dyDescent="0.25">
      <c r="A1014" s="133"/>
      <c r="D1014" s="8"/>
    </row>
    <row r="1015" spans="1:4" x14ac:dyDescent="0.25">
      <c r="A1015" s="133"/>
      <c r="D1015" s="8"/>
    </row>
    <row r="1016" spans="1:4" x14ac:dyDescent="0.25">
      <c r="A1016" s="133"/>
      <c r="D1016" s="8"/>
    </row>
    <row r="1017" spans="1:4" x14ac:dyDescent="0.25">
      <c r="A1017" s="133"/>
      <c r="D1017" s="8"/>
    </row>
    <row r="1018" spans="1:4" x14ac:dyDescent="0.25">
      <c r="A1018" s="133"/>
      <c r="D1018" s="8"/>
    </row>
    <row r="1019" spans="1:4" x14ac:dyDescent="0.25">
      <c r="A1019" s="133"/>
      <c r="D1019" s="8"/>
    </row>
    <row r="1020" spans="1:4" x14ac:dyDescent="0.25">
      <c r="A1020" s="133"/>
      <c r="D1020" s="8"/>
    </row>
    <row r="1021" spans="1:4" x14ac:dyDescent="0.25">
      <c r="A1021" s="133"/>
      <c r="D1021" s="8"/>
    </row>
    <row r="1022" spans="1:4" x14ac:dyDescent="0.25">
      <c r="A1022" s="133"/>
      <c r="D1022" s="8"/>
    </row>
    <row r="1023" spans="1:4" x14ac:dyDescent="0.25">
      <c r="A1023" s="133"/>
      <c r="D1023" s="8"/>
    </row>
    <row r="1024" spans="1:4" x14ac:dyDescent="0.25">
      <c r="A1024" s="133"/>
      <c r="D1024" s="8"/>
    </row>
    <row r="1025" spans="1:4" x14ac:dyDescent="0.25">
      <c r="A1025" s="133"/>
      <c r="D1025" s="8"/>
    </row>
    <row r="1026" spans="1:4" x14ac:dyDescent="0.25">
      <c r="A1026" s="133"/>
      <c r="D1026" s="8"/>
    </row>
    <row r="1027" spans="1:4" x14ac:dyDescent="0.25">
      <c r="A1027" s="133"/>
      <c r="D1027" s="8"/>
    </row>
    <row r="1028" spans="1:4" x14ac:dyDescent="0.25">
      <c r="A1028" s="133"/>
      <c r="D1028" s="8"/>
    </row>
    <row r="1029" spans="1:4" x14ac:dyDescent="0.25">
      <c r="A1029" s="133"/>
      <c r="D1029" s="8"/>
    </row>
    <row r="1030" spans="1:4" x14ac:dyDescent="0.25">
      <c r="A1030" s="133"/>
      <c r="D1030" s="8"/>
    </row>
    <row r="1031" spans="1:4" x14ac:dyDescent="0.25">
      <c r="A1031" s="133"/>
      <c r="D1031" s="8"/>
    </row>
    <row r="1032" spans="1:4" x14ac:dyDescent="0.25">
      <c r="A1032" s="133"/>
      <c r="D1032" s="8"/>
    </row>
    <row r="1033" spans="1:4" x14ac:dyDescent="0.25">
      <c r="A1033" s="133"/>
      <c r="D1033" s="8"/>
    </row>
    <row r="1034" spans="1:4" x14ac:dyDescent="0.25">
      <c r="A1034" s="133"/>
      <c r="D1034" s="8"/>
    </row>
    <row r="1035" spans="1:4" x14ac:dyDescent="0.25">
      <c r="A1035" s="133"/>
      <c r="D1035" s="8"/>
    </row>
    <row r="1036" spans="1:4" x14ac:dyDescent="0.25">
      <c r="A1036" s="133"/>
      <c r="D1036" s="8"/>
    </row>
    <row r="1037" spans="1:4" x14ac:dyDescent="0.25">
      <c r="A1037" s="133"/>
      <c r="D1037" s="8"/>
    </row>
    <row r="1038" spans="1:4" x14ac:dyDescent="0.25">
      <c r="A1038" s="133"/>
      <c r="D1038" s="8"/>
    </row>
    <row r="1039" spans="1:4" x14ac:dyDescent="0.25">
      <c r="A1039" s="133"/>
      <c r="D1039" s="8"/>
    </row>
    <row r="1040" spans="1:4" x14ac:dyDescent="0.25">
      <c r="A1040" s="133"/>
      <c r="D1040" s="8"/>
    </row>
    <row r="1041" spans="1:4" x14ac:dyDescent="0.25">
      <c r="A1041" s="133"/>
      <c r="D1041" s="8"/>
    </row>
    <row r="1042" spans="1:4" x14ac:dyDescent="0.25">
      <c r="A1042" s="133"/>
      <c r="D1042" s="8"/>
    </row>
    <row r="1043" spans="1:4" x14ac:dyDescent="0.25">
      <c r="A1043" s="133"/>
      <c r="D1043" s="8"/>
    </row>
    <row r="1044" spans="1:4" x14ac:dyDescent="0.25">
      <c r="A1044" s="133"/>
      <c r="D1044" s="8"/>
    </row>
    <row r="1045" spans="1:4" x14ac:dyDescent="0.25">
      <c r="A1045" s="133"/>
      <c r="D1045" s="8"/>
    </row>
    <row r="1046" spans="1:4" x14ac:dyDescent="0.25">
      <c r="A1046" s="133"/>
      <c r="D1046" s="8"/>
    </row>
    <row r="1047" spans="1:4" x14ac:dyDescent="0.25">
      <c r="A1047" s="133"/>
      <c r="D1047" s="8"/>
    </row>
    <row r="1048" spans="1:4" x14ac:dyDescent="0.25">
      <c r="A1048" s="133"/>
      <c r="D1048" s="8"/>
    </row>
    <row r="1049" spans="1:4" x14ac:dyDescent="0.25">
      <c r="A1049" s="133"/>
      <c r="D1049" s="8"/>
    </row>
    <row r="1050" spans="1:4" x14ac:dyDescent="0.25">
      <c r="A1050" s="133"/>
      <c r="D1050" s="8"/>
    </row>
    <row r="1051" spans="1:4" x14ac:dyDescent="0.25">
      <c r="A1051" s="133"/>
      <c r="D1051" s="8"/>
    </row>
    <row r="1052" spans="1:4" x14ac:dyDescent="0.25">
      <c r="A1052" s="133"/>
      <c r="D1052" s="8"/>
    </row>
    <row r="1053" spans="1:4" x14ac:dyDescent="0.25">
      <c r="A1053" s="133"/>
      <c r="D1053" s="8"/>
    </row>
    <row r="1054" spans="1:4" x14ac:dyDescent="0.25">
      <c r="A1054" s="133"/>
      <c r="D1054" s="8"/>
    </row>
    <row r="1055" spans="1:4" x14ac:dyDescent="0.25">
      <c r="A1055" s="133"/>
      <c r="D1055" s="8"/>
    </row>
    <row r="1056" spans="1:4" x14ac:dyDescent="0.25">
      <c r="A1056" s="133"/>
      <c r="D1056" s="8"/>
    </row>
    <row r="1057" spans="1:4" x14ac:dyDescent="0.25">
      <c r="A1057" s="133"/>
      <c r="D1057" s="8"/>
    </row>
    <row r="1058" spans="1:4" x14ac:dyDescent="0.25">
      <c r="A1058" s="133"/>
      <c r="D1058" s="8"/>
    </row>
    <row r="1059" spans="1:4" x14ac:dyDescent="0.25">
      <c r="A1059" s="133"/>
      <c r="D1059" s="8"/>
    </row>
    <row r="1060" spans="1:4" x14ac:dyDescent="0.25">
      <c r="A1060" s="133"/>
      <c r="D1060" s="8"/>
    </row>
    <row r="1061" spans="1:4" x14ac:dyDescent="0.25">
      <c r="A1061" s="133"/>
      <c r="D1061" s="8"/>
    </row>
    <row r="1062" spans="1:4" x14ac:dyDescent="0.25">
      <c r="A1062" s="133"/>
      <c r="D1062" s="8"/>
    </row>
    <row r="1063" spans="1:4" x14ac:dyDescent="0.25">
      <c r="A1063" s="133"/>
      <c r="D1063" s="8"/>
    </row>
    <row r="1064" spans="1:4" x14ac:dyDescent="0.25">
      <c r="A1064" s="133"/>
      <c r="D1064" s="8"/>
    </row>
    <row r="1065" spans="1:4" x14ac:dyDescent="0.25">
      <c r="A1065" s="133"/>
      <c r="D1065" s="8"/>
    </row>
    <row r="1066" spans="1:4" x14ac:dyDescent="0.25">
      <c r="A1066" s="133"/>
      <c r="D1066" s="8"/>
    </row>
    <row r="1067" spans="1:4" x14ac:dyDescent="0.25">
      <c r="A1067" s="133"/>
      <c r="D1067" s="8"/>
    </row>
    <row r="1068" spans="1:4" x14ac:dyDescent="0.25">
      <c r="A1068" s="133"/>
      <c r="D1068" s="8"/>
    </row>
    <row r="1069" spans="1:4" x14ac:dyDescent="0.25">
      <c r="A1069" s="133"/>
      <c r="D1069" s="8"/>
    </row>
    <row r="1070" spans="1:4" x14ac:dyDescent="0.25">
      <c r="A1070" s="133"/>
      <c r="D1070" s="8"/>
    </row>
    <row r="1071" spans="1:4" x14ac:dyDescent="0.25">
      <c r="A1071" s="133"/>
      <c r="D1071" s="8"/>
    </row>
    <row r="1072" spans="1:4" x14ac:dyDescent="0.25">
      <c r="A1072" s="133"/>
      <c r="D1072" s="8"/>
    </row>
    <row r="1073" spans="1:4" x14ac:dyDescent="0.25">
      <c r="A1073" s="133"/>
      <c r="D1073" s="8"/>
    </row>
    <row r="1074" spans="1:4" x14ac:dyDescent="0.25">
      <c r="A1074" s="133"/>
      <c r="D1074" s="8"/>
    </row>
    <row r="1075" spans="1:4" x14ac:dyDescent="0.25">
      <c r="A1075" s="133"/>
      <c r="D1075" s="8"/>
    </row>
    <row r="1076" spans="1:4" x14ac:dyDescent="0.25">
      <c r="A1076" s="133"/>
      <c r="D1076" s="8"/>
    </row>
    <row r="1077" spans="1:4" x14ac:dyDescent="0.25">
      <c r="A1077" s="133"/>
      <c r="D1077" s="8"/>
    </row>
    <row r="1078" spans="1:4" x14ac:dyDescent="0.25">
      <c r="A1078" s="133"/>
      <c r="D1078" s="8"/>
    </row>
    <row r="1079" spans="1:4" x14ac:dyDescent="0.25">
      <c r="A1079" s="133"/>
      <c r="D1079" s="8"/>
    </row>
    <row r="1080" spans="1:4" x14ac:dyDescent="0.25">
      <c r="A1080" s="133"/>
      <c r="D1080" s="8"/>
    </row>
    <row r="1081" spans="1:4" x14ac:dyDescent="0.25">
      <c r="A1081" s="133"/>
      <c r="D1081" s="8"/>
    </row>
    <row r="1082" spans="1:4" x14ac:dyDescent="0.25">
      <c r="A1082" s="133"/>
      <c r="D1082" s="8"/>
    </row>
    <row r="1083" spans="1:4" x14ac:dyDescent="0.25">
      <c r="A1083" s="133"/>
      <c r="D1083" s="8"/>
    </row>
    <row r="1084" spans="1:4" x14ac:dyDescent="0.25">
      <c r="A1084" s="133"/>
      <c r="D1084" s="8"/>
    </row>
    <row r="1085" spans="1:4" x14ac:dyDescent="0.25">
      <c r="A1085" s="133"/>
      <c r="D1085" s="8"/>
    </row>
    <row r="1086" spans="1:4" x14ac:dyDescent="0.25">
      <c r="A1086" s="133"/>
      <c r="D1086" s="8"/>
    </row>
    <row r="1087" spans="1:4" x14ac:dyDescent="0.25">
      <c r="A1087" s="133"/>
      <c r="D1087" s="8"/>
    </row>
    <row r="1088" spans="1:4" x14ac:dyDescent="0.25">
      <c r="A1088" s="133"/>
      <c r="D1088" s="8"/>
    </row>
    <row r="1089" spans="1:4" x14ac:dyDescent="0.25">
      <c r="A1089" s="133"/>
      <c r="D1089" s="8"/>
    </row>
    <row r="1090" spans="1:4" x14ac:dyDescent="0.25">
      <c r="A1090" s="133"/>
      <c r="D1090" s="8"/>
    </row>
    <row r="1091" spans="1:4" x14ac:dyDescent="0.25">
      <c r="A1091" s="133"/>
      <c r="D1091" s="8"/>
    </row>
    <row r="1092" spans="1:4" x14ac:dyDescent="0.25">
      <c r="A1092" s="133"/>
      <c r="D1092" s="8"/>
    </row>
    <row r="1093" spans="1:4" x14ac:dyDescent="0.25">
      <c r="A1093" s="133"/>
      <c r="D1093" s="8"/>
    </row>
    <row r="1094" spans="1:4" x14ac:dyDescent="0.25">
      <c r="A1094" s="133"/>
      <c r="D1094" s="8"/>
    </row>
    <row r="1095" spans="1:4" x14ac:dyDescent="0.25">
      <c r="A1095" s="133"/>
      <c r="D1095" s="8"/>
    </row>
    <row r="1096" spans="1:4" x14ac:dyDescent="0.25">
      <c r="A1096" s="133"/>
      <c r="D1096" s="8"/>
    </row>
    <row r="1097" spans="1:4" x14ac:dyDescent="0.25">
      <c r="A1097" s="133"/>
      <c r="D1097" s="8"/>
    </row>
    <row r="1098" spans="1:4" x14ac:dyDescent="0.25">
      <c r="A1098" s="133"/>
      <c r="D1098" s="8"/>
    </row>
    <row r="1099" spans="1:4" x14ac:dyDescent="0.25">
      <c r="A1099" s="133"/>
      <c r="D1099" s="8"/>
    </row>
    <row r="1100" spans="1:4" x14ac:dyDescent="0.25">
      <c r="A1100" s="133"/>
      <c r="D1100" s="8"/>
    </row>
    <row r="1101" spans="1:4" x14ac:dyDescent="0.25">
      <c r="A1101" s="133"/>
      <c r="D1101" s="8"/>
    </row>
    <row r="1102" spans="1:4" x14ac:dyDescent="0.25">
      <c r="A1102" s="133"/>
      <c r="D1102" s="8"/>
    </row>
    <row r="1103" spans="1:4" x14ac:dyDescent="0.25">
      <c r="A1103" s="133"/>
      <c r="D1103" s="8"/>
    </row>
    <row r="1104" spans="1:4" x14ac:dyDescent="0.25">
      <c r="A1104" s="133"/>
      <c r="D1104" s="8"/>
    </row>
    <row r="1105" spans="1:4" x14ac:dyDescent="0.25">
      <c r="A1105" s="133"/>
      <c r="D1105" s="8"/>
    </row>
    <row r="1106" spans="1:4" x14ac:dyDescent="0.25">
      <c r="A1106" s="133"/>
      <c r="D1106" s="8"/>
    </row>
    <row r="1107" spans="1:4" x14ac:dyDescent="0.25">
      <c r="A1107" s="133"/>
      <c r="D1107" s="8"/>
    </row>
    <row r="1108" spans="1:4" x14ac:dyDescent="0.25">
      <c r="A1108" s="133"/>
      <c r="D1108" s="8"/>
    </row>
    <row r="1109" spans="1:4" x14ac:dyDescent="0.25">
      <c r="A1109" s="133"/>
      <c r="D1109" s="8"/>
    </row>
    <row r="1110" spans="1:4" x14ac:dyDescent="0.25">
      <c r="A1110" s="133"/>
      <c r="D1110" s="8"/>
    </row>
    <row r="1111" spans="1:4" x14ac:dyDescent="0.25">
      <c r="A1111" s="133"/>
      <c r="D1111" s="8"/>
    </row>
    <row r="1112" spans="1:4" x14ac:dyDescent="0.25">
      <c r="A1112" s="133"/>
      <c r="D1112" s="8"/>
    </row>
    <row r="1113" spans="1:4" x14ac:dyDescent="0.25">
      <c r="A1113" s="133"/>
      <c r="D1113" s="8"/>
    </row>
    <row r="1114" spans="1:4" x14ac:dyDescent="0.25">
      <c r="A1114" s="133"/>
      <c r="D1114" s="8"/>
    </row>
    <row r="1115" spans="1:4" x14ac:dyDescent="0.25">
      <c r="A1115" s="133"/>
      <c r="D1115" s="8"/>
    </row>
    <row r="1116" spans="1:4" x14ac:dyDescent="0.25">
      <c r="A1116" s="133"/>
      <c r="D1116" s="8"/>
    </row>
    <row r="1117" spans="1:4" x14ac:dyDescent="0.25">
      <c r="A1117" s="133"/>
      <c r="D1117" s="8"/>
    </row>
    <row r="1118" spans="1:4" x14ac:dyDescent="0.25">
      <c r="A1118" s="133"/>
      <c r="D1118" s="8"/>
    </row>
    <row r="1119" spans="1:4" x14ac:dyDescent="0.25">
      <c r="A1119" s="133"/>
      <c r="D1119" s="8"/>
    </row>
    <row r="1120" spans="1:4" x14ac:dyDescent="0.25">
      <c r="A1120" s="133"/>
      <c r="D1120" s="8"/>
    </row>
    <row r="1121" spans="1:4" x14ac:dyDescent="0.25">
      <c r="A1121" s="133"/>
      <c r="D1121" s="8"/>
    </row>
    <row r="1122" spans="1:4" x14ac:dyDescent="0.25">
      <c r="A1122" s="133"/>
      <c r="D1122" s="8"/>
    </row>
    <row r="1123" spans="1:4" x14ac:dyDescent="0.25">
      <c r="A1123" s="133"/>
      <c r="D1123" s="8"/>
    </row>
    <row r="1124" spans="1:4" x14ac:dyDescent="0.25">
      <c r="A1124" s="133"/>
      <c r="D1124" s="8"/>
    </row>
    <row r="1125" spans="1:4" x14ac:dyDescent="0.25">
      <c r="A1125" s="133"/>
      <c r="D1125" s="8"/>
    </row>
    <row r="1126" spans="1:4" x14ac:dyDescent="0.25">
      <c r="A1126" s="133"/>
      <c r="D1126" s="8"/>
    </row>
    <row r="1127" spans="1:4" x14ac:dyDescent="0.25">
      <c r="A1127" s="133"/>
      <c r="D1127" s="8"/>
    </row>
    <row r="1128" spans="1:4" x14ac:dyDescent="0.25">
      <c r="A1128" s="133"/>
      <c r="D1128" s="8"/>
    </row>
    <row r="1129" spans="1:4" x14ac:dyDescent="0.25">
      <c r="A1129" s="133"/>
      <c r="D1129" s="8"/>
    </row>
    <row r="1130" spans="1:4" x14ac:dyDescent="0.25">
      <c r="A1130" s="133"/>
      <c r="D1130" s="8"/>
    </row>
    <row r="1131" spans="1:4" x14ac:dyDescent="0.25">
      <c r="A1131" s="133"/>
      <c r="D1131" s="8"/>
    </row>
    <row r="1132" spans="1:4" x14ac:dyDescent="0.25">
      <c r="A1132" s="133"/>
      <c r="D1132" s="8"/>
    </row>
    <row r="1133" spans="1:4" x14ac:dyDescent="0.25">
      <c r="A1133" s="133"/>
      <c r="D1133" s="8"/>
    </row>
    <row r="1134" spans="1:4" x14ac:dyDescent="0.25">
      <c r="A1134" s="133"/>
      <c r="D1134" s="8"/>
    </row>
    <row r="1135" spans="1:4" x14ac:dyDescent="0.25">
      <c r="A1135" s="133"/>
      <c r="D1135" s="8"/>
    </row>
    <row r="1136" spans="1:4" x14ac:dyDescent="0.25">
      <c r="A1136" s="133"/>
      <c r="D1136" s="8"/>
    </row>
    <row r="1137" spans="1:4" x14ac:dyDescent="0.25">
      <c r="A1137" s="133"/>
      <c r="D1137" s="8"/>
    </row>
    <row r="1138" spans="1:4" x14ac:dyDescent="0.25">
      <c r="A1138" s="133"/>
      <c r="D1138" s="8"/>
    </row>
    <row r="1139" spans="1:4" x14ac:dyDescent="0.25">
      <c r="A1139" s="133"/>
      <c r="D1139" s="8"/>
    </row>
    <row r="1140" spans="1:4" x14ac:dyDescent="0.25">
      <c r="A1140" s="133"/>
      <c r="D1140" s="8"/>
    </row>
    <row r="1141" spans="1:4" x14ac:dyDescent="0.25">
      <c r="A1141" s="133"/>
      <c r="D1141" s="8"/>
    </row>
    <row r="1142" spans="1:4" x14ac:dyDescent="0.25">
      <c r="A1142" s="133"/>
      <c r="D1142" s="8"/>
    </row>
    <row r="1143" spans="1:4" x14ac:dyDescent="0.25">
      <c r="A1143" s="133"/>
      <c r="D1143" s="8"/>
    </row>
    <row r="1144" spans="1:4" x14ac:dyDescent="0.25">
      <c r="A1144" s="133"/>
      <c r="D1144" s="8"/>
    </row>
    <row r="1145" spans="1:4" x14ac:dyDescent="0.25">
      <c r="A1145" s="133"/>
      <c r="D1145" s="8"/>
    </row>
    <row r="1146" spans="1:4" x14ac:dyDescent="0.25">
      <c r="A1146" s="133"/>
      <c r="D1146" s="8"/>
    </row>
    <row r="1147" spans="1:4" x14ac:dyDescent="0.25">
      <c r="A1147" s="133"/>
      <c r="D1147" s="8"/>
    </row>
    <row r="1148" spans="1:4" x14ac:dyDescent="0.25">
      <c r="A1148" s="133"/>
      <c r="D1148" s="8"/>
    </row>
    <row r="1149" spans="1:4" x14ac:dyDescent="0.25">
      <c r="A1149" s="133"/>
      <c r="D1149" s="8"/>
    </row>
    <row r="1150" spans="1:4" x14ac:dyDescent="0.25">
      <c r="A1150" s="133"/>
      <c r="D1150" s="8"/>
    </row>
    <row r="1151" spans="1:4" x14ac:dyDescent="0.25">
      <c r="A1151" s="133"/>
      <c r="D1151" s="8"/>
    </row>
    <row r="1152" spans="1:4" x14ac:dyDescent="0.25">
      <c r="A1152" s="133"/>
      <c r="D1152" s="8"/>
    </row>
    <row r="1153" spans="1:4" x14ac:dyDescent="0.25">
      <c r="A1153" s="133"/>
      <c r="D1153" s="8"/>
    </row>
    <row r="1154" spans="1:4" x14ac:dyDescent="0.25">
      <c r="A1154" s="133"/>
      <c r="D1154" s="8"/>
    </row>
    <row r="1155" spans="1:4" x14ac:dyDescent="0.25">
      <c r="A1155" s="133"/>
      <c r="D1155" s="8"/>
    </row>
    <row r="1156" spans="1:4" x14ac:dyDescent="0.25">
      <c r="A1156" s="133"/>
      <c r="D1156" s="8"/>
    </row>
    <row r="1157" spans="1:4" x14ac:dyDescent="0.25">
      <c r="A1157" s="133"/>
      <c r="D1157" s="8"/>
    </row>
    <row r="1158" spans="1:4" x14ac:dyDescent="0.25">
      <c r="A1158" s="133"/>
      <c r="D1158" s="8"/>
    </row>
    <row r="1159" spans="1:4" x14ac:dyDescent="0.25">
      <c r="A1159" s="133"/>
      <c r="D1159" s="8"/>
    </row>
    <row r="1160" spans="1:4" x14ac:dyDescent="0.25">
      <c r="A1160" s="133"/>
      <c r="D1160" s="8"/>
    </row>
    <row r="1161" spans="1:4" x14ac:dyDescent="0.25">
      <c r="A1161" s="133"/>
      <c r="D1161" s="8"/>
    </row>
    <row r="1162" spans="1:4" x14ac:dyDescent="0.25">
      <c r="A1162" s="133"/>
      <c r="D1162" s="8"/>
    </row>
    <row r="1163" spans="1:4" x14ac:dyDescent="0.25">
      <c r="A1163" s="133"/>
      <c r="D1163" s="8"/>
    </row>
    <row r="1164" spans="1:4" x14ac:dyDescent="0.25">
      <c r="A1164" s="133"/>
      <c r="D1164" s="8"/>
    </row>
    <row r="1165" spans="1:4" x14ac:dyDescent="0.25">
      <c r="A1165" s="133"/>
      <c r="D1165" s="8"/>
    </row>
    <row r="1166" spans="1:4" x14ac:dyDescent="0.25">
      <c r="A1166" s="133"/>
      <c r="D1166" s="8"/>
    </row>
    <row r="1167" spans="1:4" x14ac:dyDescent="0.25">
      <c r="A1167" s="133"/>
      <c r="D1167" s="8"/>
    </row>
    <row r="1168" spans="1:4" x14ac:dyDescent="0.25">
      <c r="A1168" s="133"/>
      <c r="D1168" s="8"/>
    </row>
    <row r="1169" spans="1:4" x14ac:dyDescent="0.25">
      <c r="A1169" s="133"/>
      <c r="D1169" s="8"/>
    </row>
    <row r="1170" spans="1:4" x14ac:dyDescent="0.25">
      <c r="A1170" s="133"/>
      <c r="D1170" s="8"/>
    </row>
    <row r="1171" spans="1:4" x14ac:dyDescent="0.25">
      <c r="A1171" s="133"/>
      <c r="D1171" s="8"/>
    </row>
    <row r="1172" spans="1:4" x14ac:dyDescent="0.25">
      <c r="A1172" s="133"/>
      <c r="D1172" s="8"/>
    </row>
    <row r="1173" spans="1:4" x14ac:dyDescent="0.25">
      <c r="A1173" s="133"/>
      <c r="D1173" s="8"/>
    </row>
    <row r="1174" spans="1:4" x14ac:dyDescent="0.25">
      <c r="A1174" s="133"/>
      <c r="D1174" s="8"/>
    </row>
    <row r="1175" spans="1:4" x14ac:dyDescent="0.25">
      <c r="A1175" s="133"/>
      <c r="D1175" s="8"/>
    </row>
    <row r="1176" spans="1:4" x14ac:dyDescent="0.25">
      <c r="A1176" s="133"/>
      <c r="D1176" s="8"/>
    </row>
    <row r="1177" spans="1:4" x14ac:dyDescent="0.25">
      <c r="A1177" s="133"/>
      <c r="D1177" s="8"/>
    </row>
    <row r="1178" spans="1:4" x14ac:dyDescent="0.25">
      <c r="A1178" s="133"/>
      <c r="D1178" s="8"/>
    </row>
    <row r="1179" spans="1:4" x14ac:dyDescent="0.25">
      <c r="A1179" s="133"/>
      <c r="D1179" s="8"/>
    </row>
    <row r="1180" spans="1:4" x14ac:dyDescent="0.25">
      <c r="A1180" s="133"/>
      <c r="D1180" s="8"/>
    </row>
    <row r="1181" spans="1:4" x14ac:dyDescent="0.25">
      <c r="A1181" s="133"/>
      <c r="D1181" s="8"/>
    </row>
    <row r="1182" spans="1:4" x14ac:dyDescent="0.25">
      <c r="A1182" s="133"/>
      <c r="D1182" s="8"/>
    </row>
    <row r="1183" spans="1:4" x14ac:dyDescent="0.25">
      <c r="A1183" s="133"/>
      <c r="D1183" s="8"/>
    </row>
    <row r="1184" spans="1:4" x14ac:dyDescent="0.25">
      <c r="A1184" s="133"/>
      <c r="D1184" s="8"/>
    </row>
    <row r="1185" spans="1:4" x14ac:dyDescent="0.25">
      <c r="A1185" s="133"/>
      <c r="D1185" s="8"/>
    </row>
    <row r="1186" spans="1:4" x14ac:dyDescent="0.25">
      <c r="A1186" s="133"/>
      <c r="D1186" s="8"/>
    </row>
    <row r="1187" spans="1:4" x14ac:dyDescent="0.25">
      <c r="A1187" s="133"/>
      <c r="D1187" s="8"/>
    </row>
    <row r="1188" spans="1:4" x14ac:dyDescent="0.25">
      <c r="A1188" s="133"/>
      <c r="D1188" s="8"/>
    </row>
    <row r="1189" spans="1:4" x14ac:dyDescent="0.25">
      <c r="A1189" s="133"/>
      <c r="D1189" s="8"/>
    </row>
    <row r="1190" spans="1:4" x14ac:dyDescent="0.25">
      <c r="A1190" s="133"/>
      <c r="D1190" s="8"/>
    </row>
    <row r="1191" spans="1:4" x14ac:dyDescent="0.25">
      <c r="A1191" s="133"/>
      <c r="D1191" s="8"/>
    </row>
    <row r="1192" spans="1:4" x14ac:dyDescent="0.25">
      <c r="A1192" s="133"/>
      <c r="D1192" s="8"/>
    </row>
    <row r="1193" spans="1:4" x14ac:dyDescent="0.25">
      <c r="A1193" s="133"/>
      <c r="D1193" s="8"/>
    </row>
    <row r="1194" spans="1:4" x14ac:dyDescent="0.25">
      <c r="A1194" s="133"/>
      <c r="D1194" s="8"/>
    </row>
    <row r="1195" spans="1:4" x14ac:dyDescent="0.25">
      <c r="A1195" s="133"/>
      <c r="D1195" s="8"/>
    </row>
    <row r="1196" spans="1:4" x14ac:dyDescent="0.25">
      <c r="A1196" s="133"/>
      <c r="D1196" s="8"/>
    </row>
    <row r="1197" spans="1:4" x14ac:dyDescent="0.25">
      <c r="A1197" s="133"/>
      <c r="D1197" s="8"/>
    </row>
    <row r="1198" spans="1:4" x14ac:dyDescent="0.25">
      <c r="A1198" s="133"/>
      <c r="D1198" s="8"/>
    </row>
    <row r="1199" spans="1:4" x14ac:dyDescent="0.25">
      <c r="A1199" s="133"/>
      <c r="D1199" s="8"/>
    </row>
    <row r="1200" spans="1:4" x14ac:dyDescent="0.25">
      <c r="A1200" s="133"/>
      <c r="D1200" s="8"/>
    </row>
    <row r="1201" spans="1:4" x14ac:dyDescent="0.25">
      <c r="A1201" s="133"/>
      <c r="D1201" s="8"/>
    </row>
    <row r="1202" spans="1:4" x14ac:dyDescent="0.25">
      <c r="A1202" s="133"/>
      <c r="D1202" s="8"/>
    </row>
    <row r="1203" spans="1:4" x14ac:dyDescent="0.25">
      <c r="A1203" s="133"/>
      <c r="D1203" s="8"/>
    </row>
    <row r="1204" spans="1:4" x14ac:dyDescent="0.25">
      <c r="A1204" s="133"/>
      <c r="D1204" s="8"/>
    </row>
    <row r="1205" spans="1:4" x14ac:dyDescent="0.25">
      <c r="A1205" s="133"/>
      <c r="D1205" s="8"/>
    </row>
    <row r="1206" spans="1:4" x14ac:dyDescent="0.25">
      <c r="A1206" s="133"/>
      <c r="D1206" s="8"/>
    </row>
    <row r="1207" spans="1:4" x14ac:dyDescent="0.25">
      <c r="A1207" s="133"/>
      <c r="D1207" s="8"/>
    </row>
    <row r="1208" spans="1:4" x14ac:dyDescent="0.25">
      <c r="A1208" s="133"/>
      <c r="D1208" s="8"/>
    </row>
    <row r="1209" spans="1:4" x14ac:dyDescent="0.25">
      <c r="A1209" s="133"/>
      <c r="D1209" s="8"/>
    </row>
    <row r="1210" spans="1:4" x14ac:dyDescent="0.25">
      <c r="A1210" s="133"/>
      <c r="D1210" s="8"/>
    </row>
    <row r="1211" spans="1:4" x14ac:dyDescent="0.25">
      <c r="A1211" s="133"/>
      <c r="D1211" s="8"/>
    </row>
    <row r="1212" spans="1:4" x14ac:dyDescent="0.25">
      <c r="A1212" s="133"/>
      <c r="D1212" s="8"/>
    </row>
    <row r="1213" spans="1:4" x14ac:dyDescent="0.25">
      <c r="A1213" s="133"/>
      <c r="D1213" s="8"/>
    </row>
    <row r="1214" spans="1:4" x14ac:dyDescent="0.25">
      <c r="A1214" s="133"/>
      <c r="D1214" s="8"/>
    </row>
    <row r="1215" spans="1:4" x14ac:dyDescent="0.25">
      <c r="A1215" s="133"/>
      <c r="D1215" s="8"/>
    </row>
    <row r="1216" spans="1:4" x14ac:dyDescent="0.25">
      <c r="A1216" s="133"/>
      <c r="D1216" s="8"/>
    </row>
    <row r="1217" spans="1:4" x14ac:dyDescent="0.25">
      <c r="A1217" s="133"/>
      <c r="D1217" s="8"/>
    </row>
    <row r="1218" spans="1:4" x14ac:dyDescent="0.25">
      <c r="A1218" s="133"/>
      <c r="D1218" s="8"/>
    </row>
    <row r="1219" spans="1:4" x14ac:dyDescent="0.25">
      <c r="A1219" s="133"/>
      <c r="D1219" s="8"/>
    </row>
    <row r="1220" spans="1:4" x14ac:dyDescent="0.25">
      <c r="A1220" s="133"/>
      <c r="D1220" s="8"/>
    </row>
    <row r="1221" spans="1:4" x14ac:dyDescent="0.25">
      <c r="A1221" s="133"/>
      <c r="D1221" s="8"/>
    </row>
    <row r="1222" spans="1:4" x14ac:dyDescent="0.25">
      <c r="A1222" s="133"/>
      <c r="D1222" s="8"/>
    </row>
    <row r="1223" spans="1:4" x14ac:dyDescent="0.25">
      <c r="A1223" s="133"/>
      <c r="D1223" s="8"/>
    </row>
    <row r="1224" spans="1:4" x14ac:dyDescent="0.25">
      <c r="A1224" s="133"/>
      <c r="D1224" s="8"/>
    </row>
    <row r="1225" spans="1:4" x14ac:dyDescent="0.25">
      <c r="A1225" s="133"/>
      <c r="D1225" s="8"/>
    </row>
    <row r="1226" spans="1:4" x14ac:dyDescent="0.25">
      <c r="A1226" s="133"/>
      <c r="D1226" s="8"/>
    </row>
    <row r="1227" spans="1:4" x14ac:dyDescent="0.25">
      <c r="A1227" s="133"/>
      <c r="D1227" s="8"/>
    </row>
    <row r="1228" spans="1:4" x14ac:dyDescent="0.25">
      <c r="A1228" s="133"/>
      <c r="D1228" s="8"/>
    </row>
    <row r="1229" spans="1:4" x14ac:dyDescent="0.25">
      <c r="A1229" s="133"/>
      <c r="D1229" s="8"/>
    </row>
    <row r="1230" spans="1:4" x14ac:dyDescent="0.25">
      <c r="A1230" s="133"/>
      <c r="D1230" s="8"/>
    </row>
    <row r="1231" spans="1:4" x14ac:dyDescent="0.25">
      <c r="A1231" s="133"/>
      <c r="D1231" s="8"/>
    </row>
    <row r="1232" spans="1:4" x14ac:dyDescent="0.25">
      <c r="A1232" s="133"/>
      <c r="D1232" s="8"/>
    </row>
    <row r="1233" spans="1:4" x14ac:dyDescent="0.25">
      <c r="A1233" s="133"/>
      <c r="D1233" s="8"/>
    </row>
    <row r="1234" spans="1:4" x14ac:dyDescent="0.25">
      <c r="A1234" s="133"/>
      <c r="D1234" s="8"/>
    </row>
    <row r="1235" spans="1:4" x14ac:dyDescent="0.25">
      <c r="A1235" s="133"/>
      <c r="D1235" s="8"/>
    </row>
    <row r="1236" spans="1:4" x14ac:dyDescent="0.25">
      <c r="A1236" s="133"/>
      <c r="D1236" s="8"/>
    </row>
    <row r="1237" spans="1:4" x14ac:dyDescent="0.25">
      <c r="A1237" s="133"/>
      <c r="D1237" s="8"/>
    </row>
    <row r="1238" spans="1:4" x14ac:dyDescent="0.25">
      <c r="A1238" s="133"/>
      <c r="D1238" s="8"/>
    </row>
    <row r="1239" spans="1:4" x14ac:dyDescent="0.25">
      <c r="A1239" s="133"/>
      <c r="D1239" s="8"/>
    </row>
    <row r="1240" spans="1:4" x14ac:dyDescent="0.25">
      <c r="A1240" s="133"/>
      <c r="D1240" s="8"/>
    </row>
    <row r="1241" spans="1:4" x14ac:dyDescent="0.25">
      <c r="A1241" s="133"/>
      <c r="D1241" s="8"/>
    </row>
    <row r="1242" spans="1:4" x14ac:dyDescent="0.25">
      <c r="A1242" s="133"/>
      <c r="D1242" s="8"/>
    </row>
    <row r="1243" spans="1:4" x14ac:dyDescent="0.25">
      <c r="A1243" s="133"/>
      <c r="D1243" s="8"/>
    </row>
    <row r="1244" spans="1:4" x14ac:dyDescent="0.25">
      <c r="A1244" s="133"/>
      <c r="D1244" s="8"/>
    </row>
    <row r="1245" spans="1:4" x14ac:dyDescent="0.25">
      <c r="A1245" s="133"/>
      <c r="D1245" s="8"/>
    </row>
    <row r="1246" spans="1:4" x14ac:dyDescent="0.25">
      <c r="A1246" s="133"/>
      <c r="D1246" s="8"/>
    </row>
    <row r="1247" spans="1:4" x14ac:dyDescent="0.25">
      <c r="A1247" s="133"/>
      <c r="D1247" s="8"/>
    </row>
    <row r="1248" spans="1:4" x14ac:dyDescent="0.25">
      <c r="A1248" s="133"/>
      <c r="D1248" s="8"/>
    </row>
    <row r="1249" spans="1:4" x14ac:dyDescent="0.25">
      <c r="A1249" s="133"/>
      <c r="D1249" s="8"/>
    </row>
    <row r="1250" spans="1:4" x14ac:dyDescent="0.25">
      <c r="A1250" s="133"/>
      <c r="D1250" s="8"/>
    </row>
    <row r="1251" spans="1:4" x14ac:dyDescent="0.25">
      <c r="A1251" s="133"/>
      <c r="D1251" s="8"/>
    </row>
    <row r="1252" spans="1:4" x14ac:dyDescent="0.25">
      <c r="A1252" s="133"/>
      <c r="D1252" s="8"/>
    </row>
    <row r="1253" spans="1:4" x14ac:dyDescent="0.25">
      <c r="A1253" s="133"/>
      <c r="D1253" s="8"/>
    </row>
    <row r="1254" spans="1:4" x14ac:dyDescent="0.25">
      <c r="A1254" s="133"/>
      <c r="D1254" s="8"/>
    </row>
    <row r="1255" spans="1:4" x14ac:dyDescent="0.25">
      <c r="A1255" s="133"/>
      <c r="D1255" s="8"/>
    </row>
    <row r="1256" spans="1:4" x14ac:dyDescent="0.25">
      <c r="A1256" s="133"/>
      <c r="D1256" s="8"/>
    </row>
    <row r="1257" spans="1:4" x14ac:dyDescent="0.25">
      <c r="A1257" s="133"/>
      <c r="D1257" s="8"/>
    </row>
    <row r="1258" spans="1:4" x14ac:dyDescent="0.25">
      <c r="A1258" s="133"/>
      <c r="D1258" s="8"/>
    </row>
    <row r="1259" spans="1:4" x14ac:dyDescent="0.25">
      <c r="A1259" s="133"/>
      <c r="D1259" s="8"/>
    </row>
    <row r="1260" spans="1:4" x14ac:dyDescent="0.25">
      <c r="A1260" s="133"/>
      <c r="D1260" s="8"/>
    </row>
    <row r="1261" spans="1:4" x14ac:dyDescent="0.25">
      <c r="A1261" s="133"/>
      <c r="D1261" s="8"/>
    </row>
    <row r="1262" spans="1:4" x14ac:dyDescent="0.25">
      <c r="A1262" s="133"/>
      <c r="D1262" s="8"/>
    </row>
    <row r="1263" spans="1:4" x14ac:dyDescent="0.25">
      <c r="A1263" s="133"/>
      <c r="D1263" s="8"/>
    </row>
    <row r="1264" spans="1:4" x14ac:dyDescent="0.25">
      <c r="A1264" s="133"/>
      <c r="D1264" s="8"/>
    </row>
    <row r="1265" spans="1:4" x14ac:dyDescent="0.25">
      <c r="A1265" s="133"/>
      <c r="D1265" s="8"/>
    </row>
    <row r="1266" spans="1:4" x14ac:dyDescent="0.25">
      <c r="A1266" s="133"/>
      <c r="D1266" s="8"/>
    </row>
    <row r="1267" spans="1:4" x14ac:dyDescent="0.25">
      <c r="A1267" s="133"/>
      <c r="D1267" s="8"/>
    </row>
    <row r="1268" spans="1:4" x14ac:dyDescent="0.25">
      <c r="A1268" s="133"/>
      <c r="D1268" s="8"/>
    </row>
    <row r="1269" spans="1:4" x14ac:dyDescent="0.25">
      <c r="A1269" s="133"/>
      <c r="D1269" s="8"/>
    </row>
    <row r="1270" spans="1:4" x14ac:dyDescent="0.25">
      <c r="A1270" s="133"/>
      <c r="D1270" s="8"/>
    </row>
    <row r="1271" spans="1:4" x14ac:dyDescent="0.25">
      <c r="A1271" s="133"/>
      <c r="D1271" s="8"/>
    </row>
    <row r="1272" spans="1:4" x14ac:dyDescent="0.25">
      <c r="A1272" s="133"/>
      <c r="D1272" s="8"/>
    </row>
    <row r="1273" spans="1:4" x14ac:dyDescent="0.25">
      <c r="A1273" s="133"/>
      <c r="D1273" s="8"/>
    </row>
    <row r="1274" spans="1:4" x14ac:dyDescent="0.25">
      <c r="A1274" s="133"/>
      <c r="D1274" s="8"/>
    </row>
    <row r="1275" spans="1:4" x14ac:dyDescent="0.25">
      <c r="A1275" s="133"/>
      <c r="D1275" s="8"/>
    </row>
    <row r="1276" spans="1:4" x14ac:dyDescent="0.25">
      <c r="A1276" s="133"/>
      <c r="D1276" s="8"/>
    </row>
    <row r="1277" spans="1:4" x14ac:dyDescent="0.25">
      <c r="A1277" s="133"/>
      <c r="D1277" s="8"/>
    </row>
    <row r="1278" spans="1:4" x14ac:dyDescent="0.25">
      <c r="A1278" s="133"/>
      <c r="D1278" s="8"/>
    </row>
    <row r="1279" spans="1:4" x14ac:dyDescent="0.25">
      <c r="A1279" s="133"/>
      <c r="D1279" s="8"/>
    </row>
    <row r="1280" spans="1:4" x14ac:dyDescent="0.25">
      <c r="A1280" s="133"/>
      <c r="D1280" s="8"/>
    </row>
    <row r="1281" spans="1:4" x14ac:dyDescent="0.25">
      <c r="A1281" s="133"/>
      <c r="D1281" s="8"/>
    </row>
    <row r="1282" spans="1:4" x14ac:dyDescent="0.25">
      <c r="A1282" s="133"/>
      <c r="D1282" s="8"/>
    </row>
    <row r="1283" spans="1:4" x14ac:dyDescent="0.25">
      <c r="A1283" s="133"/>
      <c r="D1283" s="8"/>
    </row>
    <row r="1284" spans="1:4" x14ac:dyDescent="0.25">
      <c r="A1284" s="133"/>
      <c r="D1284" s="8"/>
    </row>
    <row r="1285" spans="1:4" x14ac:dyDescent="0.25">
      <c r="A1285" s="133"/>
      <c r="D1285" s="8"/>
    </row>
    <row r="1286" spans="1:4" x14ac:dyDescent="0.25">
      <c r="A1286" s="133"/>
      <c r="D1286" s="8"/>
    </row>
    <row r="1287" spans="1:4" x14ac:dyDescent="0.25">
      <c r="A1287" s="133"/>
      <c r="D1287" s="8"/>
    </row>
    <row r="1288" spans="1:4" x14ac:dyDescent="0.25">
      <c r="A1288" s="133"/>
      <c r="D1288" s="8"/>
    </row>
    <row r="1289" spans="1:4" x14ac:dyDescent="0.25">
      <c r="A1289" s="133"/>
      <c r="D1289" s="8"/>
    </row>
    <row r="1290" spans="1:4" x14ac:dyDescent="0.25">
      <c r="A1290" s="133"/>
      <c r="D1290" s="8"/>
    </row>
    <row r="1291" spans="1:4" x14ac:dyDescent="0.25">
      <c r="A1291" s="133"/>
      <c r="D1291" s="8"/>
    </row>
    <row r="1292" spans="1:4" x14ac:dyDescent="0.25">
      <c r="A1292" s="133"/>
      <c r="D1292" s="8"/>
    </row>
    <row r="1293" spans="1:4" x14ac:dyDescent="0.25">
      <c r="A1293" s="133"/>
      <c r="D1293" s="8"/>
    </row>
    <row r="1294" spans="1:4" x14ac:dyDescent="0.25">
      <c r="A1294" s="133"/>
      <c r="D1294" s="8"/>
    </row>
    <row r="1295" spans="1:4" x14ac:dyDescent="0.25">
      <c r="A1295" s="133"/>
      <c r="D1295" s="8"/>
    </row>
    <row r="1296" spans="1:4" x14ac:dyDescent="0.25">
      <c r="A1296" s="133"/>
      <c r="D1296" s="8"/>
    </row>
    <row r="1297" spans="1:4" x14ac:dyDescent="0.25">
      <c r="A1297" s="133"/>
      <c r="D1297" s="8"/>
    </row>
    <row r="1298" spans="1:4" x14ac:dyDescent="0.25">
      <c r="A1298" s="133"/>
      <c r="D1298" s="8"/>
    </row>
    <row r="1299" spans="1:4" x14ac:dyDescent="0.25">
      <c r="A1299" s="133"/>
      <c r="D1299" s="8"/>
    </row>
    <row r="1300" spans="1:4" x14ac:dyDescent="0.25">
      <c r="A1300" s="133"/>
      <c r="D1300" s="8"/>
    </row>
    <row r="1301" spans="1:4" x14ac:dyDescent="0.25">
      <c r="A1301" s="133"/>
      <c r="D1301" s="8"/>
    </row>
    <row r="1302" spans="1:4" x14ac:dyDescent="0.25">
      <c r="A1302" s="133"/>
      <c r="D1302" s="8"/>
    </row>
    <row r="1303" spans="1:4" x14ac:dyDescent="0.25">
      <c r="A1303" s="133"/>
      <c r="D1303" s="8"/>
    </row>
    <row r="1304" spans="1:4" x14ac:dyDescent="0.25">
      <c r="A1304" s="133"/>
      <c r="D1304" s="8"/>
    </row>
    <row r="1305" spans="1:4" x14ac:dyDescent="0.25">
      <c r="A1305" s="133"/>
      <c r="D1305" s="8"/>
    </row>
    <row r="1306" spans="1:4" x14ac:dyDescent="0.25">
      <c r="A1306" s="133"/>
      <c r="D1306" s="8"/>
    </row>
    <row r="1307" spans="1:4" x14ac:dyDescent="0.25">
      <c r="A1307" s="133"/>
      <c r="D1307" s="8"/>
    </row>
    <row r="1308" spans="1:4" x14ac:dyDescent="0.25">
      <c r="A1308" s="133"/>
      <c r="D1308" s="8"/>
    </row>
    <row r="1309" spans="1:4" x14ac:dyDescent="0.25">
      <c r="A1309" s="133"/>
      <c r="D1309" s="8"/>
    </row>
    <row r="1310" spans="1:4" x14ac:dyDescent="0.25">
      <c r="A1310" s="133"/>
      <c r="D1310" s="8"/>
    </row>
    <row r="1311" spans="1:4" x14ac:dyDescent="0.25">
      <c r="A1311" s="133"/>
      <c r="D1311" s="8"/>
    </row>
    <row r="1312" spans="1:4" x14ac:dyDescent="0.25">
      <c r="A1312" s="133"/>
      <c r="D1312" s="8"/>
    </row>
    <row r="1313" spans="1:4" x14ac:dyDescent="0.25">
      <c r="A1313" s="133"/>
      <c r="D1313" s="8"/>
    </row>
    <row r="1314" spans="1:4" x14ac:dyDescent="0.25">
      <c r="A1314" s="133"/>
      <c r="D1314" s="8"/>
    </row>
    <row r="1315" spans="1:4" x14ac:dyDescent="0.25">
      <c r="A1315" s="133"/>
      <c r="D1315" s="8"/>
    </row>
    <row r="1316" spans="1:4" x14ac:dyDescent="0.25">
      <c r="A1316" s="133"/>
      <c r="D1316" s="8"/>
    </row>
    <row r="1317" spans="1:4" x14ac:dyDescent="0.25">
      <c r="A1317" s="133"/>
      <c r="D1317" s="8"/>
    </row>
    <row r="1318" spans="1:4" x14ac:dyDescent="0.25">
      <c r="A1318" s="133"/>
      <c r="D1318" s="8"/>
    </row>
    <row r="1319" spans="1:4" x14ac:dyDescent="0.25">
      <c r="A1319" s="133"/>
      <c r="D1319" s="8"/>
    </row>
    <row r="1320" spans="1:4" x14ac:dyDescent="0.25">
      <c r="A1320" s="133"/>
      <c r="D1320" s="8"/>
    </row>
    <row r="1321" spans="1:4" x14ac:dyDescent="0.25">
      <c r="A1321" s="133"/>
      <c r="D1321" s="8"/>
    </row>
    <row r="1322" spans="1:4" x14ac:dyDescent="0.25">
      <c r="A1322" s="133"/>
      <c r="D1322" s="8"/>
    </row>
    <row r="1323" spans="1:4" x14ac:dyDescent="0.25">
      <c r="A1323" s="133"/>
      <c r="D1323" s="8"/>
    </row>
    <row r="1324" spans="1:4" x14ac:dyDescent="0.25">
      <c r="A1324" s="133"/>
      <c r="D1324" s="8"/>
    </row>
    <row r="1325" spans="1:4" x14ac:dyDescent="0.25">
      <c r="A1325" s="133"/>
      <c r="D1325" s="8"/>
    </row>
    <row r="1326" spans="1:4" x14ac:dyDescent="0.25">
      <c r="A1326" s="133"/>
      <c r="D1326" s="8"/>
    </row>
    <row r="1327" spans="1:4" x14ac:dyDescent="0.25">
      <c r="A1327" s="133"/>
      <c r="D1327" s="8"/>
    </row>
    <row r="1328" spans="1:4" x14ac:dyDescent="0.25">
      <c r="A1328" s="133"/>
      <c r="D1328" s="8"/>
    </row>
    <row r="1329" spans="1:4" x14ac:dyDescent="0.25">
      <c r="A1329" s="133"/>
      <c r="D1329" s="8"/>
    </row>
    <row r="1330" spans="1:4" x14ac:dyDescent="0.25">
      <c r="A1330" s="133"/>
      <c r="D1330" s="8"/>
    </row>
    <row r="1331" spans="1:4" x14ac:dyDescent="0.25">
      <c r="A1331" s="133"/>
      <c r="D1331" s="8"/>
    </row>
    <row r="1332" spans="1:4" x14ac:dyDescent="0.25">
      <c r="A1332" s="133"/>
      <c r="D1332" s="8"/>
    </row>
    <row r="1333" spans="1:4" x14ac:dyDescent="0.25">
      <c r="A1333" s="133"/>
      <c r="D1333" s="8"/>
    </row>
    <row r="1334" spans="1:4" x14ac:dyDescent="0.25">
      <c r="A1334" s="133"/>
      <c r="D1334" s="8"/>
    </row>
    <row r="1335" spans="1:4" x14ac:dyDescent="0.25">
      <c r="A1335" s="133"/>
      <c r="D1335" s="8"/>
    </row>
    <row r="1336" spans="1:4" x14ac:dyDescent="0.25">
      <c r="A1336" s="133"/>
      <c r="D1336" s="8"/>
    </row>
    <row r="1337" spans="1:4" x14ac:dyDescent="0.25">
      <c r="A1337" s="133"/>
      <c r="D1337" s="8"/>
    </row>
    <row r="1338" spans="1:4" x14ac:dyDescent="0.25">
      <c r="A1338" s="133"/>
      <c r="D1338" s="8"/>
    </row>
    <row r="1339" spans="1:4" x14ac:dyDescent="0.25">
      <c r="A1339" s="133"/>
      <c r="D1339" s="8"/>
    </row>
    <row r="1340" spans="1:4" x14ac:dyDescent="0.25">
      <c r="A1340" s="133"/>
      <c r="D1340" s="8"/>
    </row>
    <row r="1341" spans="1:4" x14ac:dyDescent="0.25">
      <c r="A1341" s="133"/>
      <c r="D1341" s="8"/>
    </row>
    <row r="1342" spans="1:4" x14ac:dyDescent="0.25">
      <c r="A1342" s="133"/>
      <c r="D1342" s="8"/>
    </row>
    <row r="1343" spans="1:4" x14ac:dyDescent="0.25">
      <c r="A1343" s="133"/>
      <c r="D1343" s="8"/>
    </row>
    <row r="1344" spans="1:4" x14ac:dyDescent="0.25">
      <c r="A1344" s="133"/>
      <c r="D1344" s="8"/>
    </row>
    <row r="1345" spans="1:4" x14ac:dyDescent="0.25">
      <c r="A1345" s="133"/>
      <c r="D1345" s="8"/>
    </row>
    <row r="1346" spans="1:4" x14ac:dyDescent="0.25">
      <c r="A1346" s="133"/>
      <c r="D1346" s="8"/>
    </row>
    <row r="1347" spans="1:4" x14ac:dyDescent="0.25">
      <c r="A1347" s="133"/>
      <c r="D1347" s="8"/>
    </row>
    <row r="1348" spans="1:4" x14ac:dyDescent="0.25">
      <c r="A1348" s="133"/>
      <c r="D1348" s="8"/>
    </row>
    <row r="1349" spans="1:4" x14ac:dyDescent="0.25">
      <c r="A1349" s="133"/>
      <c r="D1349" s="8"/>
    </row>
    <row r="1350" spans="1:4" x14ac:dyDescent="0.25">
      <c r="A1350" s="133"/>
      <c r="D1350" s="8"/>
    </row>
    <row r="1351" spans="1:4" x14ac:dyDescent="0.25">
      <c r="A1351" s="133"/>
      <c r="D1351" s="8"/>
    </row>
    <row r="1352" spans="1:4" x14ac:dyDescent="0.25">
      <c r="A1352" s="133"/>
      <c r="D1352" s="8"/>
    </row>
    <row r="1353" spans="1:4" x14ac:dyDescent="0.25">
      <c r="A1353" s="133"/>
      <c r="D1353" s="8"/>
    </row>
    <row r="1354" spans="1:4" x14ac:dyDescent="0.25">
      <c r="A1354" s="133"/>
      <c r="D1354" s="8"/>
    </row>
    <row r="1355" spans="1:4" x14ac:dyDescent="0.25">
      <c r="A1355" s="133"/>
      <c r="D1355" s="8"/>
    </row>
    <row r="1356" spans="1:4" x14ac:dyDescent="0.25">
      <c r="A1356" s="133"/>
      <c r="D1356" s="8"/>
    </row>
    <row r="1357" spans="1:4" x14ac:dyDescent="0.25">
      <c r="A1357" s="133"/>
      <c r="D1357" s="8"/>
    </row>
    <row r="1358" spans="1:4" x14ac:dyDescent="0.25">
      <c r="A1358" s="133"/>
      <c r="D1358" s="8"/>
    </row>
    <row r="1359" spans="1:4" x14ac:dyDescent="0.25">
      <c r="A1359" s="133"/>
      <c r="D1359" s="8"/>
    </row>
    <row r="1360" spans="1:4" x14ac:dyDescent="0.25">
      <c r="A1360" s="133"/>
      <c r="D1360" s="8"/>
    </row>
    <row r="1361" spans="1:4" x14ac:dyDescent="0.25">
      <c r="A1361" s="133"/>
      <c r="D1361" s="8"/>
    </row>
    <row r="1362" spans="1:4" x14ac:dyDescent="0.25">
      <c r="A1362" s="133"/>
      <c r="D1362" s="8"/>
    </row>
    <row r="1363" spans="1:4" x14ac:dyDescent="0.25">
      <c r="A1363" s="133"/>
      <c r="D1363" s="8"/>
    </row>
    <row r="1364" spans="1:4" x14ac:dyDescent="0.25">
      <c r="A1364" s="133"/>
      <c r="D1364" s="8"/>
    </row>
    <row r="1365" spans="1:4" x14ac:dyDescent="0.25">
      <c r="A1365" s="133"/>
      <c r="D1365" s="8"/>
    </row>
    <row r="1366" spans="1:4" x14ac:dyDescent="0.25">
      <c r="A1366" s="133"/>
      <c r="D1366" s="8"/>
    </row>
    <row r="1367" spans="1:4" x14ac:dyDescent="0.25">
      <c r="A1367" s="133"/>
      <c r="D1367" s="8"/>
    </row>
    <row r="1368" spans="1:4" x14ac:dyDescent="0.25">
      <c r="A1368" s="133"/>
      <c r="D1368" s="8"/>
    </row>
    <row r="1369" spans="1:4" x14ac:dyDescent="0.25">
      <c r="A1369" s="133"/>
      <c r="D1369" s="8"/>
    </row>
    <row r="1370" spans="1:4" x14ac:dyDescent="0.25">
      <c r="A1370" s="133"/>
      <c r="D1370" s="8"/>
    </row>
    <row r="1371" spans="1:4" x14ac:dyDescent="0.25">
      <c r="A1371" s="133"/>
      <c r="D1371" s="8"/>
    </row>
    <row r="1372" spans="1:4" x14ac:dyDescent="0.25">
      <c r="A1372" s="133"/>
      <c r="D1372" s="8"/>
    </row>
    <row r="1373" spans="1:4" x14ac:dyDescent="0.25">
      <c r="A1373" s="133"/>
      <c r="D1373" s="8"/>
    </row>
    <row r="1374" spans="1:4" x14ac:dyDescent="0.25">
      <c r="A1374" s="133"/>
      <c r="D1374" s="8"/>
    </row>
    <row r="1375" spans="1:4" x14ac:dyDescent="0.25">
      <c r="A1375" s="133"/>
      <c r="D1375" s="8"/>
    </row>
    <row r="1376" spans="1:4" x14ac:dyDescent="0.25">
      <c r="A1376" s="133"/>
      <c r="D1376" s="8"/>
    </row>
    <row r="1377" spans="1:4" x14ac:dyDescent="0.25">
      <c r="A1377" s="133"/>
      <c r="D1377" s="8"/>
    </row>
    <row r="1378" spans="1:4" x14ac:dyDescent="0.25">
      <c r="A1378" s="133"/>
      <c r="D1378" s="8"/>
    </row>
    <row r="1379" spans="1:4" x14ac:dyDescent="0.25">
      <c r="A1379" s="133"/>
      <c r="D1379" s="8"/>
    </row>
    <row r="1380" spans="1:4" x14ac:dyDescent="0.25">
      <c r="A1380" s="133"/>
      <c r="D1380" s="8"/>
    </row>
    <row r="1381" spans="1:4" x14ac:dyDescent="0.25">
      <c r="A1381" s="133"/>
      <c r="D1381" s="8"/>
    </row>
    <row r="1382" spans="1:4" x14ac:dyDescent="0.25">
      <c r="A1382" s="133"/>
      <c r="D1382" s="8"/>
    </row>
    <row r="1383" spans="1:4" x14ac:dyDescent="0.25">
      <c r="A1383" s="133"/>
      <c r="D1383" s="8"/>
    </row>
    <row r="1384" spans="1:4" x14ac:dyDescent="0.25">
      <c r="A1384" s="133"/>
      <c r="D1384" s="8"/>
    </row>
    <row r="1385" spans="1:4" x14ac:dyDescent="0.25">
      <c r="A1385" s="133"/>
      <c r="D1385" s="8"/>
    </row>
    <row r="1386" spans="1:4" x14ac:dyDescent="0.25">
      <c r="A1386" s="133"/>
      <c r="D1386" s="8"/>
    </row>
    <row r="1387" spans="1:4" x14ac:dyDescent="0.25">
      <c r="A1387" s="133"/>
      <c r="D1387" s="8"/>
    </row>
    <row r="1388" spans="1:4" x14ac:dyDescent="0.25">
      <c r="A1388" s="133"/>
      <c r="D1388" s="8"/>
    </row>
    <row r="1389" spans="1:4" x14ac:dyDescent="0.25">
      <c r="A1389" s="133"/>
      <c r="D1389" s="8"/>
    </row>
    <row r="1390" spans="1:4" x14ac:dyDescent="0.25">
      <c r="A1390" s="133"/>
      <c r="D1390" s="8"/>
    </row>
    <row r="1391" spans="1:4" x14ac:dyDescent="0.25">
      <c r="A1391" s="133"/>
      <c r="D1391" s="8"/>
    </row>
    <row r="1392" spans="1:4" x14ac:dyDescent="0.25">
      <c r="A1392" s="133"/>
      <c r="D1392" s="8"/>
    </row>
    <row r="1393" spans="1:4" x14ac:dyDescent="0.25">
      <c r="A1393" s="133"/>
      <c r="D1393" s="8"/>
    </row>
    <row r="1394" spans="1:4" x14ac:dyDescent="0.25">
      <c r="A1394" s="133"/>
      <c r="D1394" s="8"/>
    </row>
    <row r="1395" spans="1:4" x14ac:dyDescent="0.25">
      <c r="A1395" s="133"/>
      <c r="D1395" s="8"/>
    </row>
    <row r="1396" spans="1:4" x14ac:dyDescent="0.25">
      <c r="A1396" s="133"/>
      <c r="D1396" s="8"/>
    </row>
    <row r="1397" spans="1:4" x14ac:dyDescent="0.25">
      <c r="A1397" s="133"/>
      <c r="D1397" s="8"/>
    </row>
    <row r="1398" spans="1:4" x14ac:dyDescent="0.25">
      <c r="A1398" s="133"/>
      <c r="D1398" s="8"/>
    </row>
    <row r="1399" spans="1:4" x14ac:dyDescent="0.25">
      <c r="A1399" s="133"/>
      <c r="D1399" s="8"/>
    </row>
    <row r="1400" spans="1:4" x14ac:dyDescent="0.25">
      <c r="A1400" s="133"/>
      <c r="D1400" s="8"/>
    </row>
    <row r="1401" spans="1:4" x14ac:dyDescent="0.25">
      <c r="A1401" s="133"/>
      <c r="D1401" s="8"/>
    </row>
    <row r="1402" spans="1:4" x14ac:dyDescent="0.25">
      <c r="A1402" s="133"/>
      <c r="D1402" s="8"/>
    </row>
    <row r="1403" spans="1:4" x14ac:dyDescent="0.25">
      <c r="A1403" s="133"/>
      <c r="D1403" s="8"/>
    </row>
    <row r="1404" spans="1:4" x14ac:dyDescent="0.25">
      <c r="A1404" s="133"/>
      <c r="D1404" s="8"/>
    </row>
    <row r="1405" spans="1:4" x14ac:dyDescent="0.25">
      <c r="A1405" s="133"/>
      <c r="D1405" s="8"/>
    </row>
    <row r="1406" spans="1:4" x14ac:dyDescent="0.25">
      <c r="A1406" s="133"/>
      <c r="D1406" s="8"/>
    </row>
    <row r="1407" spans="1:4" x14ac:dyDescent="0.25">
      <c r="A1407" s="133"/>
      <c r="D1407" s="8"/>
    </row>
    <row r="1408" spans="1:4" x14ac:dyDescent="0.25">
      <c r="A1408" s="133"/>
      <c r="D1408" s="8"/>
    </row>
    <row r="1409" spans="1:4" x14ac:dyDescent="0.25">
      <c r="A1409" s="133"/>
      <c r="D1409" s="8"/>
    </row>
    <row r="1410" spans="1:4" x14ac:dyDescent="0.25">
      <c r="A1410" s="133"/>
      <c r="D1410" s="8"/>
    </row>
    <row r="1411" spans="1:4" x14ac:dyDescent="0.25">
      <c r="A1411" s="133"/>
      <c r="D1411" s="8"/>
    </row>
    <row r="1412" spans="1:4" x14ac:dyDescent="0.25">
      <c r="A1412" s="133"/>
      <c r="D1412" s="8"/>
    </row>
    <row r="1413" spans="1:4" x14ac:dyDescent="0.25">
      <c r="A1413" s="133"/>
      <c r="D1413" s="8"/>
    </row>
    <row r="1414" spans="1:4" x14ac:dyDescent="0.25">
      <c r="A1414" s="133"/>
      <c r="D1414" s="8"/>
    </row>
    <row r="1415" spans="1:4" x14ac:dyDescent="0.25">
      <c r="A1415" s="133"/>
      <c r="D1415" s="8"/>
    </row>
    <row r="1416" spans="1:4" x14ac:dyDescent="0.25">
      <c r="A1416" s="133"/>
      <c r="D1416" s="8"/>
    </row>
    <row r="1417" spans="1:4" x14ac:dyDescent="0.25">
      <c r="A1417" s="133"/>
      <c r="D1417" s="8"/>
    </row>
    <row r="1418" spans="1:4" x14ac:dyDescent="0.25">
      <c r="A1418" s="133"/>
      <c r="D1418" s="8"/>
    </row>
    <row r="1419" spans="1:4" x14ac:dyDescent="0.25">
      <c r="A1419" s="133"/>
      <c r="D1419" s="8"/>
    </row>
    <row r="1420" spans="1:4" x14ac:dyDescent="0.25">
      <c r="A1420" s="133"/>
      <c r="D1420" s="8"/>
    </row>
    <row r="1421" spans="1:4" x14ac:dyDescent="0.25">
      <c r="A1421" s="133"/>
      <c r="D1421" s="8"/>
    </row>
    <row r="1422" spans="1:4" x14ac:dyDescent="0.25">
      <c r="A1422" s="133"/>
      <c r="D1422" s="8"/>
    </row>
    <row r="1423" spans="1:4" x14ac:dyDescent="0.25">
      <c r="A1423" s="133"/>
      <c r="D1423" s="8"/>
    </row>
    <row r="1424" spans="1:4" x14ac:dyDescent="0.25">
      <c r="A1424" s="133"/>
      <c r="D1424" s="8"/>
    </row>
    <row r="1425" spans="1:4" x14ac:dyDescent="0.25">
      <c r="A1425" s="133"/>
      <c r="D1425" s="8"/>
    </row>
    <row r="1426" spans="1:4" x14ac:dyDescent="0.25">
      <c r="A1426" s="133"/>
      <c r="D1426" s="8"/>
    </row>
    <row r="1427" spans="1:4" x14ac:dyDescent="0.25">
      <c r="A1427" s="133"/>
      <c r="D1427" s="8"/>
    </row>
    <row r="1428" spans="1:4" x14ac:dyDescent="0.25">
      <c r="A1428" s="133"/>
      <c r="D1428" s="8"/>
    </row>
    <row r="1429" spans="1:4" x14ac:dyDescent="0.25">
      <c r="A1429" s="133"/>
      <c r="D1429" s="8"/>
    </row>
    <row r="1430" spans="1:4" x14ac:dyDescent="0.25">
      <c r="A1430" s="133"/>
      <c r="D1430" s="8"/>
    </row>
    <row r="1431" spans="1:4" x14ac:dyDescent="0.25">
      <c r="A1431" s="133"/>
      <c r="D1431" s="8"/>
    </row>
    <row r="1432" spans="1:4" x14ac:dyDescent="0.25">
      <c r="A1432" s="133"/>
      <c r="D1432" s="8"/>
    </row>
    <row r="1433" spans="1:4" x14ac:dyDescent="0.25">
      <c r="A1433" s="133"/>
      <c r="D1433" s="8"/>
    </row>
    <row r="1434" spans="1:4" x14ac:dyDescent="0.25">
      <c r="A1434" s="133"/>
      <c r="D1434" s="8"/>
    </row>
    <row r="1435" spans="1:4" x14ac:dyDescent="0.25">
      <c r="A1435" s="133"/>
      <c r="D1435" s="8"/>
    </row>
    <row r="1436" spans="1:4" x14ac:dyDescent="0.25">
      <c r="A1436" s="133"/>
      <c r="D1436" s="8"/>
    </row>
    <row r="1437" spans="1:4" x14ac:dyDescent="0.25">
      <c r="A1437" s="133"/>
      <c r="D1437" s="8"/>
    </row>
    <row r="1438" spans="1:4" x14ac:dyDescent="0.25">
      <c r="A1438" s="133"/>
      <c r="D1438" s="8"/>
    </row>
    <row r="1439" spans="1:4" x14ac:dyDescent="0.25">
      <c r="A1439" s="133"/>
      <c r="D1439" s="8"/>
    </row>
    <row r="1440" spans="1:4" x14ac:dyDescent="0.25">
      <c r="A1440" s="133"/>
      <c r="D1440" s="8"/>
    </row>
    <row r="1441" spans="1:4" x14ac:dyDescent="0.25">
      <c r="A1441" s="133"/>
      <c r="D1441" s="8"/>
    </row>
    <row r="1442" spans="1:4" x14ac:dyDescent="0.25">
      <c r="A1442" s="133"/>
      <c r="D1442" s="8"/>
    </row>
    <row r="1443" spans="1:4" x14ac:dyDescent="0.25">
      <c r="A1443" s="133"/>
      <c r="D1443" s="8"/>
    </row>
    <row r="1444" spans="1:4" x14ac:dyDescent="0.25">
      <c r="A1444" s="133"/>
      <c r="D1444" s="8"/>
    </row>
    <row r="1445" spans="1:4" x14ac:dyDescent="0.25">
      <c r="A1445" s="133"/>
      <c r="D1445" s="8"/>
    </row>
    <row r="1446" spans="1:4" x14ac:dyDescent="0.25">
      <c r="A1446" s="133"/>
      <c r="D1446" s="8"/>
    </row>
    <row r="1447" spans="1:4" x14ac:dyDescent="0.25">
      <c r="A1447" s="133"/>
      <c r="D1447" s="8"/>
    </row>
    <row r="1448" spans="1:4" x14ac:dyDescent="0.25">
      <c r="A1448" s="133"/>
      <c r="D1448" s="8"/>
    </row>
    <row r="1449" spans="1:4" x14ac:dyDescent="0.25">
      <c r="A1449" s="133"/>
      <c r="D1449" s="8"/>
    </row>
    <row r="1450" spans="1:4" x14ac:dyDescent="0.25">
      <c r="A1450" s="133"/>
      <c r="D1450" s="8"/>
    </row>
    <row r="1451" spans="1:4" x14ac:dyDescent="0.25">
      <c r="A1451" s="133"/>
      <c r="D1451" s="8"/>
    </row>
    <row r="1452" spans="1:4" x14ac:dyDescent="0.25">
      <c r="A1452" s="133"/>
      <c r="D1452" s="8"/>
    </row>
    <row r="1453" spans="1:4" x14ac:dyDescent="0.25">
      <c r="A1453" s="133"/>
      <c r="D1453" s="8"/>
    </row>
    <row r="1454" spans="1:4" x14ac:dyDescent="0.25">
      <c r="A1454" s="133"/>
      <c r="D1454" s="8"/>
    </row>
    <row r="1455" spans="1:4" x14ac:dyDescent="0.25">
      <c r="A1455" s="133"/>
      <c r="D1455" s="8"/>
    </row>
    <row r="1456" spans="1:4" x14ac:dyDescent="0.25">
      <c r="A1456" s="133"/>
      <c r="D1456" s="8"/>
    </row>
    <row r="1457" spans="1:4" x14ac:dyDescent="0.25">
      <c r="A1457" s="133"/>
      <c r="D1457" s="8"/>
    </row>
    <row r="1458" spans="1:4" x14ac:dyDescent="0.25">
      <c r="A1458" s="133"/>
      <c r="D1458" s="8"/>
    </row>
    <row r="1459" spans="1:4" x14ac:dyDescent="0.25">
      <c r="A1459" s="133"/>
      <c r="D1459" s="8"/>
    </row>
    <row r="1460" spans="1:4" x14ac:dyDescent="0.25">
      <c r="A1460" s="133"/>
      <c r="D1460" s="8"/>
    </row>
    <row r="1461" spans="1:4" x14ac:dyDescent="0.25">
      <c r="A1461" s="133"/>
      <c r="D1461" s="8"/>
    </row>
    <row r="1462" spans="1:4" x14ac:dyDescent="0.25">
      <c r="A1462" s="133"/>
      <c r="D1462" s="8"/>
    </row>
    <row r="1463" spans="1:4" x14ac:dyDescent="0.25">
      <c r="A1463" s="133"/>
      <c r="D1463" s="8"/>
    </row>
    <row r="1464" spans="1:4" x14ac:dyDescent="0.25">
      <c r="A1464" s="133"/>
      <c r="D1464" s="8"/>
    </row>
    <row r="1465" spans="1:4" x14ac:dyDescent="0.25">
      <c r="A1465" s="133"/>
      <c r="D1465" s="8"/>
    </row>
    <row r="1466" spans="1:4" x14ac:dyDescent="0.25">
      <c r="A1466" s="133"/>
      <c r="D1466" s="8"/>
    </row>
    <row r="1467" spans="1:4" x14ac:dyDescent="0.25">
      <c r="A1467" s="133"/>
      <c r="D1467" s="8"/>
    </row>
    <row r="1468" spans="1:4" x14ac:dyDescent="0.25">
      <c r="A1468" s="133"/>
      <c r="D1468" s="8"/>
    </row>
    <row r="1469" spans="1:4" x14ac:dyDescent="0.25">
      <c r="A1469" s="133"/>
      <c r="D1469" s="8"/>
    </row>
    <row r="1470" spans="1:4" x14ac:dyDescent="0.25">
      <c r="A1470" s="133"/>
      <c r="D1470" s="8"/>
    </row>
    <row r="1471" spans="1:4" x14ac:dyDescent="0.25">
      <c r="A1471" s="133"/>
      <c r="D1471" s="8"/>
    </row>
    <row r="1472" spans="1:4" x14ac:dyDescent="0.25">
      <c r="A1472" s="133"/>
      <c r="D1472" s="8"/>
    </row>
    <row r="1473" spans="1:4" x14ac:dyDescent="0.25">
      <c r="A1473" s="133"/>
      <c r="D1473" s="8"/>
    </row>
    <row r="1474" spans="1:4" x14ac:dyDescent="0.25">
      <c r="A1474" s="133"/>
      <c r="D1474" s="8"/>
    </row>
    <row r="1475" spans="1:4" x14ac:dyDescent="0.25">
      <c r="A1475" s="133"/>
      <c r="D1475" s="8"/>
    </row>
    <row r="1476" spans="1:4" x14ac:dyDescent="0.25">
      <c r="A1476" s="133"/>
      <c r="D1476" s="8"/>
    </row>
    <row r="1477" spans="1:4" x14ac:dyDescent="0.25">
      <c r="A1477" s="133"/>
      <c r="D1477" s="8"/>
    </row>
    <row r="1478" spans="1:4" x14ac:dyDescent="0.25">
      <c r="A1478" s="133"/>
      <c r="D1478" s="8"/>
    </row>
    <row r="1479" spans="1:4" x14ac:dyDescent="0.25">
      <c r="A1479" s="133"/>
      <c r="D1479" s="8"/>
    </row>
    <row r="1480" spans="1:4" x14ac:dyDescent="0.25">
      <c r="A1480" s="133"/>
      <c r="D1480" s="8"/>
    </row>
    <row r="1481" spans="1:4" x14ac:dyDescent="0.25">
      <c r="A1481" s="133"/>
      <c r="D1481" s="8"/>
    </row>
    <row r="1482" spans="1:4" x14ac:dyDescent="0.25">
      <c r="A1482" s="133"/>
      <c r="D1482" s="8"/>
    </row>
    <row r="1483" spans="1:4" x14ac:dyDescent="0.25">
      <c r="A1483" s="133"/>
      <c r="D1483" s="8"/>
    </row>
    <row r="1484" spans="1:4" x14ac:dyDescent="0.25">
      <c r="A1484" s="133"/>
      <c r="D1484" s="8"/>
    </row>
    <row r="1485" spans="1:4" x14ac:dyDescent="0.25">
      <c r="A1485" s="133"/>
      <c r="D1485" s="8"/>
    </row>
    <row r="1486" spans="1:4" x14ac:dyDescent="0.25">
      <c r="A1486" s="133"/>
      <c r="D1486" s="8"/>
    </row>
    <row r="1487" spans="1:4" x14ac:dyDescent="0.25">
      <c r="A1487" s="133"/>
      <c r="D1487" s="8"/>
    </row>
    <row r="1488" spans="1:4" x14ac:dyDescent="0.25">
      <c r="A1488" s="133"/>
      <c r="D1488" s="8"/>
    </row>
    <row r="1489" spans="1:4" x14ac:dyDescent="0.25">
      <c r="A1489" s="133"/>
      <c r="D1489" s="8"/>
    </row>
    <row r="1490" spans="1:4" x14ac:dyDescent="0.25">
      <c r="A1490" s="133"/>
      <c r="D1490" s="8"/>
    </row>
    <row r="1491" spans="1:4" x14ac:dyDescent="0.25">
      <c r="A1491" s="133"/>
      <c r="D1491" s="8"/>
    </row>
    <row r="1492" spans="1:4" x14ac:dyDescent="0.25">
      <c r="A1492" s="133"/>
      <c r="D1492" s="8"/>
    </row>
    <row r="1493" spans="1:4" x14ac:dyDescent="0.25">
      <c r="A1493" s="133"/>
      <c r="D1493" s="8"/>
    </row>
    <row r="1494" spans="1:4" x14ac:dyDescent="0.25">
      <c r="A1494" s="133"/>
      <c r="D1494" s="8"/>
    </row>
    <row r="1495" spans="1:4" x14ac:dyDescent="0.25">
      <c r="A1495" s="133"/>
      <c r="D1495" s="8"/>
    </row>
    <row r="1496" spans="1:4" x14ac:dyDescent="0.25">
      <c r="A1496" s="133"/>
      <c r="D1496" s="8"/>
    </row>
    <row r="1497" spans="1:4" x14ac:dyDescent="0.25">
      <c r="A1497" s="133"/>
      <c r="D1497" s="8"/>
    </row>
    <row r="1498" spans="1:4" x14ac:dyDescent="0.25">
      <c r="A1498" s="133"/>
      <c r="D1498" s="8"/>
    </row>
    <row r="1499" spans="1:4" x14ac:dyDescent="0.25">
      <c r="A1499" s="133"/>
      <c r="D1499" s="8"/>
    </row>
    <row r="1500" spans="1:4" x14ac:dyDescent="0.25">
      <c r="A1500" s="133"/>
      <c r="D1500" s="8"/>
    </row>
    <row r="1501" spans="1:4" x14ac:dyDescent="0.25">
      <c r="A1501" s="133"/>
      <c r="D1501" s="8"/>
    </row>
    <row r="1502" spans="1:4" x14ac:dyDescent="0.25">
      <c r="A1502" s="133"/>
      <c r="D1502" s="8"/>
    </row>
    <row r="1503" spans="1:4" x14ac:dyDescent="0.25">
      <c r="A1503" s="133"/>
      <c r="D1503" s="8"/>
    </row>
    <row r="1504" spans="1:4" x14ac:dyDescent="0.25">
      <c r="A1504" s="133"/>
      <c r="D1504" s="8"/>
    </row>
    <row r="1505" spans="1:4" x14ac:dyDescent="0.25">
      <c r="A1505" s="133"/>
      <c r="D1505" s="8"/>
    </row>
    <row r="1506" spans="1:4" x14ac:dyDescent="0.25">
      <c r="A1506" s="133"/>
      <c r="D1506" s="8"/>
    </row>
    <row r="1507" spans="1:4" x14ac:dyDescent="0.25">
      <c r="A1507" s="133"/>
      <c r="D1507" s="8"/>
    </row>
    <row r="1508" spans="1:4" x14ac:dyDescent="0.25">
      <c r="A1508" s="133"/>
      <c r="D1508" s="8"/>
    </row>
    <row r="1509" spans="1:4" x14ac:dyDescent="0.25">
      <c r="A1509" s="133"/>
      <c r="D1509" s="8"/>
    </row>
    <row r="1510" spans="1:4" x14ac:dyDescent="0.25">
      <c r="A1510" s="133"/>
      <c r="D1510" s="8"/>
    </row>
    <row r="1511" spans="1:4" x14ac:dyDescent="0.25">
      <c r="A1511" s="133"/>
      <c r="D1511" s="8"/>
    </row>
    <row r="1512" spans="1:4" x14ac:dyDescent="0.25">
      <c r="A1512" s="133"/>
      <c r="D1512" s="8"/>
    </row>
    <row r="1513" spans="1:4" x14ac:dyDescent="0.25">
      <c r="A1513" s="133"/>
      <c r="D1513" s="8"/>
    </row>
    <row r="1514" spans="1:4" x14ac:dyDescent="0.25">
      <c r="A1514" s="133"/>
      <c r="D1514" s="8"/>
    </row>
    <row r="1515" spans="1:4" x14ac:dyDescent="0.25">
      <c r="A1515" s="133"/>
      <c r="D1515" s="8"/>
    </row>
    <row r="1516" spans="1:4" x14ac:dyDescent="0.25">
      <c r="A1516" s="133"/>
      <c r="D1516" s="8"/>
    </row>
    <row r="1517" spans="1:4" x14ac:dyDescent="0.25">
      <c r="A1517" s="133"/>
      <c r="D1517" s="8"/>
    </row>
    <row r="1518" spans="1:4" x14ac:dyDescent="0.25">
      <c r="A1518" s="133"/>
      <c r="D1518" s="8"/>
    </row>
    <row r="1519" spans="1:4" x14ac:dyDescent="0.25">
      <c r="A1519" s="133"/>
      <c r="D1519" s="8"/>
    </row>
    <row r="1520" spans="1:4" x14ac:dyDescent="0.25">
      <c r="A1520" s="133"/>
      <c r="D1520" s="8"/>
    </row>
    <row r="1521" spans="1:4" x14ac:dyDescent="0.25">
      <c r="A1521" s="133"/>
      <c r="D1521" s="8"/>
    </row>
    <row r="1522" spans="1:4" x14ac:dyDescent="0.25">
      <c r="A1522" s="133"/>
      <c r="D1522" s="8"/>
    </row>
    <row r="1523" spans="1:4" x14ac:dyDescent="0.25">
      <c r="A1523" s="133"/>
      <c r="D1523" s="8"/>
    </row>
    <row r="1524" spans="1:4" x14ac:dyDescent="0.25">
      <c r="A1524" s="133"/>
      <c r="D1524" s="8"/>
    </row>
    <row r="1525" spans="1:4" x14ac:dyDescent="0.25">
      <c r="A1525" s="133"/>
      <c r="D1525" s="8"/>
    </row>
    <row r="1526" spans="1:4" x14ac:dyDescent="0.25">
      <c r="A1526" s="133"/>
      <c r="D1526" s="8"/>
    </row>
    <row r="1527" spans="1:4" x14ac:dyDescent="0.25">
      <c r="A1527" s="133"/>
      <c r="D1527" s="8"/>
    </row>
    <row r="1528" spans="1:4" x14ac:dyDescent="0.25">
      <c r="A1528" s="133"/>
      <c r="D1528" s="8"/>
    </row>
    <row r="1529" spans="1:4" x14ac:dyDescent="0.25">
      <c r="A1529" s="133"/>
      <c r="D1529" s="8"/>
    </row>
    <row r="1530" spans="1:4" x14ac:dyDescent="0.25">
      <c r="A1530" s="133"/>
      <c r="D1530" s="8"/>
    </row>
    <row r="1531" spans="1:4" x14ac:dyDescent="0.25">
      <c r="A1531" s="133"/>
      <c r="D1531" s="8"/>
    </row>
    <row r="1532" spans="1:4" x14ac:dyDescent="0.25">
      <c r="A1532" s="133"/>
      <c r="D1532" s="8"/>
    </row>
    <row r="1533" spans="1:4" x14ac:dyDescent="0.25">
      <c r="A1533" s="133"/>
      <c r="D1533" s="8"/>
    </row>
    <row r="1534" spans="1:4" x14ac:dyDescent="0.25">
      <c r="A1534" s="133"/>
      <c r="D1534" s="8"/>
    </row>
    <row r="1535" spans="1:4" x14ac:dyDescent="0.25">
      <c r="A1535" s="133"/>
      <c r="D1535" s="8"/>
    </row>
    <row r="1536" spans="1:4" x14ac:dyDescent="0.25">
      <c r="A1536" s="133"/>
      <c r="D1536" s="8"/>
    </row>
    <row r="1537" spans="1:4" x14ac:dyDescent="0.25">
      <c r="A1537" s="133"/>
      <c r="D1537" s="8"/>
    </row>
    <row r="1538" spans="1:4" x14ac:dyDescent="0.25">
      <c r="A1538" s="133"/>
      <c r="D1538" s="8"/>
    </row>
    <row r="1539" spans="1:4" x14ac:dyDescent="0.25">
      <c r="A1539" s="133"/>
      <c r="D1539" s="8"/>
    </row>
    <row r="1540" spans="1:4" x14ac:dyDescent="0.25">
      <c r="A1540" s="133"/>
      <c r="D1540" s="8"/>
    </row>
    <row r="1541" spans="1:4" x14ac:dyDescent="0.25">
      <c r="A1541" s="133"/>
      <c r="D1541" s="8"/>
    </row>
    <row r="1542" spans="1:4" x14ac:dyDescent="0.25">
      <c r="A1542" s="133"/>
      <c r="D1542" s="8"/>
    </row>
    <row r="1543" spans="1:4" x14ac:dyDescent="0.25">
      <c r="A1543" s="133"/>
      <c r="D1543" s="8"/>
    </row>
    <row r="1544" spans="1:4" x14ac:dyDescent="0.25">
      <c r="A1544" s="133"/>
      <c r="D1544" s="8"/>
    </row>
    <row r="1545" spans="1:4" x14ac:dyDescent="0.25">
      <c r="A1545" s="133"/>
      <c r="D1545" s="8"/>
    </row>
    <row r="1546" spans="1:4" x14ac:dyDescent="0.25">
      <c r="A1546" s="133"/>
      <c r="D1546" s="8"/>
    </row>
    <row r="1547" spans="1:4" x14ac:dyDescent="0.25">
      <c r="A1547" s="133"/>
      <c r="D1547" s="8"/>
    </row>
    <row r="1548" spans="1:4" x14ac:dyDescent="0.25">
      <c r="A1548" s="133"/>
      <c r="D1548" s="8"/>
    </row>
    <row r="1549" spans="1:4" x14ac:dyDescent="0.25">
      <c r="A1549" s="133"/>
      <c r="D1549" s="8"/>
    </row>
    <row r="1550" spans="1:4" x14ac:dyDescent="0.25">
      <c r="A1550" s="133"/>
      <c r="D1550" s="8"/>
    </row>
    <row r="1551" spans="1:4" x14ac:dyDescent="0.25">
      <c r="A1551" s="133"/>
      <c r="D1551" s="8"/>
    </row>
    <row r="1552" spans="1:4" x14ac:dyDescent="0.25">
      <c r="A1552" s="133"/>
      <c r="D1552" s="8"/>
    </row>
    <row r="1553" spans="1:4" x14ac:dyDescent="0.25">
      <c r="A1553" s="133"/>
      <c r="D1553" s="8"/>
    </row>
    <row r="1554" spans="1:4" x14ac:dyDescent="0.25">
      <c r="A1554" s="133"/>
      <c r="D1554" s="8"/>
    </row>
    <row r="1555" spans="1:4" x14ac:dyDescent="0.25">
      <c r="A1555" s="133"/>
      <c r="D1555" s="8"/>
    </row>
    <row r="1556" spans="1:4" x14ac:dyDescent="0.25">
      <c r="A1556" s="133"/>
      <c r="D1556" s="8"/>
    </row>
    <row r="1557" spans="1:4" x14ac:dyDescent="0.25">
      <c r="A1557" s="133"/>
      <c r="D1557" s="8"/>
    </row>
    <row r="1558" spans="1:4" x14ac:dyDescent="0.25">
      <c r="A1558" s="133"/>
      <c r="D1558" s="8"/>
    </row>
    <row r="1559" spans="1:4" x14ac:dyDescent="0.25">
      <c r="A1559" s="133"/>
      <c r="D1559" s="8"/>
    </row>
    <row r="1560" spans="1:4" x14ac:dyDescent="0.25">
      <c r="A1560" s="133"/>
      <c r="D1560" s="8"/>
    </row>
    <row r="1561" spans="1:4" x14ac:dyDescent="0.25">
      <c r="A1561" s="133"/>
      <c r="D1561" s="8"/>
    </row>
    <row r="1562" spans="1:4" x14ac:dyDescent="0.25">
      <c r="A1562" s="133"/>
      <c r="D1562" s="8"/>
    </row>
    <row r="1563" spans="1:4" x14ac:dyDescent="0.25">
      <c r="A1563" s="133"/>
      <c r="D1563" s="8"/>
    </row>
    <row r="1564" spans="1:4" x14ac:dyDescent="0.25">
      <c r="A1564" s="133"/>
      <c r="D1564" s="8"/>
    </row>
    <row r="1565" spans="1:4" x14ac:dyDescent="0.25">
      <c r="A1565" s="133"/>
      <c r="D1565" s="8"/>
    </row>
    <row r="1566" spans="1:4" x14ac:dyDescent="0.25">
      <c r="A1566" s="133"/>
      <c r="D1566" s="8"/>
    </row>
    <row r="1567" spans="1:4" x14ac:dyDescent="0.25">
      <c r="A1567" s="133"/>
      <c r="D1567" s="8"/>
    </row>
    <row r="1568" spans="1:4" x14ac:dyDescent="0.25">
      <c r="A1568" s="133"/>
      <c r="D1568" s="8"/>
    </row>
    <row r="1569" spans="1:4" x14ac:dyDescent="0.25">
      <c r="A1569" s="133"/>
      <c r="D1569" s="8"/>
    </row>
    <row r="1570" spans="1:4" x14ac:dyDescent="0.25">
      <c r="A1570" s="133"/>
      <c r="D1570" s="8"/>
    </row>
    <row r="1571" spans="1:4" x14ac:dyDescent="0.25">
      <c r="A1571" s="133"/>
      <c r="D1571" s="8"/>
    </row>
    <row r="1572" spans="1:4" x14ac:dyDescent="0.25">
      <c r="A1572" s="133"/>
      <c r="D1572" s="8"/>
    </row>
    <row r="1573" spans="1:4" x14ac:dyDescent="0.25">
      <c r="A1573" s="133"/>
      <c r="D1573" s="8"/>
    </row>
    <row r="1574" spans="1:4" x14ac:dyDescent="0.25">
      <c r="A1574" s="133"/>
      <c r="D1574" s="8"/>
    </row>
    <row r="1575" spans="1:4" x14ac:dyDescent="0.25">
      <c r="A1575" s="133"/>
      <c r="D1575" s="8"/>
    </row>
    <row r="1576" spans="1:4" x14ac:dyDescent="0.25">
      <c r="A1576" s="133"/>
      <c r="D1576" s="8"/>
    </row>
    <row r="1577" spans="1:4" x14ac:dyDescent="0.25">
      <c r="A1577" s="133"/>
      <c r="D1577" s="8"/>
    </row>
    <row r="1578" spans="1:4" x14ac:dyDescent="0.25">
      <c r="A1578" s="133"/>
      <c r="D1578" s="8"/>
    </row>
    <row r="1579" spans="1:4" x14ac:dyDescent="0.25">
      <c r="A1579" s="133"/>
      <c r="D1579" s="8"/>
    </row>
    <row r="1580" spans="1:4" x14ac:dyDescent="0.25">
      <c r="A1580" s="133"/>
      <c r="D1580" s="8"/>
    </row>
    <row r="1581" spans="1:4" x14ac:dyDescent="0.25">
      <c r="A1581" s="133"/>
      <c r="D1581" s="8"/>
    </row>
    <row r="1582" spans="1:4" x14ac:dyDescent="0.25">
      <c r="A1582" s="133"/>
      <c r="D1582" s="8"/>
    </row>
    <row r="1583" spans="1:4" x14ac:dyDescent="0.25">
      <c r="A1583" s="133"/>
      <c r="D1583" s="8"/>
    </row>
    <row r="1584" spans="1:4" x14ac:dyDescent="0.25">
      <c r="A1584" s="133"/>
      <c r="D1584" s="8"/>
    </row>
    <row r="1585" spans="1:4" x14ac:dyDescent="0.25">
      <c r="A1585" s="133"/>
      <c r="D1585" s="8"/>
    </row>
    <row r="1586" spans="1:4" x14ac:dyDescent="0.25">
      <c r="A1586" s="133"/>
      <c r="D1586" s="8"/>
    </row>
    <row r="1587" spans="1:4" x14ac:dyDescent="0.25">
      <c r="A1587" s="133"/>
      <c r="D1587" s="8"/>
    </row>
    <row r="1588" spans="1:4" x14ac:dyDescent="0.25">
      <c r="A1588" s="133"/>
      <c r="D1588" s="8"/>
    </row>
    <row r="1589" spans="1:4" x14ac:dyDescent="0.25">
      <c r="A1589" s="133"/>
      <c r="D1589" s="8"/>
    </row>
    <row r="1590" spans="1:4" x14ac:dyDescent="0.25">
      <c r="A1590" s="133"/>
      <c r="D1590" s="8"/>
    </row>
    <row r="1591" spans="1:4" x14ac:dyDescent="0.25">
      <c r="A1591" s="133"/>
      <c r="D1591" s="8"/>
    </row>
    <row r="1592" spans="1:4" x14ac:dyDescent="0.25">
      <c r="A1592" s="133"/>
      <c r="D1592" s="8"/>
    </row>
    <row r="1593" spans="1:4" x14ac:dyDescent="0.25">
      <c r="A1593" s="133"/>
      <c r="D1593" s="8"/>
    </row>
    <row r="1594" spans="1:4" x14ac:dyDescent="0.25">
      <c r="A1594" s="133"/>
      <c r="D1594" s="8"/>
    </row>
    <row r="1595" spans="1:4" x14ac:dyDescent="0.25">
      <c r="A1595" s="133"/>
      <c r="D1595" s="8"/>
    </row>
    <row r="1596" spans="1:4" x14ac:dyDescent="0.25">
      <c r="A1596" s="133"/>
      <c r="D1596" s="8"/>
    </row>
    <row r="1597" spans="1:4" x14ac:dyDescent="0.25">
      <c r="A1597" s="133"/>
      <c r="D1597" s="8"/>
    </row>
    <row r="1598" spans="1:4" x14ac:dyDescent="0.25">
      <c r="A1598" s="133"/>
      <c r="D1598" s="8"/>
    </row>
    <row r="1599" spans="1:4" x14ac:dyDescent="0.25">
      <c r="A1599" s="133"/>
      <c r="D1599" s="8"/>
    </row>
    <row r="1600" spans="1:4" x14ac:dyDescent="0.25">
      <c r="A1600" s="133"/>
      <c r="D1600" s="8"/>
    </row>
    <row r="1601" spans="1:4" x14ac:dyDescent="0.25">
      <c r="A1601" s="133"/>
      <c r="D1601" s="8"/>
    </row>
    <row r="1602" spans="1:4" x14ac:dyDescent="0.25">
      <c r="A1602" s="133"/>
      <c r="D1602" s="8"/>
    </row>
    <row r="1603" spans="1:4" x14ac:dyDescent="0.25">
      <c r="A1603" s="133"/>
      <c r="D1603" s="8"/>
    </row>
    <row r="1604" spans="1:4" x14ac:dyDescent="0.25">
      <c r="A1604" s="133"/>
      <c r="D1604" s="8"/>
    </row>
    <row r="1605" spans="1:4" x14ac:dyDescent="0.25">
      <c r="A1605" s="133"/>
      <c r="D1605" s="8"/>
    </row>
    <row r="1606" spans="1:4" x14ac:dyDescent="0.25">
      <c r="A1606" s="133"/>
      <c r="D1606" s="8"/>
    </row>
    <row r="1607" spans="1:4" x14ac:dyDescent="0.25">
      <c r="A1607" s="133"/>
      <c r="D1607" s="8"/>
    </row>
    <row r="1608" spans="1:4" x14ac:dyDescent="0.25">
      <c r="A1608" s="133"/>
      <c r="D1608" s="8"/>
    </row>
    <row r="1609" spans="1:4" x14ac:dyDescent="0.25">
      <c r="A1609" s="133"/>
      <c r="D1609" s="8"/>
    </row>
    <row r="1610" spans="1:4" x14ac:dyDescent="0.25">
      <c r="A1610" s="133"/>
      <c r="D1610" s="8"/>
    </row>
    <row r="1611" spans="1:4" x14ac:dyDescent="0.25">
      <c r="A1611" s="133"/>
      <c r="D1611" s="8"/>
    </row>
    <row r="1612" spans="1:4" x14ac:dyDescent="0.25">
      <c r="A1612" s="133"/>
      <c r="D1612" s="8"/>
    </row>
    <row r="1613" spans="1:4" x14ac:dyDescent="0.25">
      <c r="A1613" s="133"/>
      <c r="D1613" s="8"/>
    </row>
    <row r="1614" spans="1:4" x14ac:dyDescent="0.25">
      <c r="A1614" s="133"/>
      <c r="D1614" s="8"/>
    </row>
    <row r="1615" spans="1:4" x14ac:dyDescent="0.25">
      <c r="A1615" s="133"/>
      <c r="D1615" s="8"/>
    </row>
    <row r="1616" spans="1:4" x14ac:dyDescent="0.25">
      <c r="A1616" s="133"/>
      <c r="D1616" s="8"/>
    </row>
    <row r="1617" spans="1:4" x14ac:dyDescent="0.25">
      <c r="A1617" s="133"/>
      <c r="D1617" s="8"/>
    </row>
    <row r="1618" spans="1:4" x14ac:dyDescent="0.25">
      <c r="A1618" s="133"/>
      <c r="D1618" s="8"/>
    </row>
    <row r="1619" spans="1:4" x14ac:dyDescent="0.25">
      <c r="A1619" s="133"/>
      <c r="D1619" s="8"/>
    </row>
    <row r="1620" spans="1:4" x14ac:dyDescent="0.25">
      <c r="A1620" s="133"/>
      <c r="D1620" s="8"/>
    </row>
    <row r="1621" spans="1:4" x14ac:dyDescent="0.25">
      <c r="A1621" s="133"/>
      <c r="D1621" s="8"/>
    </row>
    <row r="1622" spans="1:4" x14ac:dyDescent="0.25">
      <c r="A1622" s="133"/>
      <c r="D1622" s="8"/>
    </row>
    <row r="1623" spans="1:4" x14ac:dyDescent="0.25">
      <c r="A1623" s="133"/>
      <c r="D1623" s="8"/>
    </row>
    <row r="1624" spans="1:4" x14ac:dyDescent="0.25">
      <c r="A1624" s="133"/>
      <c r="D1624" s="8"/>
    </row>
    <row r="1625" spans="1:4" x14ac:dyDescent="0.25">
      <c r="A1625" s="133"/>
      <c r="D1625" s="8"/>
    </row>
    <row r="1626" spans="1:4" x14ac:dyDescent="0.25">
      <c r="A1626" s="133"/>
      <c r="D1626" s="8"/>
    </row>
    <row r="1627" spans="1:4" x14ac:dyDescent="0.25">
      <c r="A1627" s="133"/>
      <c r="D1627" s="8"/>
    </row>
    <row r="1628" spans="1:4" x14ac:dyDescent="0.25">
      <c r="A1628" s="133"/>
      <c r="D1628" s="8"/>
    </row>
    <row r="1629" spans="1:4" x14ac:dyDescent="0.25">
      <c r="A1629" s="133"/>
      <c r="D1629" s="8"/>
    </row>
    <row r="1630" spans="1:4" x14ac:dyDescent="0.25">
      <c r="A1630" s="133"/>
      <c r="D1630" s="8"/>
    </row>
    <row r="1631" spans="1:4" x14ac:dyDescent="0.25">
      <c r="A1631" s="133"/>
      <c r="D1631" s="8"/>
    </row>
    <row r="1632" spans="1:4" x14ac:dyDescent="0.25">
      <c r="A1632" s="133"/>
      <c r="D1632" s="8"/>
    </row>
    <row r="1633" spans="1:4" x14ac:dyDescent="0.25">
      <c r="A1633" s="133"/>
      <c r="D1633" s="8"/>
    </row>
    <row r="1634" spans="1:4" x14ac:dyDescent="0.25">
      <c r="A1634" s="133"/>
      <c r="D1634" s="8"/>
    </row>
    <row r="1635" spans="1:4" x14ac:dyDescent="0.25">
      <c r="A1635" s="133"/>
      <c r="D1635" s="8"/>
    </row>
    <row r="1636" spans="1:4" x14ac:dyDescent="0.25">
      <c r="A1636" s="133"/>
      <c r="D1636" s="8"/>
    </row>
    <row r="1637" spans="1:4" x14ac:dyDescent="0.25">
      <c r="A1637" s="133"/>
      <c r="D1637" s="8"/>
    </row>
    <row r="1638" spans="1:4" x14ac:dyDescent="0.25">
      <c r="A1638" s="133"/>
      <c r="D1638" s="8"/>
    </row>
    <row r="1639" spans="1:4" x14ac:dyDescent="0.25">
      <c r="A1639" s="133"/>
      <c r="D1639" s="8"/>
    </row>
    <row r="1640" spans="1:4" x14ac:dyDescent="0.25">
      <c r="A1640" s="133"/>
      <c r="D1640" s="8"/>
    </row>
    <row r="1641" spans="1:4" x14ac:dyDescent="0.25">
      <c r="A1641" s="133"/>
      <c r="D1641" s="8"/>
    </row>
    <row r="1642" spans="1:4" x14ac:dyDescent="0.25">
      <c r="A1642" s="133"/>
      <c r="D1642" s="8"/>
    </row>
    <row r="1643" spans="1:4" x14ac:dyDescent="0.25">
      <c r="A1643" s="133"/>
      <c r="D1643" s="8"/>
    </row>
    <row r="1644" spans="1:4" x14ac:dyDescent="0.25">
      <c r="A1644" s="133"/>
      <c r="D1644" s="8"/>
    </row>
    <row r="1645" spans="1:4" x14ac:dyDescent="0.25">
      <c r="A1645" s="133"/>
      <c r="D1645" s="8"/>
    </row>
    <row r="1646" spans="1:4" x14ac:dyDescent="0.25">
      <c r="A1646" s="133"/>
      <c r="D1646" s="8"/>
    </row>
    <row r="1647" spans="1:4" x14ac:dyDescent="0.25">
      <c r="A1647" s="133"/>
      <c r="D1647" s="8"/>
    </row>
    <row r="1648" spans="1:4" x14ac:dyDescent="0.25">
      <c r="A1648" s="133"/>
      <c r="D1648" s="8"/>
    </row>
    <row r="1649" spans="1:4" x14ac:dyDescent="0.25">
      <c r="A1649" s="133"/>
      <c r="D1649" s="8"/>
    </row>
    <row r="1650" spans="1:4" x14ac:dyDescent="0.25">
      <c r="A1650" s="133"/>
      <c r="D1650" s="8"/>
    </row>
    <row r="1651" spans="1:4" x14ac:dyDescent="0.25">
      <c r="A1651" s="133"/>
      <c r="D1651" s="8"/>
    </row>
    <row r="1652" spans="1:4" x14ac:dyDescent="0.25">
      <c r="A1652" s="133"/>
      <c r="D1652" s="8"/>
    </row>
    <row r="1653" spans="1:4" x14ac:dyDescent="0.25">
      <c r="A1653" s="133"/>
      <c r="D1653" s="8"/>
    </row>
    <row r="1654" spans="1:4" x14ac:dyDescent="0.25">
      <c r="A1654" s="133"/>
      <c r="D1654" s="8"/>
    </row>
    <row r="1655" spans="1:4" x14ac:dyDescent="0.25">
      <c r="A1655" s="133"/>
      <c r="D1655" s="8"/>
    </row>
    <row r="1656" spans="1:4" x14ac:dyDescent="0.25">
      <c r="A1656" s="133"/>
      <c r="D1656" s="8"/>
    </row>
    <row r="1657" spans="1:4" x14ac:dyDescent="0.25">
      <c r="A1657" s="133"/>
      <c r="D1657" s="8"/>
    </row>
    <row r="1658" spans="1:4" x14ac:dyDescent="0.25">
      <c r="A1658" s="133"/>
      <c r="D1658" s="8"/>
    </row>
    <row r="1659" spans="1:4" x14ac:dyDescent="0.25">
      <c r="A1659" s="133"/>
      <c r="D1659" s="8"/>
    </row>
    <row r="1660" spans="1:4" x14ac:dyDescent="0.25">
      <c r="A1660" s="133"/>
      <c r="D1660" s="8"/>
    </row>
    <row r="1661" spans="1:4" x14ac:dyDescent="0.25">
      <c r="A1661" s="133"/>
      <c r="D1661" s="8"/>
    </row>
    <row r="1662" spans="1:4" x14ac:dyDescent="0.25">
      <c r="A1662" s="133"/>
      <c r="D1662" s="8"/>
    </row>
    <row r="1663" spans="1:4" x14ac:dyDescent="0.25">
      <c r="A1663" s="133"/>
      <c r="D1663" s="8"/>
    </row>
    <row r="1664" spans="1:4" x14ac:dyDescent="0.25">
      <c r="A1664" s="133"/>
      <c r="D1664" s="8"/>
    </row>
    <row r="1665" spans="1:4" x14ac:dyDescent="0.25">
      <c r="A1665" s="133"/>
      <c r="D1665" s="8"/>
    </row>
    <row r="1666" spans="1:4" x14ac:dyDescent="0.25">
      <c r="A1666" s="133"/>
      <c r="D1666" s="8"/>
    </row>
    <row r="1667" spans="1:4" x14ac:dyDescent="0.25">
      <c r="A1667" s="133"/>
      <c r="D1667" s="8"/>
    </row>
    <row r="1668" spans="1:4" x14ac:dyDescent="0.25">
      <c r="A1668" s="133"/>
      <c r="D1668" s="8"/>
    </row>
    <row r="1669" spans="1:4" x14ac:dyDescent="0.25">
      <c r="A1669" s="133"/>
      <c r="D1669" s="8"/>
    </row>
    <row r="1670" spans="1:4" x14ac:dyDescent="0.25">
      <c r="A1670" s="133"/>
      <c r="D1670" s="8"/>
    </row>
    <row r="1671" spans="1:4" x14ac:dyDescent="0.25">
      <c r="A1671" s="133"/>
      <c r="D1671" s="8"/>
    </row>
    <row r="1672" spans="1:4" x14ac:dyDescent="0.25">
      <c r="A1672" s="133"/>
      <c r="D1672" s="8"/>
    </row>
    <row r="1673" spans="1:4" x14ac:dyDescent="0.25">
      <c r="A1673" s="133"/>
      <c r="D1673" s="8"/>
    </row>
    <row r="1674" spans="1:4" x14ac:dyDescent="0.25">
      <c r="A1674" s="133"/>
      <c r="D1674" s="8"/>
    </row>
    <row r="1675" spans="1:4" x14ac:dyDescent="0.25">
      <c r="A1675" s="133"/>
      <c r="D1675" s="8"/>
    </row>
    <row r="1676" spans="1:4" x14ac:dyDescent="0.25">
      <c r="A1676" s="133"/>
      <c r="D1676" s="8"/>
    </row>
    <row r="1677" spans="1:4" x14ac:dyDescent="0.25">
      <c r="A1677" s="133"/>
      <c r="D1677" s="8"/>
    </row>
    <row r="1678" spans="1:4" x14ac:dyDescent="0.25">
      <c r="A1678" s="133"/>
      <c r="D1678" s="8"/>
    </row>
    <row r="1679" spans="1:4" x14ac:dyDescent="0.25">
      <c r="A1679" s="133"/>
      <c r="D1679" s="8"/>
    </row>
    <row r="1680" spans="1:4" x14ac:dyDescent="0.25">
      <c r="A1680" s="133"/>
      <c r="D1680" s="8"/>
    </row>
    <row r="1681" spans="1:4" x14ac:dyDescent="0.25">
      <c r="A1681" s="133"/>
      <c r="D1681" s="8"/>
    </row>
    <row r="1682" spans="1:4" x14ac:dyDescent="0.25">
      <c r="A1682" s="133"/>
      <c r="D1682" s="8"/>
    </row>
    <row r="1683" spans="1:4" x14ac:dyDescent="0.25">
      <c r="A1683" s="133"/>
      <c r="D1683" s="8"/>
    </row>
    <row r="1684" spans="1:4" x14ac:dyDescent="0.25">
      <c r="A1684" s="133"/>
      <c r="D1684" s="8"/>
    </row>
    <row r="1685" spans="1:4" x14ac:dyDescent="0.25">
      <c r="A1685" s="133"/>
      <c r="D1685" s="8"/>
    </row>
    <row r="1686" spans="1:4" x14ac:dyDescent="0.25">
      <c r="A1686" s="133"/>
      <c r="D1686" s="8"/>
    </row>
    <row r="1687" spans="1:4" x14ac:dyDescent="0.25">
      <c r="A1687" s="133"/>
      <c r="D1687" s="8"/>
    </row>
    <row r="1688" spans="1:4" x14ac:dyDescent="0.25">
      <c r="A1688" s="133"/>
      <c r="D1688" s="8"/>
    </row>
    <row r="1689" spans="1:4" x14ac:dyDescent="0.25">
      <c r="A1689" s="133"/>
      <c r="D1689" s="8"/>
    </row>
    <row r="1690" spans="1:4" x14ac:dyDescent="0.25">
      <c r="A1690" s="133"/>
      <c r="D1690" s="8"/>
    </row>
    <row r="1691" spans="1:4" x14ac:dyDescent="0.25">
      <c r="A1691" s="133"/>
      <c r="D1691" s="8"/>
    </row>
    <row r="1692" spans="1:4" x14ac:dyDescent="0.25">
      <c r="A1692" s="133"/>
      <c r="D1692" s="8"/>
    </row>
    <row r="1693" spans="1:4" x14ac:dyDescent="0.25">
      <c r="A1693" s="133"/>
      <c r="D1693" s="8"/>
    </row>
    <row r="1694" spans="1:4" x14ac:dyDescent="0.25">
      <c r="A1694" s="133"/>
      <c r="D1694" s="8"/>
    </row>
    <row r="1695" spans="1:4" x14ac:dyDescent="0.25">
      <c r="A1695" s="133"/>
      <c r="D1695" s="8"/>
    </row>
    <row r="1696" spans="1:4" x14ac:dyDescent="0.25">
      <c r="A1696" s="133"/>
      <c r="D1696" s="8"/>
    </row>
    <row r="1697" spans="1:4" x14ac:dyDescent="0.25">
      <c r="A1697" s="133"/>
      <c r="D1697" s="8"/>
    </row>
    <row r="1698" spans="1:4" x14ac:dyDescent="0.25">
      <c r="A1698" s="133"/>
      <c r="D1698" s="8"/>
    </row>
    <row r="1699" spans="1:4" x14ac:dyDescent="0.25">
      <c r="A1699" s="133"/>
      <c r="D1699" s="8"/>
    </row>
    <row r="1700" spans="1:4" x14ac:dyDescent="0.25">
      <c r="A1700" s="133"/>
      <c r="D1700" s="8"/>
    </row>
    <row r="1701" spans="1:4" x14ac:dyDescent="0.25">
      <c r="A1701" s="133"/>
      <c r="D1701" s="8"/>
    </row>
    <row r="1702" spans="1:4" x14ac:dyDescent="0.25">
      <c r="A1702" s="133"/>
      <c r="D1702" s="8"/>
    </row>
    <row r="1703" spans="1:4" x14ac:dyDescent="0.25">
      <c r="A1703" s="133"/>
      <c r="D1703" s="8"/>
    </row>
    <row r="1704" spans="1:4" x14ac:dyDescent="0.25">
      <c r="A1704" s="133"/>
      <c r="D1704" s="8"/>
    </row>
    <row r="1705" spans="1:4" x14ac:dyDescent="0.25">
      <c r="A1705" s="133"/>
      <c r="D1705" s="8"/>
    </row>
    <row r="1706" spans="1:4" x14ac:dyDescent="0.25">
      <c r="A1706" s="133"/>
      <c r="D1706" s="8"/>
    </row>
    <row r="1707" spans="1:4" x14ac:dyDescent="0.25">
      <c r="A1707" s="133"/>
      <c r="D1707" s="8"/>
    </row>
    <row r="1708" spans="1:4" x14ac:dyDescent="0.25">
      <c r="A1708" s="133"/>
      <c r="D1708" s="8"/>
    </row>
    <row r="1709" spans="1:4" x14ac:dyDescent="0.25">
      <c r="A1709" s="133"/>
      <c r="D1709" s="8"/>
    </row>
    <row r="1710" spans="1:4" x14ac:dyDescent="0.25">
      <c r="A1710" s="133"/>
      <c r="D1710" s="8"/>
    </row>
    <row r="1711" spans="1:4" x14ac:dyDescent="0.25">
      <c r="A1711" s="133"/>
      <c r="D1711" s="8"/>
    </row>
    <row r="1712" spans="1:4" x14ac:dyDescent="0.25">
      <c r="A1712" s="133"/>
      <c r="D1712" s="8"/>
    </row>
    <row r="1713" spans="1:4" x14ac:dyDescent="0.25">
      <c r="A1713" s="133"/>
      <c r="D1713" s="8"/>
    </row>
    <row r="1714" spans="1:4" x14ac:dyDescent="0.25">
      <c r="A1714" s="133"/>
      <c r="D1714" s="8"/>
    </row>
    <row r="1715" spans="1:4" x14ac:dyDescent="0.25">
      <c r="A1715" s="133"/>
      <c r="D1715" s="8"/>
    </row>
    <row r="1716" spans="1:4" x14ac:dyDescent="0.25">
      <c r="A1716" s="133"/>
      <c r="D1716" s="8"/>
    </row>
    <row r="1717" spans="1:4" x14ac:dyDescent="0.25">
      <c r="A1717" s="133"/>
      <c r="D1717" s="8"/>
    </row>
    <row r="1718" spans="1:4" x14ac:dyDescent="0.25">
      <c r="A1718" s="133"/>
      <c r="D1718" s="8"/>
    </row>
    <row r="1719" spans="1:4" x14ac:dyDescent="0.25">
      <c r="A1719" s="133"/>
      <c r="D1719" s="8"/>
    </row>
    <row r="1720" spans="1:4" x14ac:dyDescent="0.25">
      <c r="A1720" s="133"/>
      <c r="D1720" s="8"/>
    </row>
    <row r="1721" spans="1:4" x14ac:dyDescent="0.25">
      <c r="A1721" s="133"/>
      <c r="D1721" s="8"/>
    </row>
    <row r="1722" spans="1:4" x14ac:dyDescent="0.25">
      <c r="A1722" s="133"/>
      <c r="D1722" s="8"/>
    </row>
    <row r="1723" spans="1:4" x14ac:dyDescent="0.25">
      <c r="A1723" s="133"/>
      <c r="D1723" s="8"/>
    </row>
    <row r="1724" spans="1:4" x14ac:dyDescent="0.25">
      <c r="A1724" s="133"/>
      <c r="D1724" s="8"/>
    </row>
    <row r="1725" spans="1:4" x14ac:dyDescent="0.25">
      <c r="A1725" s="133"/>
      <c r="D1725" s="8"/>
    </row>
    <row r="1726" spans="1:4" x14ac:dyDescent="0.25">
      <c r="A1726" s="133"/>
      <c r="D1726" s="8"/>
    </row>
    <row r="1727" spans="1:4" x14ac:dyDescent="0.25">
      <c r="A1727" s="133"/>
      <c r="D1727" s="8"/>
    </row>
    <row r="1728" spans="1:4" x14ac:dyDescent="0.25">
      <c r="A1728" s="133"/>
      <c r="D1728" s="8"/>
    </row>
    <row r="1729" spans="1:4" x14ac:dyDescent="0.25">
      <c r="A1729" s="133"/>
      <c r="D1729" s="8"/>
    </row>
    <row r="1730" spans="1:4" x14ac:dyDescent="0.25">
      <c r="A1730" s="133"/>
      <c r="D1730" s="8"/>
    </row>
    <row r="1731" spans="1:4" x14ac:dyDescent="0.25">
      <c r="A1731" s="133"/>
      <c r="D1731" s="8"/>
    </row>
    <row r="1732" spans="1:4" x14ac:dyDescent="0.25">
      <c r="A1732" s="133"/>
      <c r="D1732" s="8"/>
    </row>
    <row r="1733" spans="1:4" x14ac:dyDescent="0.25">
      <c r="A1733" s="133"/>
      <c r="D1733" s="8"/>
    </row>
    <row r="1734" spans="1:4" x14ac:dyDescent="0.25">
      <c r="A1734" s="133"/>
      <c r="D1734" s="8"/>
    </row>
    <row r="1735" spans="1:4" x14ac:dyDescent="0.25">
      <c r="A1735" s="133"/>
      <c r="D1735" s="8"/>
    </row>
    <row r="1736" spans="1:4" x14ac:dyDescent="0.25">
      <c r="A1736" s="133"/>
      <c r="D1736" s="8"/>
    </row>
    <row r="1737" spans="1:4" x14ac:dyDescent="0.25">
      <c r="A1737" s="133"/>
      <c r="D1737" s="8"/>
    </row>
    <row r="1738" spans="1:4" x14ac:dyDescent="0.25">
      <c r="A1738" s="133"/>
      <c r="D1738" s="8"/>
    </row>
    <row r="1739" spans="1:4" x14ac:dyDescent="0.25">
      <c r="A1739" s="133"/>
      <c r="D1739" s="8"/>
    </row>
    <row r="1740" spans="1:4" x14ac:dyDescent="0.25">
      <c r="A1740" s="133"/>
      <c r="D1740" s="8"/>
    </row>
    <row r="1741" spans="1:4" x14ac:dyDescent="0.25">
      <c r="A1741" s="133"/>
      <c r="D1741" s="8"/>
    </row>
    <row r="1742" spans="1:4" x14ac:dyDescent="0.25">
      <c r="A1742" s="133"/>
      <c r="D1742" s="8"/>
    </row>
    <row r="1743" spans="1:4" x14ac:dyDescent="0.25">
      <c r="A1743" s="133"/>
      <c r="D1743" s="8"/>
    </row>
    <row r="1744" spans="1:4" x14ac:dyDescent="0.25">
      <c r="A1744" s="133"/>
      <c r="D1744" s="8"/>
    </row>
    <row r="1745" spans="1:4" x14ac:dyDescent="0.25">
      <c r="A1745" s="133"/>
      <c r="D1745" s="8"/>
    </row>
    <row r="1746" spans="1:4" x14ac:dyDescent="0.25">
      <c r="A1746" s="133"/>
      <c r="D1746" s="8"/>
    </row>
    <row r="1747" spans="1:4" x14ac:dyDescent="0.25">
      <c r="A1747" s="133"/>
      <c r="D1747" s="8"/>
    </row>
    <row r="1748" spans="1:4" x14ac:dyDescent="0.25">
      <c r="A1748" s="133"/>
      <c r="D1748" s="8"/>
    </row>
    <row r="1749" spans="1:4" x14ac:dyDescent="0.25">
      <c r="A1749" s="133"/>
      <c r="D1749" s="8"/>
    </row>
    <row r="1750" spans="1:4" x14ac:dyDescent="0.25">
      <c r="A1750" s="133"/>
      <c r="D1750" s="8"/>
    </row>
    <row r="1751" spans="1:4" x14ac:dyDescent="0.25">
      <c r="A1751" s="133"/>
      <c r="D1751" s="8"/>
    </row>
    <row r="1752" spans="1:4" x14ac:dyDescent="0.25">
      <c r="A1752" s="133"/>
      <c r="D1752" s="8"/>
    </row>
    <row r="1753" spans="1:4" x14ac:dyDescent="0.25">
      <c r="A1753" s="133"/>
      <c r="D1753" s="8"/>
    </row>
    <row r="1754" spans="1:4" x14ac:dyDescent="0.25">
      <c r="A1754" s="133"/>
      <c r="D1754" s="8"/>
    </row>
    <row r="1755" spans="1:4" x14ac:dyDescent="0.25">
      <c r="A1755" s="133"/>
      <c r="D1755" s="8"/>
    </row>
    <row r="1756" spans="1:4" x14ac:dyDescent="0.25">
      <c r="A1756" s="133"/>
      <c r="D1756" s="8"/>
    </row>
    <row r="1757" spans="1:4" x14ac:dyDescent="0.25">
      <c r="A1757" s="133"/>
      <c r="D1757" s="8"/>
    </row>
    <row r="1758" spans="1:4" x14ac:dyDescent="0.25">
      <c r="A1758" s="133"/>
      <c r="D1758" s="8"/>
    </row>
    <row r="1759" spans="1:4" x14ac:dyDescent="0.25">
      <c r="A1759" s="133"/>
      <c r="D1759" s="8"/>
    </row>
    <row r="1760" spans="1:4" x14ac:dyDescent="0.25">
      <c r="A1760" s="133"/>
      <c r="D1760" s="8"/>
    </row>
    <row r="1761" spans="1:4" x14ac:dyDescent="0.25">
      <c r="A1761" s="133"/>
      <c r="D1761" s="8"/>
    </row>
    <row r="1762" spans="1:4" x14ac:dyDescent="0.25">
      <c r="A1762" s="133"/>
      <c r="D1762" s="8"/>
    </row>
    <row r="1763" spans="1:4" x14ac:dyDescent="0.25">
      <c r="A1763" s="133"/>
      <c r="D1763" s="8"/>
    </row>
    <row r="1764" spans="1:4" x14ac:dyDescent="0.25">
      <c r="A1764" s="133"/>
      <c r="D1764" s="8"/>
    </row>
    <row r="1765" spans="1:4" x14ac:dyDescent="0.25">
      <c r="A1765" s="133"/>
      <c r="D1765" s="8"/>
    </row>
    <row r="1766" spans="1:4" x14ac:dyDescent="0.25">
      <c r="A1766" s="133"/>
      <c r="D1766" s="8"/>
    </row>
    <row r="1767" spans="1:4" x14ac:dyDescent="0.25">
      <c r="A1767" s="133"/>
      <c r="D1767" s="8"/>
    </row>
    <row r="1768" spans="1:4" x14ac:dyDescent="0.25">
      <c r="A1768" s="133"/>
      <c r="D1768" s="8"/>
    </row>
    <row r="1769" spans="1:4" x14ac:dyDescent="0.25">
      <c r="A1769" s="133"/>
      <c r="D1769" s="8"/>
    </row>
    <row r="1770" spans="1:4" x14ac:dyDescent="0.25">
      <c r="A1770" s="133"/>
      <c r="D1770" s="8"/>
    </row>
    <row r="1771" spans="1:4" x14ac:dyDescent="0.25">
      <c r="A1771" s="133"/>
      <c r="D1771" s="8"/>
    </row>
    <row r="1772" spans="1:4" x14ac:dyDescent="0.25">
      <c r="A1772" s="133"/>
      <c r="D1772" s="8"/>
    </row>
    <row r="1773" spans="1:4" x14ac:dyDescent="0.25">
      <c r="A1773" s="133"/>
      <c r="D1773" s="8"/>
    </row>
    <row r="1774" spans="1:4" x14ac:dyDescent="0.25">
      <c r="A1774" s="133"/>
      <c r="D1774" s="8"/>
    </row>
    <row r="1775" spans="1:4" x14ac:dyDescent="0.25">
      <c r="A1775" s="133"/>
      <c r="D1775" s="8"/>
    </row>
    <row r="1776" spans="1:4" x14ac:dyDescent="0.25">
      <c r="A1776" s="133"/>
      <c r="D1776" s="8"/>
    </row>
    <row r="1777" spans="1:4" x14ac:dyDescent="0.25">
      <c r="A1777" s="133"/>
      <c r="D1777" s="8"/>
    </row>
    <row r="1778" spans="1:4" x14ac:dyDescent="0.25">
      <c r="A1778" s="133"/>
      <c r="D1778" s="8"/>
    </row>
    <row r="1779" spans="1:4" x14ac:dyDescent="0.25">
      <c r="A1779" s="133"/>
      <c r="D1779" s="8"/>
    </row>
    <row r="1780" spans="1:4" x14ac:dyDescent="0.25">
      <c r="A1780" s="133"/>
      <c r="D1780" s="8"/>
    </row>
    <row r="1781" spans="1:4" x14ac:dyDescent="0.25">
      <c r="A1781" s="133"/>
      <c r="D1781" s="8"/>
    </row>
    <row r="1782" spans="1:4" x14ac:dyDescent="0.25">
      <c r="A1782" s="133"/>
      <c r="D1782" s="8"/>
    </row>
    <row r="1783" spans="1:4" x14ac:dyDescent="0.25">
      <c r="A1783" s="133"/>
      <c r="D1783" s="8"/>
    </row>
    <row r="1784" spans="1:4" x14ac:dyDescent="0.25">
      <c r="A1784" s="133"/>
      <c r="D1784" s="8"/>
    </row>
    <row r="1785" spans="1:4" x14ac:dyDescent="0.25">
      <c r="A1785" s="133"/>
      <c r="D1785" s="8"/>
    </row>
    <row r="1786" spans="1:4" x14ac:dyDescent="0.25">
      <c r="A1786" s="133"/>
      <c r="D1786" s="8"/>
    </row>
    <row r="1787" spans="1:4" x14ac:dyDescent="0.25">
      <c r="A1787" s="133"/>
      <c r="D1787" s="8"/>
    </row>
    <row r="1788" spans="1:4" x14ac:dyDescent="0.25">
      <c r="A1788" s="133"/>
      <c r="D1788" s="8"/>
    </row>
    <row r="1789" spans="1:4" x14ac:dyDescent="0.25">
      <c r="A1789" s="133"/>
      <c r="D1789" s="8"/>
    </row>
    <row r="1790" spans="1:4" x14ac:dyDescent="0.25">
      <c r="A1790" s="133"/>
      <c r="D1790" s="8"/>
    </row>
    <row r="1791" spans="1:4" x14ac:dyDescent="0.25">
      <c r="A1791" s="133"/>
      <c r="D1791" s="8"/>
    </row>
    <row r="1792" spans="1:4" x14ac:dyDescent="0.25">
      <c r="A1792" s="133"/>
      <c r="D1792" s="8"/>
    </row>
    <row r="1793" spans="1:4" x14ac:dyDescent="0.25">
      <c r="A1793" s="133"/>
      <c r="D1793" s="8"/>
    </row>
    <row r="1794" spans="1:4" x14ac:dyDescent="0.25">
      <c r="A1794" s="133"/>
      <c r="D1794" s="8"/>
    </row>
    <row r="1795" spans="1:4" x14ac:dyDescent="0.25">
      <c r="A1795" s="133"/>
      <c r="D1795" s="8"/>
    </row>
    <row r="1796" spans="1:4" x14ac:dyDescent="0.25">
      <c r="A1796" s="133"/>
      <c r="D1796" s="8"/>
    </row>
    <row r="1797" spans="1:4" x14ac:dyDescent="0.25">
      <c r="A1797" s="133"/>
      <c r="D1797" s="8"/>
    </row>
    <row r="1798" spans="1:4" x14ac:dyDescent="0.25">
      <c r="A1798" s="133"/>
      <c r="D1798" s="8"/>
    </row>
    <row r="1799" spans="1:4" x14ac:dyDescent="0.25">
      <c r="A1799" s="133"/>
      <c r="D1799" s="8"/>
    </row>
    <row r="1800" spans="1:4" x14ac:dyDescent="0.25">
      <c r="A1800" s="133"/>
      <c r="D1800" s="8"/>
    </row>
    <row r="1801" spans="1:4" x14ac:dyDescent="0.25">
      <c r="A1801" s="133"/>
      <c r="D1801" s="8"/>
    </row>
    <row r="1802" spans="1:4" x14ac:dyDescent="0.25">
      <c r="A1802" s="133"/>
      <c r="D1802" s="8"/>
    </row>
    <row r="1803" spans="1:4" x14ac:dyDescent="0.25">
      <c r="A1803" s="133"/>
      <c r="D1803" s="8"/>
    </row>
    <row r="1804" spans="1:4" x14ac:dyDescent="0.25">
      <c r="A1804" s="133"/>
      <c r="D1804" s="8"/>
    </row>
    <row r="1805" spans="1:4" x14ac:dyDescent="0.25">
      <c r="A1805" s="133"/>
      <c r="D1805" s="8"/>
    </row>
    <row r="1806" spans="1:4" x14ac:dyDescent="0.25">
      <c r="A1806" s="133"/>
      <c r="D1806" s="8"/>
    </row>
    <row r="1807" spans="1:4" x14ac:dyDescent="0.25">
      <c r="A1807" s="133"/>
      <c r="D1807" s="8"/>
    </row>
    <row r="1808" spans="1:4" x14ac:dyDescent="0.25">
      <c r="A1808" s="133"/>
      <c r="D1808" s="8"/>
    </row>
    <row r="1809" spans="1:4" x14ac:dyDescent="0.25">
      <c r="A1809" s="133"/>
      <c r="D1809" s="8"/>
    </row>
    <row r="1810" spans="1:4" x14ac:dyDescent="0.25">
      <c r="A1810" s="133"/>
      <c r="D1810" s="8"/>
    </row>
    <row r="1811" spans="1:4" x14ac:dyDescent="0.25">
      <c r="A1811" s="133"/>
      <c r="D1811" s="8"/>
    </row>
    <row r="1812" spans="1:4" x14ac:dyDescent="0.25">
      <c r="A1812" s="133"/>
      <c r="D1812" s="8"/>
    </row>
    <row r="1813" spans="1:4" x14ac:dyDescent="0.25">
      <c r="A1813" s="133"/>
      <c r="D1813" s="8"/>
    </row>
    <row r="1814" spans="1:4" x14ac:dyDescent="0.25">
      <c r="A1814" s="133"/>
      <c r="D1814" s="8"/>
    </row>
    <row r="1815" spans="1:4" x14ac:dyDescent="0.25">
      <c r="A1815" s="133"/>
      <c r="D1815" s="8"/>
    </row>
    <row r="1816" spans="1:4" x14ac:dyDescent="0.25">
      <c r="A1816" s="133"/>
      <c r="D1816" s="8"/>
    </row>
    <row r="1817" spans="1:4" x14ac:dyDescent="0.25">
      <c r="A1817" s="133"/>
      <c r="D1817" s="8"/>
    </row>
    <row r="1818" spans="1:4" x14ac:dyDescent="0.25">
      <c r="A1818" s="133"/>
      <c r="D1818" s="8"/>
    </row>
    <row r="1819" spans="1:4" x14ac:dyDescent="0.25">
      <c r="A1819" s="133"/>
      <c r="D1819" s="8"/>
    </row>
    <row r="1820" spans="1:4" x14ac:dyDescent="0.25">
      <c r="A1820" s="133"/>
      <c r="D1820" s="8"/>
    </row>
    <row r="1821" spans="1:4" x14ac:dyDescent="0.25">
      <c r="A1821" s="133"/>
      <c r="D1821" s="8"/>
    </row>
    <row r="1822" spans="1:4" x14ac:dyDescent="0.25">
      <c r="A1822" s="133"/>
      <c r="D1822" s="8"/>
    </row>
    <row r="1823" spans="1:4" x14ac:dyDescent="0.25">
      <c r="A1823" s="133"/>
      <c r="D1823" s="8"/>
    </row>
    <row r="1824" spans="1:4" x14ac:dyDescent="0.25">
      <c r="A1824" s="133"/>
      <c r="D1824" s="8"/>
    </row>
    <row r="1825" spans="1:4" x14ac:dyDescent="0.25">
      <c r="A1825" s="133"/>
      <c r="D1825" s="8"/>
    </row>
    <row r="1826" spans="1:4" x14ac:dyDescent="0.25">
      <c r="A1826" s="133"/>
      <c r="D1826" s="8"/>
    </row>
    <row r="1827" spans="1:4" x14ac:dyDescent="0.25">
      <c r="A1827" s="133"/>
      <c r="D1827" s="8"/>
    </row>
    <row r="1828" spans="1:4" x14ac:dyDescent="0.25">
      <c r="A1828" s="133"/>
      <c r="D1828" s="8"/>
    </row>
    <row r="1829" spans="1:4" x14ac:dyDescent="0.25">
      <c r="A1829" s="133"/>
      <c r="D1829" s="8"/>
    </row>
    <row r="1830" spans="1:4" x14ac:dyDescent="0.25">
      <c r="A1830" s="133"/>
      <c r="D1830" s="8"/>
    </row>
    <row r="1831" spans="1:4" x14ac:dyDescent="0.25">
      <c r="A1831" s="133"/>
      <c r="D1831" s="8"/>
    </row>
    <row r="1832" spans="1:4" x14ac:dyDescent="0.25">
      <c r="A1832" s="133"/>
      <c r="D1832" s="8"/>
    </row>
    <row r="1833" spans="1:4" x14ac:dyDescent="0.25">
      <c r="A1833" s="133"/>
      <c r="D1833" s="8"/>
    </row>
    <row r="1834" spans="1:4" x14ac:dyDescent="0.25">
      <c r="A1834" s="133"/>
      <c r="D1834" s="8"/>
    </row>
    <row r="1835" spans="1:4" x14ac:dyDescent="0.25">
      <c r="A1835" s="133"/>
      <c r="D1835" s="8"/>
    </row>
    <row r="1836" spans="1:4" x14ac:dyDescent="0.25">
      <c r="A1836" s="133"/>
      <c r="D1836" s="8"/>
    </row>
    <row r="1837" spans="1:4" x14ac:dyDescent="0.25">
      <c r="A1837" s="133"/>
      <c r="D1837" s="8"/>
    </row>
    <row r="1838" spans="1:4" x14ac:dyDescent="0.25">
      <c r="A1838" s="133"/>
      <c r="D1838" s="8"/>
    </row>
    <row r="1839" spans="1:4" x14ac:dyDescent="0.25">
      <c r="A1839" s="133"/>
      <c r="D1839" s="8"/>
    </row>
    <row r="1840" spans="1:4" x14ac:dyDescent="0.25">
      <c r="A1840" s="133"/>
      <c r="D1840" s="8"/>
    </row>
    <row r="1841" spans="1:4" x14ac:dyDescent="0.25">
      <c r="A1841" s="133"/>
      <c r="D1841" s="8"/>
    </row>
    <row r="1842" spans="1:4" x14ac:dyDescent="0.25">
      <c r="A1842" s="133"/>
      <c r="D1842" s="8"/>
    </row>
    <row r="1843" spans="1:4" x14ac:dyDescent="0.25">
      <c r="A1843" s="133"/>
      <c r="D1843" s="8"/>
    </row>
    <row r="1844" spans="1:4" x14ac:dyDescent="0.25">
      <c r="A1844" s="133"/>
      <c r="D1844" s="8"/>
    </row>
    <row r="1845" spans="1:4" x14ac:dyDescent="0.25">
      <c r="A1845" s="133"/>
      <c r="D1845" s="8"/>
    </row>
    <row r="1846" spans="1:4" x14ac:dyDescent="0.25">
      <c r="A1846" s="133"/>
      <c r="D1846" s="8"/>
    </row>
    <row r="1847" spans="1:4" x14ac:dyDescent="0.25">
      <c r="A1847" s="133"/>
      <c r="D1847" s="8"/>
    </row>
    <row r="1848" spans="1:4" x14ac:dyDescent="0.25">
      <c r="A1848" s="133"/>
      <c r="D1848" s="8"/>
    </row>
    <row r="1849" spans="1:4" x14ac:dyDescent="0.25">
      <c r="A1849" s="133"/>
      <c r="D1849" s="8"/>
    </row>
    <row r="1850" spans="1:4" x14ac:dyDescent="0.25">
      <c r="A1850" s="133"/>
      <c r="D1850" s="8"/>
    </row>
    <row r="1851" spans="1:4" x14ac:dyDescent="0.25">
      <c r="A1851" s="133"/>
      <c r="D1851" s="8"/>
    </row>
    <row r="1852" spans="1:4" x14ac:dyDescent="0.25">
      <c r="A1852" s="133"/>
      <c r="D1852" s="8"/>
    </row>
    <row r="1853" spans="1:4" x14ac:dyDescent="0.25">
      <c r="A1853" s="133"/>
      <c r="D1853" s="8"/>
    </row>
    <row r="1854" spans="1:4" x14ac:dyDescent="0.25">
      <c r="A1854" s="133"/>
      <c r="D1854" s="8"/>
    </row>
    <row r="1855" spans="1:4" x14ac:dyDescent="0.25">
      <c r="A1855" s="133"/>
      <c r="D1855" s="8"/>
    </row>
    <row r="1856" spans="1:4" x14ac:dyDescent="0.25">
      <c r="A1856" s="133"/>
      <c r="D1856" s="8"/>
    </row>
    <row r="1857" spans="1:4" x14ac:dyDescent="0.25">
      <c r="A1857" s="133"/>
      <c r="D1857" s="8"/>
    </row>
    <row r="1858" spans="1:4" x14ac:dyDescent="0.25">
      <c r="A1858" s="133"/>
      <c r="D1858" s="8"/>
    </row>
    <row r="1859" spans="1:4" x14ac:dyDescent="0.25">
      <c r="A1859" s="133"/>
      <c r="D1859" s="8"/>
    </row>
    <row r="1860" spans="1:4" x14ac:dyDescent="0.25">
      <c r="A1860" s="133"/>
      <c r="D1860" s="8"/>
    </row>
    <row r="1861" spans="1:4" x14ac:dyDescent="0.25">
      <c r="A1861" s="133"/>
      <c r="D1861" s="8"/>
    </row>
    <row r="1862" spans="1:4" x14ac:dyDescent="0.25">
      <c r="A1862" s="133"/>
      <c r="D1862" s="8"/>
    </row>
    <row r="1863" spans="1:4" x14ac:dyDescent="0.25">
      <c r="A1863" s="133"/>
      <c r="D1863" s="8"/>
    </row>
    <row r="1864" spans="1:4" x14ac:dyDescent="0.25">
      <c r="A1864" s="133"/>
      <c r="D1864" s="8"/>
    </row>
    <row r="1865" spans="1:4" x14ac:dyDescent="0.25">
      <c r="A1865" s="133"/>
      <c r="D1865" s="8"/>
    </row>
    <row r="1866" spans="1:4" x14ac:dyDescent="0.25">
      <c r="A1866" s="133"/>
      <c r="D1866" s="8"/>
    </row>
    <row r="1867" spans="1:4" x14ac:dyDescent="0.25">
      <c r="A1867" s="133"/>
      <c r="D1867" s="8"/>
    </row>
    <row r="1868" spans="1:4" x14ac:dyDescent="0.25">
      <c r="A1868" s="133"/>
      <c r="D1868" s="8"/>
    </row>
    <row r="1869" spans="1:4" x14ac:dyDescent="0.25">
      <c r="A1869" s="133"/>
      <c r="D1869" s="8"/>
    </row>
    <row r="1870" spans="1:4" x14ac:dyDescent="0.25">
      <c r="A1870" s="133"/>
      <c r="D1870" s="8"/>
    </row>
    <row r="1871" spans="1:4" x14ac:dyDescent="0.25">
      <c r="A1871" s="133"/>
      <c r="D1871" s="8"/>
    </row>
    <row r="1872" spans="1:4" x14ac:dyDescent="0.25">
      <c r="A1872" s="133"/>
      <c r="D1872" s="8"/>
    </row>
    <row r="1873" spans="1:4" x14ac:dyDescent="0.25">
      <c r="A1873" s="133"/>
      <c r="D1873" s="8"/>
    </row>
    <row r="1874" spans="1:4" x14ac:dyDescent="0.25">
      <c r="A1874" s="133"/>
      <c r="D1874" s="8"/>
    </row>
    <row r="1875" spans="1:4" x14ac:dyDescent="0.25">
      <c r="A1875" s="133"/>
      <c r="D1875" s="8"/>
    </row>
    <row r="1876" spans="1:4" x14ac:dyDescent="0.25">
      <c r="A1876" s="133"/>
      <c r="D1876" s="8"/>
    </row>
    <row r="1877" spans="1:4" x14ac:dyDescent="0.25">
      <c r="A1877" s="133"/>
      <c r="D1877" s="8"/>
    </row>
    <row r="1878" spans="1:4" x14ac:dyDescent="0.25">
      <c r="A1878" s="133"/>
      <c r="D1878" s="8"/>
    </row>
    <row r="1879" spans="1:4" x14ac:dyDescent="0.25">
      <c r="A1879" s="133"/>
      <c r="D1879" s="8"/>
    </row>
    <row r="1880" spans="1:4" x14ac:dyDescent="0.25">
      <c r="A1880" s="133"/>
      <c r="D1880" s="8"/>
    </row>
    <row r="1881" spans="1:4" x14ac:dyDescent="0.25">
      <c r="A1881" s="133"/>
      <c r="D1881" s="8"/>
    </row>
    <row r="1882" spans="1:4" x14ac:dyDescent="0.25">
      <c r="A1882" s="133"/>
      <c r="D1882" s="8"/>
    </row>
    <row r="1883" spans="1:4" x14ac:dyDescent="0.25">
      <c r="A1883" s="133"/>
      <c r="D1883" s="8"/>
    </row>
    <row r="1884" spans="1:4" x14ac:dyDescent="0.25">
      <c r="A1884" s="133"/>
      <c r="D1884" s="8"/>
    </row>
    <row r="1885" spans="1:4" x14ac:dyDescent="0.25">
      <c r="A1885" s="133"/>
      <c r="D1885" s="8"/>
    </row>
    <row r="1886" spans="1:4" x14ac:dyDescent="0.25">
      <c r="A1886" s="133"/>
      <c r="D1886" s="8"/>
    </row>
    <row r="1887" spans="1:4" x14ac:dyDescent="0.25">
      <c r="A1887" s="133"/>
      <c r="D1887" s="8"/>
    </row>
    <row r="1888" spans="1:4" x14ac:dyDescent="0.25">
      <c r="A1888" s="133"/>
      <c r="D1888" s="8"/>
    </row>
    <row r="1889" spans="1:4" x14ac:dyDescent="0.25">
      <c r="A1889" s="133"/>
      <c r="D1889" s="8"/>
    </row>
    <row r="1890" spans="1:4" x14ac:dyDescent="0.25">
      <c r="A1890" s="133"/>
      <c r="D1890" s="8"/>
    </row>
    <row r="1891" spans="1:4" x14ac:dyDescent="0.25">
      <c r="A1891" s="133"/>
      <c r="D1891" s="8"/>
    </row>
    <row r="1892" spans="1:4" x14ac:dyDescent="0.25">
      <c r="A1892" s="133"/>
      <c r="D1892" s="8"/>
    </row>
    <row r="1893" spans="1:4" x14ac:dyDescent="0.25">
      <c r="A1893" s="133"/>
      <c r="D1893" s="8"/>
    </row>
    <row r="1894" spans="1:4" x14ac:dyDescent="0.25">
      <c r="A1894" s="133"/>
      <c r="D1894" s="8"/>
    </row>
    <row r="1895" spans="1:4" x14ac:dyDescent="0.25">
      <c r="A1895" s="133"/>
      <c r="D1895" s="8"/>
    </row>
    <row r="1896" spans="1:4" x14ac:dyDescent="0.25">
      <c r="A1896" s="133"/>
      <c r="D1896" s="8"/>
    </row>
    <row r="1897" spans="1:4" x14ac:dyDescent="0.25">
      <c r="A1897" s="133"/>
      <c r="D1897" s="8"/>
    </row>
    <row r="1898" spans="1:4" x14ac:dyDescent="0.25">
      <c r="A1898" s="133"/>
      <c r="D1898" s="8"/>
    </row>
    <row r="1899" spans="1:4" x14ac:dyDescent="0.25">
      <c r="A1899" s="133"/>
      <c r="D1899" s="8"/>
    </row>
    <row r="1900" spans="1:4" x14ac:dyDescent="0.25">
      <c r="A1900" s="133"/>
      <c r="D1900" s="8"/>
    </row>
    <row r="1901" spans="1:4" x14ac:dyDescent="0.25">
      <c r="A1901" s="133"/>
      <c r="D1901" s="8"/>
    </row>
    <row r="1902" spans="1:4" x14ac:dyDescent="0.25">
      <c r="A1902" s="133"/>
      <c r="D1902" s="8"/>
    </row>
    <row r="1903" spans="1:4" x14ac:dyDescent="0.25">
      <c r="A1903" s="133"/>
      <c r="D1903" s="8"/>
    </row>
    <row r="1904" spans="1:4" x14ac:dyDescent="0.25">
      <c r="A1904" s="133"/>
      <c r="D1904" s="8"/>
    </row>
    <row r="1905" spans="1:4" x14ac:dyDescent="0.25">
      <c r="A1905" s="133"/>
      <c r="D1905" s="8"/>
    </row>
    <row r="1906" spans="1:4" x14ac:dyDescent="0.25">
      <c r="A1906" s="133"/>
      <c r="D1906" s="8"/>
    </row>
    <row r="1907" spans="1:4" x14ac:dyDescent="0.25">
      <c r="A1907" s="133"/>
      <c r="D1907" s="8"/>
    </row>
    <row r="1908" spans="1:4" x14ac:dyDescent="0.25">
      <c r="A1908" s="133"/>
      <c r="D1908" s="8"/>
    </row>
    <row r="1909" spans="1:4" x14ac:dyDescent="0.25">
      <c r="A1909" s="133"/>
      <c r="D1909" s="8"/>
    </row>
    <row r="1910" spans="1:4" x14ac:dyDescent="0.25">
      <c r="A1910" s="133"/>
      <c r="D1910" s="8"/>
    </row>
    <row r="1911" spans="1:4" x14ac:dyDescent="0.25">
      <c r="A1911" s="133"/>
      <c r="D1911" s="8"/>
    </row>
    <row r="1912" spans="1:4" x14ac:dyDescent="0.25">
      <c r="A1912" s="133"/>
      <c r="D1912" s="8"/>
    </row>
    <row r="1913" spans="1:4" x14ac:dyDescent="0.25">
      <c r="A1913" s="133"/>
      <c r="D1913" s="8"/>
    </row>
    <row r="1914" spans="1:4" x14ac:dyDescent="0.25">
      <c r="A1914" s="133"/>
      <c r="D1914" s="8"/>
    </row>
    <row r="1915" spans="1:4" x14ac:dyDescent="0.25">
      <c r="A1915" s="133"/>
      <c r="D1915" s="8"/>
    </row>
    <row r="1916" spans="1:4" x14ac:dyDescent="0.25">
      <c r="A1916" s="133"/>
      <c r="D1916" s="8"/>
    </row>
    <row r="1917" spans="1:4" x14ac:dyDescent="0.25">
      <c r="A1917" s="133"/>
      <c r="D1917" s="8"/>
    </row>
    <row r="1918" spans="1:4" x14ac:dyDescent="0.25">
      <c r="A1918" s="133"/>
      <c r="D1918" s="8"/>
    </row>
    <row r="1919" spans="1:4" x14ac:dyDescent="0.25">
      <c r="A1919" s="133"/>
      <c r="D1919" s="8"/>
    </row>
    <row r="1920" spans="1:4" x14ac:dyDescent="0.25">
      <c r="A1920" s="133"/>
      <c r="D1920" s="8"/>
    </row>
    <row r="1921" spans="1:4" x14ac:dyDescent="0.25">
      <c r="A1921" s="133"/>
      <c r="D1921" s="8"/>
    </row>
    <row r="1922" spans="1:4" x14ac:dyDescent="0.25">
      <c r="A1922" s="133"/>
      <c r="D1922" s="8"/>
    </row>
    <row r="1923" spans="1:4" x14ac:dyDescent="0.25">
      <c r="A1923" s="133"/>
      <c r="D1923" s="8"/>
    </row>
    <row r="1924" spans="1:4" x14ac:dyDescent="0.25">
      <c r="A1924" s="133"/>
      <c r="D1924" s="8"/>
    </row>
    <row r="1925" spans="1:4" x14ac:dyDescent="0.25">
      <c r="A1925" s="133"/>
      <c r="D1925" s="8"/>
    </row>
    <row r="1926" spans="1:4" x14ac:dyDescent="0.25">
      <c r="A1926" s="133"/>
      <c r="D1926" s="8"/>
    </row>
    <row r="1927" spans="1:4" x14ac:dyDescent="0.25">
      <c r="A1927" s="133"/>
      <c r="D1927" s="8"/>
    </row>
    <row r="1928" spans="1:4" x14ac:dyDescent="0.25">
      <c r="A1928" s="133"/>
      <c r="D1928" s="8"/>
    </row>
    <row r="1929" spans="1:4" x14ac:dyDescent="0.25">
      <c r="A1929" s="133"/>
      <c r="D1929" s="8"/>
    </row>
    <row r="1930" spans="1:4" x14ac:dyDescent="0.25">
      <c r="A1930" s="133"/>
      <c r="D1930" s="8"/>
    </row>
    <row r="1931" spans="1:4" x14ac:dyDescent="0.25">
      <c r="A1931" s="133"/>
      <c r="D1931" s="8"/>
    </row>
    <row r="1932" spans="1:4" x14ac:dyDescent="0.25">
      <c r="A1932" s="133"/>
      <c r="D1932" s="8"/>
    </row>
    <row r="1933" spans="1:4" x14ac:dyDescent="0.25">
      <c r="A1933" s="133"/>
      <c r="D1933" s="8"/>
    </row>
    <row r="1934" spans="1:4" x14ac:dyDescent="0.25">
      <c r="A1934" s="133"/>
      <c r="D1934" s="8"/>
    </row>
    <row r="1935" spans="1:4" x14ac:dyDescent="0.25">
      <c r="A1935" s="133"/>
      <c r="D1935" s="8"/>
    </row>
    <row r="1936" spans="1:4" x14ac:dyDescent="0.25">
      <c r="A1936" s="133"/>
      <c r="D1936" s="8"/>
    </row>
    <row r="1937" spans="1:4" x14ac:dyDescent="0.25">
      <c r="A1937" s="133"/>
      <c r="D1937" s="8"/>
    </row>
    <row r="1938" spans="1:4" x14ac:dyDescent="0.25">
      <c r="A1938" s="133"/>
      <c r="D1938" s="8"/>
    </row>
    <row r="1939" spans="1:4" x14ac:dyDescent="0.25">
      <c r="A1939" s="133"/>
      <c r="D1939" s="8"/>
    </row>
    <row r="1940" spans="1:4" x14ac:dyDescent="0.25">
      <c r="A1940" s="133"/>
      <c r="D1940" s="8"/>
    </row>
    <row r="1941" spans="1:4" x14ac:dyDescent="0.25">
      <c r="A1941" s="133"/>
      <c r="D1941" s="8"/>
    </row>
    <row r="1942" spans="1:4" x14ac:dyDescent="0.25">
      <c r="A1942" s="133"/>
      <c r="D1942" s="8"/>
    </row>
    <row r="1943" spans="1:4" x14ac:dyDescent="0.25">
      <c r="A1943" s="133"/>
      <c r="D1943" s="8"/>
    </row>
    <row r="1944" spans="1:4" x14ac:dyDescent="0.25">
      <c r="A1944" s="133"/>
      <c r="D1944" s="8"/>
    </row>
    <row r="1945" spans="1:4" x14ac:dyDescent="0.25">
      <c r="A1945" s="133"/>
      <c r="D1945" s="8"/>
    </row>
    <row r="1946" spans="1:4" x14ac:dyDescent="0.25">
      <c r="A1946" s="133"/>
      <c r="D1946" s="8"/>
    </row>
    <row r="1947" spans="1:4" x14ac:dyDescent="0.25">
      <c r="A1947" s="133"/>
      <c r="D1947" s="8"/>
    </row>
    <row r="1948" spans="1:4" x14ac:dyDescent="0.25">
      <c r="A1948" s="133"/>
      <c r="D1948" s="8"/>
    </row>
    <row r="1949" spans="1:4" x14ac:dyDescent="0.25">
      <c r="A1949" s="133"/>
      <c r="D1949" s="8"/>
    </row>
    <row r="1950" spans="1:4" x14ac:dyDescent="0.25">
      <c r="A1950" s="133"/>
      <c r="D1950" s="8"/>
    </row>
    <row r="1951" spans="1:4" x14ac:dyDescent="0.25">
      <c r="A1951" s="133"/>
      <c r="D1951" s="8"/>
    </row>
    <row r="1952" spans="1:4" x14ac:dyDescent="0.25">
      <c r="A1952" s="133"/>
      <c r="D1952" s="8"/>
    </row>
    <row r="1953" spans="1:4" x14ac:dyDescent="0.25">
      <c r="A1953" s="133"/>
      <c r="D1953" s="8"/>
    </row>
    <row r="1954" spans="1:4" x14ac:dyDescent="0.25">
      <c r="A1954" s="133"/>
      <c r="D1954" s="8"/>
    </row>
    <row r="1955" spans="1:4" x14ac:dyDescent="0.25">
      <c r="A1955" s="133"/>
      <c r="D1955" s="8"/>
    </row>
    <row r="1956" spans="1:4" x14ac:dyDescent="0.25">
      <c r="A1956" s="133"/>
      <c r="D1956" s="8"/>
    </row>
    <row r="1957" spans="1:4" x14ac:dyDescent="0.25">
      <c r="A1957" s="133"/>
      <c r="D1957" s="8"/>
    </row>
    <row r="1958" spans="1:4" x14ac:dyDescent="0.25">
      <c r="A1958" s="133"/>
      <c r="D1958" s="8"/>
    </row>
    <row r="1959" spans="1:4" x14ac:dyDescent="0.25">
      <c r="A1959" s="133"/>
      <c r="D1959" s="8"/>
    </row>
    <row r="1960" spans="1:4" x14ac:dyDescent="0.25">
      <c r="A1960" s="133"/>
      <c r="D1960" s="8"/>
    </row>
    <row r="1961" spans="1:4" x14ac:dyDescent="0.25">
      <c r="A1961" s="133"/>
      <c r="D1961" s="8"/>
    </row>
    <row r="1962" spans="1:4" x14ac:dyDescent="0.25">
      <c r="A1962" s="133"/>
      <c r="D1962" s="8"/>
    </row>
    <row r="1963" spans="1:4" x14ac:dyDescent="0.25">
      <c r="A1963" s="133"/>
      <c r="D1963" s="8"/>
    </row>
    <row r="1964" spans="1:4" x14ac:dyDescent="0.25">
      <c r="A1964" s="133"/>
      <c r="D1964" s="8"/>
    </row>
    <row r="1965" spans="1:4" x14ac:dyDescent="0.25">
      <c r="A1965" s="133"/>
      <c r="D1965" s="8"/>
    </row>
    <row r="1966" spans="1:4" x14ac:dyDescent="0.25">
      <c r="A1966" s="133"/>
      <c r="D1966" s="8"/>
    </row>
    <row r="1967" spans="1:4" x14ac:dyDescent="0.25">
      <c r="A1967" s="133"/>
      <c r="D1967" s="8"/>
    </row>
    <row r="1968" spans="1:4" x14ac:dyDescent="0.25">
      <c r="A1968" s="133"/>
      <c r="D1968" s="8"/>
    </row>
    <row r="1969" spans="1:4" x14ac:dyDescent="0.25">
      <c r="A1969" s="133"/>
      <c r="D1969" s="8"/>
    </row>
    <row r="1970" spans="1:4" x14ac:dyDescent="0.25">
      <c r="A1970" s="133"/>
      <c r="D1970" s="8"/>
    </row>
    <row r="1971" spans="1:4" x14ac:dyDescent="0.25">
      <c r="A1971" s="133"/>
      <c r="D1971" s="8"/>
    </row>
    <row r="1972" spans="1:4" x14ac:dyDescent="0.25">
      <c r="A1972" s="133"/>
      <c r="D1972" s="8"/>
    </row>
    <row r="1973" spans="1:4" x14ac:dyDescent="0.25">
      <c r="A1973" s="133"/>
      <c r="D1973" s="8"/>
    </row>
    <row r="1974" spans="1:4" x14ac:dyDescent="0.25">
      <c r="A1974" s="133"/>
      <c r="D1974" s="8"/>
    </row>
    <row r="1975" spans="1:4" x14ac:dyDescent="0.25">
      <c r="A1975" s="133"/>
      <c r="D1975" s="8"/>
    </row>
    <row r="1976" spans="1:4" x14ac:dyDescent="0.25">
      <c r="A1976" s="133"/>
      <c r="D1976" s="8"/>
    </row>
    <row r="1977" spans="1:4" x14ac:dyDescent="0.25">
      <c r="A1977" s="133"/>
      <c r="D1977" s="8"/>
    </row>
    <row r="1978" spans="1:4" x14ac:dyDescent="0.25">
      <c r="A1978" s="133"/>
      <c r="D1978" s="8"/>
    </row>
    <row r="1979" spans="1:4" x14ac:dyDescent="0.25">
      <c r="A1979" s="133"/>
      <c r="D1979" s="8"/>
    </row>
    <row r="1980" spans="1:4" x14ac:dyDescent="0.25">
      <c r="A1980" s="133"/>
      <c r="D1980" s="8"/>
    </row>
    <row r="1981" spans="1:4" x14ac:dyDescent="0.25">
      <c r="A1981" s="133"/>
      <c r="D1981" s="8"/>
    </row>
    <row r="1982" spans="1:4" x14ac:dyDescent="0.25">
      <c r="A1982" s="133"/>
      <c r="D1982" s="8"/>
    </row>
    <row r="1983" spans="1:4" x14ac:dyDescent="0.25">
      <c r="A1983" s="133"/>
      <c r="D1983" s="8"/>
    </row>
    <row r="1984" spans="1:4" x14ac:dyDescent="0.25">
      <c r="A1984" s="133"/>
      <c r="D1984" s="8"/>
    </row>
    <row r="1985" spans="1:4" x14ac:dyDescent="0.25">
      <c r="A1985" s="133"/>
      <c r="D1985" s="8"/>
    </row>
    <row r="1986" spans="1:4" x14ac:dyDescent="0.25">
      <c r="A1986" s="133"/>
      <c r="D1986" s="8"/>
    </row>
    <row r="1987" spans="1:4" x14ac:dyDescent="0.25">
      <c r="A1987" s="133"/>
      <c r="D1987" s="8"/>
    </row>
    <row r="1988" spans="1:4" x14ac:dyDescent="0.25">
      <c r="A1988" s="133"/>
      <c r="D1988" s="8"/>
    </row>
    <row r="1989" spans="1:4" x14ac:dyDescent="0.25">
      <c r="A1989" s="133"/>
      <c r="D1989" s="8"/>
    </row>
    <row r="1990" spans="1:4" x14ac:dyDescent="0.25">
      <c r="A1990" s="133"/>
      <c r="D1990" s="8"/>
    </row>
    <row r="1991" spans="1:4" x14ac:dyDescent="0.25">
      <c r="A1991" s="133"/>
      <c r="D1991" s="8"/>
    </row>
    <row r="1992" spans="1:4" x14ac:dyDescent="0.25">
      <c r="A1992" s="133"/>
      <c r="D1992" s="8"/>
    </row>
    <row r="1993" spans="1:4" x14ac:dyDescent="0.25">
      <c r="A1993" s="133"/>
      <c r="D1993" s="8"/>
    </row>
    <row r="1994" spans="1:4" x14ac:dyDescent="0.25">
      <c r="A1994" s="133"/>
      <c r="D1994" s="8"/>
    </row>
    <row r="1995" spans="1:4" x14ac:dyDescent="0.25">
      <c r="A1995" s="133"/>
      <c r="D1995" s="8"/>
    </row>
    <row r="1996" spans="1:4" x14ac:dyDescent="0.25">
      <c r="A1996" s="133"/>
      <c r="D1996" s="8"/>
    </row>
    <row r="1997" spans="1:4" x14ac:dyDescent="0.25">
      <c r="A1997" s="133"/>
      <c r="D1997" s="8"/>
    </row>
    <row r="1998" spans="1:4" x14ac:dyDescent="0.25">
      <c r="A1998" s="133"/>
      <c r="D1998" s="8"/>
    </row>
    <row r="1999" spans="1:4" x14ac:dyDescent="0.25">
      <c r="A1999" s="133"/>
      <c r="D1999" s="8"/>
    </row>
    <row r="2000" spans="1:4" x14ac:dyDescent="0.25">
      <c r="A2000" s="133"/>
      <c r="D2000" s="8"/>
    </row>
    <row r="2001" spans="1:4" x14ac:dyDescent="0.25">
      <c r="A2001" s="133"/>
      <c r="D2001" s="8"/>
    </row>
    <row r="2002" spans="1:4" x14ac:dyDescent="0.25">
      <c r="A2002" s="133"/>
      <c r="D2002" s="8"/>
    </row>
    <row r="2003" spans="1:4" x14ac:dyDescent="0.25">
      <c r="A2003" s="133"/>
      <c r="D2003" s="8"/>
    </row>
    <row r="2004" spans="1:4" x14ac:dyDescent="0.25">
      <c r="A2004" s="133"/>
      <c r="D2004" s="8"/>
    </row>
    <row r="2005" spans="1:4" x14ac:dyDescent="0.25">
      <c r="A2005" s="133"/>
      <c r="D2005" s="8"/>
    </row>
    <row r="2006" spans="1:4" x14ac:dyDescent="0.25">
      <c r="A2006" s="133"/>
      <c r="D2006" s="8"/>
    </row>
    <row r="2007" spans="1:4" x14ac:dyDescent="0.25">
      <c r="A2007" s="133"/>
      <c r="D2007" s="8"/>
    </row>
    <row r="2008" spans="1:4" x14ac:dyDescent="0.25">
      <c r="A2008" s="133"/>
      <c r="D2008" s="8"/>
    </row>
    <row r="2009" spans="1:4" x14ac:dyDescent="0.25">
      <c r="A2009" s="133"/>
      <c r="D2009" s="8"/>
    </row>
    <row r="2010" spans="1:4" x14ac:dyDescent="0.25">
      <c r="A2010" s="133"/>
      <c r="D2010" s="8"/>
    </row>
    <row r="2011" spans="1:4" x14ac:dyDescent="0.25">
      <c r="A2011" s="133"/>
      <c r="D2011" s="8"/>
    </row>
    <row r="2012" spans="1:4" x14ac:dyDescent="0.25">
      <c r="A2012" s="133"/>
      <c r="D2012" s="8"/>
    </row>
    <row r="2013" spans="1:4" x14ac:dyDescent="0.25">
      <c r="A2013" s="133"/>
      <c r="D2013" s="8"/>
    </row>
    <row r="2014" spans="1:4" x14ac:dyDescent="0.25">
      <c r="A2014" s="133"/>
      <c r="D2014" s="8"/>
    </row>
    <row r="2015" spans="1:4" x14ac:dyDescent="0.25">
      <c r="A2015" s="133"/>
      <c r="D2015" s="8"/>
    </row>
    <row r="2016" spans="1:4" x14ac:dyDescent="0.25">
      <c r="A2016" s="133"/>
      <c r="D2016" s="8"/>
    </row>
    <row r="2017" spans="1:4" x14ac:dyDescent="0.25">
      <c r="A2017" s="133"/>
      <c r="D2017" s="8"/>
    </row>
    <row r="2018" spans="1:4" x14ac:dyDescent="0.25">
      <c r="A2018" s="133"/>
      <c r="D2018" s="8"/>
    </row>
    <row r="2019" spans="1:4" x14ac:dyDescent="0.25">
      <c r="A2019" s="133"/>
      <c r="D2019" s="8"/>
    </row>
    <row r="2020" spans="1:4" x14ac:dyDescent="0.25">
      <c r="A2020" s="133"/>
      <c r="D2020" s="8"/>
    </row>
    <row r="2021" spans="1:4" x14ac:dyDescent="0.25">
      <c r="A2021" s="133"/>
      <c r="D2021" s="8"/>
    </row>
    <row r="2022" spans="1:4" x14ac:dyDescent="0.25">
      <c r="A2022" s="133"/>
      <c r="D2022" s="8"/>
    </row>
    <row r="2023" spans="1:4" x14ac:dyDescent="0.25">
      <c r="A2023" s="133"/>
      <c r="D2023" s="8"/>
    </row>
    <row r="2024" spans="1:4" x14ac:dyDescent="0.25">
      <c r="A2024" s="133"/>
      <c r="D2024" s="8"/>
    </row>
    <row r="2025" spans="1:4" x14ac:dyDescent="0.25">
      <c r="A2025" s="133"/>
      <c r="D2025" s="8"/>
    </row>
    <row r="2026" spans="1:4" x14ac:dyDescent="0.25">
      <c r="A2026" s="133"/>
      <c r="D2026" s="8"/>
    </row>
    <row r="2027" spans="1:4" x14ac:dyDescent="0.25">
      <c r="A2027" s="133"/>
      <c r="D2027" s="8"/>
    </row>
    <row r="2028" spans="1:4" x14ac:dyDescent="0.25">
      <c r="A2028" s="133"/>
      <c r="D2028" s="8"/>
    </row>
    <row r="2029" spans="1:4" x14ac:dyDescent="0.25">
      <c r="A2029" s="133"/>
      <c r="D2029" s="8"/>
    </row>
    <row r="2030" spans="1:4" x14ac:dyDescent="0.25">
      <c r="A2030" s="133"/>
      <c r="D2030" s="8"/>
    </row>
    <row r="2031" spans="1:4" x14ac:dyDescent="0.25">
      <c r="A2031" s="133"/>
      <c r="D2031" s="8"/>
    </row>
    <row r="2032" spans="1:4" x14ac:dyDescent="0.25">
      <c r="A2032" s="133"/>
      <c r="D2032" s="8"/>
    </row>
    <row r="2033" spans="1:4" x14ac:dyDescent="0.25">
      <c r="A2033" s="133"/>
      <c r="D2033" s="8"/>
    </row>
    <row r="2034" spans="1:4" x14ac:dyDescent="0.25">
      <c r="A2034" s="133"/>
      <c r="D2034" s="8"/>
    </row>
    <row r="2035" spans="1:4" x14ac:dyDescent="0.25">
      <c r="A2035" s="133"/>
      <c r="D2035" s="8"/>
    </row>
    <row r="2036" spans="1:4" x14ac:dyDescent="0.25">
      <c r="A2036" s="133"/>
      <c r="D2036" s="8"/>
    </row>
    <row r="2037" spans="1:4" x14ac:dyDescent="0.25">
      <c r="A2037" s="133"/>
      <c r="D2037" s="8"/>
    </row>
    <row r="2038" spans="1:4" x14ac:dyDescent="0.25">
      <c r="A2038" s="133"/>
      <c r="D2038" s="8"/>
    </row>
    <row r="2039" spans="1:4" x14ac:dyDescent="0.25">
      <c r="A2039" s="133"/>
      <c r="D2039" s="8"/>
    </row>
    <row r="2040" spans="1:4" x14ac:dyDescent="0.25">
      <c r="A2040" s="133"/>
      <c r="D2040" s="8"/>
    </row>
    <row r="2041" spans="1:4" x14ac:dyDescent="0.25">
      <c r="A2041" s="133"/>
      <c r="D2041" s="8"/>
    </row>
    <row r="2042" spans="1:4" x14ac:dyDescent="0.25">
      <c r="A2042" s="133"/>
      <c r="D2042" s="8"/>
    </row>
    <row r="2043" spans="1:4" x14ac:dyDescent="0.25">
      <c r="A2043" s="133"/>
      <c r="D2043" s="8"/>
    </row>
    <row r="2044" spans="1:4" x14ac:dyDescent="0.25">
      <c r="A2044" s="133"/>
      <c r="D2044" s="8"/>
    </row>
    <row r="2045" spans="1:4" x14ac:dyDescent="0.25">
      <c r="A2045" s="133"/>
      <c r="D2045" s="8"/>
    </row>
    <row r="2046" spans="1:4" x14ac:dyDescent="0.25">
      <c r="A2046" s="133"/>
      <c r="D2046" s="8"/>
    </row>
    <row r="2047" spans="1:4" x14ac:dyDescent="0.25">
      <c r="A2047" s="133"/>
      <c r="D2047" s="8"/>
    </row>
    <row r="2048" spans="1:4" x14ac:dyDescent="0.25">
      <c r="A2048" s="133"/>
      <c r="D2048" s="8"/>
    </row>
    <row r="2049" spans="1:4" x14ac:dyDescent="0.25">
      <c r="A2049" s="133"/>
      <c r="D2049" s="8"/>
    </row>
    <row r="2050" spans="1:4" x14ac:dyDescent="0.25">
      <c r="A2050" s="133"/>
      <c r="D2050" s="8"/>
    </row>
    <row r="2051" spans="1:4" x14ac:dyDescent="0.25">
      <c r="A2051" s="133"/>
      <c r="D2051" s="8"/>
    </row>
    <row r="2052" spans="1:4" x14ac:dyDescent="0.25">
      <c r="A2052" s="133"/>
      <c r="D2052" s="8"/>
    </row>
    <row r="2053" spans="1:4" x14ac:dyDescent="0.25">
      <c r="A2053" s="133"/>
      <c r="D2053" s="8"/>
    </row>
    <row r="2054" spans="1:4" x14ac:dyDescent="0.25">
      <c r="A2054" s="133"/>
      <c r="D2054" s="8"/>
    </row>
    <row r="2055" spans="1:4" x14ac:dyDescent="0.25">
      <c r="A2055" s="133"/>
      <c r="D2055" s="8"/>
    </row>
    <row r="2056" spans="1:4" x14ac:dyDescent="0.25">
      <c r="A2056" s="133"/>
      <c r="D2056" s="8"/>
    </row>
    <row r="2057" spans="1:4" x14ac:dyDescent="0.25">
      <c r="A2057" s="133"/>
      <c r="D2057" s="8"/>
    </row>
    <row r="2058" spans="1:4" x14ac:dyDescent="0.25">
      <c r="A2058" s="133"/>
      <c r="D2058" s="8"/>
    </row>
    <row r="2059" spans="1:4" x14ac:dyDescent="0.25">
      <c r="A2059" s="133"/>
      <c r="D2059" s="8"/>
    </row>
    <row r="2060" spans="1:4" x14ac:dyDescent="0.25">
      <c r="A2060" s="133"/>
      <c r="D2060" s="8"/>
    </row>
    <row r="2061" spans="1:4" x14ac:dyDescent="0.25">
      <c r="A2061" s="133"/>
      <c r="D2061" s="8"/>
    </row>
    <row r="2062" spans="1:4" x14ac:dyDescent="0.25">
      <c r="A2062" s="133"/>
      <c r="D2062" s="8"/>
    </row>
    <row r="2063" spans="1:4" x14ac:dyDescent="0.25">
      <c r="A2063" s="133"/>
      <c r="D2063" s="8"/>
    </row>
    <row r="2064" spans="1:4" x14ac:dyDescent="0.25">
      <c r="A2064" s="133"/>
      <c r="D2064" s="8"/>
    </row>
    <row r="2065" spans="1:4" x14ac:dyDescent="0.25">
      <c r="A2065" s="133"/>
      <c r="D2065" s="8"/>
    </row>
    <row r="2066" spans="1:4" x14ac:dyDescent="0.25">
      <c r="A2066" s="133"/>
      <c r="D2066" s="8"/>
    </row>
    <row r="2067" spans="1:4" x14ac:dyDescent="0.25">
      <c r="A2067" s="133"/>
      <c r="D2067" s="8"/>
    </row>
    <row r="2068" spans="1:4" x14ac:dyDescent="0.25">
      <c r="A2068" s="133"/>
      <c r="D2068" s="8"/>
    </row>
    <row r="2069" spans="1:4" x14ac:dyDescent="0.25">
      <c r="A2069" s="133"/>
      <c r="D2069" s="8"/>
    </row>
    <row r="2070" spans="1:4" x14ac:dyDescent="0.25">
      <c r="A2070" s="133"/>
      <c r="D2070" s="8"/>
    </row>
    <row r="2071" spans="1:4" x14ac:dyDescent="0.25">
      <c r="A2071" s="133"/>
      <c r="D2071" s="8"/>
    </row>
    <row r="2072" spans="1:4" x14ac:dyDescent="0.25">
      <c r="A2072" s="133"/>
      <c r="D2072" s="8"/>
    </row>
    <row r="2073" spans="1:4" x14ac:dyDescent="0.25">
      <c r="A2073" s="133"/>
      <c r="D2073" s="8"/>
    </row>
    <row r="2074" spans="1:4" x14ac:dyDescent="0.25">
      <c r="A2074" s="133"/>
      <c r="D2074" s="8"/>
    </row>
    <row r="2075" spans="1:4" x14ac:dyDescent="0.25">
      <c r="A2075" s="133"/>
      <c r="D2075" s="8"/>
    </row>
    <row r="2076" spans="1:4" x14ac:dyDescent="0.25">
      <c r="A2076" s="133"/>
      <c r="D2076" s="8"/>
    </row>
    <row r="2077" spans="1:4" x14ac:dyDescent="0.25">
      <c r="A2077" s="133"/>
      <c r="D2077" s="8"/>
    </row>
    <row r="2078" spans="1:4" x14ac:dyDescent="0.25">
      <c r="A2078" s="133"/>
      <c r="D2078" s="8"/>
    </row>
    <row r="2079" spans="1:4" x14ac:dyDescent="0.25">
      <c r="A2079" s="133"/>
      <c r="D2079" s="8"/>
    </row>
    <row r="2080" spans="1:4" x14ac:dyDescent="0.25">
      <c r="A2080" s="133"/>
      <c r="D2080" s="8"/>
    </row>
    <row r="2081" spans="1:4" x14ac:dyDescent="0.25">
      <c r="A2081" s="133"/>
      <c r="D2081" s="8"/>
    </row>
    <row r="2082" spans="1:4" x14ac:dyDescent="0.25">
      <c r="A2082" s="133"/>
      <c r="D2082" s="8"/>
    </row>
    <row r="2083" spans="1:4" x14ac:dyDescent="0.25">
      <c r="A2083" s="133"/>
      <c r="D2083" s="8"/>
    </row>
    <row r="2084" spans="1:4" x14ac:dyDescent="0.25">
      <c r="A2084" s="133"/>
      <c r="D2084" s="8"/>
    </row>
    <row r="2085" spans="1:4" x14ac:dyDescent="0.25">
      <c r="A2085" s="133"/>
      <c r="D2085" s="8"/>
    </row>
    <row r="2086" spans="1:4" x14ac:dyDescent="0.25">
      <c r="A2086" s="133"/>
      <c r="D2086" s="8"/>
    </row>
    <row r="2087" spans="1:4" x14ac:dyDescent="0.25">
      <c r="A2087" s="133"/>
      <c r="D2087" s="8"/>
    </row>
    <row r="2088" spans="1:4" x14ac:dyDescent="0.25">
      <c r="A2088" s="133"/>
      <c r="D2088" s="8"/>
    </row>
    <row r="2089" spans="1:4" x14ac:dyDescent="0.25">
      <c r="A2089" s="133"/>
      <c r="D2089" s="8"/>
    </row>
    <row r="2090" spans="1:4" x14ac:dyDescent="0.25">
      <c r="A2090" s="133"/>
      <c r="D2090" s="8"/>
    </row>
    <row r="2091" spans="1:4" x14ac:dyDescent="0.25">
      <c r="A2091" s="133"/>
      <c r="D2091" s="8"/>
    </row>
    <row r="2092" spans="1:4" x14ac:dyDescent="0.25">
      <c r="A2092" s="133"/>
      <c r="D2092" s="8"/>
    </row>
    <row r="2093" spans="1:4" x14ac:dyDescent="0.25">
      <c r="A2093" s="133"/>
      <c r="D2093" s="8"/>
    </row>
    <row r="2094" spans="1:4" x14ac:dyDescent="0.25">
      <c r="A2094" s="133"/>
      <c r="D2094" s="8"/>
    </row>
    <row r="2095" spans="1:4" x14ac:dyDescent="0.25">
      <c r="A2095" s="133"/>
      <c r="D2095" s="8"/>
    </row>
    <row r="2096" spans="1:4" x14ac:dyDescent="0.25">
      <c r="A2096" s="133"/>
      <c r="D2096" s="8"/>
    </row>
    <row r="2097" spans="1:4" x14ac:dyDescent="0.25">
      <c r="A2097" s="133"/>
      <c r="D2097" s="8"/>
    </row>
    <row r="2098" spans="1:4" x14ac:dyDescent="0.25">
      <c r="A2098" s="133"/>
      <c r="D2098" s="8"/>
    </row>
    <row r="2099" spans="1:4" x14ac:dyDescent="0.25">
      <c r="A2099" s="133"/>
      <c r="D2099" s="8"/>
    </row>
    <row r="2100" spans="1:4" x14ac:dyDescent="0.25">
      <c r="A2100" s="133"/>
      <c r="D2100" s="8"/>
    </row>
    <row r="2101" spans="1:4" x14ac:dyDescent="0.25">
      <c r="A2101" s="133"/>
      <c r="D2101" s="8"/>
    </row>
    <row r="2102" spans="1:4" x14ac:dyDescent="0.25">
      <c r="A2102" s="133"/>
      <c r="D2102" s="8"/>
    </row>
    <row r="2103" spans="1:4" x14ac:dyDescent="0.25">
      <c r="A2103" s="133"/>
      <c r="D2103" s="8"/>
    </row>
    <row r="2104" spans="1:4" x14ac:dyDescent="0.25">
      <c r="A2104" s="133"/>
      <c r="D2104" s="8"/>
    </row>
    <row r="2105" spans="1:4" x14ac:dyDescent="0.25">
      <c r="A2105" s="133"/>
      <c r="D2105" s="8"/>
    </row>
    <row r="2106" spans="1:4" x14ac:dyDescent="0.25">
      <c r="A2106" s="133"/>
      <c r="D2106" s="8"/>
    </row>
    <row r="2107" spans="1:4" x14ac:dyDescent="0.25">
      <c r="A2107" s="133"/>
      <c r="D2107" s="8"/>
    </row>
    <row r="2108" spans="1:4" x14ac:dyDescent="0.25">
      <c r="A2108" s="133"/>
      <c r="D2108" s="8"/>
    </row>
    <row r="2109" spans="1:4" x14ac:dyDescent="0.25">
      <c r="A2109" s="133"/>
      <c r="D2109" s="8"/>
    </row>
    <row r="2110" spans="1:4" x14ac:dyDescent="0.25">
      <c r="A2110" s="133"/>
      <c r="D2110" s="8"/>
    </row>
    <row r="2111" spans="1:4" x14ac:dyDescent="0.25">
      <c r="A2111" s="133"/>
      <c r="D2111" s="8"/>
    </row>
    <row r="2112" spans="1:4" x14ac:dyDescent="0.25">
      <c r="A2112" s="133"/>
      <c r="D2112" s="8"/>
    </row>
    <row r="2113" spans="1:4" x14ac:dyDescent="0.25">
      <c r="A2113" s="133"/>
      <c r="D2113" s="8"/>
    </row>
    <row r="2114" spans="1:4" x14ac:dyDescent="0.25">
      <c r="A2114" s="133"/>
      <c r="D2114" s="8"/>
    </row>
    <row r="2115" spans="1:4" x14ac:dyDescent="0.25">
      <c r="A2115" s="133"/>
      <c r="D2115" s="8"/>
    </row>
    <row r="2116" spans="1:4" x14ac:dyDescent="0.25">
      <c r="A2116" s="133"/>
      <c r="D2116" s="8"/>
    </row>
    <row r="2117" spans="1:4" x14ac:dyDescent="0.25">
      <c r="A2117" s="133"/>
      <c r="D2117" s="8"/>
    </row>
    <row r="2118" spans="1:4" x14ac:dyDescent="0.25">
      <c r="A2118" s="133"/>
      <c r="D2118" s="8"/>
    </row>
    <row r="2119" spans="1:4" x14ac:dyDescent="0.25">
      <c r="A2119" s="133"/>
      <c r="D2119" s="8"/>
    </row>
    <row r="2120" spans="1:4" x14ac:dyDescent="0.25">
      <c r="A2120" s="133"/>
      <c r="D2120" s="8"/>
    </row>
    <row r="2121" spans="1:4" x14ac:dyDescent="0.25">
      <c r="A2121" s="133"/>
      <c r="D2121" s="8"/>
    </row>
    <row r="2122" spans="1:4" x14ac:dyDescent="0.25">
      <c r="A2122" s="133"/>
      <c r="D2122" s="8"/>
    </row>
    <row r="2123" spans="1:4" x14ac:dyDescent="0.25">
      <c r="A2123" s="133"/>
      <c r="D2123" s="8"/>
    </row>
    <row r="2124" spans="1:4" x14ac:dyDescent="0.25">
      <c r="A2124" s="133"/>
      <c r="D2124" s="8"/>
    </row>
    <row r="2125" spans="1:4" x14ac:dyDescent="0.25">
      <c r="A2125" s="133"/>
      <c r="D2125" s="8"/>
    </row>
    <row r="2126" spans="1:4" x14ac:dyDescent="0.25">
      <c r="A2126" s="133"/>
      <c r="D2126" s="8"/>
    </row>
    <row r="2127" spans="1:4" x14ac:dyDescent="0.25">
      <c r="A2127" s="133"/>
      <c r="D2127" s="8"/>
    </row>
    <row r="2128" spans="1:4" x14ac:dyDescent="0.25">
      <c r="A2128" s="133"/>
      <c r="D2128" s="8"/>
    </row>
    <row r="2129" spans="1:4" x14ac:dyDescent="0.25">
      <c r="A2129" s="133"/>
      <c r="D2129" s="8"/>
    </row>
    <row r="2130" spans="1:4" x14ac:dyDescent="0.25">
      <c r="A2130" s="133"/>
      <c r="D2130" s="8"/>
    </row>
    <row r="2131" spans="1:4" x14ac:dyDescent="0.25">
      <c r="A2131" s="133"/>
      <c r="D2131" s="8"/>
    </row>
    <row r="2132" spans="1:4" x14ac:dyDescent="0.25">
      <c r="A2132" s="133"/>
      <c r="D2132" s="8"/>
    </row>
    <row r="2133" spans="1:4" x14ac:dyDescent="0.25">
      <c r="A2133" s="133"/>
      <c r="D2133" s="8"/>
    </row>
    <row r="2134" spans="1:4" x14ac:dyDescent="0.25">
      <c r="A2134" s="133"/>
      <c r="D2134" s="8"/>
    </row>
    <row r="2135" spans="1:4" x14ac:dyDescent="0.25">
      <c r="A2135" s="133"/>
      <c r="D2135" s="8"/>
    </row>
    <row r="2136" spans="1:4" x14ac:dyDescent="0.25">
      <c r="A2136" s="133"/>
      <c r="D2136" s="8"/>
    </row>
    <row r="2137" spans="1:4" x14ac:dyDescent="0.25">
      <c r="A2137" s="133"/>
      <c r="D2137" s="8"/>
    </row>
    <row r="2138" spans="1:4" x14ac:dyDescent="0.25">
      <c r="A2138" s="133"/>
      <c r="D2138" s="8"/>
    </row>
    <row r="2139" spans="1:4" x14ac:dyDescent="0.25">
      <c r="A2139" s="133"/>
      <c r="D2139" s="8"/>
    </row>
    <row r="2140" spans="1:4" x14ac:dyDescent="0.25">
      <c r="A2140" s="133"/>
      <c r="D2140" s="8"/>
    </row>
    <row r="2141" spans="1:4" x14ac:dyDescent="0.25">
      <c r="A2141" s="133"/>
      <c r="D2141" s="8"/>
    </row>
    <row r="2142" spans="1:4" x14ac:dyDescent="0.25">
      <c r="A2142" s="133"/>
      <c r="D2142" s="8"/>
    </row>
    <row r="2143" spans="1:4" x14ac:dyDescent="0.25">
      <c r="A2143" s="133"/>
      <c r="D2143" s="8"/>
    </row>
    <row r="2144" spans="1:4" x14ac:dyDescent="0.25">
      <c r="A2144" s="133"/>
      <c r="D2144" s="8"/>
    </row>
    <row r="2145" spans="1:4" x14ac:dyDescent="0.25">
      <c r="A2145" s="133"/>
      <c r="D2145" s="8"/>
    </row>
    <row r="2146" spans="1:4" x14ac:dyDescent="0.25">
      <c r="A2146" s="133"/>
      <c r="D2146" s="8"/>
    </row>
    <row r="2147" spans="1:4" x14ac:dyDescent="0.25">
      <c r="A2147" s="133"/>
      <c r="D2147" s="8"/>
    </row>
    <row r="2148" spans="1:4" x14ac:dyDescent="0.25">
      <c r="A2148" s="133"/>
      <c r="D2148" s="8"/>
    </row>
    <row r="2149" spans="1:4" x14ac:dyDescent="0.25">
      <c r="A2149" s="133"/>
      <c r="D2149" s="8"/>
    </row>
    <row r="2150" spans="1:4" x14ac:dyDescent="0.25">
      <c r="A2150" s="133"/>
      <c r="D2150" s="8"/>
    </row>
    <row r="2151" spans="1:4" x14ac:dyDescent="0.25">
      <c r="A2151" s="133"/>
      <c r="D2151" s="8"/>
    </row>
    <row r="2152" spans="1:4" x14ac:dyDescent="0.25">
      <c r="A2152" s="133"/>
      <c r="D2152" s="8"/>
    </row>
    <row r="2153" spans="1:4" x14ac:dyDescent="0.25">
      <c r="A2153" s="133"/>
      <c r="D2153" s="8"/>
    </row>
    <row r="2154" spans="1:4" x14ac:dyDescent="0.25">
      <c r="A2154" s="133"/>
      <c r="D2154" s="8"/>
    </row>
    <row r="2155" spans="1:4" x14ac:dyDescent="0.25">
      <c r="A2155" s="133"/>
      <c r="D2155" s="8"/>
    </row>
    <row r="2156" spans="1:4" x14ac:dyDescent="0.25">
      <c r="A2156" s="133"/>
      <c r="D2156" s="8"/>
    </row>
    <row r="2157" spans="1:4" x14ac:dyDescent="0.25">
      <c r="A2157" s="133"/>
      <c r="D2157" s="8"/>
    </row>
    <row r="2158" spans="1:4" x14ac:dyDescent="0.25">
      <c r="A2158" s="133"/>
      <c r="D2158" s="8"/>
    </row>
    <row r="2159" spans="1:4" x14ac:dyDescent="0.25">
      <c r="A2159" s="133"/>
      <c r="D2159" s="8"/>
    </row>
    <row r="2160" spans="1:4" x14ac:dyDescent="0.25">
      <c r="A2160" s="133"/>
      <c r="D2160" s="8"/>
    </row>
    <row r="2161" spans="1:4" x14ac:dyDescent="0.25">
      <c r="A2161" s="133"/>
      <c r="D2161" s="8"/>
    </row>
    <row r="2162" spans="1:4" x14ac:dyDescent="0.25">
      <c r="A2162" s="133"/>
      <c r="D2162" s="8"/>
    </row>
    <row r="2163" spans="1:4" x14ac:dyDescent="0.25">
      <c r="A2163" s="133"/>
      <c r="D2163" s="8"/>
    </row>
    <row r="2164" spans="1:4" x14ac:dyDescent="0.25">
      <c r="A2164" s="133"/>
      <c r="D2164" s="8"/>
    </row>
    <row r="2165" spans="1:4" x14ac:dyDescent="0.25">
      <c r="A2165" s="133"/>
      <c r="D2165" s="8"/>
    </row>
    <row r="2166" spans="1:4" x14ac:dyDescent="0.25">
      <c r="A2166" s="133"/>
      <c r="D2166" s="8"/>
    </row>
    <row r="2167" spans="1:4" x14ac:dyDescent="0.25">
      <c r="A2167" s="133"/>
      <c r="D2167" s="8"/>
    </row>
    <row r="2168" spans="1:4" x14ac:dyDescent="0.25">
      <c r="A2168" s="133"/>
      <c r="D2168" s="8"/>
    </row>
    <row r="2169" spans="1:4" x14ac:dyDescent="0.25">
      <c r="A2169" s="133"/>
      <c r="D2169" s="8"/>
    </row>
    <row r="2170" spans="1:4" x14ac:dyDescent="0.25">
      <c r="A2170" s="133"/>
      <c r="D2170" s="8"/>
    </row>
    <row r="2171" spans="1:4" x14ac:dyDescent="0.25">
      <c r="A2171" s="133"/>
      <c r="D2171" s="8"/>
    </row>
    <row r="2172" spans="1:4" x14ac:dyDescent="0.25">
      <c r="A2172" s="133"/>
      <c r="D2172" s="8"/>
    </row>
    <row r="2173" spans="1:4" x14ac:dyDescent="0.25">
      <c r="A2173" s="133"/>
      <c r="D2173" s="8"/>
    </row>
    <row r="2174" spans="1:4" x14ac:dyDescent="0.25">
      <c r="A2174" s="133"/>
      <c r="D2174" s="8"/>
    </row>
    <row r="2175" spans="1:4" x14ac:dyDescent="0.25">
      <c r="A2175" s="133"/>
      <c r="D2175" s="8"/>
    </row>
    <row r="2176" spans="1:4" x14ac:dyDescent="0.25">
      <c r="A2176" s="133"/>
      <c r="D2176" s="8"/>
    </row>
    <row r="2177" spans="1:4" x14ac:dyDescent="0.25">
      <c r="A2177" s="133"/>
      <c r="D2177" s="8"/>
    </row>
    <row r="2178" spans="1:4" x14ac:dyDescent="0.25">
      <c r="A2178" s="133"/>
      <c r="D2178" s="8"/>
    </row>
    <row r="2179" spans="1:4" x14ac:dyDescent="0.25">
      <c r="A2179" s="133"/>
      <c r="D2179" s="8"/>
    </row>
    <row r="2180" spans="1:4" x14ac:dyDescent="0.25">
      <c r="A2180" s="133"/>
      <c r="D2180" s="8"/>
    </row>
    <row r="2181" spans="1:4" x14ac:dyDescent="0.25">
      <c r="A2181" s="133"/>
      <c r="D2181" s="8"/>
    </row>
    <row r="2182" spans="1:4" x14ac:dyDescent="0.25">
      <c r="A2182" s="133"/>
      <c r="D2182" s="8"/>
    </row>
    <row r="2183" spans="1:4" x14ac:dyDescent="0.25">
      <c r="A2183" s="133"/>
      <c r="D2183" s="8"/>
    </row>
    <row r="2184" spans="1:4" x14ac:dyDescent="0.25">
      <c r="A2184" s="133"/>
      <c r="D2184" s="8"/>
    </row>
    <row r="2185" spans="1:4" x14ac:dyDescent="0.25">
      <c r="A2185" s="133"/>
      <c r="D2185" s="8"/>
    </row>
    <row r="2186" spans="1:4" x14ac:dyDescent="0.25">
      <c r="A2186" s="133"/>
      <c r="D2186" s="8"/>
    </row>
    <row r="2187" spans="1:4" x14ac:dyDescent="0.25">
      <c r="A2187" s="133"/>
      <c r="D2187" s="8"/>
    </row>
    <row r="2188" spans="1:4" x14ac:dyDescent="0.25">
      <c r="A2188" s="133"/>
      <c r="D2188" s="8"/>
    </row>
    <row r="2189" spans="1:4" x14ac:dyDescent="0.25">
      <c r="A2189" s="133"/>
      <c r="D2189" s="8"/>
    </row>
    <row r="2190" spans="1:4" x14ac:dyDescent="0.25">
      <c r="A2190" s="133"/>
      <c r="D2190" s="8"/>
    </row>
    <row r="2191" spans="1:4" x14ac:dyDescent="0.25">
      <c r="A2191" s="133"/>
      <c r="D2191" s="8"/>
    </row>
    <row r="2192" spans="1:4" x14ac:dyDescent="0.25">
      <c r="A2192" s="133"/>
      <c r="D2192" s="8"/>
    </row>
    <row r="2193" spans="1:4" x14ac:dyDescent="0.25">
      <c r="A2193" s="133"/>
      <c r="D2193" s="8"/>
    </row>
    <row r="2194" spans="1:4" x14ac:dyDescent="0.25">
      <c r="A2194" s="133"/>
      <c r="D2194" s="8"/>
    </row>
    <row r="2195" spans="1:4" x14ac:dyDescent="0.25">
      <c r="A2195" s="133"/>
      <c r="D2195" s="8"/>
    </row>
    <row r="2196" spans="1:4" x14ac:dyDescent="0.25">
      <c r="A2196" s="133"/>
      <c r="D2196" s="8"/>
    </row>
    <row r="2197" spans="1:4" x14ac:dyDescent="0.25">
      <c r="A2197" s="133"/>
      <c r="D2197" s="8"/>
    </row>
    <row r="2198" spans="1:4" x14ac:dyDescent="0.25">
      <c r="A2198" s="133"/>
      <c r="D2198" s="8"/>
    </row>
    <row r="2199" spans="1:4" x14ac:dyDescent="0.25">
      <c r="A2199" s="133"/>
      <c r="D2199" s="8"/>
    </row>
    <row r="2200" spans="1:4" x14ac:dyDescent="0.25">
      <c r="A2200" s="133"/>
      <c r="D2200" s="8"/>
    </row>
    <row r="2201" spans="1:4" x14ac:dyDescent="0.25">
      <c r="A2201" s="133"/>
      <c r="D2201" s="8"/>
    </row>
    <row r="2202" spans="1:4" x14ac:dyDescent="0.25">
      <c r="A2202" s="133"/>
      <c r="D2202" s="8"/>
    </row>
    <row r="2203" spans="1:4" x14ac:dyDescent="0.25">
      <c r="A2203" s="133"/>
      <c r="D2203" s="8"/>
    </row>
    <row r="2204" spans="1:4" x14ac:dyDescent="0.25">
      <c r="A2204" s="133"/>
      <c r="D2204" s="8"/>
    </row>
    <row r="2205" spans="1:4" x14ac:dyDescent="0.25">
      <c r="A2205" s="133"/>
      <c r="D2205" s="8"/>
    </row>
    <row r="2206" spans="1:4" x14ac:dyDescent="0.25">
      <c r="A2206" s="133"/>
      <c r="D2206" s="8"/>
    </row>
    <row r="2207" spans="1:4" x14ac:dyDescent="0.25">
      <c r="A2207" s="133"/>
      <c r="D2207" s="8"/>
    </row>
    <row r="2208" spans="1:4" x14ac:dyDescent="0.25">
      <c r="A2208" s="133"/>
      <c r="D2208" s="8"/>
    </row>
    <row r="2209" spans="1:4" x14ac:dyDescent="0.25">
      <c r="A2209" s="133"/>
      <c r="D2209" s="8"/>
    </row>
    <row r="2210" spans="1:4" x14ac:dyDescent="0.25">
      <c r="A2210" s="133"/>
      <c r="D2210" s="8"/>
    </row>
    <row r="2211" spans="1:4" x14ac:dyDescent="0.25">
      <c r="A2211" s="133"/>
      <c r="D2211" s="8"/>
    </row>
    <row r="2212" spans="1:4" x14ac:dyDescent="0.25">
      <c r="A2212" s="133"/>
      <c r="D2212" s="8"/>
    </row>
    <row r="2213" spans="1:4" x14ac:dyDescent="0.25">
      <c r="A2213" s="133"/>
      <c r="D2213" s="8"/>
    </row>
    <row r="2214" spans="1:4" x14ac:dyDescent="0.25">
      <c r="A2214" s="133"/>
      <c r="D2214" s="8"/>
    </row>
    <row r="2215" spans="1:4" x14ac:dyDescent="0.25">
      <c r="A2215" s="133"/>
      <c r="D2215" s="8"/>
    </row>
    <row r="2216" spans="1:4" x14ac:dyDescent="0.25">
      <c r="A2216" s="133"/>
      <c r="D2216" s="8"/>
    </row>
    <row r="2217" spans="1:4" x14ac:dyDescent="0.25">
      <c r="A2217" s="133"/>
      <c r="D2217" s="8"/>
    </row>
    <row r="2218" spans="1:4" x14ac:dyDescent="0.25">
      <c r="A2218" s="133"/>
      <c r="D2218" s="8"/>
    </row>
    <row r="2219" spans="1:4" x14ac:dyDescent="0.25">
      <c r="A2219" s="133"/>
      <c r="D2219" s="8"/>
    </row>
    <row r="2220" spans="1:4" x14ac:dyDescent="0.25">
      <c r="A2220" s="133"/>
      <c r="D2220" s="8"/>
    </row>
    <row r="2221" spans="1:4" x14ac:dyDescent="0.25">
      <c r="A2221" s="133"/>
      <c r="D2221" s="8"/>
    </row>
    <row r="2222" spans="1:4" x14ac:dyDescent="0.25">
      <c r="A2222" s="133"/>
      <c r="D2222" s="8"/>
    </row>
    <row r="2223" spans="1:4" x14ac:dyDescent="0.25">
      <c r="A2223" s="133"/>
      <c r="D2223" s="8"/>
    </row>
    <row r="2224" spans="1:4" x14ac:dyDescent="0.25">
      <c r="A2224" s="133"/>
      <c r="D2224" s="8"/>
    </row>
    <row r="2225" spans="1:4" x14ac:dyDescent="0.25">
      <c r="A2225" s="133"/>
      <c r="D2225" s="8"/>
    </row>
    <row r="2226" spans="1:4" x14ac:dyDescent="0.25">
      <c r="A2226" s="133"/>
      <c r="D2226" s="8"/>
    </row>
    <row r="2227" spans="1:4" x14ac:dyDescent="0.25">
      <c r="A2227" s="133"/>
      <c r="D2227" s="8"/>
    </row>
    <row r="2228" spans="1:4" x14ac:dyDescent="0.25">
      <c r="A2228" s="133"/>
      <c r="D2228" s="8"/>
    </row>
    <row r="2229" spans="1:4" x14ac:dyDescent="0.25">
      <c r="A2229" s="133"/>
      <c r="D2229" s="8"/>
    </row>
    <row r="2230" spans="1:4" x14ac:dyDescent="0.25">
      <c r="A2230" s="133"/>
      <c r="D2230" s="8"/>
    </row>
    <row r="2231" spans="1:4" x14ac:dyDescent="0.25">
      <c r="A2231" s="133"/>
      <c r="D2231" s="8"/>
    </row>
    <row r="2232" spans="1:4" x14ac:dyDescent="0.25">
      <c r="A2232" s="133"/>
      <c r="D2232" s="8"/>
    </row>
    <row r="2233" spans="1:4" x14ac:dyDescent="0.25">
      <c r="A2233" s="133"/>
      <c r="D2233" s="8"/>
    </row>
    <row r="2234" spans="1:4" x14ac:dyDescent="0.25">
      <c r="A2234" s="133"/>
      <c r="D2234" s="8"/>
    </row>
    <row r="2235" spans="1:4" x14ac:dyDescent="0.25">
      <c r="A2235" s="133"/>
      <c r="D2235" s="8"/>
    </row>
    <row r="2236" spans="1:4" x14ac:dyDescent="0.25">
      <c r="A2236" s="133"/>
      <c r="D2236" s="8"/>
    </row>
    <row r="2237" spans="1:4" x14ac:dyDescent="0.25">
      <c r="A2237" s="133"/>
      <c r="D2237" s="8"/>
    </row>
    <row r="2238" spans="1:4" x14ac:dyDescent="0.25">
      <c r="A2238" s="133"/>
      <c r="D2238" s="8"/>
    </row>
    <row r="2239" spans="1:4" x14ac:dyDescent="0.25">
      <c r="A2239" s="133"/>
      <c r="D2239" s="8"/>
    </row>
    <row r="2240" spans="1:4" x14ac:dyDescent="0.25">
      <c r="A2240" s="133"/>
      <c r="D2240" s="8"/>
    </row>
    <row r="2241" spans="1:4" x14ac:dyDescent="0.25">
      <c r="A2241" s="133"/>
      <c r="D2241" s="8"/>
    </row>
    <row r="2242" spans="1:4" x14ac:dyDescent="0.25">
      <c r="A2242" s="133"/>
      <c r="D2242" s="8"/>
    </row>
    <row r="2243" spans="1:4" x14ac:dyDescent="0.25">
      <c r="A2243" s="133"/>
      <c r="D2243" s="8"/>
    </row>
    <row r="2244" spans="1:4" x14ac:dyDescent="0.25">
      <c r="A2244" s="133"/>
      <c r="D2244" s="8"/>
    </row>
    <row r="2245" spans="1:4" x14ac:dyDescent="0.25">
      <c r="A2245" s="133"/>
      <c r="D2245" s="8"/>
    </row>
    <row r="2246" spans="1:4" x14ac:dyDescent="0.25">
      <c r="A2246" s="133"/>
      <c r="D2246" s="8"/>
    </row>
    <row r="2247" spans="1:4" x14ac:dyDescent="0.25">
      <c r="A2247" s="133"/>
      <c r="D2247" s="8"/>
    </row>
    <row r="2248" spans="1:4" x14ac:dyDescent="0.25">
      <c r="A2248" s="133"/>
      <c r="D2248" s="8"/>
    </row>
    <row r="2249" spans="1:4" x14ac:dyDescent="0.25">
      <c r="A2249" s="133"/>
      <c r="D2249" s="8"/>
    </row>
    <row r="2250" spans="1:4" x14ac:dyDescent="0.25">
      <c r="A2250" s="133"/>
      <c r="D2250" s="8"/>
    </row>
    <row r="2251" spans="1:4" x14ac:dyDescent="0.25">
      <c r="A2251" s="133"/>
      <c r="D2251" s="8"/>
    </row>
    <row r="2252" spans="1:4" x14ac:dyDescent="0.25">
      <c r="A2252" s="133"/>
      <c r="D2252" s="8"/>
    </row>
    <row r="2253" spans="1:4" x14ac:dyDescent="0.25">
      <c r="A2253" s="133"/>
      <c r="D2253" s="8"/>
    </row>
    <row r="2254" spans="1:4" x14ac:dyDescent="0.25">
      <c r="A2254" s="133"/>
      <c r="D2254" s="8"/>
    </row>
    <row r="2255" spans="1:4" x14ac:dyDescent="0.25">
      <c r="A2255" s="133"/>
      <c r="D2255" s="8"/>
    </row>
    <row r="2256" spans="1:4" x14ac:dyDescent="0.25">
      <c r="A2256" s="133"/>
      <c r="D2256" s="8"/>
    </row>
    <row r="2257" spans="1:4" x14ac:dyDescent="0.25">
      <c r="A2257" s="133"/>
      <c r="D2257" s="8"/>
    </row>
    <row r="2258" spans="1:4" x14ac:dyDescent="0.25">
      <c r="A2258" s="133"/>
      <c r="D2258" s="8"/>
    </row>
    <row r="2259" spans="1:4" x14ac:dyDescent="0.25">
      <c r="A2259" s="133"/>
      <c r="D2259" s="8"/>
    </row>
    <row r="2260" spans="1:4" x14ac:dyDescent="0.25">
      <c r="A2260" s="133"/>
      <c r="D2260" s="8"/>
    </row>
    <row r="2261" spans="1:4" x14ac:dyDescent="0.25">
      <c r="A2261" s="133"/>
      <c r="D2261" s="8"/>
    </row>
    <row r="2262" spans="1:4" x14ac:dyDescent="0.25">
      <c r="A2262" s="133"/>
      <c r="D2262" s="8"/>
    </row>
    <row r="2263" spans="1:4" x14ac:dyDescent="0.25">
      <c r="A2263" s="133"/>
      <c r="D2263" s="8"/>
    </row>
    <row r="2264" spans="1:4" x14ac:dyDescent="0.25">
      <c r="A2264" s="133"/>
      <c r="D2264" s="8"/>
    </row>
    <row r="2265" spans="1:4" x14ac:dyDescent="0.25">
      <c r="A2265" s="133"/>
      <c r="D2265" s="8"/>
    </row>
    <row r="2266" spans="1:4" x14ac:dyDescent="0.25">
      <c r="A2266" s="133"/>
      <c r="D2266" s="8"/>
    </row>
    <row r="2267" spans="1:4" x14ac:dyDescent="0.25">
      <c r="A2267" s="133"/>
      <c r="D2267" s="8"/>
    </row>
    <row r="2268" spans="1:4" x14ac:dyDescent="0.25">
      <c r="A2268" s="133"/>
      <c r="D2268" s="8"/>
    </row>
    <row r="2269" spans="1:4" x14ac:dyDescent="0.25">
      <c r="A2269" s="133"/>
      <c r="D2269" s="8"/>
    </row>
    <row r="2270" spans="1:4" x14ac:dyDescent="0.25">
      <c r="A2270" s="133"/>
      <c r="D2270" s="8"/>
    </row>
    <row r="2271" spans="1:4" x14ac:dyDescent="0.25">
      <c r="A2271" s="133"/>
      <c r="D2271" s="8"/>
    </row>
    <row r="2272" spans="1:4" x14ac:dyDescent="0.25">
      <c r="A2272" s="133"/>
      <c r="D2272" s="8"/>
    </row>
    <row r="2273" spans="1:4" x14ac:dyDescent="0.25">
      <c r="A2273" s="133"/>
      <c r="D2273" s="8"/>
    </row>
    <row r="2274" spans="1:4" x14ac:dyDescent="0.25">
      <c r="A2274" s="133"/>
      <c r="D2274" s="8"/>
    </row>
    <row r="2275" spans="1:4" x14ac:dyDescent="0.25">
      <c r="A2275" s="133"/>
      <c r="D2275" s="8"/>
    </row>
    <row r="2276" spans="1:4" x14ac:dyDescent="0.25">
      <c r="A2276" s="133"/>
      <c r="D2276" s="8"/>
    </row>
    <row r="2277" spans="1:4" x14ac:dyDescent="0.25">
      <c r="A2277" s="133"/>
      <c r="D2277" s="8"/>
    </row>
    <row r="2278" spans="1:4" x14ac:dyDescent="0.25">
      <c r="A2278" s="133"/>
      <c r="D2278" s="8"/>
    </row>
    <row r="2279" spans="1:4" x14ac:dyDescent="0.25">
      <c r="A2279" s="133"/>
      <c r="D2279" s="8"/>
    </row>
    <row r="2280" spans="1:4" x14ac:dyDescent="0.25">
      <c r="A2280" s="133"/>
      <c r="D2280" s="8"/>
    </row>
    <row r="2281" spans="1:4" x14ac:dyDescent="0.25">
      <c r="A2281" s="133"/>
      <c r="D2281" s="8"/>
    </row>
    <row r="2282" spans="1:4" x14ac:dyDescent="0.25">
      <c r="A2282" s="133"/>
      <c r="D2282" s="8"/>
    </row>
    <row r="2283" spans="1:4" x14ac:dyDescent="0.25">
      <c r="A2283" s="133"/>
      <c r="D2283" s="8"/>
    </row>
    <row r="2284" spans="1:4" x14ac:dyDescent="0.25">
      <c r="A2284" s="133"/>
      <c r="D2284" s="8"/>
    </row>
    <row r="2285" spans="1:4" x14ac:dyDescent="0.25">
      <c r="A2285" s="133"/>
      <c r="D2285" s="8"/>
    </row>
    <row r="2286" spans="1:4" x14ac:dyDescent="0.25">
      <c r="A2286" s="133"/>
      <c r="D2286" s="8"/>
    </row>
    <row r="2287" spans="1:4" x14ac:dyDescent="0.25">
      <c r="A2287" s="133"/>
      <c r="D2287" s="8"/>
    </row>
    <row r="2288" spans="1:4" x14ac:dyDescent="0.25">
      <c r="A2288" s="133"/>
      <c r="D2288" s="8"/>
    </row>
    <row r="2289" spans="1:4" x14ac:dyDescent="0.25">
      <c r="A2289" s="133"/>
      <c r="D2289" s="8"/>
    </row>
    <row r="2290" spans="1:4" x14ac:dyDescent="0.25">
      <c r="A2290" s="133"/>
      <c r="D2290" s="8"/>
    </row>
    <row r="2291" spans="1:4" x14ac:dyDescent="0.25">
      <c r="A2291" s="133"/>
      <c r="D2291" s="8"/>
    </row>
    <row r="2292" spans="1:4" x14ac:dyDescent="0.25">
      <c r="A2292" s="133"/>
      <c r="D2292" s="8"/>
    </row>
    <row r="2293" spans="1:4" x14ac:dyDescent="0.25">
      <c r="A2293" s="133"/>
      <c r="D2293" s="8"/>
    </row>
    <row r="2294" spans="1:4" x14ac:dyDescent="0.25">
      <c r="A2294" s="133"/>
      <c r="D2294" s="8"/>
    </row>
    <row r="2295" spans="1:4" x14ac:dyDescent="0.25">
      <c r="A2295" s="133"/>
      <c r="D2295" s="8"/>
    </row>
    <row r="2296" spans="1:4" x14ac:dyDescent="0.25">
      <c r="A2296" s="133"/>
      <c r="D2296" s="8"/>
    </row>
    <row r="2297" spans="1:4" x14ac:dyDescent="0.25">
      <c r="A2297" s="133"/>
      <c r="D2297" s="8"/>
    </row>
    <row r="2298" spans="1:4" x14ac:dyDescent="0.25">
      <c r="A2298" s="133"/>
      <c r="D2298" s="8"/>
    </row>
    <row r="2299" spans="1:4" x14ac:dyDescent="0.25">
      <c r="A2299" s="133"/>
      <c r="D2299" s="8"/>
    </row>
    <row r="2300" spans="1:4" x14ac:dyDescent="0.25">
      <c r="A2300" s="133"/>
      <c r="D2300" s="8"/>
    </row>
    <row r="2301" spans="1:4" x14ac:dyDescent="0.25">
      <c r="A2301" s="133"/>
      <c r="D2301" s="8"/>
    </row>
    <row r="2302" spans="1:4" x14ac:dyDescent="0.25">
      <c r="A2302" s="133"/>
      <c r="D2302" s="8"/>
    </row>
    <row r="2303" spans="1:4" x14ac:dyDescent="0.25">
      <c r="A2303" s="133"/>
      <c r="D2303" s="8"/>
    </row>
    <row r="2304" spans="1:4" x14ac:dyDescent="0.25">
      <c r="A2304" s="133"/>
      <c r="D2304" s="8"/>
    </row>
    <row r="2305" spans="1:4" x14ac:dyDescent="0.25">
      <c r="A2305" s="133"/>
      <c r="D2305" s="8"/>
    </row>
    <row r="2306" spans="1:4" x14ac:dyDescent="0.25">
      <c r="A2306" s="133"/>
      <c r="D2306" s="8"/>
    </row>
    <row r="2307" spans="1:4" x14ac:dyDescent="0.25">
      <c r="A2307" s="133"/>
      <c r="D2307" s="8"/>
    </row>
    <row r="2308" spans="1:4" x14ac:dyDescent="0.25">
      <c r="A2308" s="133"/>
      <c r="D2308" s="8"/>
    </row>
    <row r="2309" spans="1:4" x14ac:dyDescent="0.25">
      <c r="A2309" s="133"/>
      <c r="D2309" s="8"/>
    </row>
    <row r="2310" spans="1:4" x14ac:dyDescent="0.25">
      <c r="A2310" s="133"/>
      <c r="D2310" s="8"/>
    </row>
    <row r="2311" spans="1:4" x14ac:dyDescent="0.25">
      <c r="A2311" s="133"/>
      <c r="D2311" s="8"/>
    </row>
    <row r="2312" spans="1:4" x14ac:dyDescent="0.25">
      <c r="A2312" s="133"/>
      <c r="D2312" s="8"/>
    </row>
    <row r="2313" spans="1:4" x14ac:dyDescent="0.25">
      <c r="A2313" s="133"/>
      <c r="D2313" s="8"/>
    </row>
    <row r="2314" spans="1:4" x14ac:dyDescent="0.25">
      <c r="A2314" s="133"/>
      <c r="D2314" s="8"/>
    </row>
    <row r="2315" spans="1:4" x14ac:dyDescent="0.25">
      <c r="A2315" s="133"/>
      <c r="D2315" s="8"/>
    </row>
    <row r="2316" spans="1:4" x14ac:dyDescent="0.25">
      <c r="A2316" s="133"/>
      <c r="D2316" s="8"/>
    </row>
    <row r="2317" spans="1:4" x14ac:dyDescent="0.25">
      <c r="A2317" s="133"/>
      <c r="D2317" s="8"/>
    </row>
    <row r="2318" spans="1:4" x14ac:dyDescent="0.25">
      <c r="A2318" s="133"/>
      <c r="D2318" s="8"/>
    </row>
    <row r="2319" spans="1:4" x14ac:dyDescent="0.25">
      <c r="A2319" s="133"/>
      <c r="D2319" s="8"/>
    </row>
    <row r="2320" spans="1:4" x14ac:dyDescent="0.25">
      <c r="A2320" s="133"/>
      <c r="D2320" s="8"/>
    </row>
    <row r="2321" spans="1:4" x14ac:dyDescent="0.25">
      <c r="A2321" s="133"/>
      <c r="D2321" s="8"/>
    </row>
    <row r="2322" spans="1:4" x14ac:dyDescent="0.25">
      <c r="A2322" s="133"/>
      <c r="D2322" s="8"/>
    </row>
    <row r="2323" spans="1:4" x14ac:dyDescent="0.25">
      <c r="A2323" s="133"/>
      <c r="D2323" s="8"/>
    </row>
    <row r="2324" spans="1:4" x14ac:dyDescent="0.25">
      <c r="A2324" s="133"/>
      <c r="D2324" s="8"/>
    </row>
    <row r="2325" spans="1:4" x14ac:dyDescent="0.25">
      <c r="A2325" s="133"/>
      <c r="D2325" s="8"/>
    </row>
    <row r="2326" spans="1:4" x14ac:dyDescent="0.25">
      <c r="A2326" s="133"/>
      <c r="D2326" s="8"/>
    </row>
    <row r="2327" spans="1:4" x14ac:dyDescent="0.25">
      <c r="A2327" s="133"/>
      <c r="D2327" s="8"/>
    </row>
    <row r="2328" spans="1:4" x14ac:dyDescent="0.25">
      <c r="A2328" s="133"/>
      <c r="D2328" s="8"/>
    </row>
    <row r="2329" spans="1:4" x14ac:dyDescent="0.25">
      <c r="A2329" s="133"/>
      <c r="D2329" s="8"/>
    </row>
    <row r="2330" spans="1:4" x14ac:dyDescent="0.25">
      <c r="A2330" s="133"/>
      <c r="D2330" s="8"/>
    </row>
    <row r="2331" spans="1:4" x14ac:dyDescent="0.25">
      <c r="A2331" s="133"/>
      <c r="D2331" s="8"/>
    </row>
    <row r="2332" spans="1:4" x14ac:dyDescent="0.25">
      <c r="A2332" s="133"/>
      <c r="D2332" s="8"/>
    </row>
    <row r="2333" spans="1:4" x14ac:dyDescent="0.25">
      <c r="A2333" s="133"/>
      <c r="D2333" s="8"/>
    </row>
    <row r="2334" spans="1:4" x14ac:dyDescent="0.25">
      <c r="A2334" s="133"/>
      <c r="D2334" s="8"/>
    </row>
    <row r="2335" spans="1:4" x14ac:dyDescent="0.25">
      <c r="A2335" s="133"/>
      <c r="D2335" s="8"/>
    </row>
    <row r="2336" spans="1:4" x14ac:dyDescent="0.25">
      <c r="A2336" s="133"/>
      <c r="D2336" s="8"/>
    </row>
    <row r="2337" spans="1:4" x14ac:dyDescent="0.25">
      <c r="A2337" s="133"/>
      <c r="D2337" s="8"/>
    </row>
    <row r="2338" spans="1:4" x14ac:dyDescent="0.25">
      <c r="A2338" s="133"/>
      <c r="D2338" s="8"/>
    </row>
    <row r="2339" spans="1:4" x14ac:dyDescent="0.25">
      <c r="A2339" s="133"/>
      <c r="D2339" s="8"/>
    </row>
    <row r="2340" spans="1:4" x14ac:dyDescent="0.25">
      <c r="A2340" s="133"/>
      <c r="D2340" s="8"/>
    </row>
    <row r="2341" spans="1:4" x14ac:dyDescent="0.25">
      <c r="A2341" s="133"/>
      <c r="D2341" s="8"/>
    </row>
    <row r="2342" spans="1:4" x14ac:dyDescent="0.25">
      <c r="A2342" s="133"/>
      <c r="D2342" s="8"/>
    </row>
    <row r="2343" spans="1:4" x14ac:dyDescent="0.25">
      <c r="A2343" s="133"/>
      <c r="D2343" s="8"/>
    </row>
    <row r="2344" spans="1:4" x14ac:dyDescent="0.25">
      <c r="A2344" s="133"/>
      <c r="D2344" s="8"/>
    </row>
    <row r="2345" spans="1:4" x14ac:dyDescent="0.25">
      <c r="A2345" s="133"/>
      <c r="D2345" s="8"/>
    </row>
    <row r="2346" spans="1:4" x14ac:dyDescent="0.25">
      <c r="A2346" s="133"/>
      <c r="D2346" s="8"/>
    </row>
    <row r="2347" spans="1:4" x14ac:dyDescent="0.25">
      <c r="A2347" s="133"/>
      <c r="D2347" s="8"/>
    </row>
    <row r="2348" spans="1:4" x14ac:dyDescent="0.25">
      <c r="A2348" s="133"/>
      <c r="D2348" s="8"/>
    </row>
    <row r="2349" spans="1:4" x14ac:dyDescent="0.25">
      <c r="A2349" s="133"/>
      <c r="D2349" s="8"/>
    </row>
    <row r="2350" spans="1:4" x14ac:dyDescent="0.25">
      <c r="A2350" s="133"/>
      <c r="D2350" s="8"/>
    </row>
    <row r="2351" spans="1:4" x14ac:dyDescent="0.25">
      <c r="A2351" s="133"/>
      <c r="D2351" s="8"/>
    </row>
    <row r="2352" spans="1:4" x14ac:dyDescent="0.25">
      <c r="A2352" s="133"/>
      <c r="D2352" s="8"/>
    </row>
    <row r="2353" spans="1:4" x14ac:dyDescent="0.25">
      <c r="A2353" s="133"/>
      <c r="D2353" s="8"/>
    </row>
    <row r="2354" spans="1:4" x14ac:dyDescent="0.25">
      <c r="A2354" s="133"/>
      <c r="D2354" s="8"/>
    </row>
    <row r="2355" spans="1:4" x14ac:dyDescent="0.25">
      <c r="A2355" s="133"/>
      <c r="D2355" s="8"/>
    </row>
    <row r="2356" spans="1:4" x14ac:dyDescent="0.25">
      <c r="A2356" s="133"/>
      <c r="D2356" s="8"/>
    </row>
    <row r="2357" spans="1:4" x14ac:dyDescent="0.25">
      <c r="A2357" s="133"/>
      <c r="D2357" s="8"/>
    </row>
    <row r="2358" spans="1:4" x14ac:dyDescent="0.25">
      <c r="A2358" s="133"/>
      <c r="D2358" s="8"/>
    </row>
    <row r="2359" spans="1:4" x14ac:dyDescent="0.25">
      <c r="A2359" s="133"/>
      <c r="D2359" s="8"/>
    </row>
    <row r="2360" spans="1:4" x14ac:dyDescent="0.25">
      <c r="A2360" s="133"/>
      <c r="D2360" s="8"/>
    </row>
    <row r="2361" spans="1:4" x14ac:dyDescent="0.25">
      <c r="A2361" s="133"/>
      <c r="D2361" s="8"/>
    </row>
    <row r="2362" spans="1:4" x14ac:dyDescent="0.25">
      <c r="A2362" s="133"/>
      <c r="D2362" s="8"/>
    </row>
    <row r="2363" spans="1:4" x14ac:dyDescent="0.25">
      <c r="A2363" s="133"/>
      <c r="D2363" s="8"/>
    </row>
    <row r="2364" spans="1:4" x14ac:dyDescent="0.25">
      <c r="A2364" s="133"/>
      <c r="D2364" s="8"/>
    </row>
    <row r="2365" spans="1:4" x14ac:dyDescent="0.25">
      <c r="A2365" s="133"/>
      <c r="D2365" s="8"/>
    </row>
    <row r="2366" spans="1:4" x14ac:dyDescent="0.25">
      <c r="A2366" s="133"/>
      <c r="D2366" s="8"/>
    </row>
    <row r="2367" spans="1:4" x14ac:dyDescent="0.25">
      <c r="A2367" s="133"/>
      <c r="D2367" s="8"/>
    </row>
    <row r="2368" spans="1:4" x14ac:dyDescent="0.25">
      <c r="A2368" s="133"/>
      <c r="D2368" s="8"/>
    </row>
    <row r="2369" spans="1:4" x14ac:dyDescent="0.25">
      <c r="A2369" s="133"/>
      <c r="D2369" s="8"/>
    </row>
    <row r="2370" spans="1:4" x14ac:dyDescent="0.25">
      <c r="A2370" s="133"/>
      <c r="D2370" s="8"/>
    </row>
    <row r="2371" spans="1:4" x14ac:dyDescent="0.25">
      <c r="A2371" s="133"/>
      <c r="D2371" s="8"/>
    </row>
    <row r="2372" spans="1:4" x14ac:dyDescent="0.25">
      <c r="A2372" s="133"/>
      <c r="D2372" s="8"/>
    </row>
    <row r="2373" spans="1:4" x14ac:dyDescent="0.25">
      <c r="A2373" s="133"/>
      <c r="D2373" s="8"/>
    </row>
    <row r="2374" spans="1:4" x14ac:dyDescent="0.25">
      <c r="A2374" s="133"/>
      <c r="D2374" s="8"/>
    </row>
    <row r="2375" spans="1:4" x14ac:dyDescent="0.25">
      <c r="A2375" s="133"/>
      <c r="D2375" s="8"/>
    </row>
    <row r="2376" spans="1:4" x14ac:dyDescent="0.25">
      <c r="A2376" s="133"/>
      <c r="D2376" s="8"/>
    </row>
    <row r="2377" spans="1:4" x14ac:dyDescent="0.25">
      <c r="A2377" s="133"/>
      <c r="D2377" s="8"/>
    </row>
    <row r="2378" spans="1:4" x14ac:dyDescent="0.25">
      <c r="A2378" s="133"/>
      <c r="D2378" s="8"/>
    </row>
    <row r="2379" spans="1:4" x14ac:dyDescent="0.25">
      <c r="A2379" s="133"/>
      <c r="D2379" s="8"/>
    </row>
    <row r="2380" spans="1:4" x14ac:dyDescent="0.25">
      <c r="A2380" s="133"/>
      <c r="D2380" s="8"/>
    </row>
    <row r="2381" spans="1:4" x14ac:dyDescent="0.25">
      <c r="A2381" s="133"/>
      <c r="D2381" s="8"/>
    </row>
    <row r="2382" spans="1:4" x14ac:dyDescent="0.25">
      <c r="A2382" s="133"/>
      <c r="D2382" s="8"/>
    </row>
    <row r="2383" spans="1:4" x14ac:dyDescent="0.25">
      <c r="A2383" s="133"/>
      <c r="D2383" s="8"/>
    </row>
    <row r="2384" spans="1:4" x14ac:dyDescent="0.25">
      <c r="A2384" s="133"/>
      <c r="D2384" s="8"/>
    </row>
    <row r="2385" spans="1:4" x14ac:dyDescent="0.25">
      <c r="A2385" s="133"/>
      <c r="D2385" s="8"/>
    </row>
    <row r="2386" spans="1:4" x14ac:dyDescent="0.25">
      <c r="A2386" s="133"/>
      <c r="D2386" s="8"/>
    </row>
    <row r="2387" spans="1:4" x14ac:dyDescent="0.25">
      <c r="A2387" s="133"/>
      <c r="D2387" s="8"/>
    </row>
    <row r="2388" spans="1:4" x14ac:dyDescent="0.25">
      <c r="A2388" s="133"/>
      <c r="D2388" s="8"/>
    </row>
    <row r="2389" spans="1:4" x14ac:dyDescent="0.25">
      <c r="A2389" s="133"/>
      <c r="D2389" s="8"/>
    </row>
    <row r="2390" spans="1:4" x14ac:dyDescent="0.25">
      <c r="A2390" s="133"/>
      <c r="D2390" s="8"/>
    </row>
    <row r="2391" spans="1:4" x14ac:dyDescent="0.25">
      <c r="A2391" s="133"/>
      <c r="D2391" s="8"/>
    </row>
    <row r="2392" spans="1:4" x14ac:dyDescent="0.25">
      <c r="A2392" s="133"/>
      <c r="D2392" s="8"/>
    </row>
    <row r="2393" spans="1:4" x14ac:dyDescent="0.25">
      <c r="A2393" s="133"/>
      <c r="D2393" s="8"/>
    </row>
    <row r="2394" spans="1:4" x14ac:dyDescent="0.25">
      <c r="A2394" s="133"/>
      <c r="D2394" s="8"/>
    </row>
    <row r="2395" spans="1:4" x14ac:dyDescent="0.25">
      <c r="A2395" s="133"/>
      <c r="D2395" s="8"/>
    </row>
    <row r="2396" spans="1:4" x14ac:dyDescent="0.25">
      <c r="A2396" s="133"/>
      <c r="D2396" s="8"/>
    </row>
    <row r="2397" spans="1:4" x14ac:dyDescent="0.25">
      <c r="A2397" s="133"/>
      <c r="D2397" s="8"/>
    </row>
    <row r="2398" spans="1:4" x14ac:dyDescent="0.25">
      <c r="A2398" s="133"/>
      <c r="D2398" s="8"/>
    </row>
    <row r="2399" spans="1:4" x14ac:dyDescent="0.25">
      <c r="A2399" s="133"/>
      <c r="D2399" s="8"/>
    </row>
    <row r="2400" spans="1:4" x14ac:dyDescent="0.25">
      <c r="A2400" s="133"/>
      <c r="D2400" s="8"/>
    </row>
    <row r="2401" spans="1:4" x14ac:dyDescent="0.25">
      <c r="A2401" s="133"/>
      <c r="D2401" s="8"/>
    </row>
    <row r="2402" spans="1:4" x14ac:dyDescent="0.25">
      <c r="A2402" s="133"/>
      <c r="D2402" s="8"/>
    </row>
    <row r="2403" spans="1:4" x14ac:dyDescent="0.25">
      <c r="A2403" s="133"/>
      <c r="D2403" s="8"/>
    </row>
    <row r="2404" spans="1:4" x14ac:dyDescent="0.25">
      <c r="A2404" s="133"/>
      <c r="D2404" s="8"/>
    </row>
    <row r="2405" spans="1:4" x14ac:dyDescent="0.25">
      <c r="A2405" s="133"/>
      <c r="D2405" s="8"/>
    </row>
    <row r="2406" spans="1:4" x14ac:dyDescent="0.25">
      <c r="A2406" s="133"/>
      <c r="D2406" s="8"/>
    </row>
    <row r="2407" spans="1:4" x14ac:dyDescent="0.25">
      <c r="A2407" s="133"/>
      <c r="D2407" s="8"/>
    </row>
    <row r="2408" spans="1:4" x14ac:dyDescent="0.25">
      <c r="A2408" s="133"/>
      <c r="D2408" s="8"/>
    </row>
    <row r="2409" spans="1:4" x14ac:dyDescent="0.25">
      <c r="A2409" s="133"/>
      <c r="D2409" s="8"/>
    </row>
    <row r="2410" spans="1:4" x14ac:dyDescent="0.25">
      <c r="A2410" s="133"/>
      <c r="D2410" s="8"/>
    </row>
    <row r="2411" spans="1:4" x14ac:dyDescent="0.25">
      <c r="A2411" s="133"/>
      <c r="D2411" s="8"/>
    </row>
    <row r="2412" spans="1:4" x14ac:dyDescent="0.25">
      <c r="A2412" s="133"/>
      <c r="D2412" s="8"/>
    </row>
    <row r="2413" spans="1:4" x14ac:dyDescent="0.25">
      <c r="A2413" s="133"/>
      <c r="D2413" s="8"/>
    </row>
    <row r="2414" spans="1:4" x14ac:dyDescent="0.25">
      <c r="A2414" s="133"/>
      <c r="D2414" s="8"/>
    </row>
    <row r="2415" spans="1:4" x14ac:dyDescent="0.25">
      <c r="A2415" s="133"/>
      <c r="D2415" s="8"/>
    </row>
    <row r="2416" spans="1:4" x14ac:dyDescent="0.25">
      <c r="A2416" s="133"/>
      <c r="D2416" s="8"/>
    </row>
    <row r="2417" spans="1:4" x14ac:dyDescent="0.25">
      <c r="A2417" s="133"/>
      <c r="D2417" s="8"/>
    </row>
    <row r="2418" spans="1:4" x14ac:dyDescent="0.25">
      <c r="A2418" s="133"/>
      <c r="D2418" s="8"/>
    </row>
    <row r="2419" spans="1:4" x14ac:dyDescent="0.25">
      <c r="A2419" s="133"/>
      <c r="D2419" s="8"/>
    </row>
    <row r="2420" spans="1:4" x14ac:dyDescent="0.25">
      <c r="A2420" s="133"/>
      <c r="D2420" s="8"/>
    </row>
    <row r="2421" spans="1:4" x14ac:dyDescent="0.25">
      <c r="A2421" s="133"/>
      <c r="D2421" s="8"/>
    </row>
    <row r="2422" spans="1:4" x14ac:dyDescent="0.25">
      <c r="A2422" s="133"/>
      <c r="D2422" s="8"/>
    </row>
    <row r="2423" spans="1:4" x14ac:dyDescent="0.25">
      <c r="A2423" s="133"/>
      <c r="D2423" s="8"/>
    </row>
    <row r="2424" spans="1:4" x14ac:dyDescent="0.25">
      <c r="A2424" s="133"/>
      <c r="D2424" s="8"/>
    </row>
    <row r="2425" spans="1:4" x14ac:dyDescent="0.25">
      <c r="A2425" s="133"/>
      <c r="D2425" s="8"/>
    </row>
    <row r="2426" spans="1:4" x14ac:dyDescent="0.25">
      <c r="A2426" s="133"/>
      <c r="D2426" s="8"/>
    </row>
    <row r="2427" spans="1:4" x14ac:dyDescent="0.25">
      <c r="A2427" s="133"/>
      <c r="D2427" s="8"/>
    </row>
    <row r="2428" spans="1:4" x14ac:dyDescent="0.25">
      <c r="A2428" s="133"/>
      <c r="D2428" s="8"/>
    </row>
    <row r="2429" spans="1:4" x14ac:dyDescent="0.25">
      <c r="A2429" s="133"/>
      <c r="D2429" s="8"/>
    </row>
    <row r="2430" spans="1:4" x14ac:dyDescent="0.25">
      <c r="A2430" s="133"/>
      <c r="D2430" s="8"/>
    </row>
    <row r="2431" spans="1:4" x14ac:dyDescent="0.25">
      <c r="A2431" s="133"/>
      <c r="D2431" s="8"/>
    </row>
    <row r="2432" spans="1:4" x14ac:dyDescent="0.25">
      <c r="A2432" s="133"/>
      <c r="D2432" s="8"/>
    </row>
    <row r="2433" spans="1:4" x14ac:dyDescent="0.25">
      <c r="A2433" s="133"/>
      <c r="D2433" s="8"/>
    </row>
    <row r="2434" spans="1:4" x14ac:dyDescent="0.25">
      <c r="A2434" s="133"/>
      <c r="D2434" s="8"/>
    </row>
    <row r="2435" spans="1:4" x14ac:dyDescent="0.25">
      <c r="A2435" s="133"/>
      <c r="D2435" s="8"/>
    </row>
    <row r="2436" spans="1:4" x14ac:dyDescent="0.25">
      <c r="A2436" s="133"/>
      <c r="D2436" s="8"/>
    </row>
    <row r="2437" spans="1:4" x14ac:dyDescent="0.25">
      <c r="A2437" s="133"/>
      <c r="D2437" s="8"/>
    </row>
    <row r="2438" spans="1:4" x14ac:dyDescent="0.25">
      <c r="A2438" s="133"/>
      <c r="D2438" s="8"/>
    </row>
    <row r="2439" spans="1:4" x14ac:dyDescent="0.25">
      <c r="A2439" s="133"/>
      <c r="D2439" s="8"/>
    </row>
    <row r="2440" spans="1:4" x14ac:dyDescent="0.25">
      <c r="A2440" s="133"/>
      <c r="D2440" s="8"/>
    </row>
    <row r="2441" spans="1:4" x14ac:dyDescent="0.25">
      <c r="A2441" s="133"/>
      <c r="D2441" s="8"/>
    </row>
    <row r="2442" spans="1:4" x14ac:dyDescent="0.25">
      <c r="A2442" s="133"/>
      <c r="D2442" s="8"/>
    </row>
    <row r="2443" spans="1:4" x14ac:dyDescent="0.25">
      <c r="A2443" s="133"/>
      <c r="D2443" s="8"/>
    </row>
    <row r="2444" spans="1:4" x14ac:dyDescent="0.25">
      <c r="A2444" s="133"/>
      <c r="D2444" s="8"/>
    </row>
    <row r="2445" spans="1:4" x14ac:dyDescent="0.25">
      <c r="A2445" s="133"/>
      <c r="D2445" s="8"/>
    </row>
    <row r="2446" spans="1:4" x14ac:dyDescent="0.25">
      <c r="A2446" s="133"/>
      <c r="D2446" s="8"/>
    </row>
    <row r="2447" spans="1:4" x14ac:dyDescent="0.25">
      <c r="A2447" s="133"/>
      <c r="D2447" s="8"/>
    </row>
    <row r="2448" spans="1:4" x14ac:dyDescent="0.25">
      <c r="A2448" s="133"/>
      <c r="D2448" s="8"/>
    </row>
    <row r="2449" spans="1:4" x14ac:dyDescent="0.25">
      <c r="A2449" s="133"/>
      <c r="D2449" s="8"/>
    </row>
    <row r="2450" spans="1:4" x14ac:dyDescent="0.25">
      <c r="A2450" s="133"/>
      <c r="D2450" s="8"/>
    </row>
    <row r="2451" spans="1:4" x14ac:dyDescent="0.25">
      <c r="A2451" s="133"/>
      <c r="D2451" s="8"/>
    </row>
    <row r="2452" spans="1:4" x14ac:dyDescent="0.25">
      <c r="A2452" s="133"/>
      <c r="D2452" s="8"/>
    </row>
    <row r="2453" spans="1:4" x14ac:dyDescent="0.25">
      <c r="A2453" s="133"/>
      <c r="D2453" s="8"/>
    </row>
    <row r="2454" spans="1:4" x14ac:dyDescent="0.25">
      <c r="A2454" s="133"/>
      <c r="D2454" s="8"/>
    </row>
    <row r="2455" spans="1:4" x14ac:dyDescent="0.25">
      <c r="A2455" s="133"/>
      <c r="D2455" s="8"/>
    </row>
    <row r="2456" spans="1:4" x14ac:dyDescent="0.25">
      <c r="A2456" s="133"/>
      <c r="D2456" s="8"/>
    </row>
    <row r="2457" spans="1:4" x14ac:dyDescent="0.25">
      <c r="A2457" s="133"/>
      <c r="D2457" s="8"/>
    </row>
    <row r="2458" spans="1:4" x14ac:dyDescent="0.25">
      <c r="A2458" s="133"/>
      <c r="D2458" s="8"/>
    </row>
    <row r="2459" spans="1:4" x14ac:dyDescent="0.25">
      <c r="A2459" s="133"/>
      <c r="D2459" s="8"/>
    </row>
    <row r="2460" spans="1:4" x14ac:dyDescent="0.25">
      <c r="A2460" s="133"/>
      <c r="D2460" s="8"/>
    </row>
    <row r="2461" spans="1:4" x14ac:dyDescent="0.25">
      <c r="A2461" s="133"/>
      <c r="D2461" s="8"/>
    </row>
    <row r="2462" spans="1:4" x14ac:dyDescent="0.25">
      <c r="A2462" s="133"/>
      <c r="D2462" s="8"/>
    </row>
    <row r="2463" spans="1:4" x14ac:dyDescent="0.25">
      <c r="A2463" s="133"/>
      <c r="D2463" s="8"/>
    </row>
    <row r="2464" spans="1:4" x14ac:dyDescent="0.25">
      <c r="A2464" s="133"/>
      <c r="D2464" s="8"/>
    </row>
    <row r="2465" spans="1:4" x14ac:dyDescent="0.25">
      <c r="A2465" s="133"/>
      <c r="D2465" s="8"/>
    </row>
    <row r="2466" spans="1:4" x14ac:dyDescent="0.25">
      <c r="A2466" s="133"/>
      <c r="D2466" s="8"/>
    </row>
    <row r="2467" spans="1:4" x14ac:dyDescent="0.25">
      <c r="A2467" s="133"/>
      <c r="D2467" s="8"/>
    </row>
    <row r="2468" spans="1:4" x14ac:dyDescent="0.25">
      <c r="A2468" s="133"/>
      <c r="D2468" s="8"/>
    </row>
    <row r="2469" spans="1:4" x14ac:dyDescent="0.25">
      <c r="A2469" s="133"/>
      <c r="D2469" s="8"/>
    </row>
    <row r="2470" spans="1:4" x14ac:dyDescent="0.25">
      <c r="A2470" s="133"/>
      <c r="D2470" s="8"/>
    </row>
    <row r="2471" spans="1:4" x14ac:dyDescent="0.25">
      <c r="A2471" s="133"/>
      <c r="D2471" s="8"/>
    </row>
    <row r="2472" spans="1:4" x14ac:dyDescent="0.25">
      <c r="A2472" s="133"/>
      <c r="D2472" s="8"/>
    </row>
    <row r="2473" spans="1:4" x14ac:dyDescent="0.25">
      <c r="A2473" s="133"/>
      <c r="D2473" s="8"/>
    </row>
    <row r="2474" spans="1:4" x14ac:dyDescent="0.25">
      <c r="A2474" s="133"/>
      <c r="D2474" s="8"/>
    </row>
    <row r="2475" spans="1:4" x14ac:dyDescent="0.25">
      <c r="A2475" s="133"/>
      <c r="D2475" s="8"/>
    </row>
    <row r="2476" spans="1:4" x14ac:dyDescent="0.25">
      <c r="A2476" s="133"/>
      <c r="D2476" s="8"/>
    </row>
    <row r="2477" spans="1:4" x14ac:dyDescent="0.25">
      <c r="A2477" s="133"/>
      <c r="D2477" s="8"/>
    </row>
    <row r="2478" spans="1:4" x14ac:dyDescent="0.25">
      <c r="A2478" s="133"/>
      <c r="D2478" s="8"/>
    </row>
    <row r="2479" spans="1:4" x14ac:dyDescent="0.25">
      <c r="A2479" s="133"/>
      <c r="D2479" s="8"/>
    </row>
    <row r="2480" spans="1:4" x14ac:dyDescent="0.25">
      <c r="A2480" s="133"/>
      <c r="D2480" s="8"/>
    </row>
    <row r="2481" spans="1:4" x14ac:dyDescent="0.25">
      <c r="A2481" s="133"/>
      <c r="D2481" s="8"/>
    </row>
    <row r="2482" spans="1:4" x14ac:dyDescent="0.25">
      <c r="A2482" s="133"/>
      <c r="D2482" s="8"/>
    </row>
    <row r="2483" spans="1:4" x14ac:dyDescent="0.25">
      <c r="A2483" s="133"/>
      <c r="D2483" s="8"/>
    </row>
    <row r="2484" spans="1:4" x14ac:dyDescent="0.25">
      <c r="A2484" s="133"/>
      <c r="D2484" s="8"/>
    </row>
    <row r="2485" spans="1:4" x14ac:dyDescent="0.25">
      <c r="A2485" s="133"/>
      <c r="D2485" s="8"/>
    </row>
    <row r="2486" spans="1:4" x14ac:dyDescent="0.25">
      <c r="A2486" s="133"/>
      <c r="D2486" s="8"/>
    </row>
    <row r="2487" spans="1:4" x14ac:dyDescent="0.25">
      <c r="A2487" s="133"/>
      <c r="D2487" s="8"/>
    </row>
    <row r="2488" spans="1:4" x14ac:dyDescent="0.25">
      <c r="A2488" s="133"/>
      <c r="D2488" s="8"/>
    </row>
    <row r="2489" spans="1:4" x14ac:dyDescent="0.25">
      <c r="A2489" s="133"/>
      <c r="D2489" s="8"/>
    </row>
    <row r="2490" spans="1:4" x14ac:dyDescent="0.25">
      <c r="A2490" s="133"/>
      <c r="D2490" s="8"/>
    </row>
    <row r="2491" spans="1:4" x14ac:dyDescent="0.25">
      <c r="A2491" s="133"/>
      <c r="D2491" s="8"/>
    </row>
    <row r="2492" spans="1:4" x14ac:dyDescent="0.25">
      <c r="A2492" s="133"/>
      <c r="D2492" s="8"/>
    </row>
    <row r="2493" spans="1:4" x14ac:dyDescent="0.25">
      <c r="A2493" s="133"/>
      <c r="D2493" s="8"/>
    </row>
    <row r="2494" spans="1:4" x14ac:dyDescent="0.25">
      <c r="A2494" s="133"/>
      <c r="D2494" s="8"/>
    </row>
    <row r="2495" spans="1:4" x14ac:dyDescent="0.25">
      <c r="A2495" s="133"/>
      <c r="D2495" s="8"/>
    </row>
    <row r="2496" spans="1:4" x14ac:dyDescent="0.25">
      <c r="A2496" s="133"/>
      <c r="D2496" s="8"/>
    </row>
    <row r="2497" spans="1:4" x14ac:dyDescent="0.25">
      <c r="A2497" s="133"/>
      <c r="D2497" s="8"/>
    </row>
    <row r="2498" spans="1:4" x14ac:dyDescent="0.25">
      <c r="A2498" s="133"/>
      <c r="D2498" s="8"/>
    </row>
    <row r="2499" spans="1:4" x14ac:dyDescent="0.25">
      <c r="A2499" s="133"/>
      <c r="D2499" s="8"/>
    </row>
    <row r="2500" spans="1:4" x14ac:dyDescent="0.25">
      <c r="A2500" s="133"/>
      <c r="D2500" s="8"/>
    </row>
    <row r="2501" spans="1:4" x14ac:dyDescent="0.25">
      <c r="A2501" s="133"/>
      <c r="D2501" s="8"/>
    </row>
    <row r="2502" spans="1:4" x14ac:dyDescent="0.25">
      <c r="A2502" s="133"/>
      <c r="D2502" s="8"/>
    </row>
    <row r="2503" spans="1:4" x14ac:dyDescent="0.25">
      <c r="A2503" s="133"/>
      <c r="D2503" s="8"/>
    </row>
    <row r="2504" spans="1:4" x14ac:dyDescent="0.25">
      <c r="A2504" s="133"/>
      <c r="D2504" s="8"/>
    </row>
    <row r="2505" spans="1:4" x14ac:dyDescent="0.25">
      <c r="A2505" s="133"/>
      <c r="D2505" s="8"/>
    </row>
    <row r="2506" spans="1:4" x14ac:dyDescent="0.25">
      <c r="A2506" s="133"/>
      <c r="D2506" s="8"/>
    </row>
    <row r="2507" spans="1:4" x14ac:dyDescent="0.25">
      <c r="A2507" s="133"/>
      <c r="D2507" s="8"/>
    </row>
    <row r="2508" spans="1:4" x14ac:dyDescent="0.25">
      <c r="A2508" s="133"/>
      <c r="D2508" s="8"/>
    </row>
    <row r="2509" spans="1:4" x14ac:dyDescent="0.25">
      <c r="A2509" s="133"/>
      <c r="D2509" s="8"/>
    </row>
    <row r="2510" spans="1:4" x14ac:dyDescent="0.25">
      <c r="A2510" s="133"/>
      <c r="D2510" s="8"/>
    </row>
    <row r="2511" spans="1:4" x14ac:dyDescent="0.25">
      <c r="A2511" s="133"/>
      <c r="D2511" s="8"/>
    </row>
    <row r="2512" spans="1:4" x14ac:dyDescent="0.25">
      <c r="A2512" s="133"/>
      <c r="D2512" s="8"/>
    </row>
    <row r="2513" spans="1:4" x14ac:dyDescent="0.25">
      <c r="A2513" s="133"/>
      <c r="D2513" s="8"/>
    </row>
    <row r="2514" spans="1:4" x14ac:dyDescent="0.25">
      <c r="A2514" s="133"/>
      <c r="D2514" s="8"/>
    </row>
    <row r="2515" spans="1:4" x14ac:dyDescent="0.25">
      <c r="A2515" s="133"/>
      <c r="D2515" s="8"/>
    </row>
    <row r="2516" spans="1:4" x14ac:dyDescent="0.25">
      <c r="A2516" s="133"/>
      <c r="D2516" s="8"/>
    </row>
    <row r="2517" spans="1:4" x14ac:dyDescent="0.25">
      <c r="A2517" s="133"/>
      <c r="D2517" s="8"/>
    </row>
    <row r="2518" spans="1:4" x14ac:dyDescent="0.25">
      <c r="A2518" s="133"/>
      <c r="D2518" s="8"/>
    </row>
    <row r="2519" spans="1:4" x14ac:dyDescent="0.25">
      <c r="A2519" s="133"/>
      <c r="D2519" s="8"/>
    </row>
    <row r="2520" spans="1:4" x14ac:dyDescent="0.25">
      <c r="A2520" s="133"/>
      <c r="D2520" s="8"/>
    </row>
    <row r="2521" spans="1:4" x14ac:dyDescent="0.25">
      <c r="A2521" s="133"/>
      <c r="D2521" s="8"/>
    </row>
    <row r="2522" spans="1:4" x14ac:dyDescent="0.25">
      <c r="A2522" s="133"/>
      <c r="D2522" s="8"/>
    </row>
    <row r="2523" spans="1:4" x14ac:dyDescent="0.25">
      <c r="A2523" s="133"/>
      <c r="D2523" s="8"/>
    </row>
    <row r="2524" spans="1:4" x14ac:dyDescent="0.25">
      <c r="A2524" s="133"/>
      <c r="D2524" s="8"/>
    </row>
    <row r="2525" spans="1:4" x14ac:dyDescent="0.25">
      <c r="A2525" s="133"/>
      <c r="D2525" s="8"/>
    </row>
    <row r="2526" spans="1:4" x14ac:dyDescent="0.25">
      <c r="A2526" s="133"/>
      <c r="D2526" s="8"/>
    </row>
    <row r="2527" spans="1:4" x14ac:dyDescent="0.25">
      <c r="A2527" s="133"/>
      <c r="D2527" s="8"/>
    </row>
    <row r="2528" spans="1:4" x14ac:dyDescent="0.25">
      <c r="A2528" s="133"/>
      <c r="D2528" s="8"/>
    </row>
    <row r="2529" spans="1:4" x14ac:dyDescent="0.25">
      <c r="A2529" s="133"/>
      <c r="D2529" s="8"/>
    </row>
    <row r="2530" spans="1:4" x14ac:dyDescent="0.25">
      <c r="A2530" s="133"/>
      <c r="D2530" s="8"/>
    </row>
    <row r="2531" spans="1:4" x14ac:dyDescent="0.25">
      <c r="A2531" s="133"/>
      <c r="D2531" s="8"/>
    </row>
    <row r="2532" spans="1:4" x14ac:dyDescent="0.25">
      <c r="A2532" s="133"/>
      <c r="D2532" s="8"/>
    </row>
    <row r="2533" spans="1:4" x14ac:dyDescent="0.25">
      <c r="A2533" s="133"/>
      <c r="D2533" s="8"/>
    </row>
    <row r="2534" spans="1:4" x14ac:dyDescent="0.25">
      <c r="A2534" s="133"/>
      <c r="D2534" s="8"/>
    </row>
    <row r="2535" spans="1:4" x14ac:dyDescent="0.25">
      <c r="A2535" s="133"/>
      <c r="D2535" s="8"/>
    </row>
    <row r="2536" spans="1:4" x14ac:dyDescent="0.25">
      <c r="A2536" s="133"/>
      <c r="D2536" s="8"/>
    </row>
    <row r="2537" spans="1:4" x14ac:dyDescent="0.25">
      <c r="A2537" s="133"/>
      <c r="D2537" s="8"/>
    </row>
    <row r="2538" spans="1:4" x14ac:dyDescent="0.25">
      <c r="A2538" s="133"/>
      <c r="D2538" s="8"/>
    </row>
    <row r="2539" spans="1:4" x14ac:dyDescent="0.25">
      <c r="A2539" s="133"/>
      <c r="D2539" s="8"/>
    </row>
    <row r="2540" spans="1:4" x14ac:dyDescent="0.25">
      <c r="A2540" s="133"/>
      <c r="D2540" s="8"/>
    </row>
    <row r="2541" spans="1:4" x14ac:dyDescent="0.25">
      <c r="A2541" s="133"/>
      <c r="D2541" s="8"/>
    </row>
    <row r="2542" spans="1:4" x14ac:dyDescent="0.25">
      <c r="A2542" s="133"/>
      <c r="D2542" s="8"/>
    </row>
    <row r="2543" spans="1:4" x14ac:dyDescent="0.25">
      <c r="A2543" s="133"/>
      <c r="D2543" s="8"/>
    </row>
    <row r="2544" spans="1:4" x14ac:dyDescent="0.25">
      <c r="A2544" s="133"/>
      <c r="D2544" s="8"/>
    </row>
    <row r="2545" spans="1:4" x14ac:dyDescent="0.25">
      <c r="A2545" s="133"/>
      <c r="D2545" s="8"/>
    </row>
    <row r="2546" spans="1:4" x14ac:dyDescent="0.25">
      <c r="A2546" s="133"/>
      <c r="D2546" s="8"/>
    </row>
    <row r="2547" spans="1:4" x14ac:dyDescent="0.25">
      <c r="A2547" s="133"/>
      <c r="D2547" s="8"/>
    </row>
    <row r="2548" spans="1:4" x14ac:dyDescent="0.25">
      <c r="A2548" s="133"/>
      <c r="D2548" s="8"/>
    </row>
    <row r="2549" spans="1:4" x14ac:dyDescent="0.25">
      <c r="A2549" s="133"/>
      <c r="D2549" s="8"/>
    </row>
    <row r="2550" spans="1:4" x14ac:dyDescent="0.25">
      <c r="A2550" s="133"/>
      <c r="D2550" s="8"/>
    </row>
    <row r="2551" spans="1:4" x14ac:dyDescent="0.25">
      <c r="A2551" s="133"/>
      <c r="D2551" s="8"/>
    </row>
    <row r="2552" spans="1:4" x14ac:dyDescent="0.25">
      <c r="A2552" s="133"/>
      <c r="D2552" s="8"/>
    </row>
    <row r="2553" spans="1:4" x14ac:dyDescent="0.25">
      <c r="A2553" s="133"/>
      <c r="D2553" s="8"/>
    </row>
    <row r="2554" spans="1:4" x14ac:dyDescent="0.25">
      <c r="A2554" s="133"/>
      <c r="D2554" s="8"/>
    </row>
    <row r="2555" spans="1:4" x14ac:dyDescent="0.25">
      <c r="A2555" s="133"/>
      <c r="D2555" s="8"/>
    </row>
    <row r="2556" spans="1:4" x14ac:dyDescent="0.25">
      <c r="A2556" s="133"/>
      <c r="D2556" s="8"/>
    </row>
    <row r="2557" spans="1:4" x14ac:dyDescent="0.25">
      <c r="A2557" s="133"/>
      <c r="D2557" s="8"/>
    </row>
    <row r="2558" spans="1:4" x14ac:dyDescent="0.25">
      <c r="A2558" s="133"/>
      <c r="D2558" s="8"/>
    </row>
    <row r="2559" spans="1:4" x14ac:dyDescent="0.25">
      <c r="A2559" s="133"/>
      <c r="D2559" s="8"/>
    </row>
    <row r="2560" spans="1:4" x14ac:dyDescent="0.25">
      <c r="A2560" s="133"/>
      <c r="D2560" s="8"/>
    </row>
    <row r="2561" spans="1:4" x14ac:dyDescent="0.25">
      <c r="A2561" s="133"/>
      <c r="D2561" s="8"/>
    </row>
    <row r="2562" spans="1:4" x14ac:dyDescent="0.25">
      <c r="A2562" s="133"/>
      <c r="D2562" s="8"/>
    </row>
    <row r="2563" spans="1:4" x14ac:dyDescent="0.25">
      <c r="A2563" s="133"/>
      <c r="D2563" s="8"/>
    </row>
    <row r="2564" spans="1:4" x14ac:dyDescent="0.25">
      <c r="A2564" s="133"/>
      <c r="D2564" s="8"/>
    </row>
    <row r="2565" spans="1:4" x14ac:dyDescent="0.25">
      <c r="A2565" s="133"/>
      <c r="D2565" s="8"/>
    </row>
    <row r="2566" spans="1:4" x14ac:dyDescent="0.25">
      <c r="A2566" s="133"/>
      <c r="D2566" s="8"/>
    </row>
    <row r="2567" spans="1:4" x14ac:dyDescent="0.25">
      <c r="A2567" s="133"/>
      <c r="D2567" s="8"/>
    </row>
    <row r="2568" spans="1:4" x14ac:dyDescent="0.25">
      <c r="A2568" s="133"/>
      <c r="D2568" s="8"/>
    </row>
    <row r="2569" spans="1:4" x14ac:dyDescent="0.25">
      <c r="A2569" s="133"/>
      <c r="D2569" s="8"/>
    </row>
    <row r="2570" spans="1:4" x14ac:dyDescent="0.25">
      <c r="A2570" s="133"/>
      <c r="D2570" s="8"/>
    </row>
    <row r="2571" spans="1:4" x14ac:dyDescent="0.25">
      <c r="A2571" s="133"/>
      <c r="D2571" s="8"/>
    </row>
    <row r="2572" spans="1:4" x14ac:dyDescent="0.25">
      <c r="A2572" s="133"/>
      <c r="D2572" s="8"/>
    </row>
    <row r="2573" spans="1:4" x14ac:dyDescent="0.25">
      <c r="A2573" s="133"/>
      <c r="D2573" s="8"/>
    </row>
    <row r="2574" spans="1:4" x14ac:dyDescent="0.25">
      <c r="A2574" s="133"/>
      <c r="D2574" s="8"/>
    </row>
    <row r="2575" spans="1:4" x14ac:dyDescent="0.25">
      <c r="A2575" s="133"/>
      <c r="D2575" s="8"/>
    </row>
    <row r="2576" spans="1:4" x14ac:dyDescent="0.25">
      <c r="A2576" s="133"/>
      <c r="D2576" s="8"/>
    </row>
    <row r="2577" spans="1:4" x14ac:dyDescent="0.25">
      <c r="A2577" s="133"/>
      <c r="D2577" s="8"/>
    </row>
    <row r="2578" spans="1:4" x14ac:dyDescent="0.25">
      <c r="A2578" s="133"/>
      <c r="D2578" s="8"/>
    </row>
    <row r="2579" spans="1:4" x14ac:dyDescent="0.25">
      <c r="A2579" s="133"/>
      <c r="D2579" s="8"/>
    </row>
    <row r="2580" spans="1:4" x14ac:dyDescent="0.25">
      <c r="A2580" s="133"/>
      <c r="D2580" s="8"/>
    </row>
    <row r="2581" spans="1:4" x14ac:dyDescent="0.25">
      <c r="A2581" s="133"/>
      <c r="D2581" s="8"/>
    </row>
    <row r="2582" spans="1:4" x14ac:dyDescent="0.25">
      <c r="A2582" s="133"/>
      <c r="D2582" s="8"/>
    </row>
    <row r="2583" spans="1:4" x14ac:dyDescent="0.25">
      <c r="A2583" s="133"/>
      <c r="D2583" s="8"/>
    </row>
    <row r="2584" spans="1:4" x14ac:dyDescent="0.25">
      <c r="A2584" s="133"/>
      <c r="D2584" s="8"/>
    </row>
    <row r="2585" spans="1:4" x14ac:dyDescent="0.25">
      <c r="A2585" s="133"/>
      <c r="D2585" s="8"/>
    </row>
    <row r="2586" spans="1:4" x14ac:dyDescent="0.25">
      <c r="A2586" s="133"/>
      <c r="D2586" s="8"/>
    </row>
    <row r="2587" spans="1:4" x14ac:dyDescent="0.25">
      <c r="A2587" s="133"/>
      <c r="D2587" s="8"/>
    </row>
    <row r="2588" spans="1:4" x14ac:dyDescent="0.25">
      <c r="A2588" s="133"/>
      <c r="D2588" s="8"/>
    </row>
    <row r="2589" spans="1:4" x14ac:dyDescent="0.25">
      <c r="A2589" s="133"/>
      <c r="D2589" s="8"/>
    </row>
    <row r="2590" spans="1:4" x14ac:dyDescent="0.25">
      <c r="A2590" s="133"/>
      <c r="D2590" s="8"/>
    </row>
    <row r="2591" spans="1:4" x14ac:dyDescent="0.25">
      <c r="A2591" s="133"/>
      <c r="D2591" s="8"/>
    </row>
    <row r="2592" spans="1:4" x14ac:dyDescent="0.25">
      <c r="A2592" s="133"/>
      <c r="D2592" s="8"/>
    </row>
    <row r="2593" spans="1:4" x14ac:dyDescent="0.25">
      <c r="A2593" s="133"/>
      <c r="D2593" s="8"/>
    </row>
    <row r="2594" spans="1:4" x14ac:dyDescent="0.25">
      <c r="A2594" s="133"/>
      <c r="D2594" s="8"/>
    </row>
    <row r="2595" spans="1:4" x14ac:dyDescent="0.25">
      <c r="A2595" s="133"/>
      <c r="D2595" s="8"/>
    </row>
    <row r="2596" spans="1:4" x14ac:dyDescent="0.25">
      <c r="A2596" s="133"/>
      <c r="D2596" s="8"/>
    </row>
    <row r="2597" spans="1:4" x14ac:dyDescent="0.25">
      <c r="A2597" s="133"/>
      <c r="D2597" s="8"/>
    </row>
    <row r="2598" spans="1:4" x14ac:dyDescent="0.25">
      <c r="A2598" s="133"/>
      <c r="D2598" s="8"/>
    </row>
    <row r="2599" spans="1:4" x14ac:dyDescent="0.25">
      <c r="A2599" s="133"/>
      <c r="D2599" s="8"/>
    </row>
    <row r="2600" spans="1:4" x14ac:dyDescent="0.25">
      <c r="A2600" s="133"/>
      <c r="D2600" s="8"/>
    </row>
    <row r="2601" spans="1:4" x14ac:dyDescent="0.25">
      <c r="A2601" s="133"/>
      <c r="D2601" s="8"/>
    </row>
    <row r="2602" spans="1:4" x14ac:dyDescent="0.25">
      <c r="A2602" s="133"/>
      <c r="D2602" s="8"/>
    </row>
    <row r="2603" spans="1:4" x14ac:dyDescent="0.25">
      <c r="A2603" s="133"/>
      <c r="D2603" s="8"/>
    </row>
    <row r="2604" spans="1:4" x14ac:dyDescent="0.25">
      <c r="A2604" s="133"/>
      <c r="D2604" s="8"/>
    </row>
    <row r="2605" spans="1:4" x14ac:dyDescent="0.25">
      <c r="A2605" s="133"/>
      <c r="D2605" s="8"/>
    </row>
    <row r="2606" spans="1:4" x14ac:dyDescent="0.25">
      <c r="A2606" s="133"/>
      <c r="D2606" s="8"/>
    </row>
    <row r="2607" spans="1:4" x14ac:dyDescent="0.25">
      <c r="A2607" s="133"/>
      <c r="D2607" s="8"/>
    </row>
    <row r="2608" spans="1:4" x14ac:dyDescent="0.25">
      <c r="A2608" s="133"/>
      <c r="D2608" s="8"/>
    </row>
    <row r="2609" spans="1:4" x14ac:dyDescent="0.25">
      <c r="A2609" s="133"/>
      <c r="D2609" s="8"/>
    </row>
    <row r="2610" spans="1:4" x14ac:dyDescent="0.25">
      <c r="A2610" s="133"/>
      <c r="D2610" s="8"/>
    </row>
    <row r="2611" spans="1:4" x14ac:dyDescent="0.25">
      <c r="A2611" s="133"/>
      <c r="D2611" s="8"/>
    </row>
    <row r="2612" spans="1:4" x14ac:dyDescent="0.25">
      <c r="A2612" s="133"/>
      <c r="D2612" s="8"/>
    </row>
    <row r="2613" spans="1:4" x14ac:dyDescent="0.25">
      <c r="A2613" s="133"/>
      <c r="D2613" s="8"/>
    </row>
    <row r="2614" spans="1:4" x14ac:dyDescent="0.25">
      <c r="A2614" s="133"/>
      <c r="D2614" s="8"/>
    </row>
    <row r="2615" spans="1:4" x14ac:dyDescent="0.25">
      <c r="A2615" s="133"/>
      <c r="D2615" s="8"/>
    </row>
    <row r="2616" spans="1:4" x14ac:dyDescent="0.25">
      <c r="A2616" s="133"/>
      <c r="D2616" s="8"/>
    </row>
    <row r="2617" spans="1:4" x14ac:dyDescent="0.25">
      <c r="A2617" s="133"/>
      <c r="D2617" s="8"/>
    </row>
    <row r="2618" spans="1:4" x14ac:dyDescent="0.25">
      <c r="A2618" s="133"/>
      <c r="D2618" s="8"/>
    </row>
    <row r="2619" spans="1:4" x14ac:dyDescent="0.25">
      <c r="A2619" s="133"/>
      <c r="D2619" s="8"/>
    </row>
    <row r="2620" spans="1:4" x14ac:dyDescent="0.25">
      <c r="A2620" s="133"/>
      <c r="D2620" s="8"/>
    </row>
    <row r="2621" spans="1:4" x14ac:dyDescent="0.25">
      <c r="A2621" s="133"/>
      <c r="D2621" s="8"/>
    </row>
    <row r="2622" spans="1:4" x14ac:dyDescent="0.25">
      <c r="A2622" s="133"/>
      <c r="D2622" s="8"/>
    </row>
    <row r="2623" spans="1:4" x14ac:dyDescent="0.25">
      <c r="A2623" s="133"/>
      <c r="D2623" s="8"/>
    </row>
    <row r="2624" spans="1:4" x14ac:dyDescent="0.25">
      <c r="A2624" s="133"/>
      <c r="D2624" s="8"/>
    </row>
    <row r="2625" spans="1:4" x14ac:dyDescent="0.25">
      <c r="A2625" s="133"/>
      <c r="D2625" s="8"/>
    </row>
    <row r="2626" spans="1:4" x14ac:dyDescent="0.25">
      <c r="A2626" s="133"/>
      <c r="D2626" s="8"/>
    </row>
    <row r="2627" spans="1:4" x14ac:dyDescent="0.25">
      <c r="A2627" s="133"/>
      <c r="D2627" s="8"/>
    </row>
    <row r="2628" spans="1:4" x14ac:dyDescent="0.25">
      <c r="A2628" s="133"/>
      <c r="D2628" s="8"/>
    </row>
    <row r="2629" spans="1:4" x14ac:dyDescent="0.25">
      <c r="A2629" s="133"/>
      <c r="D2629" s="8"/>
    </row>
    <row r="2630" spans="1:4" x14ac:dyDescent="0.25">
      <c r="A2630" s="133"/>
      <c r="D2630" s="8"/>
    </row>
    <row r="2631" spans="1:4" x14ac:dyDescent="0.25">
      <c r="A2631" s="133"/>
      <c r="D2631" s="8"/>
    </row>
    <row r="2632" spans="1:4" x14ac:dyDescent="0.25">
      <c r="A2632" s="133"/>
      <c r="D2632" s="8"/>
    </row>
    <row r="2633" spans="1:4" x14ac:dyDescent="0.25">
      <c r="A2633" s="133"/>
      <c r="D2633" s="8"/>
    </row>
    <row r="2634" spans="1:4" x14ac:dyDescent="0.25">
      <c r="A2634" s="133"/>
      <c r="D2634" s="8"/>
    </row>
    <row r="2635" spans="1:4" x14ac:dyDescent="0.25">
      <c r="A2635" s="133"/>
      <c r="D2635" s="8"/>
    </row>
    <row r="2636" spans="1:4" x14ac:dyDescent="0.25">
      <c r="A2636" s="133"/>
      <c r="D2636" s="8"/>
    </row>
    <row r="2637" spans="1:4" x14ac:dyDescent="0.25">
      <c r="A2637" s="133"/>
      <c r="D2637" s="8"/>
    </row>
    <row r="2638" spans="1:4" x14ac:dyDescent="0.25">
      <c r="A2638" s="133"/>
      <c r="D2638" s="8"/>
    </row>
    <row r="2639" spans="1:4" x14ac:dyDescent="0.25">
      <c r="A2639" s="133"/>
      <c r="D2639" s="8"/>
    </row>
    <row r="2640" spans="1:4" x14ac:dyDescent="0.25">
      <c r="A2640" s="133"/>
      <c r="D2640" s="8"/>
    </row>
    <row r="2641" spans="1:4" x14ac:dyDescent="0.25">
      <c r="A2641" s="133"/>
      <c r="D2641" s="8"/>
    </row>
    <row r="2642" spans="1:4" x14ac:dyDescent="0.25">
      <c r="A2642" s="133"/>
      <c r="D2642" s="8"/>
    </row>
    <row r="2643" spans="1:4" x14ac:dyDescent="0.25">
      <c r="A2643" s="133"/>
      <c r="D2643" s="8"/>
    </row>
    <row r="2644" spans="1:4" x14ac:dyDescent="0.25">
      <c r="A2644" s="133"/>
      <c r="D2644" s="8"/>
    </row>
    <row r="2645" spans="1:4" x14ac:dyDescent="0.25">
      <c r="A2645" s="133"/>
      <c r="D2645" s="8"/>
    </row>
    <row r="2646" spans="1:4" x14ac:dyDescent="0.25">
      <c r="A2646" s="133"/>
      <c r="D2646" s="8"/>
    </row>
    <row r="2647" spans="1:4" x14ac:dyDescent="0.25">
      <c r="A2647" s="133"/>
      <c r="D2647" s="8"/>
    </row>
    <row r="2648" spans="1:4" x14ac:dyDescent="0.25">
      <c r="A2648" s="133"/>
      <c r="D2648" s="8"/>
    </row>
    <row r="2649" spans="1:4" x14ac:dyDescent="0.25">
      <c r="A2649" s="133"/>
      <c r="D2649" s="8"/>
    </row>
    <row r="2650" spans="1:4" x14ac:dyDescent="0.25">
      <c r="A2650" s="133"/>
      <c r="D2650" s="8"/>
    </row>
    <row r="2651" spans="1:4" x14ac:dyDescent="0.25">
      <c r="A2651" s="133"/>
      <c r="D2651" s="8"/>
    </row>
    <row r="2652" spans="1:4" x14ac:dyDescent="0.25">
      <c r="A2652" s="133"/>
      <c r="D2652" s="8"/>
    </row>
    <row r="2653" spans="1:4" x14ac:dyDescent="0.25">
      <c r="A2653" s="133"/>
      <c r="D2653" s="8"/>
    </row>
    <row r="2654" spans="1:4" x14ac:dyDescent="0.25">
      <c r="A2654" s="133"/>
      <c r="D2654" s="8"/>
    </row>
    <row r="2655" spans="1:4" x14ac:dyDescent="0.25">
      <c r="A2655" s="133"/>
      <c r="D2655" s="8"/>
    </row>
    <row r="2656" spans="1:4" x14ac:dyDescent="0.25">
      <c r="A2656" s="133"/>
      <c r="D2656" s="8"/>
    </row>
    <row r="2657" spans="1:4" x14ac:dyDescent="0.25">
      <c r="A2657" s="133"/>
      <c r="D2657" s="8"/>
    </row>
    <row r="2658" spans="1:4" x14ac:dyDescent="0.25">
      <c r="A2658" s="133"/>
      <c r="D2658" s="8"/>
    </row>
    <row r="2659" spans="1:4" x14ac:dyDescent="0.25">
      <c r="A2659" s="133"/>
      <c r="D2659" s="8"/>
    </row>
    <row r="2660" spans="1:4" x14ac:dyDescent="0.25">
      <c r="A2660" s="133"/>
      <c r="D2660" s="8"/>
    </row>
    <row r="2661" spans="1:4" x14ac:dyDescent="0.25">
      <c r="A2661" s="133"/>
      <c r="D2661" s="8"/>
    </row>
    <row r="2662" spans="1:4" x14ac:dyDescent="0.25">
      <c r="A2662" s="133"/>
      <c r="D2662" s="8"/>
    </row>
    <row r="2663" spans="1:4" x14ac:dyDescent="0.25">
      <c r="A2663" s="133"/>
      <c r="D2663" s="8"/>
    </row>
    <row r="2664" spans="1:4" x14ac:dyDescent="0.25">
      <c r="A2664" s="133"/>
      <c r="D2664" s="8"/>
    </row>
    <row r="2665" spans="1:4" x14ac:dyDescent="0.25">
      <c r="A2665" s="133"/>
      <c r="D2665" s="8"/>
    </row>
    <row r="2666" spans="1:4" x14ac:dyDescent="0.25">
      <c r="A2666" s="133"/>
      <c r="D2666" s="8"/>
    </row>
    <row r="2667" spans="1:4" x14ac:dyDescent="0.25">
      <c r="A2667" s="133"/>
      <c r="D2667" s="8"/>
    </row>
    <row r="2668" spans="1:4" x14ac:dyDescent="0.25">
      <c r="A2668" s="133"/>
      <c r="D2668" s="8"/>
    </row>
    <row r="2669" spans="1:4" x14ac:dyDescent="0.25">
      <c r="A2669" s="133"/>
      <c r="D2669" s="8"/>
    </row>
    <row r="2670" spans="1:4" x14ac:dyDescent="0.25">
      <c r="A2670" s="133"/>
      <c r="D2670" s="8"/>
    </row>
    <row r="2671" spans="1:4" x14ac:dyDescent="0.25">
      <c r="A2671" s="133"/>
      <c r="D2671" s="8"/>
    </row>
    <row r="2672" spans="1:4" x14ac:dyDescent="0.25">
      <c r="A2672" s="133"/>
      <c r="D2672" s="8"/>
    </row>
    <row r="2673" spans="1:4" x14ac:dyDescent="0.25">
      <c r="A2673" s="133"/>
      <c r="D2673" s="8"/>
    </row>
    <row r="2674" spans="1:4" x14ac:dyDescent="0.25">
      <c r="A2674" s="133"/>
      <c r="D2674" s="8"/>
    </row>
    <row r="2675" spans="1:4" x14ac:dyDescent="0.25">
      <c r="A2675" s="133"/>
      <c r="D2675" s="8"/>
    </row>
    <row r="2676" spans="1:4" x14ac:dyDescent="0.25">
      <c r="A2676" s="133"/>
      <c r="D2676" s="8"/>
    </row>
    <row r="2677" spans="1:4" x14ac:dyDescent="0.25">
      <c r="A2677" s="133"/>
      <c r="D2677" s="8"/>
    </row>
    <row r="2678" spans="1:4" x14ac:dyDescent="0.25">
      <c r="A2678" s="133"/>
      <c r="D2678" s="8"/>
    </row>
    <row r="2679" spans="1:4" x14ac:dyDescent="0.25">
      <c r="A2679" s="133"/>
      <c r="D2679" s="8"/>
    </row>
    <row r="2680" spans="1:4" x14ac:dyDescent="0.25">
      <c r="A2680" s="133"/>
      <c r="D2680" s="8"/>
    </row>
    <row r="2681" spans="1:4" x14ac:dyDescent="0.25">
      <c r="A2681" s="133"/>
      <c r="D2681" s="8"/>
    </row>
    <row r="2682" spans="1:4" x14ac:dyDescent="0.25">
      <c r="A2682" s="133"/>
      <c r="D2682" s="8"/>
    </row>
    <row r="2683" spans="1:4" x14ac:dyDescent="0.25">
      <c r="A2683" s="133"/>
      <c r="D2683" s="8"/>
    </row>
    <row r="2684" spans="1:4" x14ac:dyDescent="0.25">
      <c r="A2684" s="133"/>
      <c r="D2684" s="8"/>
    </row>
    <row r="2685" spans="1:4" x14ac:dyDescent="0.25">
      <c r="A2685" s="133"/>
      <c r="D2685" s="8"/>
    </row>
    <row r="2686" spans="1:4" x14ac:dyDescent="0.25">
      <c r="A2686" s="133"/>
      <c r="D2686" s="8"/>
    </row>
    <row r="2687" spans="1:4" x14ac:dyDescent="0.25">
      <c r="A2687" s="133"/>
      <c r="D2687" s="8"/>
    </row>
    <row r="2688" spans="1:4" x14ac:dyDescent="0.25">
      <c r="A2688" s="133"/>
      <c r="D2688" s="8"/>
    </row>
    <row r="2689" spans="1:4" x14ac:dyDescent="0.25">
      <c r="A2689" s="133"/>
      <c r="D2689" s="8"/>
    </row>
    <row r="2690" spans="1:4" x14ac:dyDescent="0.25">
      <c r="A2690" s="133"/>
      <c r="D2690" s="8"/>
    </row>
    <row r="2691" spans="1:4" x14ac:dyDescent="0.25">
      <c r="A2691" s="133"/>
      <c r="D2691" s="8"/>
    </row>
    <row r="2692" spans="1:4" x14ac:dyDescent="0.25">
      <c r="A2692" s="133"/>
      <c r="D2692" s="8"/>
    </row>
    <row r="2693" spans="1:4" x14ac:dyDescent="0.25">
      <c r="A2693" s="133"/>
      <c r="D2693" s="8"/>
    </row>
    <row r="2694" spans="1:4" x14ac:dyDescent="0.25">
      <c r="A2694" s="133"/>
      <c r="D2694" s="8"/>
    </row>
    <row r="2695" spans="1:4" x14ac:dyDescent="0.25">
      <c r="A2695" s="133"/>
      <c r="D2695" s="8"/>
    </row>
    <row r="2696" spans="1:4" x14ac:dyDescent="0.25">
      <c r="A2696" s="133"/>
      <c r="D2696" s="8"/>
    </row>
    <row r="2697" spans="1:4" x14ac:dyDescent="0.25">
      <c r="A2697" s="133"/>
      <c r="D2697" s="8"/>
    </row>
    <row r="2698" spans="1:4" x14ac:dyDescent="0.25">
      <c r="A2698" s="133"/>
      <c r="D2698" s="8"/>
    </row>
    <row r="2699" spans="1:4" x14ac:dyDescent="0.25">
      <c r="A2699" s="133"/>
      <c r="D2699" s="8"/>
    </row>
    <row r="2700" spans="1:4" x14ac:dyDescent="0.25">
      <c r="A2700" s="133"/>
      <c r="D2700" s="8"/>
    </row>
    <row r="2701" spans="1:4" x14ac:dyDescent="0.25">
      <c r="A2701" s="133"/>
      <c r="D2701" s="8"/>
    </row>
    <row r="2702" spans="1:4" x14ac:dyDescent="0.25">
      <c r="A2702" s="133"/>
      <c r="D2702" s="8"/>
    </row>
    <row r="2703" spans="1:4" x14ac:dyDescent="0.25">
      <c r="A2703" s="133"/>
      <c r="D2703" s="8"/>
    </row>
    <row r="2704" spans="1:4" x14ac:dyDescent="0.25">
      <c r="A2704" s="133"/>
      <c r="D2704" s="8"/>
    </row>
    <row r="2705" spans="1:4" x14ac:dyDescent="0.25">
      <c r="A2705" s="133"/>
      <c r="D2705" s="8"/>
    </row>
    <row r="2706" spans="1:4" x14ac:dyDescent="0.25">
      <c r="A2706" s="133"/>
      <c r="D2706" s="8"/>
    </row>
    <row r="2707" spans="1:4" x14ac:dyDescent="0.25">
      <c r="A2707" s="133"/>
      <c r="D2707" s="8"/>
    </row>
    <row r="2708" spans="1:4" x14ac:dyDescent="0.25">
      <c r="A2708" s="133"/>
      <c r="D2708" s="8"/>
    </row>
    <row r="2709" spans="1:4" x14ac:dyDescent="0.25">
      <c r="A2709" s="133"/>
      <c r="D2709" s="8"/>
    </row>
    <row r="2710" spans="1:4" x14ac:dyDescent="0.25">
      <c r="A2710" s="133"/>
      <c r="D2710" s="8"/>
    </row>
    <row r="2711" spans="1:4" x14ac:dyDescent="0.25">
      <c r="A2711" s="133"/>
      <c r="D2711" s="8"/>
    </row>
    <row r="2712" spans="1:4" x14ac:dyDescent="0.25">
      <c r="A2712" s="133"/>
      <c r="D2712" s="8"/>
    </row>
    <row r="2713" spans="1:4" x14ac:dyDescent="0.25">
      <c r="A2713" s="133"/>
      <c r="D2713" s="8"/>
    </row>
    <row r="2714" spans="1:4" x14ac:dyDescent="0.25">
      <c r="A2714" s="133"/>
      <c r="D2714" s="8"/>
    </row>
    <row r="2715" spans="1:4" x14ac:dyDescent="0.25">
      <c r="A2715" s="133"/>
      <c r="D2715" s="8"/>
    </row>
    <row r="2716" spans="1:4" x14ac:dyDescent="0.25">
      <c r="A2716" s="133"/>
      <c r="D2716" s="8"/>
    </row>
    <row r="2717" spans="1:4" x14ac:dyDescent="0.25">
      <c r="A2717" s="133"/>
      <c r="D2717" s="8"/>
    </row>
    <row r="2718" spans="1:4" x14ac:dyDescent="0.25">
      <c r="A2718" s="133"/>
      <c r="D2718" s="8"/>
    </row>
    <row r="2719" spans="1:4" x14ac:dyDescent="0.25">
      <c r="A2719" s="133"/>
      <c r="D2719" s="8"/>
    </row>
    <row r="2720" spans="1:4" x14ac:dyDescent="0.25">
      <c r="A2720" s="133"/>
      <c r="D2720" s="8"/>
    </row>
    <row r="2721" spans="1:4" x14ac:dyDescent="0.25">
      <c r="A2721" s="133"/>
      <c r="D2721" s="8"/>
    </row>
    <row r="2722" spans="1:4" x14ac:dyDescent="0.25">
      <c r="A2722" s="133"/>
      <c r="D2722" s="8"/>
    </row>
    <row r="2723" spans="1:4" x14ac:dyDescent="0.25">
      <c r="A2723" s="133"/>
      <c r="D2723" s="8"/>
    </row>
    <row r="2724" spans="1:4" x14ac:dyDescent="0.25">
      <c r="A2724" s="133"/>
      <c r="D2724" s="8"/>
    </row>
    <row r="2725" spans="1:4" x14ac:dyDescent="0.25">
      <c r="A2725" s="133"/>
      <c r="D2725" s="8"/>
    </row>
    <row r="2726" spans="1:4" x14ac:dyDescent="0.25">
      <c r="A2726" s="133"/>
      <c r="D2726" s="8"/>
    </row>
    <row r="2727" spans="1:4" x14ac:dyDescent="0.25">
      <c r="A2727" s="133"/>
      <c r="D2727" s="8"/>
    </row>
    <row r="2728" spans="1:4" x14ac:dyDescent="0.25">
      <c r="A2728" s="133"/>
      <c r="D2728" s="8"/>
    </row>
    <row r="2729" spans="1:4" x14ac:dyDescent="0.25">
      <c r="A2729" s="133"/>
      <c r="D2729" s="8"/>
    </row>
    <row r="2730" spans="1:4" x14ac:dyDescent="0.25">
      <c r="A2730" s="133"/>
      <c r="D2730" s="8"/>
    </row>
    <row r="2731" spans="1:4" x14ac:dyDescent="0.25">
      <c r="A2731" s="133"/>
      <c r="D2731" s="8"/>
    </row>
    <row r="2732" spans="1:4" x14ac:dyDescent="0.25">
      <c r="A2732" s="133"/>
      <c r="D2732" s="8"/>
    </row>
    <row r="2733" spans="1:4" x14ac:dyDescent="0.25">
      <c r="A2733" s="133"/>
      <c r="D2733" s="8"/>
    </row>
    <row r="2734" spans="1:4" x14ac:dyDescent="0.25">
      <c r="A2734" s="133"/>
      <c r="D2734" s="8"/>
    </row>
    <row r="2735" spans="1:4" x14ac:dyDescent="0.25">
      <c r="A2735" s="133"/>
      <c r="D2735" s="8"/>
    </row>
    <row r="2736" spans="1:4" x14ac:dyDescent="0.25">
      <c r="A2736" s="133"/>
      <c r="D2736" s="8"/>
    </row>
    <row r="2737" spans="1:4" x14ac:dyDescent="0.25">
      <c r="A2737" s="133"/>
      <c r="D2737" s="8"/>
    </row>
    <row r="2738" spans="1:4" x14ac:dyDescent="0.25">
      <c r="A2738" s="133"/>
      <c r="D2738" s="8"/>
    </row>
    <row r="2739" spans="1:4" x14ac:dyDescent="0.25">
      <c r="A2739" s="133"/>
      <c r="D2739" s="8"/>
    </row>
    <row r="2740" spans="1:4" x14ac:dyDescent="0.25">
      <c r="A2740" s="133"/>
      <c r="D2740" s="8"/>
    </row>
    <row r="2741" spans="1:4" x14ac:dyDescent="0.25">
      <c r="A2741" s="133"/>
      <c r="D2741" s="8"/>
    </row>
    <row r="2742" spans="1:4" x14ac:dyDescent="0.25">
      <c r="A2742" s="133"/>
      <c r="D2742" s="8"/>
    </row>
    <row r="2743" spans="1:4" x14ac:dyDescent="0.25">
      <c r="A2743" s="133"/>
      <c r="D2743" s="8"/>
    </row>
    <row r="2744" spans="1:4" x14ac:dyDescent="0.25">
      <c r="A2744" s="133"/>
      <c r="D2744" s="8"/>
    </row>
    <row r="2745" spans="1:4" x14ac:dyDescent="0.25">
      <c r="A2745" s="133"/>
      <c r="D2745" s="8"/>
    </row>
    <row r="2746" spans="1:4" x14ac:dyDescent="0.25">
      <c r="A2746" s="133"/>
      <c r="D2746" s="8"/>
    </row>
    <row r="2747" spans="1:4" x14ac:dyDescent="0.25">
      <c r="A2747" s="133"/>
      <c r="D2747" s="8"/>
    </row>
    <row r="2748" spans="1:4" x14ac:dyDescent="0.25">
      <c r="A2748" s="133"/>
      <c r="D2748" s="8"/>
    </row>
    <row r="2749" spans="1:4" x14ac:dyDescent="0.25">
      <c r="A2749" s="133"/>
      <c r="D2749" s="8"/>
    </row>
    <row r="2750" spans="1:4" x14ac:dyDescent="0.25">
      <c r="A2750" s="133"/>
      <c r="D2750" s="8"/>
    </row>
    <row r="2751" spans="1:4" x14ac:dyDescent="0.25">
      <c r="A2751" s="133"/>
      <c r="D2751" s="8"/>
    </row>
    <row r="2752" spans="1:4" x14ac:dyDescent="0.25">
      <c r="A2752" s="133"/>
      <c r="D2752" s="8"/>
    </row>
    <row r="2753" spans="1:4" x14ac:dyDescent="0.25">
      <c r="A2753" s="133"/>
      <c r="D2753" s="8"/>
    </row>
    <row r="2754" spans="1:4" x14ac:dyDescent="0.25">
      <c r="A2754" s="133"/>
      <c r="D2754" s="8"/>
    </row>
    <row r="2755" spans="1:4" x14ac:dyDescent="0.25">
      <c r="A2755" s="133"/>
      <c r="D2755" s="8"/>
    </row>
    <row r="2756" spans="1:4" x14ac:dyDescent="0.25">
      <c r="A2756" s="133"/>
      <c r="D2756" s="8"/>
    </row>
    <row r="2757" spans="1:4" x14ac:dyDescent="0.25">
      <c r="A2757" s="133"/>
      <c r="D2757" s="8"/>
    </row>
    <row r="2758" spans="1:4" x14ac:dyDescent="0.25">
      <c r="A2758" s="133"/>
      <c r="D2758" s="8"/>
    </row>
    <row r="2759" spans="1:4" x14ac:dyDescent="0.25">
      <c r="A2759" s="133"/>
      <c r="D2759" s="8"/>
    </row>
    <row r="2760" spans="1:4" x14ac:dyDescent="0.25">
      <c r="A2760" s="133"/>
      <c r="D2760" s="8"/>
    </row>
    <row r="2761" spans="1:4" x14ac:dyDescent="0.25">
      <c r="A2761" s="133"/>
      <c r="D2761" s="8"/>
    </row>
    <row r="2762" spans="1:4" x14ac:dyDescent="0.25">
      <c r="A2762" s="133"/>
      <c r="D2762" s="8"/>
    </row>
    <row r="2763" spans="1:4" x14ac:dyDescent="0.25">
      <c r="A2763" s="133"/>
      <c r="D2763" s="8"/>
    </row>
    <row r="2764" spans="1:4" x14ac:dyDescent="0.25">
      <c r="A2764" s="133"/>
      <c r="D2764" s="8"/>
    </row>
    <row r="2765" spans="1:4" x14ac:dyDescent="0.25">
      <c r="A2765" s="133"/>
      <c r="D2765" s="8"/>
    </row>
    <row r="2766" spans="1:4" x14ac:dyDescent="0.25">
      <c r="A2766" s="133"/>
      <c r="D2766" s="8"/>
    </row>
    <row r="2767" spans="1:4" x14ac:dyDescent="0.25">
      <c r="A2767" s="133"/>
      <c r="D2767" s="8"/>
    </row>
    <row r="2768" spans="1:4" x14ac:dyDescent="0.25">
      <c r="A2768" s="133"/>
      <c r="D2768" s="8"/>
    </row>
    <row r="2769" spans="1:4" x14ac:dyDescent="0.25">
      <c r="A2769" s="133"/>
      <c r="D2769" s="8"/>
    </row>
    <row r="2770" spans="1:4" x14ac:dyDescent="0.25">
      <c r="A2770" s="133"/>
      <c r="D2770" s="8"/>
    </row>
    <row r="2771" spans="1:4" x14ac:dyDescent="0.25">
      <c r="A2771" s="133"/>
      <c r="D2771" s="8"/>
    </row>
    <row r="2772" spans="1:4" x14ac:dyDescent="0.25">
      <c r="A2772" s="133"/>
      <c r="D2772" s="8"/>
    </row>
    <row r="2773" spans="1:4" x14ac:dyDescent="0.25">
      <c r="A2773" s="133"/>
      <c r="D2773" s="8"/>
    </row>
    <row r="2774" spans="1:4" x14ac:dyDescent="0.25">
      <c r="A2774" s="133"/>
      <c r="D2774" s="8"/>
    </row>
    <row r="2775" spans="1:4" x14ac:dyDescent="0.25">
      <c r="A2775" s="133"/>
      <c r="D2775" s="8"/>
    </row>
    <row r="2776" spans="1:4" x14ac:dyDescent="0.25">
      <c r="A2776" s="133"/>
      <c r="D2776" s="8"/>
    </row>
    <row r="2777" spans="1:4" x14ac:dyDescent="0.25">
      <c r="A2777" s="133"/>
      <c r="D2777" s="8"/>
    </row>
    <row r="2778" spans="1:4" x14ac:dyDescent="0.25">
      <c r="A2778" s="133"/>
      <c r="D2778" s="8"/>
    </row>
    <row r="2779" spans="1:4" x14ac:dyDescent="0.25">
      <c r="A2779" s="133"/>
      <c r="D2779" s="8"/>
    </row>
    <row r="2780" spans="1:4" x14ac:dyDescent="0.25">
      <c r="A2780" s="133"/>
      <c r="D2780" s="8"/>
    </row>
    <row r="2781" spans="1:4" x14ac:dyDescent="0.25">
      <c r="A2781" s="133"/>
      <c r="D2781" s="8"/>
    </row>
    <row r="2782" spans="1:4" x14ac:dyDescent="0.25">
      <c r="A2782" s="133"/>
      <c r="D2782" s="8"/>
    </row>
    <row r="2783" spans="1:4" x14ac:dyDescent="0.25">
      <c r="A2783" s="133"/>
      <c r="D2783" s="8"/>
    </row>
    <row r="2784" spans="1:4" x14ac:dyDescent="0.25">
      <c r="A2784" s="133"/>
      <c r="D2784" s="8"/>
    </row>
    <row r="2785" spans="1:4" x14ac:dyDescent="0.25">
      <c r="A2785" s="133"/>
      <c r="D2785" s="8"/>
    </row>
    <row r="2786" spans="1:4" x14ac:dyDescent="0.25">
      <c r="A2786" s="133"/>
      <c r="D2786" s="8"/>
    </row>
    <row r="2787" spans="1:4" x14ac:dyDescent="0.25">
      <c r="A2787" s="133"/>
      <c r="D2787" s="8"/>
    </row>
    <row r="2788" spans="1:4" x14ac:dyDescent="0.25">
      <c r="A2788" s="133"/>
      <c r="D2788" s="8"/>
    </row>
    <row r="2789" spans="1:4" x14ac:dyDescent="0.25">
      <c r="A2789" s="133"/>
      <c r="D2789" s="8"/>
    </row>
    <row r="2790" spans="1:4" x14ac:dyDescent="0.25">
      <c r="A2790" s="133"/>
      <c r="D2790" s="8"/>
    </row>
    <row r="2791" spans="1:4" x14ac:dyDescent="0.25">
      <c r="A2791" s="133"/>
      <c r="D2791" s="8"/>
    </row>
    <row r="2792" spans="1:4" x14ac:dyDescent="0.25">
      <c r="A2792" s="133"/>
      <c r="D2792" s="8"/>
    </row>
    <row r="2793" spans="1:4" x14ac:dyDescent="0.25">
      <c r="A2793" s="133"/>
      <c r="D2793" s="8"/>
    </row>
    <row r="2794" spans="1:4" x14ac:dyDescent="0.25">
      <c r="A2794" s="133"/>
      <c r="D2794" s="8"/>
    </row>
    <row r="2795" spans="1:4" x14ac:dyDescent="0.25">
      <c r="A2795" s="133"/>
      <c r="D2795" s="8"/>
    </row>
    <row r="2796" spans="1:4" x14ac:dyDescent="0.25">
      <c r="A2796" s="133"/>
      <c r="D2796" s="8"/>
    </row>
    <row r="2797" spans="1:4" x14ac:dyDescent="0.25">
      <c r="A2797" s="133"/>
      <c r="D2797" s="8"/>
    </row>
    <row r="2798" spans="1:4" x14ac:dyDescent="0.25">
      <c r="A2798" s="133"/>
      <c r="D2798" s="8"/>
    </row>
    <row r="2799" spans="1:4" x14ac:dyDescent="0.25">
      <c r="A2799" s="133"/>
      <c r="D2799" s="8"/>
    </row>
    <row r="2800" spans="1:4" x14ac:dyDescent="0.25">
      <c r="A2800" s="133"/>
      <c r="D2800" s="8"/>
    </row>
    <row r="2801" spans="1:4" x14ac:dyDescent="0.25">
      <c r="A2801" s="133"/>
      <c r="D2801" s="8"/>
    </row>
    <row r="2802" spans="1:4" x14ac:dyDescent="0.25">
      <c r="A2802" s="133"/>
      <c r="D2802" s="8"/>
    </row>
    <row r="2803" spans="1:4" x14ac:dyDescent="0.25">
      <c r="A2803" s="133"/>
      <c r="D2803" s="8"/>
    </row>
    <row r="2804" spans="1:4" x14ac:dyDescent="0.25">
      <c r="A2804" s="133"/>
      <c r="D2804" s="8"/>
    </row>
    <row r="2805" spans="1:4" x14ac:dyDescent="0.25">
      <c r="A2805" s="133"/>
      <c r="D2805" s="8"/>
    </row>
    <row r="2806" spans="1:4" x14ac:dyDescent="0.25">
      <c r="A2806" s="133"/>
      <c r="D2806" s="8"/>
    </row>
    <row r="2807" spans="1:4" x14ac:dyDescent="0.25">
      <c r="A2807" s="133"/>
      <c r="D2807" s="8"/>
    </row>
    <row r="2808" spans="1:4" x14ac:dyDescent="0.25">
      <c r="A2808" s="133"/>
      <c r="D2808" s="8"/>
    </row>
    <row r="2809" spans="1:4" x14ac:dyDescent="0.25">
      <c r="A2809" s="133"/>
      <c r="D2809" s="8"/>
    </row>
    <row r="2810" spans="1:4" x14ac:dyDescent="0.25">
      <c r="A2810" s="133"/>
      <c r="D2810" s="8"/>
    </row>
    <row r="2811" spans="1:4" x14ac:dyDescent="0.25">
      <c r="A2811" s="133"/>
      <c r="D2811" s="8"/>
    </row>
    <row r="2812" spans="1:4" x14ac:dyDescent="0.25">
      <c r="A2812" s="133"/>
      <c r="D2812" s="8"/>
    </row>
    <row r="2813" spans="1:4" x14ac:dyDescent="0.25">
      <c r="A2813" s="133"/>
      <c r="D2813" s="8"/>
    </row>
    <row r="2814" spans="1:4" x14ac:dyDescent="0.25">
      <c r="A2814" s="133"/>
      <c r="D2814" s="8"/>
    </row>
    <row r="2815" spans="1:4" x14ac:dyDescent="0.25">
      <c r="A2815" s="133"/>
      <c r="D2815" s="8"/>
    </row>
    <row r="2816" spans="1:4" x14ac:dyDescent="0.25">
      <c r="A2816" s="133"/>
      <c r="D2816" s="8"/>
    </row>
    <row r="2817" spans="1:4" x14ac:dyDescent="0.25">
      <c r="A2817" s="133"/>
      <c r="D2817" s="8"/>
    </row>
    <row r="2818" spans="1:4" x14ac:dyDescent="0.25">
      <c r="A2818" s="133"/>
      <c r="D2818" s="8"/>
    </row>
    <row r="2819" spans="1:4" x14ac:dyDescent="0.25">
      <c r="A2819" s="133"/>
      <c r="D2819" s="8"/>
    </row>
    <row r="2820" spans="1:4" x14ac:dyDescent="0.25">
      <c r="A2820" s="133"/>
      <c r="D2820" s="8"/>
    </row>
    <row r="2821" spans="1:4" x14ac:dyDescent="0.25">
      <c r="A2821" s="133"/>
      <c r="D2821" s="8"/>
    </row>
    <row r="2822" spans="1:4" x14ac:dyDescent="0.25">
      <c r="A2822" s="133"/>
      <c r="D2822" s="8"/>
    </row>
    <row r="2823" spans="1:4" x14ac:dyDescent="0.25">
      <c r="A2823" s="133"/>
      <c r="D2823" s="8"/>
    </row>
    <row r="2824" spans="1:4" x14ac:dyDescent="0.25">
      <c r="A2824" s="133"/>
      <c r="D2824" s="8"/>
    </row>
    <row r="2825" spans="1:4" x14ac:dyDescent="0.25">
      <c r="A2825" s="133"/>
      <c r="D2825" s="8"/>
    </row>
    <row r="2826" spans="1:4" x14ac:dyDescent="0.25">
      <c r="A2826" s="133"/>
      <c r="D2826" s="8"/>
    </row>
    <row r="2827" spans="1:4" x14ac:dyDescent="0.25">
      <c r="A2827" s="133"/>
      <c r="D2827" s="8"/>
    </row>
    <row r="2828" spans="1:4" x14ac:dyDescent="0.25">
      <c r="A2828" s="133"/>
      <c r="D2828" s="8"/>
    </row>
    <row r="2829" spans="1:4" x14ac:dyDescent="0.25">
      <c r="A2829" s="133"/>
      <c r="D2829" s="8"/>
    </row>
    <row r="2830" spans="1:4" x14ac:dyDescent="0.25">
      <c r="A2830" s="133"/>
      <c r="D2830" s="8"/>
    </row>
    <row r="2831" spans="1:4" x14ac:dyDescent="0.25">
      <c r="A2831" s="133"/>
      <c r="D2831" s="8"/>
    </row>
    <row r="2832" spans="1:4" x14ac:dyDescent="0.25">
      <c r="A2832" s="133"/>
      <c r="D2832" s="8"/>
    </row>
    <row r="2833" spans="1:4" x14ac:dyDescent="0.25">
      <c r="A2833" s="133"/>
      <c r="D2833" s="8"/>
    </row>
    <row r="2834" spans="1:4" x14ac:dyDescent="0.25">
      <c r="A2834" s="133"/>
      <c r="D2834" s="8"/>
    </row>
    <row r="2835" spans="1:4" x14ac:dyDescent="0.25">
      <c r="A2835" s="133"/>
      <c r="D2835" s="8"/>
    </row>
    <row r="2836" spans="1:4" x14ac:dyDescent="0.25">
      <c r="A2836" s="133"/>
      <c r="D2836" s="8"/>
    </row>
    <row r="2837" spans="1:4" x14ac:dyDescent="0.25">
      <c r="A2837" s="133"/>
      <c r="D2837" s="8"/>
    </row>
    <row r="2838" spans="1:4" x14ac:dyDescent="0.25">
      <c r="A2838" s="133"/>
      <c r="D2838" s="8"/>
    </row>
    <row r="2839" spans="1:4" x14ac:dyDescent="0.25">
      <c r="A2839" s="133"/>
      <c r="D2839" s="8"/>
    </row>
    <row r="2840" spans="1:4" x14ac:dyDescent="0.25">
      <c r="A2840" s="133"/>
      <c r="D2840" s="8"/>
    </row>
    <row r="2841" spans="1:4" x14ac:dyDescent="0.25">
      <c r="A2841" s="133"/>
      <c r="D2841" s="8"/>
    </row>
    <row r="2842" spans="1:4" x14ac:dyDescent="0.25">
      <c r="A2842" s="133"/>
      <c r="D2842" s="8"/>
    </row>
    <row r="2843" spans="1:4" x14ac:dyDescent="0.25">
      <c r="A2843" s="133"/>
      <c r="D2843" s="8"/>
    </row>
    <row r="2844" spans="1:4" x14ac:dyDescent="0.25">
      <c r="A2844" s="133"/>
      <c r="D2844" s="8"/>
    </row>
    <row r="2845" spans="1:4" x14ac:dyDescent="0.25">
      <c r="A2845" s="133"/>
      <c r="D2845" s="8"/>
    </row>
    <row r="2846" spans="1:4" x14ac:dyDescent="0.25">
      <c r="A2846" s="133"/>
      <c r="D2846" s="8"/>
    </row>
    <row r="2847" spans="1:4" x14ac:dyDescent="0.25">
      <c r="A2847" s="133"/>
      <c r="D2847" s="8"/>
    </row>
    <row r="2848" spans="1:4" x14ac:dyDescent="0.25">
      <c r="A2848" s="133"/>
      <c r="D2848" s="8"/>
    </row>
    <row r="2849" spans="1:4" x14ac:dyDescent="0.25">
      <c r="A2849" s="133"/>
      <c r="D2849" s="8"/>
    </row>
    <row r="2850" spans="1:4" x14ac:dyDescent="0.25">
      <c r="A2850" s="133"/>
      <c r="D2850" s="8"/>
    </row>
    <row r="2851" spans="1:4" x14ac:dyDescent="0.25">
      <c r="A2851" s="133"/>
      <c r="D2851" s="8"/>
    </row>
    <row r="2852" spans="1:4" x14ac:dyDescent="0.25">
      <c r="A2852" s="133"/>
      <c r="D2852" s="8"/>
    </row>
    <row r="2853" spans="1:4" x14ac:dyDescent="0.25">
      <c r="A2853" s="133"/>
      <c r="D2853" s="8"/>
    </row>
    <row r="2854" spans="1:4" x14ac:dyDescent="0.25">
      <c r="A2854" s="133"/>
      <c r="D2854" s="8"/>
    </row>
    <row r="2855" spans="1:4" x14ac:dyDescent="0.25">
      <c r="A2855" s="133"/>
      <c r="D2855" s="8"/>
    </row>
    <row r="2856" spans="1:4" x14ac:dyDescent="0.25">
      <c r="A2856" s="133"/>
      <c r="D2856" s="8"/>
    </row>
    <row r="2857" spans="1:4" x14ac:dyDescent="0.25">
      <c r="A2857" s="133"/>
      <c r="D2857" s="8"/>
    </row>
    <row r="2858" spans="1:4" x14ac:dyDescent="0.25">
      <c r="A2858" s="133"/>
      <c r="D2858" s="8"/>
    </row>
    <row r="2859" spans="1:4" x14ac:dyDescent="0.25">
      <c r="A2859" s="133"/>
      <c r="D2859" s="8"/>
    </row>
    <row r="2860" spans="1:4" x14ac:dyDescent="0.25">
      <c r="A2860" s="133"/>
      <c r="D2860" s="8"/>
    </row>
    <row r="2861" spans="1:4" x14ac:dyDescent="0.25">
      <c r="A2861" s="133"/>
      <c r="D2861" s="8"/>
    </row>
    <row r="2862" spans="1:4" x14ac:dyDescent="0.25">
      <c r="A2862" s="133"/>
      <c r="D2862" s="8"/>
    </row>
    <row r="2863" spans="1:4" x14ac:dyDescent="0.25">
      <c r="A2863" s="133"/>
      <c r="D2863" s="8"/>
    </row>
    <row r="2864" spans="1:4" x14ac:dyDescent="0.25">
      <c r="A2864" s="133"/>
      <c r="D2864" s="8"/>
    </row>
    <row r="2865" spans="1:4" x14ac:dyDescent="0.25">
      <c r="A2865" s="133"/>
      <c r="D2865" s="8"/>
    </row>
    <row r="2866" spans="1:4" x14ac:dyDescent="0.25">
      <c r="A2866" s="133"/>
      <c r="D2866" s="8"/>
    </row>
    <row r="2867" spans="1:4" x14ac:dyDescent="0.25">
      <c r="A2867" s="133"/>
      <c r="D2867" s="8"/>
    </row>
    <row r="2868" spans="1:4" x14ac:dyDescent="0.25">
      <c r="A2868" s="133"/>
      <c r="D2868" s="8"/>
    </row>
    <row r="2869" spans="1:4" x14ac:dyDescent="0.25">
      <c r="A2869" s="133"/>
      <c r="D2869" s="8"/>
    </row>
    <row r="2870" spans="1:4" x14ac:dyDescent="0.25">
      <c r="A2870" s="133"/>
      <c r="D2870" s="8"/>
    </row>
    <row r="2871" spans="1:4" x14ac:dyDescent="0.25">
      <c r="A2871" s="133"/>
      <c r="D2871" s="8"/>
    </row>
    <row r="2872" spans="1:4" x14ac:dyDescent="0.25">
      <c r="A2872" s="133"/>
      <c r="D2872" s="8"/>
    </row>
    <row r="2873" spans="1:4" x14ac:dyDescent="0.25">
      <c r="A2873" s="133"/>
      <c r="D2873" s="8"/>
    </row>
    <row r="2874" spans="1:4" x14ac:dyDescent="0.25">
      <c r="A2874" s="133"/>
      <c r="D2874" s="8"/>
    </row>
    <row r="2875" spans="1:4" x14ac:dyDescent="0.25">
      <c r="A2875" s="133"/>
      <c r="D2875" s="8"/>
    </row>
    <row r="2876" spans="1:4" x14ac:dyDescent="0.25">
      <c r="A2876" s="133"/>
      <c r="D2876" s="8"/>
    </row>
    <row r="2877" spans="1:4" x14ac:dyDescent="0.25">
      <c r="A2877" s="133"/>
      <c r="D2877" s="8"/>
    </row>
    <row r="2878" spans="1:4" x14ac:dyDescent="0.25">
      <c r="A2878" s="133"/>
      <c r="D2878" s="8"/>
    </row>
    <row r="2879" spans="1:4" x14ac:dyDescent="0.25">
      <c r="A2879" s="133"/>
      <c r="D2879" s="8"/>
    </row>
    <row r="2880" spans="1:4" x14ac:dyDescent="0.25">
      <c r="A2880" s="133"/>
      <c r="D2880" s="8"/>
    </row>
    <row r="2881" spans="1:4" x14ac:dyDescent="0.25">
      <c r="A2881" s="133"/>
      <c r="D2881" s="8"/>
    </row>
    <row r="2882" spans="1:4" x14ac:dyDescent="0.25">
      <c r="A2882" s="133"/>
      <c r="D2882" s="8"/>
    </row>
    <row r="2883" spans="1:4" x14ac:dyDescent="0.25">
      <c r="A2883" s="133"/>
      <c r="D2883" s="8"/>
    </row>
    <row r="2884" spans="1:4" x14ac:dyDescent="0.25">
      <c r="A2884" s="133"/>
      <c r="D2884" s="8"/>
    </row>
    <row r="2885" spans="1:4" x14ac:dyDescent="0.25">
      <c r="A2885" s="133"/>
      <c r="D2885" s="8"/>
    </row>
    <row r="2886" spans="1:4" x14ac:dyDescent="0.25">
      <c r="A2886" s="133"/>
      <c r="D2886" s="8"/>
    </row>
    <row r="2887" spans="1:4" x14ac:dyDescent="0.25">
      <c r="A2887" s="133"/>
      <c r="D2887" s="8"/>
    </row>
    <row r="2888" spans="1:4" x14ac:dyDescent="0.25">
      <c r="A2888" s="133"/>
      <c r="D2888" s="8"/>
    </row>
    <row r="2889" spans="1:4" x14ac:dyDescent="0.25">
      <c r="A2889" s="133"/>
      <c r="D2889" s="8"/>
    </row>
    <row r="2890" spans="1:4" x14ac:dyDescent="0.25">
      <c r="A2890" s="133"/>
      <c r="D2890" s="8"/>
    </row>
    <row r="2891" spans="1:4" x14ac:dyDescent="0.25">
      <c r="A2891" s="133"/>
      <c r="D2891" s="8"/>
    </row>
    <row r="2892" spans="1:4" x14ac:dyDescent="0.25">
      <c r="A2892" s="133"/>
      <c r="D2892" s="8"/>
    </row>
    <row r="2893" spans="1:4" x14ac:dyDescent="0.25">
      <c r="A2893" s="133"/>
      <c r="D2893" s="8"/>
    </row>
    <row r="2894" spans="1:4" x14ac:dyDescent="0.25">
      <c r="A2894" s="133"/>
      <c r="D2894" s="8"/>
    </row>
    <row r="2895" spans="1:4" x14ac:dyDescent="0.25">
      <c r="A2895" s="133"/>
      <c r="D2895" s="8"/>
    </row>
    <row r="2896" spans="1:4" x14ac:dyDescent="0.25">
      <c r="A2896" s="133"/>
      <c r="D2896" s="8"/>
    </row>
    <row r="2897" spans="1:4" x14ac:dyDescent="0.25">
      <c r="A2897" s="133"/>
      <c r="D2897" s="8"/>
    </row>
    <row r="2898" spans="1:4" x14ac:dyDescent="0.25">
      <c r="A2898" s="133"/>
      <c r="D2898" s="8"/>
    </row>
    <row r="2899" spans="1:4" x14ac:dyDescent="0.25">
      <c r="A2899" s="133"/>
      <c r="D2899" s="8"/>
    </row>
    <row r="2900" spans="1:4" x14ac:dyDescent="0.25">
      <c r="A2900" s="133"/>
      <c r="D2900" s="8"/>
    </row>
    <row r="2901" spans="1:4" x14ac:dyDescent="0.25">
      <c r="A2901" s="133"/>
      <c r="D2901" s="8"/>
    </row>
    <row r="2902" spans="1:4" x14ac:dyDescent="0.25">
      <c r="A2902" s="133"/>
      <c r="D2902" s="8"/>
    </row>
    <row r="2903" spans="1:4" x14ac:dyDescent="0.25">
      <c r="A2903" s="133"/>
      <c r="D2903" s="8"/>
    </row>
    <row r="2904" spans="1:4" x14ac:dyDescent="0.25">
      <c r="A2904" s="133"/>
      <c r="D2904" s="8"/>
    </row>
    <row r="2905" spans="1:4" x14ac:dyDescent="0.25">
      <c r="A2905" s="133"/>
      <c r="D2905" s="8"/>
    </row>
    <row r="2906" spans="1:4" x14ac:dyDescent="0.25">
      <c r="A2906" s="133"/>
      <c r="D2906" s="8"/>
    </row>
    <row r="2907" spans="1:4" x14ac:dyDescent="0.25">
      <c r="A2907" s="133"/>
      <c r="D2907" s="8"/>
    </row>
    <row r="2908" spans="1:4" x14ac:dyDescent="0.25">
      <c r="A2908" s="133"/>
      <c r="D2908" s="8"/>
    </row>
    <row r="2909" spans="1:4" x14ac:dyDescent="0.25">
      <c r="A2909" s="133"/>
      <c r="D2909" s="8"/>
    </row>
    <row r="2910" spans="1:4" x14ac:dyDescent="0.25">
      <c r="A2910" s="133"/>
      <c r="D2910" s="8"/>
    </row>
    <row r="2911" spans="1:4" x14ac:dyDescent="0.25">
      <c r="A2911" s="133"/>
      <c r="D2911" s="8"/>
    </row>
    <row r="2912" spans="1:4" x14ac:dyDescent="0.25">
      <c r="A2912" s="133"/>
      <c r="D2912" s="8"/>
    </row>
    <row r="2913" spans="1:4" x14ac:dyDescent="0.25">
      <c r="A2913" s="133"/>
      <c r="D2913" s="8"/>
    </row>
    <row r="2914" spans="1:4" x14ac:dyDescent="0.25">
      <c r="A2914" s="133"/>
      <c r="D2914" s="8"/>
    </row>
    <row r="2915" spans="1:4" x14ac:dyDescent="0.25">
      <c r="A2915" s="133"/>
      <c r="D2915" s="8"/>
    </row>
    <row r="2916" spans="1:4" x14ac:dyDescent="0.25">
      <c r="A2916" s="133"/>
      <c r="D2916" s="8"/>
    </row>
    <row r="2917" spans="1:4" x14ac:dyDescent="0.25">
      <c r="A2917" s="133"/>
      <c r="D2917" s="8"/>
    </row>
    <row r="2918" spans="1:4" x14ac:dyDescent="0.25">
      <c r="A2918" s="133"/>
      <c r="D2918" s="8"/>
    </row>
    <row r="2919" spans="1:4" x14ac:dyDescent="0.25">
      <c r="A2919" s="133"/>
      <c r="D2919" s="8"/>
    </row>
    <row r="2920" spans="1:4" x14ac:dyDescent="0.25">
      <c r="A2920" s="133"/>
      <c r="D2920" s="8"/>
    </row>
    <row r="2921" spans="1:4" x14ac:dyDescent="0.25">
      <c r="A2921" s="133"/>
      <c r="D2921" s="8"/>
    </row>
    <row r="2922" spans="1:4" x14ac:dyDescent="0.25">
      <c r="A2922" s="133"/>
      <c r="D2922" s="8"/>
    </row>
    <row r="2923" spans="1:4" x14ac:dyDescent="0.25">
      <c r="A2923" s="133"/>
      <c r="D2923" s="8"/>
    </row>
    <row r="2924" spans="1:4" x14ac:dyDescent="0.25">
      <c r="A2924" s="133"/>
      <c r="D2924" s="8"/>
    </row>
    <row r="2925" spans="1:4" x14ac:dyDescent="0.25">
      <c r="A2925" s="133"/>
      <c r="D2925" s="8"/>
    </row>
    <row r="2926" spans="1:4" x14ac:dyDescent="0.25">
      <c r="A2926" s="133"/>
      <c r="D2926" s="8"/>
    </row>
    <row r="2927" spans="1:4" x14ac:dyDescent="0.25">
      <c r="A2927" s="133"/>
      <c r="D2927" s="8"/>
    </row>
    <row r="2928" spans="1:4" x14ac:dyDescent="0.25">
      <c r="A2928" s="133"/>
      <c r="D2928" s="8"/>
    </row>
    <row r="2929" spans="1:4" x14ac:dyDescent="0.25">
      <c r="A2929" s="133"/>
      <c r="D2929" s="8"/>
    </row>
    <row r="2930" spans="1:4" x14ac:dyDescent="0.25">
      <c r="A2930" s="133"/>
      <c r="D2930" s="8"/>
    </row>
    <row r="2931" spans="1:4" x14ac:dyDescent="0.25">
      <c r="A2931" s="133"/>
      <c r="D2931" s="8"/>
    </row>
    <row r="2932" spans="1:4" x14ac:dyDescent="0.25">
      <c r="A2932" s="133"/>
      <c r="D2932" s="8"/>
    </row>
    <row r="2933" spans="1:4" x14ac:dyDescent="0.25">
      <c r="A2933" s="133"/>
      <c r="D2933" s="8"/>
    </row>
    <row r="2934" spans="1:4" x14ac:dyDescent="0.25">
      <c r="A2934" s="133"/>
      <c r="D2934" s="8"/>
    </row>
    <row r="2935" spans="1:4" x14ac:dyDescent="0.25">
      <c r="A2935" s="133"/>
      <c r="D2935" s="8"/>
    </row>
    <row r="2936" spans="1:4" x14ac:dyDescent="0.25">
      <c r="A2936" s="133"/>
      <c r="D2936" s="8"/>
    </row>
    <row r="2937" spans="1:4" x14ac:dyDescent="0.25">
      <c r="A2937" s="133"/>
      <c r="D2937" s="8"/>
    </row>
    <row r="2938" spans="1:4" x14ac:dyDescent="0.25">
      <c r="A2938" s="133"/>
      <c r="D2938" s="8"/>
    </row>
    <row r="2939" spans="1:4" x14ac:dyDescent="0.25">
      <c r="A2939" s="133"/>
      <c r="D2939" s="8"/>
    </row>
    <row r="2940" spans="1:4" x14ac:dyDescent="0.25">
      <c r="A2940" s="133"/>
      <c r="D2940" s="8"/>
    </row>
    <row r="2941" spans="1:4" x14ac:dyDescent="0.25">
      <c r="A2941" s="133"/>
      <c r="D2941" s="8"/>
    </row>
    <row r="2942" spans="1:4" x14ac:dyDescent="0.25">
      <c r="A2942" s="133"/>
      <c r="D2942" s="8"/>
    </row>
    <row r="2943" spans="1:4" x14ac:dyDescent="0.25">
      <c r="A2943" s="133"/>
      <c r="D2943" s="8"/>
    </row>
    <row r="2944" spans="1:4" x14ac:dyDescent="0.25">
      <c r="A2944" s="133"/>
      <c r="D2944" s="8"/>
    </row>
    <row r="2945" spans="1:4" x14ac:dyDescent="0.25">
      <c r="A2945" s="133"/>
      <c r="D2945" s="8"/>
    </row>
    <row r="2946" spans="1:4" x14ac:dyDescent="0.25">
      <c r="A2946" s="133"/>
      <c r="D2946" s="8"/>
    </row>
    <row r="2947" spans="1:4" x14ac:dyDescent="0.25">
      <c r="A2947" s="133"/>
      <c r="D2947" s="8"/>
    </row>
    <row r="2948" spans="1:4" x14ac:dyDescent="0.25">
      <c r="A2948" s="133"/>
      <c r="D2948" s="8"/>
    </row>
    <row r="2949" spans="1:4" x14ac:dyDescent="0.25">
      <c r="A2949" s="133"/>
      <c r="D2949" s="8"/>
    </row>
    <row r="2950" spans="1:4" x14ac:dyDescent="0.25">
      <c r="A2950" s="133"/>
      <c r="D2950" s="8"/>
    </row>
    <row r="2951" spans="1:4" x14ac:dyDescent="0.25">
      <c r="A2951" s="133"/>
      <c r="D2951" s="8"/>
    </row>
    <row r="2952" spans="1:4" x14ac:dyDescent="0.25">
      <c r="A2952" s="133"/>
      <c r="D2952" s="8"/>
    </row>
    <row r="2953" spans="1:4" x14ac:dyDescent="0.25">
      <c r="A2953" s="133"/>
      <c r="D2953" s="8"/>
    </row>
    <row r="2954" spans="1:4" x14ac:dyDescent="0.25">
      <c r="A2954" s="133"/>
      <c r="D2954" s="8"/>
    </row>
    <row r="2955" spans="1:4" x14ac:dyDescent="0.25">
      <c r="A2955" s="133"/>
      <c r="D2955" s="8"/>
    </row>
    <row r="2956" spans="1:4" x14ac:dyDescent="0.25">
      <c r="A2956" s="133"/>
      <c r="D2956" s="8"/>
    </row>
    <row r="2957" spans="1:4" x14ac:dyDescent="0.25">
      <c r="A2957" s="133"/>
      <c r="D2957" s="8"/>
    </row>
    <row r="2958" spans="1:4" x14ac:dyDescent="0.25">
      <c r="A2958" s="133"/>
      <c r="D2958" s="8"/>
    </row>
    <row r="2959" spans="1:4" x14ac:dyDescent="0.25">
      <c r="A2959" s="133"/>
      <c r="D2959" s="8"/>
    </row>
    <row r="2960" spans="1:4" x14ac:dyDescent="0.25">
      <c r="A2960" s="133"/>
      <c r="D2960" s="8"/>
    </row>
    <row r="2961" spans="1:4" x14ac:dyDescent="0.25">
      <c r="A2961" s="133"/>
      <c r="D2961" s="8"/>
    </row>
    <row r="2962" spans="1:4" x14ac:dyDescent="0.25">
      <c r="A2962" s="133"/>
      <c r="D2962" s="8"/>
    </row>
    <row r="2963" spans="1:4" x14ac:dyDescent="0.25">
      <c r="A2963" s="133"/>
      <c r="D2963" s="8"/>
    </row>
    <row r="2964" spans="1:4" x14ac:dyDescent="0.25">
      <c r="A2964" s="133"/>
      <c r="D2964" s="8"/>
    </row>
    <row r="2965" spans="1:4" x14ac:dyDescent="0.25">
      <c r="A2965" s="133"/>
      <c r="D2965" s="8"/>
    </row>
    <row r="2966" spans="1:4" x14ac:dyDescent="0.25">
      <c r="A2966" s="133"/>
      <c r="D2966" s="8"/>
    </row>
    <row r="2967" spans="1:4" x14ac:dyDescent="0.25">
      <c r="A2967" s="133"/>
      <c r="D2967" s="8"/>
    </row>
    <row r="2968" spans="1:4" x14ac:dyDescent="0.25">
      <c r="A2968" s="133"/>
      <c r="D2968" s="8"/>
    </row>
    <row r="2969" spans="1:4" x14ac:dyDescent="0.25">
      <c r="A2969" s="133"/>
      <c r="D2969" s="8"/>
    </row>
    <row r="2970" spans="1:4" x14ac:dyDescent="0.25">
      <c r="A2970" s="133"/>
      <c r="D2970" s="8"/>
    </row>
    <row r="2971" spans="1:4" x14ac:dyDescent="0.25">
      <c r="A2971" s="133"/>
      <c r="D2971" s="8"/>
    </row>
    <row r="2972" spans="1:4" x14ac:dyDescent="0.25">
      <c r="A2972" s="133"/>
      <c r="D2972" s="8"/>
    </row>
    <row r="2973" spans="1:4" x14ac:dyDescent="0.25">
      <c r="A2973" s="133"/>
      <c r="D2973" s="8"/>
    </row>
    <row r="2974" spans="1:4" x14ac:dyDescent="0.25">
      <c r="A2974" s="133"/>
      <c r="D2974" s="8"/>
    </row>
    <row r="2975" spans="1:4" x14ac:dyDescent="0.25">
      <c r="A2975" s="133"/>
      <c r="D2975" s="8"/>
    </row>
    <row r="2976" spans="1:4" x14ac:dyDescent="0.25">
      <c r="A2976" s="133"/>
      <c r="D2976" s="8"/>
    </row>
    <row r="2977" spans="1:4" x14ac:dyDescent="0.25">
      <c r="A2977" s="133"/>
      <c r="D2977" s="8"/>
    </row>
    <row r="2978" spans="1:4" x14ac:dyDescent="0.25">
      <c r="A2978" s="133"/>
      <c r="D2978" s="8"/>
    </row>
    <row r="2979" spans="1:4" x14ac:dyDescent="0.25">
      <c r="A2979" s="133"/>
      <c r="D2979" s="8"/>
    </row>
    <row r="2980" spans="1:4" x14ac:dyDescent="0.25">
      <c r="A2980" s="133"/>
      <c r="D2980" s="8"/>
    </row>
    <row r="2981" spans="1:4" x14ac:dyDescent="0.25">
      <c r="A2981" s="133"/>
      <c r="D2981" s="8"/>
    </row>
    <row r="2982" spans="1:4" x14ac:dyDescent="0.25">
      <c r="A2982" s="133"/>
      <c r="D2982" s="8"/>
    </row>
    <row r="2983" spans="1:4" x14ac:dyDescent="0.25">
      <c r="A2983" s="133"/>
      <c r="D2983" s="8"/>
    </row>
    <row r="2984" spans="1:4" x14ac:dyDescent="0.25">
      <c r="A2984" s="133"/>
      <c r="D2984" s="8"/>
    </row>
    <row r="2985" spans="1:4" x14ac:dyDescent="0.25">
      <c r="A2985" s="133"/>
      <c r="D2985" s="8"/>
    </row>
    <row r="2986" spans="1:4" x14ac:dyDescent="0.25">
      <c r="A2986" s="133"/>
      <c r="D2986" s="8"/>
    </row>
    <row r="2987" spans="1:4" x14ac:dyDescent="0.25">
      <c r="A2987" s="133"/>
      <c r="D2987" s="8"/>
    </row>
    <row r="2988" spans="1:4" x14ac:dyDescent="0.25">
      <c r="A2988" s="133"/>
      <c r="D2988" s="8"/>
    </row>
    <row r="2989" spans="1:4" x14ac:dyDescent="0.25">
      <c r="A2989" s="133"/>
      <c r="D2989" s="8"/>
    </row>
    <row r="2990" spans="1:4" x14ac:dyDescent="0.25">
      <c r="A2990" s="133"/>
      <c r="D2990" s="8"/>
    </row>
    <row r="2991" spans="1:4" x14ac:dyDescent="0.25">
      <c r="A2991" s="133"/>
      <c r="D2991" s="8"/>
    </row>
    <row r="2992" spans="1:4" x14ac:dyDescent="0.25">
      <c r="A2992" s="133"/>
      <c r="D2992" s="8"/>
    </row>
    <row r="2993" spans="1:4" x14ac:dyDescent="0.25">
      <c r="A2993" s="133"/>
      <c r="D2993" s="8"/>
    </row>
    <row r="2994" spans="1:4" x14ac:dyDescent="0.25">
      <c r="A2994" s="133"/>
      <c r="D2994" s="8"/>
    </row>
    <row r="2995" spans="1:4" x14ac:dyDescent="0.25">
      <c r="A2995" s="133"/>
      <c r="D2995" s="8"/>
    </row>
    <row r="2996" spans="1:4" x14ac:dyDescent="0.25">
      <c r="A2996" s="133"/>
      <c r="D2996" s="8"/>
    </row>
    <row r="2997" spans="1:4" x14ac:dyDescent="0.25">
      <c r="A2997" s="133"/>
      <c r="D2997" s="8"/>
    </row>
    <row r="2998" spans="1:4" x14ac:dyDescent="0.25">
      <c r="A2998" s="133"/>
      <c r="D2998" s="8"/>
    </row>
    <row r="2999" spans="1:4" x14ac:dyDescent="0.25">
      <c r="A2999" s="133"/>
      <c r="D2999" s="8"/>
    </row>
    <row r="3000" spans="1:4" x14ac:dyDescent="0.25">
      <c r="A3000" s="133"/>
      <c r="D3000" s="8"/>
    </row>
    <row r="3001" spans="1:4" x14ac:dyDescent="0.25">
      <c r="A3001" s="133"/>
      <c r="D3001" s="8"/>
    </row>
    <row r="3002" spans="1:4" x14ac:dyDescent="0.25">
      <c r="A3002" s="133"/>
      <c r="D3002" s="8"/>
    </row>
    <row r="3003" spans="1:4" x14ac:dyDescent="0.25">
      <c r="A3003" s="133"/>
      <c r="D3003" s="8"/>
    </row>
    <row r="3004" spans="1:4" x14ac:dyDescent="0.25">
      <c r="A3004" s="133"/>
      <c r="D3004" s="8"/>
    </row>
    <row r="3005" spans="1:4" x14ac:dyDescent="0.25">
      <c r="A3005" s="133"/>
      <c r="D3005" s="8"/>
    </row>
    <row r="3006" spans="1:4" x14ac:dyDescent="0.25">
      <c r="A3006" s="133"/>
      <c r="D3006" s="8"/>
    </row>
    <row r="3007" spans="1:4" x14ac:dyDescent="0.25">
      <c r="A3007" s="133"/>
      <c r="D3007" s="8"/>
    </row>
    <row r="3008" spans="1:4" x14ac:dyDescent="0.25">
      <c r="A3008" s="133"/>
      <c r="D3008" s="8"/>
    </row>
    <row r="3009" spans="1:4" x14ac:dyDescent="0.25">
      <c r="A3009" s="133"/>
      <c r="D3009" s="8"/>
    </row>
    <row r="3010" spans="1:4" x14ac:dyDescent="0.25">
      <c r="A3010" s="133"/>
      <c r="D3010" s="8"/>
    </row>
    <row r="3011" spans="1:4" x14ac:dyDescent="0.25">
      <c r="A3011" s="133"/>
      <c r="D3011" s="8"/>
    </row>
    <row r="3012" spans="1:4" x14ac:dyDescent="0.25">
      <c r="A3012" s="133"/>
      <c r="D3012" s="8"/>
    </row>
    <row r="3013" spans="1:4" x14ac:dyDescent="0.25">
      <c r="A3013" s="133"/>
      <c r="D3013" s="8"/>
    </row>
    <row r="3014" spans="1:4" x14ac:dyDescent="0.25">
      <c r="A3014" s="133"/>
      <c r="D3014" s="8"/>
    </row>
    <row r="3015" spans="1:4" x14ac:dyDescent="0.25">
      <c r="A3015" s="133"/>
      <c r="D3015" s="8"/>
    </row>
    <row r="3016" spans="1:4" x14ac:dyDescent="0.25">
      <c r="A3016" s="133"/>
      <c r="D3016" s="8"/>
    </row>
    <row r="3017" spans="1:4" x14ac:dyDescent="0.25">
      <c r="A3017" s="133"/>
      <c r="D3017" s="8"/>
    </row>
    <row r="3018" spans="1:4" x14ac:dyDescent="0.25">
      <c r="A3018" s="133"/>
      <c r="D3018" s="8"/>
    </row>
    <row r="3019" spans="1:4" x14ac:dyDescent="0.25">
      <c r="A3019" s="133"/>
      <c r="D3019" s="8"/>
    </row>
    <row r="3020" spans="1:4" x14ac:dyDescent="0.25">
      <c r="A3020" s="133"/>
      <c r="D3020" s="8"/>
    </row>
    <row r="3021" spans="1:4" x14ac:dyDescent="0.25">
      <c r="A3021" s="133"/>
      <c r="D3021" s="8"/>
    </row>
    <row r="3022" spans="1:4" x14ac:dyDescent="0.25">
      <c r="A3022" s="133"/>
      <c r="D3022" s="8"/>
    </row>
    <row r="3023" spans="1:4" x14ac:dyDescent="0.25">
      <c r="A3023" s="133"/>
      <c r="D3023" s="8"/>
    </row>
    <row r="3024" spans="1:4" x14ac:dyDescent="0.25">
      <c r="A3024" s="133"/>
      <c r="D3024" s="8"/>
    </row>
    <row r="3025" spans="1:4" x14ac:dyDescent="0.25">
      <c r="A3025" s="133"/>
      <c r="D3025" s="8"/>
    </row>
    <row r="3026" spans="1:4" x14ac:dyDescent="0.25">
      <c r="A3026" s="133"/>
      <c r="D3026" s="8"/>
    </row>
    <row r="3027" spans="1:4" x14ac:dyDescent="0.25">
      <c r="A3027" s="133"/>
      <c r="D3027" s="8"/>
    </row>
    <row r="3028" spans="1:4" x14ac:dyDescent="0.25">
      <c r="A3028" s="133"/>
      <c r="D3028" s="8"/>
    </row>
    <row r="3029" spans="1:4" x14ac:dyDescent="0.25">
      <c r="A3029" s="133"/>
      <c r="D3029" s="8"/>
    </row>
    <row r="3030" spans="1:4" x14ac:dyDescent="0.25">
      <c r="A3030" s="133"/>
      <c r="D3030" s="8"/>
    </row>
    <row r="3031" spans="1:4" x14ac:dyDescent="0.25">
      <c r="A3031" s="133"/>
      <c r="D3031" s="8"/>
    </row>
    <row r="3032" spans="1:4" x14ac:dyDescent="0.25">
      <c r="A3032" s="133"/>
      <c r="D3032" s="8"/>
    </row>
    <row r="3033" spans="1:4" x14ac:dyDescent="0.25">
      <c r="A3033" s="133"/>
      <c r="D3033" s="8"/>
    </row>
    <row r="3034" spans="1:4" x14ac:dyDescent="0.25">
      <c r="A3034" s="133"/>
      <c r="D3034" s="8"/>
    </row>
    <row r="3035" spans="1:4" x14ac:dyDescent="0.25">
      <c r="A3035" s="133"/>
      <c r="D3035" s="8"/>
    </row>
    <row r="3036" spans="1:4" x14ac:dyDescent="0.25">
      <c r="A3036" s="133"/>
      <c r="D3036" s="8"/>
    </row>
    <row r="3037" spans="1:4" x14ac:dyDescent="0.25">
      <c r="A3037" s="133"/>
      <c r="D3037" s="8"/>
    </row>
    <row r="3038" spans="1:4" x14ac:dyDescent="0.25">
      <c r="A3038" s="133"/>
      <c r="D3038" s="8"/>
    </row>
    <row r="3039" spans="1:4" x14ac:dyDescent="0.25">
      <c r="A3039" s="133"/>
      <c r="D3039" s="8"/>
    </row>
    <row r="3040" spans="1:4" x14ac:dyDescent="0.25">
      <c r="A3040" s="133"/>
      <c r="D3040" s="8"/>
    </row>
    <row r="3041" spans="1:4" x14ac:dyDescent="0.25">
      <c r="A3041" s="133"/>
      <c r="D3041" s="8"/>
    </row>
    <row r="3042" spans="1:4" x14ac:dyDescent="0.25">
      <c r="A3042" s="133"/>
      <c r="D3042" s="8"/>
    </row>
    <row r="3043" spans="1:4" x14ac:dyDescent="0.25">
      <c r="A3043" s="133"/>
      <c r="D3043" s="8"/>
    </row>
    <row r="3044" spans="1:4" x14ac:dyDescent="0.25">
      <c r="A3044" s="133"/>
      <c r="D3044" s="8"/>
    </row>
    <row r="3045" spans="1:4" x14ac:dyDescent="0.25">
      <c r="A3045" s="133"/>
      <c r="D3045" s="8"/>
    </row>
    <row r="3046" spans="1:4" x14ac:dyDescent="0.25">
      <c r="A3046" s="133"/>
      <c r="D3046" s="8"/>
    </row>
    <row r="3047" spans="1:4" x14ac:dyDescent="0.25">
      <c r="A3047" s="133"/>
      <c r="D3047" s="8"/>
    </row>
    <row r="3048" spans="1:4" x14ac:dyDescent="0.25">
      <c r="A3048" s="133"/>
      <c r="D3048" s="8"/>
    </row>
    <row r="3049" spans="1:4" x14ac:dyDescent="0.25">
      <c r="A3049" s="133"/>
      <c r="D3049" s="8"/>
    </row>
    <row r="3050" spans="1:4" x14ac:dyDescent="0.25">
      <c r="A3050" s="133"/>
      <c r="D3050" s="8"/>
    </row>
    <row r="3051" spans="1:4" x14ac:dyDescent="0.25">
      <c r="A3051" s="133"/>
      <c r="D3051" s="8"/>
    </row>
    <row r="3052" spans="1:4" x14ac:dyDescent="0.25">
      <c r="A3052" s="133"/>
      <c r="D3052" s="8"/>
    </row>
    <row r="3053" spans="1:4" x14ac:dyDescent="0.25">
      <c r="A3053" s="133"/>
      <c r="D3053" s="8"/>
    </row>
    <row r="3054" spans="1:4" x14ac:dyDescent="0.25">
      <c r="A3054" s="133"/>
      <c r="D3054" s="8"/>
    </row>
    <row r="3055" spans="1:4" x14ac:dyDescent="0.25">
      <c r="A3055" s="133"/>
      <c r="D3055" s="8"/>
    </row>
    <row r="3056" spans="1:4" x14ac:dyDescent="0.25">
      <c r="A3056" s="133"/>
      <c r="D3056" s="8"/>
    </row>
    <row r="3057" spans="1:4" x14ac:dyDescent="0.25">
      <c r="A3057" s="133"/>
      <c r="D3057" s="8"/>
    </row>
    <row r="3058" spans="1:4" x14ac:dyDescent="0.25">
      <c r="A3058" s="133"/>
      <c r="D3058" s="8"/>
    </row>
    <row r="3059" spans="1:4" x14ac:dyDescent="0.25">
      <c r="A3059" s="133"/>
      <c r="D3059" s="8"/>
    </row>
    <row r="3060" spans="1:4" x14ac:dyDescent="0.25">
      <c r="A3060" s="133"/>
      <c r="D3060" s="8"/>
    </row>
    <row r="3061" spans="1:4" x14ac:dyDescent="0.25">
      <c r="A3061" s="133"/>
      <c r="D3061" s="8"/>
    </row>
    <row r="3062" spans="1:4" x14ac:dyDescent="0.25">
      <c r="A3062" s="133"/>
      <c r="D3062" s="8"/>
    </row>
    <row r="3063" spans="1:4" x14ac:dyDescent="0.25">
      <c r="A3063" s="133"/>
      <c r="D3063" s="8"/>
    </row>
    <row r="3064" spans="1:4" x14ac:dyDescent="0.25">
      <c r="A3064" s="133"/>
      <c r="D3064" s="8"/>
    </row>
    <row r="3065" spans="1:4" x14ac:dyDescent="0.25">
      <c r="A3065" s="133"/>
      <c r="D3065" s="8"/>
    </row>
    <row r="3066" spans="1:4" x14ac:dyDescent="0.25">
      <c r="A3066" s="133"/>
      <c r="D3066" s="8"/>
    </row>
    <row r="3067" spans="1:4" x14ac:dyDescent="0.25">
      <c r="A3067" s="133"/>
      <c r="D3067" s="8"/>
    </row>
    <row r="3068" spans="1:4" x14ac:dyDescent="0.25">
      <c r="A3068" s="133"/>
      <c r="D3068" s="8"/>
    </row>
    <row r="3069" spans="1:4" x14ac:dyDescent="0.25">
      <c r="A3069" s="133"/>
      <c r="D3069" s="8"/>
    </row>
    <row r="3070" spans="1:4" x14ac:dyDescent="0.25">
      <c r="A3070" s="133"/>
      <c r="D3070" s="8"/>
    </row>
    <row r="3071" spans="1:4" x14ac:dyDescent="0.25">
      <c r="A3071" s="133"/>
      <c r="D3071" s="8"/>
    </row>
    <row r="3072" spans="1:4" x14ac:dyDescent="0.25">
      <c r="A3072" s="133"/>
      <c r="D3072" s="8"/>
    </row>
    <row r="3073" spans="1:4" x14ac:dyDescent="0.25">
      <c r="A3073" s="133"/>
      <c r="D3073" s="8"/>
    </row>
    <row r="3074" spans="1:4" x14ac:dyDescent="0.25">
      <c r="A3074" s="133"/>
      <c r="D3074" s="8"/>
    </row>
    <row r="3075" spans="1:4" x14ac:dyDescent="0.25">
      <c r="A3075" s="133"/>
      <c r="D3075" s="8"/>
    </row>
    <row r="3076" spans="1:4" x14ac:dyDescent="0.25">
      <c r="A3076" s="133"/>
      <c r="D3076" s="8"/>
    </row>
    <row r="3077" spans="1:4" x14ac:dyDescent="0.25">
      <c r="A3077" s="133"/>
      <c r="D3077" s="8"/>
    </row>
    <row r="3078" spans="1:4" x14ac:dyDescent="0.25">
      <c r="A3078" s="133"/>
      <c r="D3078" s="8"/>
    </row>
    <row r="3079" spans="1:4" x14ac:dyDescent="0.25">
      <c r="A3079" s="133"/>
      <c r="D3079" s="8"/>
    </row>
    <row r="3080" spans="1:4" x14ac:dyDescent="0.25">
      <c r="A3080" s="133"/>
      <c r="D3080" s="8"/>
    </row>
    <row r="3081" spans="1:4" x14ac:dyDescent="0.25">
      <c r="A3081" s="133"/>
      <c r="D3081" s="8"/>
    </row>
    <row r="3082" spans="1:4" x14ac:dyDescent="0.25">
      <c r="A3082" s="133"/>
      <c r="D3082" s="8"/>
    </row>
    <row r="3083" spans="1:4" x14ac:dyDescent="0.25">
      <c r="A3083" s="133"/>
      <c r="D3083" s="8"/>
    </row>
    <row r="3084" spans="1:4" x14ac:dyDescent="0.25">
      <c r="A3084" s="133"/>
      <c r="D3084" s="8"/>
    </row>
    <row r="3085" spans="1:4" x14ac:dyDescent="0.25">
      <c r="A3085" s="133"/>
      <c r="D3085" s="8"/>
    </row>
    <row r="3086" spans="1:4" x14ac:dyDescent="0.25">
      <c r="A3086" s="133"/>
      <c r="D3086" s="8"/>
    </row>
    <row r="3087" spans="1:4" x14ac:dyDescent="0.25">
      <c r="A3087" s="133"/>
      <c r="D3087" s="8"/>
    </row>
    <row r="3088" spans="1:4" x14ac:dyDescent="0.25">
      <c r="A3088" s="133"/>
      <c r="D3088" s="8"/>
    </row>
    <row r="3089" spans="1:4" x14ac:dyDescent="0.25">
      <c r="A3089" s="133"/>
      <c r="D3089" s="8"/>
    </row>
    <row r="3090" spans="1:4" x14ac:dyDescent="0.25">
      <c r="A3090" s="133"/>
      <c r="D3090" s="8"/>
    </row>
    <row r="3091" spans="1:4" x14ac:dyDescent="0.25">
      <c r="A3091" s="133"/>
      <c r="D3091" s="8"/>
    </row>
    <row r="3092" spans="1:4" x14ac:dyDescent="0.25">
      <c r="A3092" s="133"/>
      <c r="D3092" s="8"/>
    </row>
    <row r="3093" spans="1:4" x14ac:dyDescent="0.25">
      <c r="A3093" s="133"/>
      <c r="D3093" s="8"/>
    </row>
    <row r="3094" spans="1:4" x14ac:dyDescent="0.25">
      <c r="A3094" s="133"/>
      <c r="D3094" s="8"/>
    </row>
    <row r="3095" spans="1:4" x14ac:dyDescent="0.25">
      <c r="A3095" s="133"/>
      <c r="D3095" s="8"/>
    </row>
    <row r="3096" spans="1:4" x14ac:dyDescent="0.25">
      <c r="A3096" s="133"/>
      <c r="D3096" s="8"/>
    </row>
    <row r="3097" spans="1:4" x14ac:dyDescent="0.25">
      <c r="A3097" s="133"/>
      <c r="D3097" s="8"/>
    </row>
    <row r="3098" spans="1:4" x14ac:dyDescent="0.25">
      <c r="A3098" s="133"/>
      <c r="D3098" s="8"/>
    </row>
    <row r="3099" spans="1:4" x14ac:dyDescent="0.25">
      <c r="A3099" s="133"/>
      <c r="D3099" s="8"/>
    </row>
    <row r="3100" spans="1:4" x14ac:dyDescent="0.25">
      <c r="A3100" s="133"/>
      <c r="D3100" s="8"/>
    </row>
    <row r="3101" spans="1:4" x14ac:dyDescent="0.25">
      <c r="A3101" s="133"/>
      <c r="D3101" s="8"/>
    </row>
    <row r="3102" spans="1:4" x14ac:dyDescent="0.25">
      <c r="A3102" s="133"/>
      <c r="D3102" s="8"/>
    </row>
    <row r="3103" spans="1:4" x14ac:dyDescent="0.25">
      <c r="A3103" s="133"/>
      <c r="D3103" s="8"/>
    </row>
    <row r="3104" spans="1:4" x14ac:dyDescent="0.25">
      <c r="A3104" s="133"/>
      <c r="D3104" s="8"/>
    </row>
    <row r="3105" spans="1:4" x14ac:dyDescent="0.25">
      <c r="A3105" s="133"/>
      <c r="D3105" s="8"/>
    </row>
    <row r="3106" spans="1:4" x14ac:dyDescent="0.25">
      <c r="A3106" s="133"/>
      <c r="D3106" s="8"/>
    </row>
    <row r="3107" spans="1:4" x14ac:dyDescent="0.25">
      <c r="A3107" s="133"/>
      <c r="D3107" s="8"/>
    </row>
    <row r="3108" spans="1:4" x14ac:dyDescent="0.25">
      <c r="A3108" s="133"/>
      <c r="D3108" s="8"/>
    </row>
    <row r="3109" spans="1:4" x14ac:dyDescent="0.25">
      <c r="A3109" s="133"/>
      <c r="D3109" s="8"/>
    </row>
    <row r="3110" spans="1:4" x14ac:dyDescent="0.25">
      <c r="A3110" s="133"/>
      <c r="D3110" s="8"/>
    </row>
    <row r="3111" spans="1:4" x14ac:dyDescent="0.25">
      <c r="A3111" s="133"/>
      <c r="D3111" s="8"/>
    </row>
    <row r="3112" spans="1:4" x14ac:dyDescent="0.25">
      <c r="A3112" s="133"/>
      <c r="D3112" s="8"/>
    </row>
    <row r="3113" spans="1:4" x14ac:dyDescent="0.25">
      <c r="A3113" s="133"/>
      <c r="D3113" s="8"/>
    </row>
    <row r="3114" spans="1:4" x14ac:dyDescent="0.25">
      <c r="A3114" s="133"/>
      <c r="D3114" s="8"/>
    </row>
    <row r="3115" spans="1:4" x14ac:dyDescent="0.25">
      <c r="A3115" s="133"/>
      <c r="D3115" s="8"/>
    </row>
    <row r="3116" spans="1:4" x14ac:dyDescent="0.25">
      <c r="A3116" s="133"/>
      <c r="D3116" s="8"/>
    </row>
    <row r="3117" spans="1:4" x14ac:dyDescent="0.25">
      <c r="A3117" s="133"/>
      <c r="D3117" s="8"/>
    </row>
    <row r="3118" spans="1:4" x14ac:dyDescent="0.25">
      <c r="A3118" s="133"/>
      <c r="D3118" s="8"/>
    </row>
    <row r="3119" spans="1:4" x14ac:dyDescent="0.25">
      <c r="A3119" s="133"/>
      <c r="D3119" s="8"/>
    </row>
    <row r="3120" spans="1:4" x14ac:dyDescent="0.25">
      <c r="A3120" s="133"/>
      <c r="D3120" s="8"/>
    </row>
    <row r="3121" spans="1:4" x14ac:dyDescent="0.25">
      <c r="A3121" s="133"/>
      <c r="D3121" s="8"/>
    </row>
    <row r="3122" spans="1:4" x14ac:dyDescent="0.25">
      <c r="A3122" s="133"/>
      <c r="D3122" s="8"/>
    </row>
    <row r="3123" spans="1:4" x14ac:dyDescent="0.25">
      <c r="A3123" s="133"/>
      <c r="D3123" s="8"/>
    </row>
    <row r="3124" spans="1:4" x14ac:dyDescent="0.25">
      <c r="A3124" s="133"/>
      <c r="D3124" s="8"/>
    </row>
    <row r="3125" spans="1:4" x14ac:dyDescent="0.25">
      <c r="A3125" s="133"/>
      <c r="D3125" s="8"/>
    </row>
    <row r="3126" spans="1:4" x14ac:dyDescent="0.25">
      <c r="A3126" s="133"/>
      <c r="D3126" s="8"/>
    </row>
    <row r="3127" spans="1:4" x14ac:dyDescent="0.25">
      <c r="A3127" s="133"/>
      <c r="D3127" s="8"/>
    </row>
    <row r="3128" spans="1:4" x14ac:dyDescent="0.25">
      <c r="A3128" s="133"/>
      <c r="D3128" s="8"/>
    </row>
    <row r="3129" spans="1:4" x14ac:dyDescent="0.25">
      <c r="A3129" s="133"/>
      <c r="D3129" s="8"/>
    </row>
    <row r="3130" spans="1:4" x14ac:dyDescent="0.25">
      <c r="A3130" s="133"/>
      <c r="D3130" s="8"/>
    </row>
    <row r="3131" spans="1:4" x14ac:dyDescent="0.25">
      <c r="A3131" s="133"/>
      <c r="D3131" s="8"/>
    </row>
    <row r="3132" spans="1:4" x14ac:dyDescent="0.25">
      <c r="A3132" s="133"/>
      <c r="D3132" s="8"/>
    </row>
    <row r="3133" spans="1:4" x14ac:dyDescent="0.25">
      <c r="A3133" s="133"/>
      <c r="D3133" s="8"/>
    </row>
    <row r="3134" spans="1:4" x14ac:dyDescent="0.25">
      <c r="A3134" s="133"/>
      <c r="D3134" s="8"/>
    </row>
    <row r="3135" spans="1:4" x14ac:dyDescent="0.25">
      <c r="A3135" s="133"/>
      <c r="D3135" s="8"/>
    </row>
    <row r="3136" spans="1:4" x14ac:dyDescent="0.25">
      <c r="A3136" s="133"/>
      <c r="D3136" s="8"/>
    </row>
    <row r="3137" spans="1:4" x14ac:dyDescent="0.25">
      <c r="A3137" s="133"/>
      <c r="D3137" s="8"/>
    </row>
    <row r="3138" spans="1:4" x14ac:dyDescent="0.25">
      <c r="A3138" s="133"/>
      <c r="D3138" s="8"/>
    </row>
    <row r="3139" spans="1:4" x14ac:dyDescent="0.25">
      <c r="A3139" s="133"/>
      <c r="D3139" s="8"/>
    </row>
    <row r="3140" spans="1:4" x14ac:dyDescent="0.25">
      <c r="A3140" s="133"/>
      <c r="D3140" s="8"/>
    </row>
    <row r="3141" spans="1:4" x14ac:dyDescent="0.25">
      <c r="A3141" s="133"/>
      <c r="D3141" s="8"/>
    </row>
    <row r="3142" spans="1:4" x14ac:dyDescent="0.25">
      <c r="A3142" s="133"/>
      <c r="D3142" s="8"/>
    </row>
    <row r="3143" spans="1:4" x14ac:dyDescent="0.25">
      <c r="A3143" s="133"/>
      <c r="D3143" s="8"/>
    </row>
    <row r="3144" spans="1:4" x14ac:dyDescent="0.25">
      <c r="A3144" s="133"/>
      <c r="D3144" s="8"/>
    </row>
    <row r="3145" spans="1:4" x14ac:dyDescent="0.25">
      <c r="A3145" s="133"/>
      <c r="D3145" s="8"/>
    </row>
    <row r="3146" spans="1:4" x14ac:dyDescent="0.25">
      <c r="A3146" s="133"/>
      <c r="D3146" s="8"/>
    </row>
    <row r="3147" spans="1:4" x14ac:dyDescent="0.25">
      <c r="A3147" s="133"/>
      <c r="D3147" s="8"/>
    </row>
    <row r="3148" spans="1:4" x14ac:dyDescent="0.25">
      <c r="A3148" s="133"/>
      <c r="D3148" s="8"/>
    </row>
    <row r="3149" spans="1:4" x14ac:dyDescent="0.25">
      <c r="A3149" s="133"/>
      <c r="D3149" s="8"/>
    </row>
    <row r="3150" spans="1:4" x14ac:dyDescent="0.25">
      <c r="A3150" s="133"/>
      <c r="D3150" s="8"/>
    </row>
    <row r="3151" spans="1:4" x14ac:dyDescent="0.25">
      <c r="A3151" s="133"/>
      <c r="D3151" s="8"/>
    </row>
    <row r="3152" spans="1:4" x14ac:dyDescent="0.25">
      <c r="A3152" s="133"/>
      <c r="D3152" s="8"/>
    </row>
    <row r="3153" spans="1:4" x14ac:dyDescent="0.25">
      <c r="A3153" s="133"/>
      <c r="D3153" s="8"/>
    </row>
    <row r="3154" spans="1:4" x14ac:dyDescent="0.25">
      <c r="A3154" s="133"/>
      <c r="D3154" s="8"/>
    </row>
    <row r="3155" spans="1:4" x14ac:dyDescent="0.25">
      <c r="A3155" s="133"/>
      <c r="D3155" s="8"/>
    </row>
    <row r="3156" spans="1:4" x14ac:dyDescent="0.25">
      <c r="A3156" s="133"/>
      <c r="D3156" s="8"/>
    </row>
    <row r="3157" spans="1:4" x14ac:dyDescent="0.25">
      <c r="A3157" s="133"/>
      <c r="D3157" s="8"/>
    </row>
    <row r="3158" spans="1:4" x14ac:dyDescent="0.25">
      <c r="A3158" s="133"/>
      <c r="D3158" s="8"/>
    </row>
    <row r="3159" spans="1:4" x14ac:dyDescent="0.25">
      <c r="A3159" s="133"/>
      <c r="D3159" s="8"/>
    </row>
    <row r="3160" spans="1:4" x14ac:dyDescent="0.25">
      <c r="A3160" s="133"/>
      <c r="D3160" s="8"/>
    </row>
    <row r="3161" spans="1:4" x14ac:dyDescent="0.25">
      <c r="A3161" s="133"/>
      <c r="D3161" s="8"/>
    </row>
    <row r="3162" spans="1:4" x14ac:dyDescent="0.25">
      <c r="A3162" s="133"/>
      <c r="D3162" s="8"/>
    </row>
    <row r="3163" spans="1:4" x14ac:dyDescent="0.25">
      <c r="A3163" s="133"/>
      <c r="D3163" s="8"/>
    </row>
    <row r="3164" spans="1:4" x14ac:dyDescent="0.25">
      <c r="A3164" s="133"/>
      <c r="D3164" s="8"/>
    </row>
    <row r="3165" spans="1:4" x14ac:dyDescent="0.25">
      <c r="A3165" s="133"/>
      <c r="D3165" s="8"/>
    </row>
    <row r="3166" spans="1:4" x14ac:dyDescent="0.25">
      <c r="A3166" s="133"/>
      <c r="D3166" s="8"/>
    </row>
    <row r="3167" spans="1:4" x14ac:dyDescent="0.25">
      <c r="A3167" s="133"/>
      <c r="D3167" s="8"/>
    </row>
    <row r="3168" spans="1:4" x14ac:dyDescent="0.25">
      <c r="A3168" s="133"/>
      <c r="D3168" s="8"/>
    </row>
    <row r="3169" spans="1:4" x14ac:dyDescent="0.25">
      <c r="A3169" s="133"/>
      <c r="D3169" s="8"/>
    </row>
    <row r="3170" spans="1:4" x14ac:dyDescent="0.25">
      <c r="A3170" s="133"/>
      <c r="D3170" s="8"/>
    </row>
    <row r="3171" spans="1:4" x14ac:dyDescent="0.25">
      <c r="A3171" s="133"/>
      <c r="D3171" s="8"/>
    </row>
    <row r="3172" spans="1:4" x14ac:dyDescent="0.25">
      <c r="A3172" s="133"/>
      <c r="D3172" s="8"/>
    </row>
    <row r="3173" spans="1:4" x14ac:dyDescent="0.25">
      <c r="A3173" s="133"/>
      <c r="D3173" s="8"/>
    </row>
    <row r="3174" spans="1:4" x14ac:dyDescent="0.25">
      <c r="A3174" s="133"/>
      <c r="D3174" s="8"/>
    </row>
    <row r="3175" spans="1:4" x14ac:dyDescent="0.25">
      <c r="A3175" s="133"/>
      <c r="D3175" s="8"/>
    </row>
    <row r="3176" spans="1:4" x14ac:dyDescent="0.25">
      <c r="A3176" s="133"/>
      <c r="D3176" s="8"/>
    </row>
    <row r="3177" spans="1:4" x14ac:dyDescent="0.25">
      <c r="A3177" s="133"/>
      <c r="D3177" s="8"/>
    </row>
    <row r="3178" spans="1:4" x14ac:dyDescent="0.25">
      <c r="A3178" s="133"/>
      <c r="D3178" s="8"/>
    </row>
    <row r="3179" spans="1:4" x14ac:dyDescent="0.25">
      <c r="A3179" s="133"/>
      <c r="D3179" s="8"/>
    </row>
    <row r="3180" spans="1:4" x14ac:dyDescent="0.25">
      <c r="A3180" s="133"/>
      <c r="D3180" s="8"/>
    </row>
    <row r="3181" spans="1:4" x14ac:dyDescent="0.25">
      <c r="A3181" s="133"/>
      <c r="D3181" s="8"/>
    </row>
    <row r="3182" spans="1:4" x14ac:dyDescent="0.25">
      <c r="A3182" s="133"/>
      <c r="D3182" s="8"/>
    </row>
    <row r="3183" spans="1:4" x14ac:dyDescent="0.25">
      <c r="A3183" s="133"/>
      <c r="D3183" s="8"/>
    </row>
    <row r="3184" spans="1:4" x14ac:dyDescent="0.25">
      <c r="A3184" s="133"/>
      <c r="D3184" s="8"/>
    </row>
    <row r="3185" spans="1:4" x14ac:dyDescent="0.25">
      <c r="A3185" s="133"/>
      <c r="D3185" s="8"/>
    </row>
    <row r="3186" spans="1:4" x14ac:dyDescent="0.25">
      <c r="A3186" s="133"/>
      <c r="D3186" s="8"/>
    </row>
    <row r="3187" spans="1:4" x14ac:dyDescent="0.25">
      <c r="A3187" s="133"/>
      <c r="D3187" s="8"/>
    </row>
    <row r="3188" spans="1:4" x14ac:dyDescent="0.25">
      <c r="A3188" s="133"/>
      <c r="D3188" s="8"/>
    </row>
    <row r="3189" spans="1:4" x14ac:dyDescent="0.25">
      <c r="A3189" s="133"/>
      <c r="D3189" s="8"/>
    </row>
    <row r="3190" spans="1:4" x14ac:dyDescent="0.25">
      <c r="A3190" s="133"/>
      <c r="D3190" s="8"/>
    </row>
    <row r="3191" spans="1:4" x14ac:dyDescent="0.25">
      <c r="A3191" s="133"/>
      <c r="D3191" s="8"/>
    </row>
    <row r="3192" spans="1:4" x14ac:dyDescent="0.25">
      <c r="A3192" s="133"/>
      <c r="D3192" s="8"/>
    </row>
    <row r="3193" spans="1:4" x14ac:dyDescent="0.25">
      <c r="A3193" s="133"/>
      <c r="D3193" s="8"/>
    </row>
    <row r="3194" spans="1:4" x14ac:dyDescent="0.25">
      <c r="A3194" s="133"/>
      <c r="D3194" s="8"/>
    </row>
    <row r="3195" spans="1:4" x14ac:dyDescent="0.25">
      <c r="A3195" s="133"/>
      <c r="D3195" s="8"/>
    </row>
    <row r="3196" spans="1:4" x14ac:dyDescent="0.25">
      <c r="A3196" s="133"/>
      <c r="D3196" s="8"/>
    </row>
    <row r="3197" spans="1:4" x14ac:dyDescent="0.25">
      <c r="A3197" s="133"/>
      <c r="D3197" s="8"/>
    </row>
    <row r="3198" spans="1:4" x14ac:dyDescent="0.25">
      <c r="A3198" s="133"/>
      <c r="D3198" s="8"/>
    </row>
    <row r="3199" spans="1:4" x14ac:dyDescent="0.25">
      <c r="A3199" s="133"/>
      <c r="D3199" s="8"/>
    </row>
    <row r="3200" spans="1:4" x14ac:dyDescent="0.25">
      <c r="A3200" s="133"/>
      <c r="D3200" s="8"/>
    </row>
    <row r="3201" spans="1:4" x14ac:dyDescent="0.25">
      <c r="A3201" s="133"/>
      <c r="D3201" s="8"/>
    </row>
    <row r="3202" spans="1:4" x14ac:dyDescent="0.25">
      <c r="A3202" s="133"/>
      <c r="D3202" s="8"/>
    </row>
    <row r="3203" spans="1:4" x14ac:dyDescent="0.25">
      <c r="A3203" s="133"/>
      <c r="D3203" s="8"/>
    </row>
    <row r="3204" spans="1:4" x14ac:dyDescent="0.25">
      <c r="A3204" s="133"/>
      <c r="D3204" s="8"/>
    </row>
    <row r="3205" spans="1:4" x14ac:dyDescent="0.25">
      <c r="A3205" s="133"/>
      <c r="D3205" s="8"/>
    </row>
    <row r="3206" spans="1:4" x14ac:dyDescent="0.25">
      <c r="A3206" s="133"/>
      <c r="D3206" s="8"/>
    </row>
    <row r="3207" spans="1:4" x14ac:dyDescent="0.25">
      <c r="A3207" s="133"/>
      <c r="D3207" s="8"/>
    </row>
    <row r="3208" spans="1:4" x14ac:dyDescent="0.25">
      <c r="A3208" s="133"/>
      <c r="D3208" s="8"/>
    </row>
    <row r="3209" spans="1:4" x14ac:dyDescent="0.25">
      <c r="A3209" s="133"/>
      <c r="D3209" s="8"/>
    </row>
    <row r="3210" spans="1:4" x14ac:dyDescent="0.25">
      <c r="A3210" s="133"/>
      <c r="D3210" s="8"/>
    </row>
    <row r="3211" spans="1:4" x14ac:dyDescent="0.25">
      <c r="A3211" s="133"/>
      <c r="D3211" s="8"/>
    </row>
    <row r="3212" spans="1:4" x14ac:dyDescent="0.25">
      <c r="A3212" s="133"/>
      <c r="D3212" s="8"/>
    </row>
    <row r="3213" spans="1:4" x14ac:dyDescent="0.25">
      <c r="A3213" s="133"/>
      <c r="D3213" s="8"/>
    </row>
    <row r="3214" spans="1:4" x14ac:dyDescent="0.25">
      <c r="A3214" s="133"/>
      <c r="D3214" s="8"/>
    </row>
    <row r="3215" spans="1:4" x14ac:dyDescent="0.25">
      <c r="A3215" s="133"/>
      <c r="D3215" s="8"/>
    </row>
    <row r="3216" spans="1:4" x14ac:dyDescent="0.25">
      <c r="A3216" s="133"/>
      <c r="D3216" s="8"/>
    </row>
    <row r="3217" spans="1:4" x14ac:dyDescent="0.25">
      <c r="A3217" s="133"/>
      <c r="D3217" s="8"/>
    </row>
    <row r="3218" spans="1:4" x14ac:dyDescent="0.25">
      <c r="A3218" s="133"/>
      <c r="D3218" s="8"/>
    </row>
    <row r="3219" spans="1:4" x14ac:dyDescent="0.25">
      <c r="A3219" s="133"/>
      <c r="D3219" s="8"/>
    </row>
    <row r="3220" spans="1:4" x14ac:dyDescent="0.25">
      <c r="A3220" s="133"/>
      <c r="D3220" s="8"/>
    </row>
    <row r="3221" spans="1:4" x14ac:dyDescent="0.25">
      <c r="A3221" s="133"/>
      <c r="D3221" s="8"/>
    </row>
    <row r="3222" spans="1:4" x14ac:dyDescent="0.25">
      <c r="A3222" s="133"/>
      <c r="D3222" s="8"/>
    </row>
    <row r="3223" spans="1:4" x14ac:dyDescent="0.25">
      <c r="A3223" s="133"/>
      <c r="D3223" s="8"/>
    </row>
    <row r="3224" spans="1:4" x14ac:dyDescent="0.25">
      <c r="A3224" s="133"/>
      <c r="D3224" s="8"/>
    </row>
    <row r="3225" spans="1:4" x14ac:dyDescent="0.25">
      <c r="A3225" s="133"/>
      <c r="D3225" s="8"/>
    </row>
    <row r="3226" spans="1:4" x14ac:dyDescent="0.25">
      <c r="A3226" s="133"/>
      <c r="D3226" s="8"/>
    </row>
    <row r="3227" spans="1:4" x14ac:dyDescent="0.25">
      <c r="A3227" s="133"/>
      <c r="D3227" s="8"/>
    </row>
    <row r="3228" spans="1:4" x14ac:dyDescent="0.25">
      <c r="A3228" s="133"/>
      <c r="D3228" s="8"/>
    </row>
    <row r="3229" spans="1:4" x14ac:dyDescent="0.25">
      <c r="A3229" s="133"/>
      <c r="D3229" s="8"/>
    </row>
    <row r="3230" spans="1:4" x14ac:dyDescent="0.25">
      <c r="A3230" s="133"/>
      <c r="D3230" s="8"/>
    </row>
    <row r="3231" spans="1:4" x14ac:dyDescent="0.25">
      <c r="A3231" s="133"/>
      <c r="D3231" s="8"/>
    </row>
    <row r="3232" spans="1:4" x14ac:dyDescent="0.25">
      <c r="A3232" s="133"/>
      <c r="D3232" s="8"/>
    </row>
    <row r="3233" spans="1:4" x14ac:dyDescent="0.25">
      <c r="A3233" s="133"/>
      <c r="D3233" s="8"/>
    </row>
    <row r="3234" spans="1:4" x14ac:dyDescent="0.25">
      <c r="A3234" s="133"/>
      <c r="D3234" s="8"/>
    </row>
    <row r="3235" spans="1:4" x14ac:dyDescent="0.25">
      <c r="A3235" s="133"/>
      <c r="D3235" s="8"/>
    </row>
    <row r="3236" spans="1:4" x14ac:dyDescent="0.25">
      <c r="A3236" s="133"/>
      <c r="D3236" s="8"/>
    </row>
    <row r="3237" spans="1:4" x14ac:dyDescent="0.25">
      <c r="A3237" s="133"/>
      <c r="D3237" s="8"/>
    </row>
    <row r="3238" spans="1:4" x14ac:dyDescent="0.25">
      <c r="A3238" s="133"/>
      <c r="D3238" s="8"/>
    </row>
    <row r="3239" spans="1:4" x14ac:dyDescent="0.25">
      <c r="A3239" s="133"/>
      <c r="D3239" s="8"/>
    </row>
    <row r="3240" spans="1:4" x14ac:dyDescent="0.25">
      <c r="A3240" s="133"/>
      <c r="D3240" s="8"/>
    </row>
    <row r="3241" spans="1:4" x14ac:dyDescent="0.25">
      <c r="A3241" s="133"/>
      <c r="D3241" s="8"/>
    </row>
    <row r="3242" spans="1:4" x14ac:dyDescent="0.25">
      <c r="A3242" s="133"/>
      <c r="D3242" s="8"/>
    </row>
    <row r="3243" spans="1:4" x14ac:dyDescent="0.25">
      <c r="A3243" s="133"/>
      <c r="D3243" s="8"/>
    </row>
    <row r="3244" spans="1:4" x14ac:dyDescent="0.25">
      <c r="A3244" s="133"/>
      <c r="D3244" s="8"/>
    </row>
    <row r="3245" spans="1:4" x14ac:dyDescent="0.25">
      <c r="A3245" s="133"/>
      <c r="D3245" s="8"/>
    </row>
    <row r="3246" spans="1:4" x14ac:dyDescent="0.25">
      <c r="A3246" s="133"/>
      <c r="D3246" s="8"/>
    </row>
    <row r="3247" spans="1:4" x14ac:dyDescent="0.25">
      <c r="A3247" s="133"/>
      <c r="D3247" s="8"/>
    </row>
    <row r="3248" spans="1:4" x14ac:dyDescent="0.25">
      <c r="A3248" s="133"/>
      <c r="D3248" s="8"/>
    </row>
    <row r="3249" spans="1:4" x14ac:dyDescent="0.25">
      <c r="A3249" s="133"/>
      <c r="D3249" s="8"/>
    </row>
    <row r="3250" spans="1:4" x14ac:dyDescent="0.25">
      <c r="A3250" s="133"/>
      <c r="D3250" s="8"/>
    </row>
    <row r="3251" spans="1:4" x14ac:dyDescent="0.25">
      <c r="A3251" s="133"/>
      <c r="D3251" s="8"/>
    </row>
    <row r="3252" spans="1:4" x14ac:dyDescent="0.25">
      <c r="A3252" s="133"/>
      <c r="D3252" s="8"/>
    </row>
    <row r="3253" spans="1:4" x14ac:dyDescent="0.25">
      <c r="A3253" s="133"/>
      <c r="D3253" s="8"/>
    </row>
    <row r="3254" spans="1:4" x14ac:dyDescent="0.25">
      <c r="A3254" s="133"/>
      <c r="D3254" s="8"/>
    </row>
    <row r="3255" spans="1:4" x14ac:dyDescent="0.25">
      <c r="A3255" s="133"/>
      <c r="D3255" s="8"/>
    </row>
    <row r="3256" spans="1:4" x14ac:dyDescent="0.25">
      <c r="A3256" s="133"/>
      <c r="D3256" s="8"/>
    </row>
    <row r="3257" spans="1:4" x14ac:dyDescent="0.25">
      <c r="A3257" s="133"/>
      <c r="D3257" s="8"/>
    </row>
    <row r="3258" spans="1:4" x14ac:dyDescent="0.25">
      <c r="A3258" s="133"/>
      <c r="D3258" s="8"/>
    </row>
    <row r="3259" spans="1:4" x14ac:dyDescent="0.25">
      <c r="A3259" s="133"/>
      <c r="D3259" s="8"/>
    </row>
    <row r="3260" spans="1:4" x14ac:dyDescent="0.25">
      <c r="A3260" s="133"/>
      <c r="D3260" s="8"/>
    </row>
    <row r="3261" spans="1:4" x14ac:dyDescent="0.25">
      <c r="A3261" s="133"/>
      <c r="D3261" s="8"/>
    </row>
    <row r="3262" spans="1:4" x14ac:dyDescent="0.25">
      <c r="A3262" s="133"/>
      <c r="D3262" s="8"/>
    </row>
    <row r="3263" spans="1:4" x14ac:dyDescent="0.25">
      <c r="A3263" s="133"/>
      <c r="D3263" s="8"/>
    </row>
    <row r="3264" spans="1:4" x14ac:dyDescent="0.25">
      <c r="A3264" s="133"/>
      <c r="D3264" s="8"/>
    </row>
    <row r="3265" spans="1:4" x14ac:dyDescent="0.25">
      <c r="A3265" s="133"/>
      <c r="D3265" s="8"/>
    </row>
    <row r="3266" spans="1:4" x14ac:dyDescent="0.25">
      <c r="A3266" s="133"/>
      <c r="D3266" s="8"/>
    </row>
    <row r="3267" spans="1:4" x14ac:dyDescent="0.25">
      <c r="A3267" s="133"/>
      <c r="D3267" s="8"/>
    </row>
    <row r="3268" spans="1:4" x14ac:dyDescent="0.25">
      <c r="A3268" s="133"/>
      <c r="D3268" s="8"/>
    </row>
    <row r="3269" spans="1:4" x14ac:dyDescent="0.25">
      <c r="A3269" s="133"/>
      <c r="D3269" s="8"/>
    </row>
    <row r="3270" spans="1:4" x14ac:dyDescent="0.25">
      <c r="A3270" s="133"/>
      <c r="D3270" s="8"/>
    </row>
    <row r="3271" spans="1:4" x14ac:dyDescent="0.25">
      <c r="A3271" s="133"/>
      <c r="D3271" s="8"/>
    </row>
    <row r="3272" spans="1:4" x14ac:dyDescent="0.25">
      <c r="A3272" s="133"/>
      <c r="D3272" s="8"/>
    </row>
    <row r="3273" spans="1:4" x14ac:dyDescent="0.25">
      <c r="A3273" s="133"/>
      <c r="D3273" s="8"/>
    </row>
    <row r="3274" spans="1:4" x14ac:dyDescent="0.25">
      <c r="A3274" s="133"/>
      <c r="D3274" s="8"/>
    </row>
    <row r="3275" spans="1:4" x14ac:dyDescent="0.25">
      <c r="A3275" s="133"/>
      <c r="D3275" s="8"/>
    </row>
    <row r="3276" spans="1:4" x14ac:dyDescent="0.25">
      <c r="A3276" s="133"/>
      <c r="D3276" s="8"/>
    </row>
    <row r="3277" spans="1:4" x14ac:dyDescent="0.25">
      <c r="A3277" s="133"/>
      <c r="D3277" s="8"/>
    </row>
    <row r="3278" spans="1:4" x14ac:dyDescent="0.25">
      <c r="A3278" s="133"/>
      <c r="D3278" s="8"/>
    </row>
    <row r="3279" spans="1:4" x14ac:dyDescent="0.25">
      <c r="A3279" s="133"/>
      <c r="D3279" s="8"/>
    </row>
    <row r="3280" spans="1:4" x14ac:dyDescent="0.25">
      <c r="A3280" s="133"/>
      <c r="D3280" s="8"/>
    </row>
    <row r="3281" spans="1:4" x14ac:dyDescent="0.25">
      <c r="A3281" s="133"/>
      <c r="D3281" s="8"/>
    </row>
    <row r="3282" spans="1:4" x14ac:dyDescent="0.25">
      <c r="A3282" s="133"/>
      <c r="D3282" s="8"/>
    </row>
    <row r="3283" spans="1:4" x14ac:dyDescent="0.25">
      <c r="A3283" s="133"/>
      <c r="D3283" s="8"/>
    </row>
    <row r="3284" spans="1:4" x14ac:dyDescent="0.25">
      <c r="A3284" s="133"/>
      <c r="D3284" s="8"/>
    </row>
    <row r="3285" spans="1:4" x14ac:dyDescent="0.25">
      <c r="A3285" s="133"/>
      <c r="D3285" s="8"/>
    </row>
    <row r="3286" spans="1:4" x14ac:dyDescent="0.25">
      <c r="A3286" s="133"/>
      <c r="D3286" s="8"/>
    </row>
    <row r="3287" spans="1:4" x14ac:dyDescent="0.25">
      <c r="A3287" s="133"/>
      <c r="D3287" s="8"/>
    </row>
    <row r="3288" spans="1:4" x14ac:dyDescent="0.25">
      <c r="A3288" s="133"/>
      <c r="D3288" s="8"/>
    </row>
    <row r="3289" spans="1:4" x14ac:dyDescent="0.25">
      <c r="A3289" s="133"/>
      <c r="D3289" s="8"/>
    </row>
    <row r="3290" spans="1:4" x14ac:dyDescent="0.25">
      <c r="A3290" s="133"/>
      <c r="D3290" s="8"/>
    </row>
    <row r="3291" spans="1:4" x14ac:dyDescent="0.25">
      <c r="A3291" s="133"/>
      <c r="D3291" s="8"/>
    </row>
    <row r="3292" spans="1:4" x14ac:dyDescent="0.25">
      <c r="A3292" s="133"/>
      <c r="D3292" s="8"/>
    </row>
    <row r="3293" spans="1:4" x14ac:dyDescent="0.25">
      <c r="A3293" s="133"/>
      <c r="D3293" s="8"/>
    </row>
    <row r="3294" spans="1:4" x14ac:dyDescent="0.25">
      <c r="A3294" s="133"/>
      <c r="D3294" s="8"/>
    </row>
    <row r="3295" spans="1:4" x14ac:dyDescent="0.25">
      <c r="A3295" s="133"/>
      <c r="D3295" s="8"/>
    </row>
    <row r="3296" spans="1:4" x14ac:dyDescent="0.25">
      <c r="A3296" s="133"/>
      <c r="D3296" s="8"/>
    </row>
    <row r="3297" spans="1:4" x14ac:dyDescent="0.25">
      <c r="A3297" s="133"/>
      <c r="D3297" s="8"/>
    </row>
    <row r="3298" spans="1:4" x14ac:dyDescent="0.25">
      <c r="A3298" s="133"/>
      <c r="D3298" s="8"/>
    </row>
    <row r="3299" spans="1:4" x14ac:dyDescent="0.25">
      <c r="A3299" s="133"/>
      <c r="D3299" s="8"/>
    </row>
    <row r="3300" spans="1:4" x14ac:dyDescent="0.25">
      <c r="A3300" s="133"/>
      <c r="D3300" s="8"/>
    </row>
    <row r="3301" spans="1:4" x14ac:dyDescent="0.25">
      <c r="A3301" s="133"/>
      <c r="D3301" s="8"/>
    </row>
    <row r="3302" spans="1:4" x14ac:dyDescent="0.25">
      <c r="A3302" s="133"/>
      <c r="D3302" s="8"/>
    </row>
    <row r="3303" spans="1:4" x14ac:dyDescent="0.25">
      <c r="A3303" s="133"/>
      <c r="D3303" s="8"/>
    </row>
    <row r="3304" spans="1:4" x14ac:dyDescent="0.25">
      <c r="A3304" s="133"/>
      <c r="D3304" s="8"/>
    </row>
    <row r="3305" spans="1:4" x14ac:dyDescent="0.25">
      <c r="A3305" s="133"/>
      <c r="D3305" s="8"/>
    </row>
    <row r="3306" spans="1:4" x14ac:dyDescent="0.25">
      <c r="A3306" s="133"/>
      <c r="D3306" s="8"/>
    </row>
    <row r="3307" spans="1:4" x14ac:dyDescent="0.25">
      <c r="A3307" s="133"/>
      <c r="D3307" s="8"/>
    </row>
    <row r="3308" spans="1:4" x14ac:dyDescent="0.25">
      <c r="A3308" s="133"/>
      <c r="D3308" s="8"/>
    </row>
    <row r="3309" spans="1:4" x14ac:dyDescent="0.25">
      <c r="A3309" s="133"/>
      <c r="D3309" s="8"/>
    </row>
    <row r="3310" spans="1:4" x14ac:dyDescent="0.25">
      <c r="A3310" s="133"/>
      <c r="D3310" s="8"/>
    </row>
    <row r="3311" spans="1:4" x14ac:dyDescent="0.25">
      <c r="A3311" s="133"/>
      <c r="D3311" s="8"/>
    </row>
    <row r="3312" spans="1:4" x14ac:dyDescent="0.25">
      <c r="A3312" s="133"/>
      <c r="D3312" s="8"/>
    </row>
    <row r="3313" spans="1:4" x14ac:dyDescent="0.25">
      <c r="A3313" s="133"/>
      <c r="D3313" s="8"/>
    </row>
    <row r="3314" spans="1:4" x14ac:dyDescent="0.25">
      <c r="A3314" s="133"/>
      <c r="D3314" s="8"/>
    </row>
    <row r="3315" spans="1:4" x14ac:dyDescent="0.25">
      <c r="A3315" s="133"/>
      <c r="D3315" s="8"/>
    </row>
    <row r="3316" spans="1:4" x14ac:dyDescent="0.25">
      <c r="A3316" s="133"/>
      <c r="D3316" s="8"/>
    </row>
    <row r="3317" spans="1:4" x14ac:dyDescent="0.25">
      <c r="A3317" s="133"/>
      <c r="D3317" s="8"/>
    </row>
    <row r="3318" spans="1:4" x14ac:dyDescent="0.25">
      <c r="A3318" s="133"/>
      <c r="D3318" s="8"/>
    </row>
    <row r="3319" spans="1:4" x14ac:dyDescent="0.25">
      <c r="A3319" s="133"/>
      <c r="D3319" s="8"/>
    </row>
    <row r="3320" spans="1:4" x14ac:dyDescent="0.25">
      <c r="A3320" s="133"/>
      <c r="D3320" s="8"/>
    </row>
    <row r="3321" spans="1:4" x14ac:dyDescent="0.25">
      <c r="A3321" s="133"/>
      <c r="D3321" s="8"/>
    </row>
    <row r="3322" spans="1:4" x14ac:dyDescent="0.25">
      <c r="A3322" s="133"/>
      <c r="D3322" s="8"/>
    </row>
    <row r="3323" spans="1:4" x14ac:dyDescent="0.25">
      <c r="A3323" s="133"/>
      <c r="D3323" s="8"/>
    </row>
    <row r="3324" spans="1:4" x14ac:dyDescent="0.25">
      <c r="A3324" s="133"/>
      <c r="D3324" s="8"/>
    </row>
    <row r="3325" spans="1:4" x14ac:dyDescent="0.25">
      <c r="A3325" s="133"/>
      <c r="D3325" s="8"/>
    </row>
    <row r="3326" spans="1:4" x14ac:dyDescent="0.25">
      <c r="A3326" s="133"/>
      <c r="D3326" s="8"/>
    </row>
    <row r="3327" spans="1:4" x14ac:dyDescent="0.25">
      <c r="A3327" s="133"/>
      <c r="D3327" s="8"/>
    </row>
    <row r="3328" spans="1:4" x14ac:dyDescent="0.25">
      <c r="A3328" s="133"/>
      <c r="D3328" s="8"/>
    </row>
    <row r="3329" spans="1:4" x14ac:dyDescent="0.25">
      <c r="A3329" s="133"/>
      <c r="D3329" s="8"/>
    </row>
    <row r="3330" spans="1:4" x14ac:dyDescent="0.25">
      <c r="A3330" s="133"/>
      <c r="D3330" s="8"/>
    </row>
    <row r="3331" spans="1:4" x14ac:dyDescent="0.25">
      <c r="A3331" s="133"/>
      <c r="D3331" s="8"/>
    </row>
    <row r="3332" spans="1:4" x14ac:dyDescent="0.25">
      <c r="A3332" s="133"/>
      <c r="D3332" s="8"/>
    </row>
    <row r="3333" spans="1:4" x14ac:dyDescent="0.25">
      <c r="A3333" s="133"/>
      <c r="D3333" s="8"/>
    </row>
    <row r="3334" spans="1:4" x14ac:dyDescent="0.25">
      <c r="A3334" s="133"/>
      <c r="D3334" s="8"/>
    </row>
    <row r="3335" spans="1:4" x14ac:dyDescent="0.25">
      <c r="A3335" s="133"/>
      <c r="D3335" s="8"/>
    </row>
    <row r="3336" spans="1:4" x14ac:dyDescent="0.25">
      <c r="A3336" s="133"/>
      <c r="D3336" s="8"/>
    </row>
    <row r="3337" spans="1:4" x14ac:dyDescent="0.25">
      <c r="A3337" s="133"/>
      <c r="D3337" s="8"/>
    </row>
    <row r="3338" spans="1:4" x14ac:dyDescent="0.25">
      <c r="A3338" s="133"/>
      <c r="D3338" s="8"/>
    </row>
    <row r="3339" spans="1:4" x14ac:dyDescent="0.25">
      <c r="A3339" s="133"/>
      <c r="D3339" s="8"/>
    </row>
    <row r="3340" spans="1:4" x14ac:dyDescent="0.25">
      <c r="A3340" s="133"/>
      <c r="D3340" s="8"/>
    </row>
    <row r="3341" spans="1:4" x14ac:dyDescent="0.25">
      <c r="A3341" s="133"/>
      <c r="D3341" s="8"/>
    </row>
    <row r="3342" spans="1:4" x14ac:dyDescent="0.25">
      <c r="A3342" s="133"/>
      <c r="D3342" s="8"/>
    </row>
    <row r="3343" spans="1:4" x14ac:dyDescent="0.25">
      <c r="A3343" s="133"/>
      <c r="D3343" s="8"/>
    </row>
    <row r="3344" spans="1:4" x14ac:dyDescent="0.25">
      <c r="A3344" s="133"/>
      <c r="D3344" s="8"/>
    </row>
    <row r="3345" spans="1:4" x14ac:dyDescent="0.25">
      <c r="A3345" s="133"/>
      <c r="D3345" s="8"/>
    </row>
    <row r="3346" spans="1:4" x14ac:dyDescent="0.25">
      <c r="A3346" s="133"/>
      <c r="D3346" s="8"/>
    </row>
    <row r="3347" spans="1:4" x14ac:dyDescent="0.25">
      <c r="A3347" s="133"/>
      <c r="D3347" s="8"/>
    </row>
    <row r="3348" spans="1:4" x14ac:dyDescent="0.25">
      <c r="A3348" s="133"/>
      <c r="D3348" s="8"/>
    </row>
    <row r="3349" spans="1:4" x14ac:dyDescent="0.25">
      <c r="A3349" s="133"/>
      <c r="D3349" s="8"/>
    </row>
    <row r="3350" spans="1:4" x14ac:dyDescent="0.25">
      <c r="A3350" s="133"/>
      <c r="D3350" s="8"/>
    </row>
    <row r="3351" spans="1:4" x14ac:dyDescent="0.25">
      <c r="A3351" s="133"/>
      <c r="D3351" s="8"/>
    </row>
    <row r="3352" spans="1:4" x14ac:dyDescent="0.25">
      <c r="A3352" s="133"/>
      <c r="D3352" s="8"/>
    </row>
    <row r="3353" spans="1:4" x14ac:dyDescent="0.25">
      <c r="A3353" s="133"/>
      <c r="D3353" s="8"/>
    </row>
    <row r="3354" spans="1:4" x14ac:dyDescent="0.25">
      <c r="A3354" s="133"/>
      <c r="D3354" s="8"/>
    </row>
    <row r="3355" spans="1:4" x14ac:dyDescent="0.25">
      <c r="A3355" s="133"/>
      <c r="D3355" s="8"/>
    </row>
    <row r="3356" spans="1:4" x14ac:dyDescent="0.25">
      <c r="A3356" s="133"/>
      <c r="D3356" s="8"/>
    </row>
    <row r="3357" spans="1:4" x14ac:dyDescent="0.25">
      <c r="A3357" s="133"/>
      <c r="D3357" s="8"/>
    </row>
    <row r="3358" spans="1:4" x14ac:dyDescent="0.25">
      <c r="A3358" s="133"/>
      <c r="D3358" s="8"/>
    </row>
    <row r="3359" spans="1:4" x14ac:dyDescent="0.25">
      <c r="A3359" s="133"/>
      <c r="D3359" s="8"/>
    </row>
    <row r="3360" spans="1:4" x14ac:dyDescent="0.25">
      <c r="A3360" s="133"/>
      <c r="D3360" s="8"/>
    </row>
    <row r="3361" spans="1:4" x14ac:dyDescent="0.25">
      <c r="A3361" s="133"/>
      <c r="D3361" s="8"/>
    </row>
    <row r="3362" spans="1:4" x14ac:dyDescent="0.25">
      <c r="A3362" s="133"/>
      <c r="D3362" s="8"/>
    </row>
    <row r="3363" spans="1:4" x14ac:dyDescent="0.25">
      <c r="A3363" s="133"/>
      <c r="D3363" s="8"/>
    </row>
    <row r="3364" spans="1:4" x14ac:dyDescent="0.25">
      <c r="A3364" s="133"/>
      <c r="D3364" s="8"/>
    </row>
    <row r="3365" spans="1:4" x14ac:dyDescent="0.25">
      <c r="A3365" s="133"/>
      <c r="D3365" s="8"/>
    </row>
    <row r="3366" spans="1:4" x14ac:dyDescent="0.25">
      <c r="A3366" s="133"/>
      <c r="D3366" s="8"/>
    </row>
    <row r="3367" spans="1:4" x14ac:dyDescent="0.25">
      <c r="A3367" s="133"/>
      <c r="D3367" s="8"/>
    </row>
    <row r="3368" spans="1:4" x14ac:dyDescent="0.25">
      <c r="A3368" s="133"/>
      <c r="D3368" s="8"/>
    </row>
    <row r="3369" spans="1:4" x14ac:dyDescent="0.25">
      <c r="A3369" s="133"/>
      <c r="D3369" s="8"/>
    </row>
    <row r="3370" spans="1:4" x14ac:dyDescent="0.25">
      <c r="A3370" s="133"/>
      <c r="D3370" s="8"/>
    </row>
    <row r="3371" spans="1:4" x14ac:dyDescent="0.25">
      <c r="A3371" s="133"/>
      <c r="D3371" s="8"/>
    </row>
    <row r="3372" spans="1:4" x14ac:dyDescent="0.25">
      <c r="A3372" s="133"/>
      <c r="D3372" s="8"/>
    </row>
    <row r="3373" spans="1:4" x14ac:dyDescent="0.25">
      <c r="A3373" s="133"/>
      <c r="D3373" s="8"/>
    </row>
    <row r="3374" spans="1:4" x14ac:dyDescent="0.25">
      <c r="A3374" s="133"/>
      <c r="D3374" s="8"/>
    </row>
    <row r="3375" spans="1:4" x14ac:dyDescent="0.25">
      <c r="A3375" s="133"/>
      <c r="D3375" s="8"/>
    </row>
    <row r="3376" spans="1:4" x14ac:dyDescent="0.25">
      <c r="A3376" s="133"/>
      <c r="D3376" s="8"/>
    </row>
    <row r="3377" spans="1:4" x14ac:dyDescent="0.25">
      <c r="A3377" s="133"/>
      <c r="D3377" s="8"/>
    </row>
    <row r="3378" spans="1:4" x14ac:dyDescent="0.25">
      <c r="A3378" s="133"/>
      <c r="D3378" s="8"/>
    </row>
    <row r="3379" spans="1:4" x14ac:dyDescent="0.25">
      <c r="A3379" s="133"/>
      <c r="D3379" s="8"/>
    </row>
    <row r="3380" spans="1:4" x14ac:dyDescent="0.25">
      <c r="A3380" s="133"/>
      <c r="D3380" s="8"/>
    </row>
    <row r="3381" spans="1:4" x14ac:dyDescent="0.25">
      <c r="A3381" s="133"/>
      <c r="D3381" s="8"/>
    </row>
    <row r="3382" spans="1:4" x14ac:dyDescent="0.25">
      <c r="A3382" s="133"/>
      <c r="D3382" s="8"/>
    </row>
    <row r="3383" spans="1:4" x14ac:dyDescent="0.25">
      <c r="A3383" s="133"/>
      <c r="D3383" s="8"/>
    </row>
    <row r="3384" spans="1:4" x14ac:dyDescent="0.25">
      <c r="A3384" s="133"/>
      <c r="D3384" s="8"/>
    </row>
    <row r="3385" spans="1:4" x14ac:dyDescent="0.25">
      <c r="A3385" s="133"/>
      <c r="D3385" s="8"/>
    </row>
    <row r="3386" spans="1:4" x14ac:dyDescent="0.25">
      <c r="A3386" s="133"/>
      <c r="D3386" s="8"/>
    </row>
    <row r="3387" spans="1:4" x14ac:dyDescent="0.25">
      <c r="A3387" s="133"/>
      <c r="D3387" s="8"/>
    </row>
    <row r="3388" spans="1:4" x14ac:dyDescent="0.25">
      <c r="A3388" s="133"/>
      <c r="D3388" s="8"/>
    </row>
    <row r="3389" spans="1:4" x14ac:dyDescent="0.25">
      <c r="A3389" s="133"/>
      <c r="D3389" s="8"/>
    </row>
    <row r="3390" spans="1:4" x14ac:dyDescent="0.25">
      <c r="A3390" s="133"/>
      <c r="D3390" s="8"/>
    </row>
    <row r="3391" spans="1:4" x14ac:dyDescent="0.25">
      <c r="A3391" s="133"/>
      <c r="D3391" s="8"/>
    </row>
    <row r="3392" spans="1:4" x14ac:dyDescent="0.25">
      <c r="A3392" s="133"/>
      <c r="D3392" s="8"/>
    </row>
    <row r="3393" spans="1:4" x14ac:dyDescent="0.25">
      <c r="A3393" s="133"/>
      <c r="D3393" s="8"/>
    </row>
    <row r="3394" spans="1:4" x14ac:dyDescent="0.25">
      <c r="A3394" s="133"/>
      <c r="D3394" s="8"/>
    </row>
    <row r="3395" spans="1:4" x14ac:dyDescent="0.25">
      <c r="A3395" s="133"/>
      <c r="D3395" s="8"/>
    </row>
    <row r="3396" spans="1:4" x14ac:dyDescent="0.25">
      <c r="A3396" s="133"/>
      <c r="D3396" s="8"/>
    </row>
    <row r="3397" spans="1:4" x14ac:dyDescent="0.25">
      <c r="A3397" s="133"/>
      <c r="D3397" s="8"/>
    </row>
    <row r="3398" spans="1:4" x14ac:dyDescent="0.25">
      <c r="A3398" s="133"/>
      <c r="D3398" s="8"/>
    </row>
    <row r="3399" spans="1:4" x14ac:dyDescent="0.25">
      <c r="A3399" s="133"/>
      <c r="D3399" s="8"/>
    </row>
    <row r="3400" spans="1:4" x14ac:dyDescent="0.25">
      <c r="A3400" s="133"/>
      <c r="D3400" s="8"/>
    </row>
    <row r="3401" spans="1:4" x14ac:dyDescent="0.25">
      <c r="A3401" s="133"/>
      <c r="D3401" s="8"/>
    </row>
    <row r="3402" spans="1:4" x14ac:dyDescent="0.25">
      <c r="A3402" s="133"/>
      <c r="D3402" s="8"/>
    </row>
    <row r="3403" spans="1:4" x14ac:dyDescent="0.25">
      <c r="A3403" s="133"/>
      <c r="D3403" s="8"/>
    </row>
    <row r="3404" spans="1:4" x14ac:dyDescent="0.25">
      <c r="A3404" s="133"/>
      <c r="D3404" s="8"/>
    </row>
    <row r="3405" spans="1:4" x14ac:dyDescent="0.25">
      <c r="A3405" s="133"/>
      <c r="D3405" s="8"/>
    </row>
    <row r="3406" spans="1:4" x14ac:dyDescent="0.25">
      <c r="A3406" s="133"/>
      <c r="D3406" s="8"/>
    </row>
    <row r="3407" spans="1:4" x14ac:dyDescent="0.25">
      <c r="A3407" s="133"/>
      <c r="D3407" s="8"/>
    </row>
    <row r="3408" spans="1:4" x14ac:dyDescent="0.25">
      <c r="A3408" s="133"/>
      <c r="D3408" s="8"/>
    </row>
    <row r="3409" spans="1:4" x14ac:dyDescent="0.25">
      <c r="A3409" s="133"/>
      <c r="D3409" s="8"/>
    </row>
    <row r="3410" spans="1:4" x14ac:dyDescent="0.25">
      <c r="A3410" s="133"/>
      <c r="D3410" s="8"/>
    </row>
    <row r="3411" spans="1:4" x14ac:dyDescent="0.25">
      <c r="A3411" s="133"/>
      <c r="D3411" s="8"/>
    </row>
    <row r="3412" spans="1:4" x14ac:dyDescent="0.25">
      <c r="A3412" s="133"/>
      <c r="D3412" s="8"/>
    </row>
    <row r="3413" spans="1:4" x14ac:dyDescent="0.25">
      <c r="A3413" s="133"/>
      <c r="D3413" s="8"/>
    </row>
    <row r="3414" spans="1:4" x14ac:dyDescent="0.25">
      <c r="A3414" s="133"/>
      <c r="D3414" s="8"/>
    </row>
    <row r="3415" spans="1:4" x14ac:dyDescent="0.25">
      <c r="A3415" s="133"/>
      <c r="D3415" s="8"/>
    </row>
    <row r="3416" spans="1:4" x14ac:dyDescent="0.25">
      <c r="A3416" s="133"/>
      <c r="D3416" s="8"/>
    </row>
    <row r="3417" spans="1:4" x14ac:dyDescent="0.25">
      <c r="A3417" s="133"/>
      <c r="D3417" s="8"/>
    </row>
    <row r="3418" spans="1:4" x14ac:dyDescent="0.25">
      <c r="A3418" s="133"/>
      <c r="D3418" s="8"/>
    </row>
    <row r="3419" spans="1:4" x14ac:dyDescent="0.25">
      <c r="A3419" s="133"/>
      <c r="D3419" s="8"/>
    </row>
    <row r="3420" spans="1:4" x14ac:dyDescent="0.25">
      <c r="A3420" s="133"/>
      <c r="D3420" s="8"/>
    </row>
    <row r="3421" spans="1:4" x14ac:dyDescent="0.25">
      <c r="A3421" s="133"/>
      <c r="D3421" s="8"/>
    </row>
    <row r="3422" spans="1:4" x14ac:dyDescent="0.25">
      <c r="A3422" s="133"/>
      <c r="D3422" s="8"/>
    </row>
    <row r="3423" spans="1:4" x14ac:dyDescent="0.25">
      <c r="A3423" s="133"/>
      <c r="D3423" s="8"/>
    </row>
    <row r="3424" spans="1:4" x14ac:dyDescent="0.25">
      <c r="A3424" s="133"/>
      <c r="D3424" s="8"/>
    </row>
    <row r="3425" spans="1:4" x14ac:dyDescent="0.25">
      <c r="A3425" s="133"/>
      <c r="D3425" s="8"/>
    </row>
    <row r="3426" spans="1:4" x14ac:dyDescent="0.25">
      <c r="A3426" s="133"/>
      <c r="D3426" s="8"/>
    </row>
    <row r="3427" spans="1:4" x14ac:dyDescent="0.25">
      <c r="A3427" s="133"/>
      <c r="D3427" s="8"/>
    </row>
    <row r="3428" spans="1:4" x14ac:dyDescent="0.25">
      <c r="A3428" s="133"/>
      <c r="D3428" s="8"/>
    </row>
    <row r="3429" spans="1:4" x14ac:dyDescent="0.25">
      <c r="A3429" s="133"/>
      <c r="D3429" s="8"/>
    </row>
    <row r="3430" spans="1:4" x14ac:dyDescent="0.25">
      <c r="A3430" s="133"/>
      <c r="D3430" s="8"/>
    </row>
    <row r="3431" spans="1:4" x14ac:dyDescent="0.25">
      <c r="A3431" s="133"/>
      <c r="D3431" s="8"/>
    </row>
    <row r="3432" spans="1:4" x14ac:dyDescent="0.25">
      <c r="A3432" s="133"/>
      <c r="D3432" s="8"/>
    </row>
    <row r="3433" spans="1:4" x14ac:dyDescent="0.25">
      <c r="A3433" s="133"/>
      <c r="D3433" s="8"/>
    </row>
    <row r="3434" spans="1:4" x14ac:dyDescent="0.25">
      <c r="A3434" s="133"/>
      <c r="D3434" s="8"/>
    </row>
    <row r="3435" spans="1:4" x14ac:dyDescent="0.25">
      <c r="A3435" s="133"/>
      <c r="D3435" s="8"/>
    </row>
    <row r="3436" spans="1:4" x14ac:dyDescent="0.25">
      <c r="A3436" s="133"/>
      <c r="D3436" s="8"/>
    </row>
    <row r="3437" spans="1:4" x14ac:dyDescent="0.25">
      <c r="A3437" s="133"/>
      <c r="D3437" s="8"/>
    </row>
    <row r="3438" spans="1:4" x14ac:dyDescent="0.25">
      <c r="A3438" s="133"/>
      <c r="D3438" s="8"/>
    </row>
    <row r="3439" spans="1:4" x14ac:dyDescent="0.25">
      <c r="A3439" s="133"/>
      <c r="D3439" s="8"/>
    </row>
    <row r="3440" spans="1:4" x14ac:dyDescent="0.25">
      <c r="A3440" s="133"/>
      <c r="D3440" s="8"/>
    </row>
    <row r="3441" spans="1:4" x14ac:dyDescent="0.25">
      <c r="A3441" s="133"/>
      <c r="D3441" s="8"/>
    </row>
    <row r="3442" spans="1:4" x14ac:dyDescent="0.25">
      <c r="A3442" s="133"/>
      <c r="D3442" s="8"/>
    </row>
    <row r="3443" spans="1:4" x14ac:dyDescent="0.25">
      <c r="A3443" s="133"/>
      <c r="D3443" s="8"/>
    </row>
    <row r="3444" spans="1:4" x14ac:dyDescent="0.25">
      <c r="A3444" s="133"/>
      <c r="D3444" s="8"/>
    </row>
    <row r="3445" spans="1:4" x14ac:dyDescent="0.25">
      <c r="A3445" s="133"/>
      <c r="D3445" s="8"/>
    </row>
    <row r="3446" spans="1:4" x14ac:dyDescent="0.25">
      <c r="A3446" s="133"/>
      <c r="D3446" s="8"/>
    </row>
    <row r="3447" spans="1:4" x14ac:dyDescent="0.25">
      <c r="A3447" s="133"/>
      <c r="D3447" s="8"/>
    </row>
    <row r="3448" spans="1:4" x14ac:dyDescent="0.25">
      <c r="A3448" s="133"/>
      <c r="D3448" s="8"/>
    </row>
    <row r="3449" spans="1:4" x14ac:dyDescent="0.25">
      <c r="A3449" s="133"/>
      <c r="D3449" s="8"/>
    </row>
    <row r="3450" spans="1:4" x14ac:dyDescent="0.25">
      <c r="A3450" s="133"/>
      <c r="D3450" s="8"/>
    </row>
    <row r="3451" spans="1:4" x14ac:dyDescent="0.25">
      <c r="A3451" s="133"/>
      <c r="D3451" s="8"/>
    </row>
    <row r="3452" spans="1:4" x14ac:dyDescent="0.25">
      <c r="A3452" s="133"/>
      <c r="D3452" s="8"/>
    </row>
    <row r="3453" spans="1:4" x14ac:dyDescent="0.25">
      <c r="A3453" s="133"/>
      <c r="D3453" s="8"/>
    </row>
    <row r="3454" spans="1:4" x14ac:dyDescent="0.25">
      <c r="A3454" s="133"/>
      <c r="D3454" s="8"/>
    </row>
    <row r="3455" spans="1:4" x14ac:dyDescent="0.25">
      <c r="A3455" s="133"/>
      <c r="D3455" s="8"/>
    </row>
    <row r="3456" spans="1:4" x14ac:dyDescent="0.25">
      <c r="A3456" s="133"/>
      <c r="D3456" s="8"/>
    </row>
    <row r="3457" spans="1:4" x14ac:dyDescent="0.25">
      <c r="A3457" s="133"/>
      <c r="D3457" s="8"/>
    </row>
    <row r="3458" spans="1:4" x14ac:dyDescent="0.25">
      <c r="A3458" s="133"/>
      <c r="D3458" s="8"/>
    </row>
    <row r="3459" spans="1:4" x14ac:dyDescent="0.25">
      <c r="A3459" s="133"/>
      <c r="D3459" s="8"/>
    </row>
    <row r="3460" spans="1:4" x14ac:dyDescent="0.25">
      <c r="A3460" s="133"/>
      <c r="D3460" s="8"/>
    </row>
    <row r="3461" spans="1:4" x14ac:dyDescent="0.25">
      <c r="A3461" s="133"/>
      <c r="D3461" s="8"/>
    </row>
    <row r="3462" spans="1:4" x14ac:dyDescent="0.25">
      <c r="A3462" s="133"/>
      <c r="D3462" s="8"/>
    </row>
    <row r="3463" spans="1:4" x14ac:dyDescent="0.25">
      <c r="A3463" s="133"/>
      <c r="D3463" s="8"/>
    </row>
    <row r="3464" spans="1:4" x14ac:dyDescent="0.25">
      <c r="A3464" s="133"/>
      <c r="D3464" s="8"/>
    </row>
    <row r="3465" spans="1:4" x14ac:dyDescent="0.25">
      <c r="A3465" s="133"/>
      <c r="D3465" s="8"/>
    </row>
    <row r="3466" spans="1:4" x14ac:dyDescent="0.25">
      <c r="A3466" s="133"/>
      <c r="D3466" s="8"/>
    </row>
    <row r="3467" spans="1:4" x14ac:dyDescent="0.25">
      <c r="A3467" s="133"/>
      <c r="D3467" s="8"/>
    </row>
    <row r="3468" spans="1:4" x14ac:dyDescent="0.25">
      <c r="A3468" s="133"/>
      <c r="D3468" s="8"/>
    </row>
    <row r="3469" spans="1:4" x14ac:dyDescent="0.25">
      <c r="A3469" s="133"/>
      <c r="D3469" s="8"/>
    </row>
    <row r="3470" spans="1:4" x14ac:dyDescent="0.25">
      <c r="A3470" s="133"/>
      <c r="D3470" s="8"/>
    </row>
    <row r="3471" spans="1:4" x14ac:dyDescent="0.25">
      <c r="A3471" s="133"/>
      <c r="D3471" s="8"/>
    </row>
    <row r="3472" spans="1:4" x14ac:dyDescent="0.25">
      <c r="A3472" s="133"/>
      <c r="D3472" s="8"/>
    </row>
    <row r="3473" spans="1:4" x14ac:dyDescent="0.25">
      <c r="A3473" s="133"/>
      <c r="D3473" s="8"/>
    </row>
    <row r="3474" spans="1:4" x14ac:dyDescent="0.25">
      <c r="A3474" s="133"/>
      <c r="D3474" s="8"/>
    </row>
    <row r="3475" spans="1:4" x14ac:dyDescent="0.25">
      <c r="A3475" s="133"/>
      <c r="D3475" s="8"/>
    </row>
    <row r="3476" spans="1:4" x14ac:dyDescent="0.25">
      <c r="A3476" s="133"/>
      <c r="D3476" s="8"/>
    </row>
    <row r="3477" spans="1:4" x14ac:dyDescent="0.25">
      <c r="A3477" s="133"/>
      <c r="D3477" s="8"/>
    </row>
    <row r="3478" spans="1:4" x14ac:dyDescent="0.25">
      <c r="A3478" s="133"/>
      <c r="D3478" s="8"/>
    </row>
    <row r="3479" spans="1:4" x14ac:dyDescent="0.25">
      <c r="A3479" s="133"/>
      <c r="D3479" s="8"/>
    </row>
    <row r="3480" spans="1:4" x14ac:dyDescent="0.25">
      <c r="A3480" s="133"/>
      <c r="D3480" s="8"/>
    </row>
    <row r="3481" spans="1:4" x14ac:dyDescent="0.25">
      <c r="A3481" s="133"/>
      <c r="D3481" s="8"/>
    </row>
    <row r="3482" spans="1:4" x14ac:dyDescent="0.25">
      <c r="A3482" s="133"/>
      <c r="D3482" s="8"/>
    </row>
    <row r="3483" spans="1:4" x14ac:dyDescent="0.25">
      <c r="A3483" s="133"/>
      <c r="D3483" s="8"/>
    </row>
    <row r="3484" spans="1:4" x14ac:dyDescent="0.25">
      <c r="A3484" s="133"/>
      <c r="D3484" s="8"/>
    </row>
    <row r="3485" spans="1:4" x14ac:dyDescent="0.25">
      <c r="A3485" s="133"/>
      <c r="D3485" s="8"/>
    </row>
    <row r="3486" spans="1:4" x14ac:dyDescent="0.25">
      <c r="A3486" s="133"/>
      <c r="D3486" s="8"/>
    </row>
    <row r="3487" spans="1:4" x14ac:dyDescent="0.25">
      <c r="A3487" s="133"/>
      <c r="D3487" s="8"/>
    </row>
    <row r="3488" spans="1:4" x14ac:dyDescent="0.25">
      <c r="A3488" s="133"/>
      <c r="D3488" s="8"/>
    </row>
    <row r="3489" spans="1:4" x14ac:dyDescent="0.25">
      <c r="A3489" s="133"/>
      <c r="D3489" s="8"/>
    </row>
    <row r="3490" spans="1:4" x14ac:dyDescent="0.25">
      <c r="A3490" s="133"/>
      <c r="D3490" s="8"/>
    </row>
    <row r="3491" spans="1:4" x14ac:dyDescent="0.25">
      <c r="A3491" s="133"/>
      <c r="D3491" s="8"/>
    </row>
    <row r="3492" spans="1:4" x14ac:dyDescent="0.25">
      <c r="A3492" s="133"/>
      <c r="D3492" s="8"/>
    </row>
    <row r="3493" spans="1:4" x14ac:dyDescent="0.25">
      <c r="A3493" s="133"/>
      <c r="D3493" s="8"/>
    </row>
    <row r="3494" spans="1:4" x14ac:dyDescent="0.25">
      <c r="A3494" s="133"/>
      <c r="D3494" s="8"/>
    </row>
    <row r="3495" spans="1:4" x14ac:dyDescent="0.25">
      <c r="A3495" s="133"/>
      <c r="D3495" s="8"/>
    </row>
    <row r="3496" spans="1:4" x14ac:dyDescent="0.25">
      <c r="A3496" s="133"/>
      <c r="D3496" s="8"/>
    </row>
    <row r="3497" spans="1:4" x14ac:dyDescent="0.25">
      <c r="A3497" s="133"/>
      <c r="D3497" s="8"/>
    </row>
    <row r="3498" spans="1:4" x14ac:dyDescent="0.25">
      <c r="A3498" s="133"/>
      <c r="D3498" s="8"/>
    </row>
    <row r="3499" spans="1:4" x14ac:dyDescent="0.25">
      <c r="A3499" s="133"/>
      <c r="D3499" s="8"/>
    </row>
    <row r="3500" spans="1:4" x14ac:dyDescent="0.25">
      <c r="A3500" s="133"/>
      <c r="D3500" s="8"/>
    </row>
    <row r="3501" spans="1:4" x14ac:dyDescent="0.25">
      <c r="A3501" s="133"/>
      <c r="D3501" s="8"/>
    </row>
    <row r="3502" spans="1:4" x14ac:dyDescent="0.25">
      <c r="A3502" s="133"/>
      <c r="D3502" s="8"/>
    </row>
    <row r="3503" spans="1:4" x14ac:dyDescent="0.25">
      <c r="A3503" s="133"/>
      <c r="D3503" s="8"/>
    </row>
    <row r="3504" spans="1:4" x14ac:dyDescent="0.25">
      <c r="A3504" s="133"/>
      <c r="D3504" s="8"/>
    </row>
    <row r="3505" spans="1:4" x14ac:dyDescent="0.25">
      <c r="A3505" s="133"/>
      <c r="D3505" s="8"/>
    </row>
    <row r="3506" spans="1:4" x14ac:dyDescent="0.25">
      <c r="A3506" s="133"/>
      <c r="D3506" s="8"/>
    </row>
    <row r="3507" spans="1:4" x14ac:dyDescent="0.25">
      <c r="A3507" s="133"/>
      <c r="D3507" s="8"/>
    </row>
    <row r="3508" spans="1:4" x14ac:dyDescent="0.25">
      <c r="A3508" s="133"/>
      <c r="D3508" s="8"/>
    </row>
    <row r="3509" spans="1:4" x14ac:dyDescent="0.25">
      <c r="A3509" s="133"/>
      <c r="D3509" s="8"/>
    </row>
    <row r="3510" spans="1:4" x14ac:dyDescent="0.25">
      <c r="A3510" s="133"/>
      <c r="D3510" s="8"/>
    </row>
    <row r="3511" spans="1:4" x14ac:dyDescent="0.25">
      <c r="A3511" s="133"/>
      <c r="D3511" s="8"/>
    </row>
    <row r="3512" spans="1:4" x14ac:dyDescent="0.25">
      <c r="A3512" s="133"/>
      <c r="D3512" s="8"/>
    </row>
    <row r="3513" spans="1:4" x14ac:dyDescent="0.25">
      <c r="A3513" s="133"/>
      <c r="D3513" s="8"/>
    </row>
    <row r="3514" spans="1:4" x14ac:dyDescent="0.25">
      <c r="A3514" s="133"/>
      <c r="D3514" s="8"/>
    </row>
    <row r="3515" spans="1:4" x14ac:dyDescent="0.25">
      <c r="A3515" s="133"/>
      <c r="D3515" s="8"/>
    </row>
    <row r="3516" spans="1:4" x14ac:dyDescent="0.25">
      <c r="A3516" s="133"/>
      <c r="D3516" s="8"/>
    </row>
    <row r="3517" spans="1:4" x14ac:dyDescent="0.25">
      <c r="A3517" s="133"/>
      <c r="D3517" s="8"/>
    </row>
    <row r="3518" spans="1:4" x14ac:dyDescent="0.25">
      <c r="A3518" s="133"/>
      <c r="D3518" s="8"/>
    </row>
    <row r="3519" spans="1:4" x14ac:dyDescent="0.25">
      <c r="A3519" s="133"/>
      <c r="D3519" s="8"/>
    </row>
    <row r="3520" spans="1:4" x14ac:dyDescent="0.25">
      <c r="A3520" s="133"/>
      <c r="D3520" s="8"/>
    </row>
    <row r="3521" spans="1:4" x14ac:dyDescent="0.25">
      <c r="A3521" s="133"/>
      <c r="D3521" s="8"/>
    </row>
    <row r="3522" spans="1:4" x14ac:dyDescent="0.25">
      <c r="A3522" s="133"/>
      <c r="D3522" s="8"/>
    </row>
    <row r="3523" spans="1:4" x14ac:dyDescent="0.25">
      <c r="A3523" s="133"/>
      <c r="D3523" s="8"/>
    </row>
    <row r="3524" spans="1:4" x14ac:dyDescent="0.25">
      <c r="A3524" s="133"/>
      <c r="D3524" s="8"/>
    </row>
    <row r="3525" spans="1:4" x14ac:dyDescent="0.25">
      <c r="A3525" s="133"/>
      <c r="D3525" s="8"/>
    </row>
    <row r="3526" spans="1:4" x14ac:dyDescent="0.25">
      <c r="A3526" s="133"/>
      <c r="D3526" s="8"/>
    </row>
    <row r="3527" spans="1:4" x14ac:dyDescent="0.25">
      <c r="A3527" s="133"/>
      <c r="D3527" s="8"/>
    </row>
    <row r="3528" spans="1:4" x14ac:dyDescent="0.25">
      <c r="A3528" s="133"/>
      <c r="D3528" s="8"/>
    </row>
    <row r="3529" spans="1:4" x14ac:dyDescent="0.25">
      <c r="A3529" s="133"/>
      <c r="D3529" s="8"/>
    </row>
    <row r="3530" spans="1:4" x14ac:dyDescent="0.25">
      <c r="A3530" s="133"/>
      <c r="D3530" s="8"/>
    </row>
    <row r="3531" spans="1:4" x14ac:dyDescent="0.25">
      <c r="A3531" s="133"/>
      <c r="D3531" s="8"/>
    </row>
    <row r="3532" spans="1:4" x14ac:dyDescent="0.25">
      <c r="A3532" s="133"/>
      <c r="D3532" s="8"/>
    </row>
    <row r="3533" spans="1:4" x14ac:dyDescent="0.25">
      <c r="A3533" s="133"/>
      <c r="D3533" s="8"/>
    </row>
    <row r="3534" spans="1:4" x14ac:dyDescent="0.25">
      <c r="A3534" s="133"/>
      <c r="D3534" s="8"/>
    </row>
    <row r="3535" spans="1:4" x14ac:dyDescent="0.25">
      <c r="A3535" s="133"/>
      <c r="D3535" s="8"/>
    </row>
    <row r="3536" spans="1:4" x14ac:dyDescent="0.25">
      <c r="A3536" s="133"/>
      <c r="D3536" s="8"/>
    </row>
    <row r="3537" spans="1:4" x14ac:dyDescent="0.25">
      <c r="A3537" s="133"/>
      <c r="D3537" s="8"/>
    </row>
    <row r="3538" spans="1:4" x14ac:dyDescent="0.25">
      <c r="A3538" s="133"/>
      <c r="D3538" s="8"/>
    </row>
    <row r="3539" spans="1:4" x14ac:dyDescent="0.25">
      <c r="A3539" s="133"/>
      <c r="D3539" s="8"/>
    </row>
    <row r="3540" spans="1:4" x14ac:dyDescent="0.25">
      <c r="A3540" s="133"/>
      <c r="D3540" s="8"/>
    </row>
    <row r="3541" spans="1:4" x14ac:dyDescent="0.25">
      <c r="A3541" s="133"/>
      <c r="D3541" s="8"/>
    </row>
    <row r="3542" spans="1:4" x14ac:dyDescent="0.25">
      <c r="A3542" s="133"/>
      <c r="D3542" s="8"/>
    </row>
    <row r="3543" spans="1:4" x14ac:dyDescent="0.25">
      <c r="A3543" s="133"/>
      <c r="D3543" s="8"/>
    </row>
    <row r="3544" spans="1:4" x14ac:dyDescent="0.25">
      <c r="A3544" s="133"/>
      <c r="D3544" s="8"/>
    </row>
    <row r="3545" spans="1:4" x14ac:dyDescent="0.25">
      <c r="A3545" s="133"/>
      <c r="D3545" s="8"/>
    </row>
    <row r="3546" spans="1:4" x14ac:dyDescent="0.25">
      <c r="A3546" s="133"/>
      <c r="D3546" s="8"/>
    </row>
    <row r="3547" spans="1:4" x14ac:dyDescent="0.25">
      <c r="A3547" s="133"/>
      <c r="D3547" s="8"/>
    </row>
    <row r="3548" spans="1:4" x14ac:dyDescent="0.25">
      <c r="A3548" s="133"/>
      <c r="D3548" s="8"/>
    </row>
    <row r="3549" spans="1:4" x14ac:dyDescent="0.25">
      <c r="A3549" s="133"/>
      <c r="D3549" s="8"/>
    </row>
    <row r="3550" spans="1:4" x14ac:dyDescent="0.25">
      <c r="A3550" s="133"/>
      <c r="D3550" s="8"/>
    </row>
    <row r="3551" spans="1:4" x14ac:dyDescent="0.25">
      <c r="A3551" s="133"/>
      <c r="D3551" s="8"/>
    </row>
    <row r="3552" spans="1:4" x14ac:dyDescent="0.25">
      <c r="A3552" s="133"/>
      <c r="D3552" s="8"/>
    </row>
    <row r="3553" spans="1:4" x14ac:dyDescent="0.25">
      <c r="A3553" s="133"/>
      <c r="D3553" s="8"/>
    </row>
    <row r="3554" spans="1:4" x14ac:dyDescent="0.25">
      <c r="A3554" s="133"/>
      <c r="D3554" s="8"/>
    </row>
    <row r="3555" spans="1:4" x14ac:dyDescent="0.25">
      <c r="A3555" s="133"/>
      <c r="D3555" s="8"/>
    </row>
    <row r="3556" spans="1:4" x14ac:dyDescent="0.25">
      <c r="A3556" s="133"/>
      <c r="D3556" s="8"/>
    </row>
    <row r="3557" spans="1:4" x14ac:dyDescent="0.25">
      <c r="A3557" s="133"/>
      <c r="D3557" s="8"/>
    </row>
    <row r="3558" spans="1:4" x14ac:dyDescent="0.25">
      <c r="A3558" s="133"/>
      <c r="D3558" s="8"/>
    </row>
    <row r="3559" spans="1:4" x14ac:dyDescent="0.25">
      <c r="A3559" s="133"/>
      <c r="D3559" s="8"/>
    </row>
    <row r="3560" spans="1:4" x14ac:dyDescent="0.25">
      <c r="A3560" s="133"/>
      <c r="D3560" s="8"/>
    </row>
    <row r="3561" spans="1:4" x14ac:dyDescent="0.25">
      <c r="A3561" s="133"/>
      <c r="D3561" s="8"/>
    </row>
    <row r="3562" spans="1:4" x14ac:dyDescent="0.25">
      <c r="A3562" s="133"/>
      <c r="D3562" s="8"/>
    </row>
    <row r="3563" spans="1:4" x14ac:dyDescent="0.25">
      <c r="A3563" s="133"/>
      <c r="D3563" s="8"/>
    </row>
    <row r="3564" spans="1:4" x14ac:dyDescent="0.25">
      <c r="A3564" s="133"/>
      <c r="D3564" s="8"/>
    </row>
    <row r="3565" spans="1:4" x14ac:dyDescent="0.25">
      <c r="A3565" s="133"/>
      <c r="D3565" s="8"/>
    </row>
    <row r="3566" spans="1:4" x14ac:dyDescent="0.25">
      <c r="A3566" s="133"/>
      <c r="D3566" s="8"/>
    </row>
    <row r="3567" spans="1:4" x14ac:dyDescent="0.25">
      <c r="A3567" s="133"/>
      <c r="D3567" s="8"/>
    </row>
    <row r="3568" spans="1:4" x14ac:dyDescent="0.25">
      <c r="A3568" s="133"/>
      <c r="D3568" s="8"/>
    </row>
    <row r="3569" spans="1:4" x14ac:dyDescent="0.25">
      <c r="A3569" s="133"/>
      <c r="D3569" s="8"/>
    </row>
    <row r="3570" spans="1:4" x14ac:dyDescent="0.25">
      <c r="A3570" s="133"/>
      <c r="D3570" s="8"/>
    </row>
    <row r="3571" spans="1:4" x14ac:dyDescent="0.25">
      <c r="A3571" s="133"/>
      <c r="D3571" s="8"/>
    </row>
    <row r="3572" spans="1:4" x14ac:dyDescent="0.25">
      <c r="A3572" s="133"/>
      <c r="D3572" s="8"/>
    </row>
    <row r="3573" spans="1:4" x14ac:dyDescent="0.25">
      <c r="A3573" s="133"/>
      <c r="D3573" s="8"/>
    </row>
    <row r="3574" spans="1:4" x14ac:dyDescent="0.25">
      <c r="A3574" s="133"/>
      <c r="D3574" s="8"/>
    </row>
    <row r="3575" spans="1:4" x14ac:dyDescent="0.25">
      <c r="A3575" s="133"/>
      <c r="D3575" s="8"/>
    </row>
    <row r="3576" spans="1:4" x14ac:dyDescent="0.25">
      <c r="A3576" s="133"/>
      <c r="D3576" s="8"/>
    </row>
    <row r="3577" spans="1:4" x14ac:dyDescent="0.25">
      <c r="A3577" s="133"/>
      <c r="D3577" s="8"/>
    </row>
    <row r="3578" spans="1:4" x14ac:dyDescent="0.25">
      <c r="A3578" s="133"/>
      <c r="D3578" s="8"/>
    </row>
    <row r="3579" spans="1:4" x14ac:dyDescent="0.25">
      <c r="A3579" s="133"/>
      <c r="D3579" s="8"/>
    </row>
    <row r="3580" spans="1:4" x14ac:dyDescent="0.25">
      <c r="A3580" s="133"/>
      <c r="D3580" s="8"/>
    </row>
    <row r="3581" spans="1:4" x14ac:dyDescent="0.25">
      <c r="A3581" s="133"/>
      <c r="D3581" s="8"/>
    </row>
    <row r="3582" spans="1:4" x14ac:dyDescent="0.25">
      <c r="A3582" s="133"/>
      <c r="D3582" s="8"/>
    </row>
    <row r="3583" spans="1:4" x14ac:dyDescent="0.25">
      <c r="A3583" s="133"/>
      <c r="D3583" s="8"/>
    </row>
    <row r="3584" spans="1:4" x14ac:dyDescent="0.25">
      <c r="A3584" s="133"/>
      <c r="D3584" s="8"/>
    </row>
    <row r="3585" spans="1:4" x14ac:dyDescent="0.25">
      <c r="A3585" s="133"/>
      <c r="D3585" s="8"/>
    </row>
    <row r="3586" spans="1:4" x14ac:dyDescent="0.25">
      <c r="A3586" s="133"/>
      <c r="D3586" s="8"/>
    </row>
    <row r="3587" spans="1:4" x14ac:dyDescent="0.25">
      <c r="A3587" s="133"/>
      <c r="D3587" s="8"/>
    </row>
    <row r="3588" spans="1:4" x14ac:dyDescent="0.25">
      <c r="A3588" s="133"/>
      <c r="D3588" s="8"/>
    </row>
    <row r="3589" spans="1:4" x14ac:dyDescent="0.25">
      <c r="A3589" s="133"/>
      <c r="D3589" s="8"/>
    </row>
    <row r="3590" spans="1:4" x14ac:dyDescent="0.25">
      <c r="A3590" s="133"/>
      <c r="D3590" s="8"/>
    </row>
    <row r="3591" spans="1:4" x14ac:dyDescent="0.25">
      <c r="A3591" s="133"/>
      <c r="D3591" s="8"/>
    </row>
    <row r="3592" spans="1:4" x14ac:dyDescent="0.25">
      <c r="A3592" s="133"/>
      <c r="D3592" s="8"/>
    </row>
    <row r="3593" spans="1:4" x14ac:dyDescent="0.25">
      <c r="A3593" s="133"/>
      <c r="D3593" s="8"/>
    </row>
    <row r="3594" spans="1:4" x14ac:dyDescent="0.25">
      <c r="A3594" s="133"/>
      <c r="D3594" s="8"/>
    </row>
    <row r="3595" spans="1:4" x14ac:dyDescent="0.25">
      <c r="A3595" s="133"/>
      <c r="D3595" s="8"/>
    </row>
    <row r="3596" spans="1:4" x14ac:dyDescent="0.25">
      <c r="A3596" s="133"/>
      <c r="D3596" s="8"/>
    </row>
    <row r="3597" spans="1:4" x14ac:dyDescent="0.25">
      <c r="A3597" s="133"/>
      <c r="D3597" s="8"/>
    </row>
    <row r="3598" spans="1:4" x14ac:dyDescent="0.25">
      <c r="A3598" s="133"/>
      <c r="D3598" s="8"/>
    </row>
    <row r="3599" spans="1:4" x14ac:dyDescent="0.25">
      <c r="A3599" s="133"/>
      <c r="D3599" s="8"/>
    </row>
    <row r="3600" spans="1:4" x14ac:dyDescent="0.25">
      <c r="A3600" s="133"/>
      <c r="D3600" s="8"/>
    </row>
    <row r="3601" spans="1:4" x14ac:dyDescent="0.25">
      <c r="A3601" s="133"/>
      <c r="D3601" s="8"/>
    </row>
    <row r="3602" spans="1:4" x14ac:dyDescent="0.25">
      <c r="A3602" s="133"/>
      <c r="D3602" s="8"/>
    </row>
    <row r="3603" spans="1:4" x14ac:dyDescent="0.25">
      <c r="A3603" s="133"/>
      <c r="D3603" s="8"/>
    </row>
    <row r="3604" spans="1:4" x14ac:dyDescent="0.25">
      <c r="A3604" s="133"/>
      <c r="D3604" s="8"/>
    </row>
    <row r="3605" spans="1:4" x14ac:dyDescent="0.25">
      <c r="A3605" s="133"/>
      <c r="D3605" s="8"/>
    </row>
    <row r="3606" spans="1:4" x14ac:dyDescent="0.25">
      <c r="A3606" s="133"/>
      <c r="D3606" s="8"/>
    </row>
    <row r="3607" spans="1:4" x14ac:dyDescent="0.25">
      <c r="A3607" s="133"/>
      <c r="D3607" s="8"/>
    </row>
    <row r="3608" spans="1:4" x14ac:dyDescent="0.25">
      <c r="A3608" s="133"/>
      <c r="D3608" s="8"/>
    </row>
    <row r="3609" spans="1:4" x14ac:dyDescent="0.25">
      <c r="A3609" s="133"/>
      <c r="D3609" s="8"/>
    </row>
    <row r="3610" spans="1:4" x14ac:dyDescent="0.25">
      <c r="A3610" s="133"/>
      <c r="D3610" s="8"/>
    </row>
    <row r="3611" spans="1:4" x14ac:dyDescent="0.25">
      <c r="A3611" s="133"/>
      <c r="D3611" s="8"/>
    </row>
    <row r="3612" spans="1:4" x14ac:dyDescent="0.25">
      <c r="A3612" s="133"/>
      <c r="D3612" s="8"/>
    </row>
    <row r="3613" spans="1:4" x14ac:dyDescent="0.25">
      <c r="A3613" s="133"/>
      <c r="D3613" s="8"/>
    </row>
    <row r="3614" spans="1:4" x14ac:dyDescent="0.25">
      <c r="A3614" s="133"/>
      <c r="D3614" s="8"/>
    </row>
    <row r="3615" spans="1:4" x14ac:dyDescent="0.25">
      <c r="A3615" s="133"/>
      <c r="D3615" s="8"/>
    </row>
    <row r="3616" spans="1:4" x14ac:dyDescent="0.25">
      <c r="A3616" s="133"/>
      <c r="D3616" s="8"/>
    </row>
    <row r="3617" spans="1:4" x14ac:dyDescent="0.25">
      <c r="A3617" s="133"/>
      <c r="D3617" s="8"/>
    </row>
    <row r="3618" spans="1:4" x14ac:dyDescent="0.25">
      <c r="A3618" s="133"/>
      <c r="D3618" s="8"/>
    </row>
    <row r="3619" spans="1:4" x14ac:dyDescent="0.25">
      <c r="A3619" s="133"/>
      <c r="D3619" s="8"/>
    </row>
    <row r="3620" spans="1:4" x14ac:dyDescent="0.25">
      <c r="A3620" s="133"/>
      <c r="D3620" s="8"/>
    </row>
    <row r="3621" spans="1:4" x14ac:dyDescent="0.25">
      <c r="A3621" s="133"/>
      <c r="D3621" s="8"/>
    </row>
    <row r="3622" spans="1:4" x14ac:dyDescent="0.25">
      <c r="A3622" s="133"/>
      <c r="D3622" s="8"/>
    </row>
    <row r="3623" spans="1:4" x14ac:dyDescent="0.25">
      <c r="A3623" s="133"/>
      <c r="D3623" s="8"/>
    </row>
    <row r="3624" spans="1:4" x14ac:dyDescent="0.25">
      <c r="A3624" s="133"/>
      <c r="D3624" s="8"/>
    </row>
    <row r="3625" spans="1:4" x14ac:dyDescent="0.25">
      <c r="A3625" s="133"/>
      <c r="D3625" s="8"/>
    </row>
    <row r="3626" spans="1:4" x14ac:dyDescent="0.25">
      <c r="A3626" s="133"/>
      <c r="D3626" s="8"/>
    </row>
    <row r="3627" spans="1:4" x14ac:dyDescent="0.25">
      <c r="A3627" s="133"/>
      <c r="D3627" s="8"/>
    </row>
    <row r="3628" spans="1:4" x14ac:dyDescent="0.25">
      <c r="A3628" s="133"/>
      <c r="D3628" s="8"/>
    </row>
    <row r="3629" spans="1:4" x14ac:dyDescent="0.25">
      <c r="A3629" s="133"/>
      <c r="D3629" s="8"/>
    </row>
    <row r="3630" spans="1:4" x14ac:dyDescent="0.25">
      <c r="A3630" s="133"/>
      <c r="D3630" s="8"/>
    </row>
    <row r="3631" spans="1:4" x14ac:dyDescent="0.25">
      <c r="A3631" s="133"/>
      <c r="D3631" s="8"/>
    </row>
    <row r="3632" spans="1:4" x14ac:dyDescent="0.25">
      <c r="A3632" s="133"/>
      <c r="D3632" s="8"/>
    </row>
    <row r="3633" spans="1:4" x14ac:dyDescent="0.25">
      <c r="A3633" s="133"/>
      <c r="D3633" s="8"/>
    </row>
    <row r="3634" spans="1:4" x14ac:dyDescent="0.25">
      <c r="A3634" s="133"/>
      <c r="D3634" s="8"/>
    </row>
    <row r="3635" spans="1:4" x14ac:dyDescent="0.25">
      <c r="A3635" s="133"/>
      <c r="D3635" s="8"/>
    </row>
    <row r="3636" spans="1:4" x14ac:dyDescent="0.25">
      <c r="A3636" s="133"/>
      <c r="D3636" s="8"/>
    </row>
    <row r="3637" spans="1:4" x14ac:dyDescent="0.25">
      <c r="A3637" s="133"/>
      <c r="D3637" s="8"/>
    </row>
    <row r="3638" spans="1:4" x14ac:dyDescent="0.25">
      <c r="A3638" s="133"/>
      <c r="D3638" s="8"/>
    </row>
    <row r="3639" spans="1:4" x14ac:dyDescent="0.25">
      <c r="A3639" s="133"/>
      <c r="D3639" s="8"/>
    </row>
    <row r="3640" spans="1:4" x14ac:dyDescent="0.25">
      <c r="A3640" s="133"/>
      <c r="D3640" s="8"/>
    </row>
    <row r="3641" spans="1:4" x14ac:dyDescent="0.25">
      <c r="A3641" s="133"/>
      <c r="D3641" s="8"/>
    </row>
    <row r="3642" spans="1:4" x14ac:dyDescent="0.25">
      <c r="A3642" s="133"/>
      <c r="D3642" s="8"/>
    </row>
    <row r="3643" spans="1:4" x14ac:dyDescent="0.25">
      <c r="A3643" s="133"/>
      <c r="D3643" s="8"/>
    </row>
    <row r="3644" spans="1:4" x14ac:dyDescent="0.25">
      <c r="A3644" s="133"/>
      <c r="D3644" s="8"/>
    </row>
    <row r="3645" spans="1:4" x14ac:dyDescent="0.25">
      <c r="A3645" s="133"/>
      <c r="D3645" s="8"/>
    </row>
    <row r="3646" spans="1:4" x14ac:dyDescent="0.25">
      <c r="A3646" s="133"/>
      <c r="D3646" s="8"/>
    </row>
    <row r="3647" spans="1:4" x14ac:dyDescent="0.25">
      <c r="A3647" s="133"/>
      <c r="D3647" s="8"/>
    </row>
    <row r="3648" spans="1:4" x14ac:dyDescent="0.25">
      <c r="A3648" s="133"/>
      <c r="D3648" s="8"/>
    </row>
    <row r="3649" spans="1:4" x14ac:dyDescent="0.25">
      <c r="A3649" s="133"/>
      <c r="D3649" s="8"/>
    </row>
    <row r="3650" spans="1:4" x14ac:dyDescent="0.25">
      <c r="A3650" s="133"/>
      <c r="D3650" s="8"/>
    </row>
    <row r="3651" spans="1:4" x14ac:dyDescent="0.25">
      <c r="A3651" s="133"/>
      <c r="D3651" s="8"/>
    </row>
    <row r="3652" spans="1:4" x14ac:dyDescent="0.25">
      <c r="A3652" s="133"/>
      <c r="D3652" s="8"/>
    </row>
    <row r="3653" spans="1:4" x14ac:dyDescent="0.25">
      <c r="A3653" s="133"/>
      <c r="D3653" s="8"/>
    </row>
    <row r="3654" spans="1:4" x14ac:dyDescent="0.25">
      <c r="A3654" s="133"/>
      <c r="D3654" s="8"/>
    </row>
    <row r="3655" spans="1:4" x14ac:dyDescent="0.25">
      <c r="A3655" s="133"/>
      <c r="D3655" s="8"/>
    </row>
    <row r="3656" spans="1:4" x14ac:dyDescent="0.25">
      <c r="A3656" s="133"/>
      <c r="D3656" s="8"/>
    </row>
    <row r="3657" spans="1:4" x14ac:dyDescent="0.25">
      <c r="A3657" s="133"/>
      <c r="D3657" s="8"/>
    </row>
    <row r="3658" spans="1:4" x14ac:dyDescent="0.25">
      <c r="A3658" s="133"/>
      <c r="D3658" s="8"/>
    </row>
    <row r="3659" spans="1:4" x14ac:dyDescent="0.25">
      <c r="A3659" s="133"/>
      <c r="D3659" s="8"/>
    </row>
    <row r="3660" spans="1:4" x14ac:dyDescent="0.25">
      <c r="A3660" s="133"/>
      <c r="D3660" s="8"/>
    </row>
    <row r="3661" spans="1:4" x14ac:dyDescent="0.25">
      <c r="A3661" s="133"/>
      <c r="D3661" s="8"/>
    </row>
    <row r="3662" spans="1:4" x14ac:dyDescent="0.25">
      <c r="A3662" s="133"/>
      <c r="D3662" s="8"/>
    </row>
    <row r="3663" spans="1:4" x14ac:dyDescent="0.25">
      <c r="A3663" s="133"/>
      <c r="D3663" s="8"/>
    </row>
    <row r="3664" spans="1:4" x14ac:dyDescent="0.25">
      <c r="A3664" s="133"/>
      <c r="D3664" s="8"/>
    </row>
    <row r="3665" spans="1:4" x14ac:dyDescent="0.25">
      <c r="A3665" s="133"/>
      <c r="D3665" s="8"/>
    </row>
    <row r="3666" spans="1:4" x14ac:dyDescent="0.25">
      <c r="A3666" s="133"/>
      <c r="D3666" s="8"/>
    </row>
    <row r="3667" spans="1:4" x14ac:dyDescent="0.25">
      <c r="A3667" s="133"/>
      <c r="D3667" s="8"/>
    </row>
    <row r="3668" spans="1:4" x14ac:dyDescent="0.25">
      <c r="A3668" s="133"/>
      <c r="D3668" s="8"/>
    </row>
    <row r="3669" spans="1:4" x14ac:dyDescent="0.25">
      <c r="A3669" s="133"/>
      <c r="D3669" s="8"/>
    </row>
    <row r="3670" spans="1:4" x14ac:dyDescent="0.25">
      <c r="A3670" s="133"/>
      <c r="D3670" s="8"/>
    </row>
    <row r="3671" spans="1:4" x14ac:dyDescent="0.25">
      <c r="A3671" s="133"/>
      <c r="D3671" s="8"/>
    </row>
    <row r="3672" spans="1:4" x14ac:dyDescent="0.25">
      <c r="A3672" s="133"/>
      <c r="D3672" s="8"/>
    </row>
    <row r="3673" spans="1:4" x14ac:dyDescent="0.25">
      <c r="A3673" s="133"/>
      <c r="D3673" s="8"/>
    </row>
    <row r="3674" spans="1:4" x14ac:dyDescent="0.25">
      <c r="A3674" s="133"/>
      <c r="D3674" s="8"/>
    </row>
    <row r="3675" spans="1:4" x14ac:dyDescent="0.25">
      <c r="A3675" s="133"/>
      <c r="D3675" s="8"/>
    </row>
    <row r="3676" spans="1:4" x14ac:dyDescent="0.25">
      <c r="A3676" s="133"/>
      <c r="D3676" s="8"/>
    </row>
    <row r="3677" spans="1:4" x14ac:dyDescent="0.25">
      <c r="A3677" s="133"/>
      <c r="D3677" s="8"/>
    </row>
    <row r="3678" spans="1:4" x14ac:dyDescent="0.25">
      <c r="A3678" s="133"/>
      <c r="D3678" s="8"/>
    </row>
    <row r="3679" spans="1:4" x14ac:dyDescent="0.25">
      <c r="A3679" s="133"/>
      <c r="D3679" s="8"/>
    </row>
    <row r="3680" spans="1:4" x14ac:dyDescent="0.25">
      <c r="A3680" s="133"/>
      <c r="D3680" s="8"/>
    </row>
    <row r="3681" spans="1:4" x14ac:dyDescent="0.25">
      <c r="A3681" s="133"/>
      <c r="D3681" s="8"/>
    </row>
    <row r="3682" spans="1:4" x14ac:dyDescent="0.25">
      <c r="A3682" s="133"/>
      <c r="D3682" s="8"/>
    </row>
    <row r="3683" spans="1:4" x14ac:dyDescent="0.25">
      <c r="A3683" s="133"/>
      <c r="D3683" s="8"/>
    </row>
    <row r="3684" spans="1:4" x14ac:dyDescent="0.25">
      <c r="A3684" s="133"/>
      <c r="D3684" s="8"/>
    </row>
    <row r="3685" spans="1:4" x14ac:dyDescent="0.25">
      <c r="A3685" s="133"/>
      <c r="D3685" s="8"/>
    </row>
    <row r="3686" spans="1:4" x14ac:dyDescent="0.25">
      <c r="A3686" s="133"/>
      <c r="D3686" s="8"/>
    </row>
    <row r="3687" spans="1:4" x14ac:dyDescent="0.25">
      <c r="A3687" s="133"/>
      <c r="D3687" s="8"/>
    </row>
    <row r="3688" spans="1:4" x14ac:dyDescent="0.25">
      <c r="A3688" s="133"/>
      <c r="D3688" s="8"/>
    </row>
    <row r="3689" spans="1:4" x14ac:dyDescent="0.25">
      <c r="A3689" s="133"/>
      <c r="D3689" s="8"/>
    </row>
    <row r="3690" spans="1:4" x14ac:dyDescent="0.25">
      <c r="A3690" s="133"/>
      <c r="D3690" s="8"/>
    </row>
    <row r="3691" spans="1:4" x14ac:dyDescent="0.25">
      <c r="A3691" s="133"/>
      <c r="D3691" s="8"/>
    </row>
    <row r="3692" spans="1:4" x14ac:dyDescent="0.25">
      <c r="A3692" s="133"/>
      <c r="D3692" s="8"/>
    </row>
    <row r="3693" spans="1:4" x14ac:dyDescent="0.25">
      <c r="A3693" s="133"/>
      <c r="D3693" s="8"/>
    </row>
    <row r="3694" spans="1:4" x14ac:dyDescent="0.25">
      <c r="A3694" s="133"/>
      <c r="D3694" s="8"/>
    </row>
    <row r="3695" spans="1:4" x14ac:dyDescent="0.25">
      <c r="A3695" s="133"/>
      <c r="D3695" s="8"/>
    </row>
    <row r="3696" spans="1:4" x14ac:dyDescent="0.25">
      <c r="A3696" s="133"/>
      <c r="D3696" s="8"/>
    </row>
    <row r="3697" spans="1:4" x14ac:dyDescent="0.25">
      <c r="A3697" s="133"/>
      <c r="D3697" s="8"/>
    </row>
    <row r="3698" spans="1:4" x14ac:dyDescent="0.25">
      <c r="A3698" s="133"/>
      <c r="D3698" s="8"/>
    </row>
    <row r="3699" spans="1:4" x14ac:dyDescent="0.25">
      <c r="A3699" s="133"/>
      <c r="D3699" s="8"/>
    </row>
    <row r="3700" spans="1:4" x14ac:dyDescent="0.25">
      <c r="A3700" s="133"/>
      <c r="D3700" s="8"/>
    </row>
    <row r="3701" spans="1:4" x14ac:dyDescent="0.25">
      <c r="A3701" s="133"/>
      <c r="D3701" s="8"/>
    </row>
    <row r="3702" spans="1:4" x14ac:dyDescent="0.25">
      <c r="A3702" s="133"/>
      <c r="D3702" s="8"/>
    </row>
    <row r="3703" spans="1:4" x14ac:dyDescent="0.25">
      <c r="A3703" s="133"/>
      <c r="D3703" s="8"/>
    </row>
    <row r="3704" spans="1:4" x14ac:dyDescent="0.25">
      <c r="A3704" s="133"/>
      <c r="D3704" s="8"/>
    </row>
    <row r="3705" spans="1:4" x14ac:dyDescent="0.25">
      <c r="A3705" s="133"/>
      <c r="D3705" s="8"/>
    </row>
    <row r="3706" spans="1:4" x14ac:dyDescent="0.25">
      <c r="A3706" s="133"/>
      <c r="D3706" s="8"/>
    </row>
    <row r="3707" spans="1:4" x14ac:dyDescent="0.25">
      <c r="A3707" s="133"/>
      <c r="D3707" s="8"/>
    </row>
    <row r="3708" spans="1:4" x14ac:dyDescent="0.25">
      <c r="A3708" s="133"/>
      <c r="D3708" s="8"/>
    </row>
    <row r="3709" spans="1:4" x14ac:dyDescent="0.25">
      <c r="A3709" s="133"/>
      <c r="D3709" s="8"/>
    </row>
    <row r="3710" spans="1:4" x14ac:dyDescent="0.25">
      <c r="A3710" s="133"/>
      <c r="D3710" s="8"/>
    </row>
    <row r="3711" spans="1:4" x14ac:dyDescent="0.25">
      <c r="A3711" s="133"/>
      <c r="D3711" s="8"/>
    </row>
    <row r="3712" spans="1:4" x14ac:dyDescent="0.25">
      <c r="A3712" s="133"/>
      <c r="D3712" s="8"/>
    </row>
    <row r="3713" spans="1:4" x14ac:dyDescent="0.25">
      <c r="A3713" s="133"/>
      <c r="D3713" s="8"/>
    </row>
    <row r="3714" spans="1:4" x14ac:dyDescent="0.25">
      <c r="A3714" s="133"/>
      <c r="D3714" s="8"/>
    </row>
    <row r="3715" spans="1:4" x14ac:dyDescent="0.25">
      <c r="A3715" s="133"/>
      <c r="D3715" s="8"/>
    </row>
    <row r="3716" spans="1:4" x14ac:dyDescent="0.25">
      <c r="A3716" s="133"/>
      <c r="D3716" s="8"/>
    </row>
    <row r="3717" spans="1:4" x14ac:dyDescent="0.25">
      <c r="A3717" s="133"/>
      <c r="D3717" s="8"/>
    </row>
    <row r="3718" spans="1:4" x14ac:dyDescent="0.25">
      <c r="A3718" s="133"/>
      <c r="D3718" s="8"/>
    </row>
    <row r="3719" spans="1:4" x14ac:dyDescent="0.25">
      <c r="A3719" s="133"/>
      <c r="D3719" s="8"/>
    </row>
    <row r="3720" spans="1:4" x14ac:dyDescent="0.25">
      <c r="A3720" s="133"/>
      <c r="D3720" s="8"/>
    </row>
    <row r="3721" spans="1:4" x14ac:dyDescent="0.25">
      <c r="A3721" s="133"/>
      <c r="D3721" s="8"/>
    </row>
    <row r="3722" spans="1:4" x14ac:dyDescent="0.25">
      <c r="A3722" s="133"/>
      <c r="D3722" s="8"/>
    </row>
    <row r="3723" spans="1:4" x14ac:dyDescent="0.25">
      <c r="A3723" s="133"/>
      <c r="D3723" s="8"/>
    </row>
    <row r="3724" spans="1:4" x14ac:dyDescent="0.25">
      <c r="A3724" s="133"/>
      <c r="D3724" s="8"/>
    </row>
    <row r="3725" spans="1:4" x14ac:dyDescent="0.25">
      <c r="A3725" s="133"/>
      <c r="D3725" s="8"/>
    </row>
    <row r="3726" spans="1:4" x14ac:dyDescent="0.25">
      <c r="A3726" s="133"/>
      <c r="D3726" s="8"/>
    </row>
    <row r="3727" spans="1:4" x14ac:dyDescent="0.25">
      <c r="A3727" s="133"/>
      <c r="D3727" s="8"/>
    </row>
    <row r="3728" spans="1:4" x14ac:dyDescent="0.25">
      <c r="A3728" s="133"/>
      <c r="D3728" s="8"/>
    </row>
    <row r="3729" spans="1:4" x14ac:dyDescent="0.25">
      <c r="A3729" s="133"/>
      <c r="D3729" s="8"/>
    </row>
    <row r="3730" spans="1:4" x14ac:dyDescent="0.25">
      <c r="A3730" s="133"/>
      <c r="D3730" s="8"/>
    </row>
    <row r="3731" spans="1:4" x14ac:dyDescent="0.25">
      <c r="A3731" s="133"/>
      <c r="D3731" s="8"/>
    </row>
    <row r="3732" spans="1:4" x14ac:dyDescent="0.25">
      <c r="A3732" s="133"/>
      <c r="D3732" s="8"/>
    </row>
    <row r="3733" spans="1:4" x14ac:dyDescent="0.25">
      <c r="A3733" s="133"/>
      <c r="D3733" s="8"/>
    </row>
    <row r="3734" spans="1:4" x14ac:dyDescent="0.25">
      <c r="A3734" s="133"/>
      <c r="D3734" s="8"/>
    </row>
    <row r="3735" spans="1:4" x14ac:dyDescent="0.25">
      <c r="A3735" s="133"/>
      <c r="D3735" s="8"/>
    </row>
    <row r="3736" spans="1:4" x14ac:dyDescent="0.25">
      <c r="A3736" s="133"/>
      <c r="D3736" s="8"/>
    </row>
    <row r="3737" spans="1:4" x14ac:dyDescent="0.25">
      <c r="A3737" s="133"/>
      <c r="D3737" s="8"/>
    </row>
    <row r="3738" spans="1:4" x14ac:dyDescent="0.25">
      <c r="A3738" s="133"/>
      <c r="D3738" s="8"/>
    </row>
    <row r="3739" spans="1:4" x14ac:dyDescent="0.25">
      <c r="A3739" s="133"/>
      <c r="D3739" s="8"/>
    </row>
    <row r="3740" spans="1:4" x14ac:dyDescent="0.25">
      <c r="A3740" s="133"/>
      <c r="D3740" s="8"/>
    </row>
    <row r="3741" spans="1:4" x14ac:dyDescent="0.25">
      <c r="A3741" s="133"/>
      <c r="D3741" s="8"/>
    </row>
    <row r="3742" spans="1:4" x14ac:dyDescent="0.25">
      <c r="A3742" s="133"/>
      <c r="D3742" s="8"/>
    </row>
    <row r="3743" spans="1:4" x14ac:dyDescent="0.25">
      <c r="A3743" s="133"/>
      <c r="D3743" s="8"/>
    </row>
    <row r="3744" spans="1:4" x14ac:dyDescent="0.25">
      <c r="A3744" s="133"/>
      <c r="D3744" s="8"/>
    </row>
    <row r="3745" spans="1:4" x14ac:dyDescent="0.25">
      <c r="A3745" s="133"/>
      <c r="D3745" s="8"/>
    </row>
    <row r="3746" spans="1:4" x14ac:dyDescent="0.25">
      <c r="A3746" s="133"/>
      <c r="D3746" s="8"/>
    </row>
    <row r="3747" spans="1:4" x14ac:dyDescent="0.25">
      <c r="A3747" s="133"/>
      <c r="D3747" s="8"/>
    </row>
    <row r="3748" spans="1:4" x14ac:dyDescent="0.25">
      <c r="A3748" s="133"/>
      <c r="D3748" s="8"/>
    </row>
    <row r="3749" spans="1:4" x14ac:dyDescent="0.25">
      <c r="A3749" s="133"/>
      <c r="D3749" s="8"/>
    </row>
    <row r="3750" spans="1:4" x14ac:dyDescent="0.25">
      <c r="A3750" s="133"/>
      <c r="D3750" s="8"/>
    </row>
    <row r="3751" spans="1:4" x14ac:dyDescent="0.25">
      <c r="A3751" s="133"/>
      <c r="D3751" s="8"/>
    </row>
    <row r="3752" spans="1:4" x14ac:dyDescent="0.25">
      <c r="A3752" s="133"/>
      <c r="D3752" s="8"/>
    </row>
    <row r="3753" spans="1:4" x14ac:dyDescent="0.25">
      <c r="A3753" s="133"/>
      <c r="D3753" s="8"/>
    </row>
    <row r="3754" spans="1:4" x14ac:dyDescent="0.25">
      <c r="A3754" s="133"/>
      <c r="D3754" s="8"/>
    </row>
    <row r="3755" spans="1:4" x14ac:dyDescent="0.25">
      <c r="A3755" s="133"/>
      <c r="D3755" s="8"/>
    </row>
    <row r="3756" spans="1:4" x14ac:dyDescent="0.25">
      <c r="A3756" s="133"/>
      <c r="D3756" s="8"/>
    </row>
    <row r="3757" spans="1:4" x14ac:dyDescent="0.25">
      <c r="A3757" s="133"/>
      <c r="D3757" s="8"/>
    </row>
    <row r="3758" spans="1:4" x14ac:dyDescent="0.25">
      <c r="A3758" s="133"/>
      <c r="D3758" s="8"/>
    </row>
    <row r="3759" spans="1:4" x14ac:dyDescent="0.25">
      <c r="A3759" s="133"/>
      <c r="D3759" s="8"/>
    </row>
    <row r="3760" spans="1:4" x14ac:dyDescent="0.25">
      <c r="A3760" s="133"/>
      <c r="D3760" s="8"/>
    </row>
    <row r="3761" spans="1:4" x14ac:dyDescent="0.25">
      <c r="A3761" s="133"/>
      <c r="D3761" s="8"/>
    </row>
    <row r="3762" spans="1:4" x14ac:dyDescent="0.25">
      <c r="A3762" s="133"/>
      <c r="D3762" s="8"/>
    </row>
    <row r="3763" spans="1:4" x14ac:dyDescent="0.25">
      <c r="A3763" s="133"/>
      <c r="D3763" s="8"/>
    </row>
    <row r="3764" spans="1:4" x14ac:dyDescent="0.25">
      <c r="A3764" s="133"/>
      <c r="D3764" s="8"/>
    </row>
    <row r="3765" spans="1:4" x14ac:dyDescent="0.25">
      <c r="A3765" s="133"/>
      <c r="D3765" s="8"/>
    </row>
    <row r="3766" spans="1:4" x14ac:dyDescent="0.25">
      <c r="A3766" s="133"/>
      <c r="D3766" s="8"/>
    </row>
    <row r="3767" spans="1:4" x14ac:dyDescent="0.25">
      <c r="A3767" s="133"/>
      <c r="D3767" s="8"/>
    </row>
    <row r="3768" spans="1:4" x14ac:dyDescent="0.25">
      <c r="A3768" s="133"/>
      <c r="D3768" s="8"/>
    </row>
    <row r="3769" spans="1:4" x14ac:dyDescent="0.25">
      <c r="A3769" s="133"/>
      <c r="D3769" s="8"/>
    </row>
    <row r="3770" spans="1:4" x14ac:dyDescent="0.25">
      <c r="A3770" s="133"/>
      <c r="D3770" s="8"/>
    </row>
    <row r="3771" spans="1:4" x14ac:dyDescent="0.25">
      <c r="A3771" s="133"/>
      <c r="D3771" s="8"/>
    </row>
    <row r="3772" spans="1:4" x14ac:dyDescent="0.25">
      <c r="A3772" s="133"/>
      <c r="D3772" s="8"/>
    </row>
    <row r="3773" spans="1:4" x14ac:dyDescent="0.25">
      <c r="A3773" s="133"/>
      <c r="D3773" s="8"/>
    </row>
    <row r="3774" spans="1:4" x14ac:dyDescent="0.25">
      <c r="A3774" s="133"/>
      <c r="D3774" s="8"/>
    </row>
    <row r="3775" spans="1:4" x14ac:dyDescent="0.25">
      <c r="A3775" s="133"/>
      <c r="D3775" s="8"/>
    </row>
    <row r="3776" spans="1:4" x14ac:dyDescent="0.25">
      <c r="A3776" s="133"/>
      <c r="D3776" s="8"/>
    </row>
    <row r="3777" spans="1:4" x14ac:dyDescent="0.25">
      <c r="A3777" s="133"/>
      <c r="D3777" s="8"/>
    </row>
    <row r="3778" spans="1:4" x14ac:dyDescent="0.25">
      <c r="A3778" s="133"/>
      <c r="D3778" s="8"/>
    </row>
    <row r="3779" spans="1:4" x14ac:dyDescent="0.25">
      <c r="A3779" s="133"/>
      <c r="D3779" s="8"/>
    </row>
    <row r="3780" spans="1:4" x14ac:dyDescent="0.25">
      <c r="A3780" s="133"/>
      <c r="D3780" s="8"/>
    </row>
    <row r="3781" spans="1:4" x14ac:dyDescent="0.25">
      <c r="A3781" s="133"/>
      <c r="D3781" s="8"/>
    </row>
    <row r="3782" spans="1:4" x14ac:dyDescent="0.25">
      <c r="A3782" s="133"/>
      <c r="D3782" s="8"/>
    </row>
    <row r="3783" spans="1:4" x14ac:dyDescent="0.25">
      <c r="A3783" s="133"/>
      <c r="D3783" s="8"/>
    </row>
    <row r="3784" spans="1:4" x14ac:dyDescent="0.25">
      <c r="A3784" s="133"/>
      <c r="D3784" s="8"/>
    </row>
    <row r="3785" spans="1:4" x14ac:dyDescent="0.25">
      <c r="A3785" s="133"/>
      <c r="D3785" s="8"/>
    </row>
    <row r="3786" spans="1:4" x14ac:dyDescent="0.25">
      <c r="A3786" s="133"/>
      <c r="D3786" s="8"/>
    </row>
    <row r="3787" spans="1:4" x14ac:dyDescent="0.25">
      <c r="A3787" s="133"/>
      <c r="D3787" s="8"/>
    </row>
    <row r="3788" spans="1:4" x14ac:dyDescent="0.25">
      <c r="A3788" s="133"/>
      <c r="D3788" s="8"/>
    </row>
    <row r="3789" spans="1:4" x14ac:dyDescent="0.25">
      <c r="A3789" s="133"/>
      <c r="D3789" s="8"/>
    </row>
    <row r="3790" spans="1:4" x14ac:dyDescent="0.25">
      <c r="A3790" s="133"/>
      <c r="D3790" s="8"/>
    </row>
    <row r="3791" spans="1:4" x14ac:dyDescent="0.25">
      <c r="A3791" s="133"/>
      <c r="D3791" s="8"/>
    </row>
    <row r="3792" spans="1:4" x14ac:dyDescent="0.25">
      <c r="A3792" s="133"/>
      <c r="D3792" s="8"/>
    </row>
    <row r="3793" spans="1:4" x14ac:dyDescent="0.25">
      <c r="A3793" s="133"/>
      <c r="D3793" s="8"/>
    </row>
    <row r="3794" spans="1:4" x14ac:dyDescent="0.25">
      <c r="A3794" s="133"/>
      <c r="D3794" s="8"/>
    </row>
    <row r="3795" spans="1:4" x14ac:dyDescent="0.25">
      <c r="A3795" s="133"/>
      <c r="D3795" s="8"/>
    </row>
    <row r="3796" spans="1:4" x14ac:dyDescent="0.25">
      <c r="A3796" s="133"/>
      <c r="D3796" s="8"/>
    </row>
    <row r="3797" spans="1:4" x14ac:dyDescent="0.25">
      <c r="A3797" s="133"/>
      <c r="D3797" s="8"/>
    </row>
    <row r="3798" spans="1:4" x14ac:dyDescent="0.25">
      <c r="A3798" s="133"/>
      <c r="D3798" s="8"/>
    </row>
    <row r="3799" spans="1:4" x14ac:dyDescent="0.25">
      <c r="A3799" s="133"/>
      <c r="D3799" s="8"/>
    </row>
    <row r="3800" spans="1:4" x14ac:dyDescent="0.25">
      <c r="A3800" s="133"/>
      <c r="D3800" s="8"/>
    </row>
    <row r="3801" spans="1:4" x14ac:dyDescent="0.25">
      <c r="A3801" s="133"/>
      <c r="D3801" s="8"/>
    </row>
    <row r="3802" spans="1:4" x14ac:dyDescent="0.25">
      <c r="A3802" s="133"/>
      <c r="D3802" s="8"/>
    </row>
    <row r="3803" spans="1:4" x14ac:dyDescent="0.25">
      <c r="A3803" s="133"/>
      <c r="D3803" s="8"/>
    </row>
    <row r="3804" spans="1:4" x14ac:dyDescent="0.25">
      <c r="A3804" s="133"/>
      <c r="D3804" s="8"/>
    </row>
    <row r="3805" spans="1:4" x14ac:dyDescent="0.25">
      <c r="A3805" s="133"/>
      <c r="D3805" s="8"/>
    </row>
    <row r="3806" spans="1:4" x14ac:dyDescent="0.25">
      <c r="A3806" s="133"/>
      <c r="D3806" s="8"/>
    </row>
    <row r="3807" spans="1:4" x14ac:dyDescent="0.25">
      <c r="A3807" s="133"/>
      <c r="D3807" s="8"/>
    </row>
    <row r="3808" spans="1:4" x14ac:dyDescent="0.25">
      <c r="A3808" s="133"/>
      <c r="D3808" s="8"/>
    </row>
    <row r="3809" spans="1:4" x14ac:dyDescent="0.25">
      <c r="A3809" s="133"/>
      <c r="D3809" s="8"/>
    </row>
    <row r="3810" spans="1:4" x14ac:dyDescent="0.25">
      <c r="A3810" s="133"/>
      <c r="D3810" s="8"/>
    </row>
    <row r="3811" spans="1:4" x14ac:dyDescent="0.25">
      <c r="A3811" s="133"/>
      <c r="D3811" s="8"/>
    </row>
    <row r="3812" spans="1:4" x14ac:dyDescent="0.25">
      <c r="A3812" s="133"/>
      <c r="D3812" s="8"/>
    </row>
    <row r="3813" spans="1:4" x14ac:dyDescent="0.25">
      <c r="A3813" s="133"/>
      <c r="D3813" s="8"/>
    </row>
    <row r="3814" spans="1:4" x14ac:dyDescent="0.25">
      <c r="A3814" s="133"/>
      <c r="D3814" s="8"/>
    </row>
    <row r="3815" spans="1:4" x14ac:dyDescent="0.25">
      <c r="A3815" s="133"/>
      <c r="D3815" s="8"/>
    </row>
    <row r="3816" spans="1:4" x14ac:dyDescent="0.25">
      <c r="A3816" s="133"/>
      <c r="D3816" s="8"/>
    </row>
    <row r="3817" spans="1:4" x14ac:dyDescent="0.25">
      <c r="A3817" s="133"/>
      <c r="D3817" s="8"/>
    </row>
    <row r="3818" spans="1:4" x14ac:dyDescent="0.25">
      <c r="A3818" s="133"/>
      <c r="D3818" s="8"/>
    </row>
    <row r="3819" spans="1:4" x14ac:dyDescent="0.25">
      <c r="A3819" s="133"/>
      <c r="D3819" s="8"/>
    </row>
    <row r="3820" spans="1:4" x14ac:dyDescent="0.25">
      <c r="A3820" s="133"/>
      <c r="D3820" s="8"/>
    </row>
    <row r="3821" spans="1:4" x14ac:dyDescent="0.25">
      <c r="A3821" s="133"/>
      <c r="D3821" s="8"/>
    </row>
    <row r="3822" spans="1:4" x14ac:dyDescent="0.25">
      <c r="A3822" s="133"/>
      <c r="D3822" s="8"/>
    </row>
    <row r="3823" spans="1:4" x14ac:dyDescent="0.25">
      <c r="A3823" s="133"/>
      <c r="D3823" s="8"/>
    </row>
    <row r="3824" spans="1:4" x14ac:dyDescent="0.25">
      <c r="A3824" s="133"/>
      <c r="D3824" s="8"/>
    </row>
    <row r="3825" spans="1:4" x14ac:dyDescent="0.25">
      <c r="A3825" s="133"/>
      <c r="D3825" s="8"/>
    </row>
    <row r="3826" spans="1:4" x14ac:dyDescent="0.25">
      <c r="A3826" s="133"/>
      <c r="D3826" s="8"/>
    </row>
    <row r="3827" spans="1:4" x14ac:dyDescent="0.25">
      <c r="A3827" s="133"/>
      <c r="D3827" s="8"/>
    </row>
    <row r="3828" spans="1:4" x14ac:dyDescent="0.25">
      <c r="A3828" s="133"/>
      <c r="D3828" s="8"/>
    </row>
    <row r="3829" spans="1:4" x14ac:dyDescent="0.25">
      <c r="A3829" s="133"/>
      <c r="D3829" s="8"/>
    </row>
    <row r="3830" spans="1:4" x14ac:dyDescent="0.25">
      <c r="A3830" s="133"/>
      <c r="D3830" s="8"/>
    </row>
    <row r="3831" spans="1:4" x14ac:dyDescent="0.25">
      <c r="A3831" s="133"/>
      <c r="D3831" s="8"/>
    </row>
    <row r="3832" spans="1:4" x14ac:dyDescent="0.25">
      <c r="A3832" s="133"/>
      <c r="D3832" s="8"/>
    </row>
    <row r="3833" spans="1:4" x14ac:dyDescent="0.25">
      <c r="A3833" s="133"/>
      <c r="D3833" s="8"/>
    </row>
    <row r="3834" spans="1:4" x14ac:dyDescent="0.25">
      <c r="A3834" s="133"/>
      <c r="D3834" s="8"/>
    </row>
    <row r="3835" spans="1:4" x14ac:dyDescent="0.25">
      <c r="A3835" s="133"/>
      <c r="D3835" s="8"/>
    </row>
    <row r="3836" spans="1:4" x14ac:dyDescent="0.25">
      <c r="A3836" s="133"/>
      <c r="D3836" s="8"/>
    </row>
    <row r="3837" spans="1:4" x14ac:dyDescent="0.25">
      <c r="A3837" s="133"/>
      <c r="D3837" s="8"/>
    </row>
    <row r="3838" spans="1:4" x14ac:dyDescent="0.25">
      <c r="A3838" s="133"/>
      <c r="D3838" s="8"/>
    </row>
    <row r="3839" spans="1:4" x14ac:dyDescent="0.25">
      <c r="A3839" s="133"/>
      <c r="D3839" s="8"/>
    </row>
    <row r="3840" spans="1:4" x14ac:dyDescent="0.25">
      <c r="A3840" s="133"/>
      <c r="D3840" s="8"/>
    </row>
    <row r="3841" spans="1:4" x14ac:dyDescent="0.25">
      <c r="A3841" s="133"/>
      <c r="D3841" s="8"/>
    </row>
    <row r="3842" spans="1:4" x14ac:dyDescent="0.25">
      <c r="A3842" s="133"/>
      <c r="D3842" s="8"/>
    </row>
    <row r="3843" spans="1:4" x14ac:dyDescent="0.25">
      <c r="A3843" s="133"/>
      <c r="D3843" s="8"/>
    </row>
    <row r="3844" spans="1:4" x14ac:dyDescent="0.25">
      <c r="A3844" s="133"/>
      <c r="D3844" s="8"/>
    </row>
    <row r="3845" spans="1:4" x14ac:dyDescent="0.25">
      <c r="A3845" s="133"/>
      <c r="D3845" s="8"/>
    </row>
    <row r="3846" spans="1:4" x14ac:dyDescent="0.25">
      <c r="A3846" s="133"/>
      <c r="D3846" s="8"/>
    </row>
    <row r="3847" spans="1:4" x14ac:dyDescent="0.25">
      <c r="A3847" s="133"/>
      <c r="D3847" s="8"/>
    </row>
    <row r="3848" spans="1:4" x14ac:dyDescent="0.25">
      <c r="A3848" s="133"/>
      <c r="D3848" s="8"/>
    </row>
    <row r="3849" spans="1:4" x14ac:dyDescent="0.25">
      <c r="A3849" s="133"/>
      <c r="D3849" s="8"/>
    </row>
    <row r="3850" spans="1:4" x14ac:dyDescent="0.25">
      <c r="A3850" s="133"/>
      <c r="D3850" s="8"/>
    </row>
    <row r="3851" spans="1:4" x14ac:dyDescent="0.25">
      <c r="A3851" s="133"/>
      <c r="D3851" s="8"/>
    </row>
    <row r="3852" spans="1:4" x14ac:dyDescent="0.25">
      <c r="A3852" s="133"/>
      <c r="D3852" s="8"/>
    </row>
    <row r="3853" spans="1:4" x14ac:dyDescent="0.25">
      <c r="A3853" s="133"/>
      <c r="D3853" s="8"/>
    </row>
    <row r="3854" spans="1:4" x14ac:dyDescent="0.25">
      <c r="A3854" s="133"/>
      <c r="D3854" s="8"/>
    </row>
    <row r="3855" spans="1:4" x14ac:dyDescent="0.25">
      <c r="A3855" s="133"/>
      <c r="D3855" s="8"/>
    </row>
    <row r="3856" spans="1:4" x14ac:dyDescent="0.25">
      <c r="A3856" s="133"/>
      <c r="D3856" s="8"/>
    </row>
    <row r="3857" spans="1:4" x14ac:dyDescent="0.25">
      <c r="A3857" s="133"/>
      <c r="D3857" s="8"/>
    </row>
    <row r="3858" spans="1:4" x14ac:dyDescent="0.25">
      <c r="A3858" s="133"/>
      <c r="D3858" s="8"/>
    </row>
    <row r="3859" spans="1:4" x14ac:dyDescent="0.25">
      <c r="A3859" s="133"/>
      <c r="D3859" s="8"/>
    </row>
    <row r="3860" spans="1:4" x14ac:dyDescent="0.25">
      <c r="A3860" s="133"/>
      <c r="D3860" s="8"/>
    </row>
    <row r="3861" spans="1:4" x14ac:dyDescent="0.25">
      <c r="A3861" s="133"/>
      <c r="D3861" s="8"/>
    </row>
    <row r="3862" spans="1:4" x14ac:dyDescent="0.25">
      <c r="A3862" s="133"/>
      <c r="D3862" s="8"/>
    </row>
    <row r="3863" spans="1:4" x14ac:dyDescent="0.25">
      <c r="A3863" s="133"/>
      <c r="D3863" s="8"/>
    </row>
    <row r="3864" spans="1:4" x14ac:dyDescent="0.25">
      <c r="A3864" s="133"/>
      <c r="D3864" s="8"/>
    </row>
    <row r="3865" spans="1:4" x14ac:dyDescent="0.25">
      <c r="A3865" s="133"/>
      <c r="D3865" s="8"/>
    </row>
    <row r="3866" spans="1:4" x14ac:dyDescent="0.25">
      <c r="A3866" s="133"/>
      <c r="D3866" s="8"/>
    </row>
    <row r="3867" spans="1:4" x14ac:dyDescent="0.25">
      <c r="A3867" s="133"/>
      <c r="D3867" s="8"/>
    </row>
    <row r="3868" spans="1:4" x14ac:dyDescent="0.25">
      <c r="A3868" s="133"/>
      <c r="D3868" s="8"/>
    </row>
    <row r="3869" spans="1:4" x14ac:dyDescent="0.25">
      <c r="A3869" s="133"/>
      <c r="D3869" s="8"/>
    </row>
    <row r="3870" spans="1:4" x14ac:dyDescent="0.25">
      <c r="A3870" s="133"/>
      <c r="D3870" s="8"/>
    </row>
    <row r="3871" spans="1:4" x14ac:dyDescent="0.25">
      <c r="A3871" s="133"/>
      <c r="D3871" s="8"/>
    </row>
    <row r="3872" spans="1:4" x14ac:dyDescent="0.25">
      <c r="A3872" s="133"/>
      <c r="D3872" s="8"/>
    </row>
    <row r="3873" spans="1:4" x14ac:dyDescent="0.25">
      <c r="A3873" s="133"/>
      <c r="D3873" s="8"/>
    </row>
    <row r="3874" spans="1:4" x14ac:dyDescent="0.25">
      <c r="A3874" s="133"/>
      <c r="D3874" s="8"/>
    </row>
    <row r="3875" spans="1:4" x14ac:dyDescent="0.25">
      <c r="A3875" s="133"/>
      <c r="D3875" s="8"/>
    </row>
    <row r="3876" spans="1:4" x14ac:dyDescent="0.25">
      <c r="A3876" s="133"/>
      <c r="D3876" s="8"/>
    </row>
    <row r="3877" spans="1:4" x14ac:dyDescent="0.25">
      <c r="A3877" s="133"/>
      <c r="D3877" s="8"/>
    </row>
    <row r="3878" spans="1:4" x14ac:dyDescent="0.25">
      <c r="A3878" s="133"/>
      <c r="D3878" s="8"/>
    </row>
    <row r="3879" spans="1:4" x14ac:dyDescent="0.25">
      <c r="A3879" s="133"/>
      <c r="D3879" s="8"/>
    </row>
    <row r="3880" spans="1:4" x14ac:dyDescent="0.25">
      <c r="A3880" s="133"/>
      <c r="D3880" s="8"/>
    </row>
    <row r="3881" spans="1:4" x14ac:dyDescent="0.25">
      <c r="A3881" s="133"/>
      <c r="D3881" s="8"/>
    </row>
    <row r="3882" spans="1:4" x14ac:dyDescent="0.25">
      <c r="A3882" s="133"/>
      <c r="D3882" s="8"/>
    </row>
    <row r="3883" spans="1:4" x14ac:dyDescent="0.25">
      <c r="A3883" s="133"/>
      <c r="D3883" s="8"/>
    </row>
    <row r="3884" spans="1:4" x14ac:dyDescent="0.25">
      <c r="A3884" s="133"/>
      <c r="D3884" s="8"/>
    </row>
    <row r="3885" spans="1:4" x14ac:dyDescent="0.25">
      <c r="A3885" s="133"/>
      <c r="D3885" s="8"/>
    </row>
    <row r="3886" spans="1:4" x14ac:dyDescent="0.25">
      <c r="A3886" s="133"/>
      <c r="D3886" s="8"/>
    </row>
    <row r="3887" spans="1:4" x14ac:dyDescent="0.25">
      <c r="A3887" s="133"/>
      <c r="D3887" s="8"/>
    </row>
    <row r="3888" spans="1:4" x14ac:dyDescent="0.25">
      <c r="A3888" s="133"/>
      <c r="D3888" s="8"/>
    </row>
    <row r="3889" spans="1:4" x14ac:dyDescent="0.25">
      <c r="A3889" s="133"/>
      <c r="D3889" s="8"/>
    </row>
    <row r="3890" spans="1:4" x14ac:dyDescent="0.25">
      <c r="A3890" s="133"/>
      <c r="D3890" s="8"/>
    </row>
    <row r="3891" spans="1:4" x14ac:dyDescent="0.25">
      <c r="A3891" s="133"/>
      <c r="D3891" s="8"/>
    </row>
    <row r="3892" spans="1:4" x14ac:dyDescent="0.25">
      <c r="A3892" s="133"/>
      <c r="D3892" s="8"/>
    </row>
    <row r="3893" spans="1:4" x14ac:dyDescent="0.25">
      <c r="A3893" s="133"/>
      <c r="D3893" s="8"/>
    </row>
    <row r="3894" spans="1:4" x14ac:dyDescent="0.25">
      <c r="A3894" s="133"/>
      <c r="D3894" s="8"/>
    </row>
    <row r="3895" spans="1:4" x14ac:dyDescent="0.25">
      <c r="A3895" s="133"/>
      <c r="D3895" s="8"/>
    </row>
    <row r="3896" spans="1:4" x14ac:dyDescent="0.25">
      <c r="A3896" s="133"/>
      <c r="D3896" s="8"/>
    </row>
    <row r="3897" spans="1:4" x14ac:dyDescent="0.25">
      <c r="A3897" s="133"/>
      <c r="D3897" s="8"/>
    </row>
    <row r="3898" spans="1:4" x14ac:dyDescent="0.25">
      <c r="A3898" s="133"/>
      <c r="D3898" s="8"/>
    </row>
    <row r="3899" spans="1:4" x14ac:dyDescent="0.25">
      <c r="A3899" s="133"/>
      <c r="D3899" s="8"/>
    </row>
    <row r="3900" spans="1:4" x14ac:dyDescent="0.25">
      <c r="A3900" s="133"/>
      <c r="D3900" s="8"/>
    </row>
    <row r="3901" spans="1:4" x14ac:dyDescent="0.25">
      <c r="A3901" s="133"/>
      <c r="D3901" s="8"/>
    </row>
    <row r="3902" spans="1:4" x14ac:dyDescent="0.25">
      <c r="A3902" s="133"/>
      <c r="D3902" s="8"/>
    </row>
    <row r="3903" spans="1:4" x14ac:dyDescent="0.25">
      <c r="A3903" s="133"/>
      <c r="D3903" s="8"/>
    </row>
    <row r="3904" spans="1:4" x14ac:dyDescent="0.25">
      <c r="A3904" s="133"/>
      <c r="D3904" s="8"/>
    </row>
    <row r="3905" spans="1:4" x14ac:dyDescent="0.25">
      <c r="A3905" s="133"/>
      <c r="D3905" s="8"/>
    </row>
    <row r="3906" spans="1:4" x14ac:dyDescent="0.25">
      <c r="A3906" s="133"/>
      <c r="D3906" s="8"/>
    </row>
    <row r="3907" spans="1:4" x14ac:dyDescent="0.25">
      <c r="A3907" s="133"/>
      <c r="D3907" s="8"/>
    </row>
    <row r="3908" spans="1:4" x14ac:dyDescent="0.25">
      <c r="A3908" s="133"/>
      <c r="D3908" s="8"/>
    </row>
    <row r="3909" spans="1:4" x14ac:dyDescent="0.25">
      <c r="A3909" s="133"/>
      <c r="D3909" s="8"/>
    </row>
    <row r="3910" spans="1:4" x14ac:dyDescent="0.25">
      <c r="A3910" s="133"/>
      <c r="D3910" s="8"/>
    </row>
    <row r="3911" spans="1:4" x14ac:dyDescent="0.25">
      <c r="A3911" s="133"/>
      <c r="D3911" s="8"/>
    </row>
    <row r="3912" spans="1:4" x14ac:dyDescent="0.25">
      <c r="A3912" s="133"/>
      <c r="D3912" s="8"/>
    </row>
    <row r="3913" spans="1:4" x14ac:dyDescent="0.25">
      <c r="A3913" s="133"/>
      <c r="D3913" s="8"/>
    </row>
    <row r="3914" spans="1:4" x14ac:dyDescent="0.25">
      <c r="A3914" s="133"/>
      <c r="D3914" s="8"/>
    </row>
    <row r="3915" spans="1:4" x14ac:dyDescent="0.25">
      <c r="A3915" s="133"/>
      <c r="D3915" s="8"/>
    </row>
    <row r="3916" spans="1:4" x14ac:dyDescent="0.25">
      <c r="A3916" s="133"/>
      <c r="D3916" s="8"/>
    </row>
    <row r="3917" spans="1:4" x14ac:dyDescent="0.25">
      <c r="A3917" s="133"/>
      <c r="D3917" s="8"/>
    </row>
    <row r="3918" spans="1:4" x14ac:dyDescent="0.25">
      <c r="A3918" s="133"/>
      <c r="D3918" s="8"/>
    </row>
    <row r="3919" spans="1:4" x14ac:dyDescent="0.25">
      <c r="A3919" s="133"/>
      <c r="D3919" s="8"/>
    </row>
    <row r="3920" spans="1:4" x14ac:dyDescent="0.25">
      <c r="A3920" s="133"/>
      <c r="D3920" s="8"/>
    </row>
    <row r="3921" spans="1:4" x14ac:dyDescent="0.25">
      <c r="A3921" s="133"/>
      <c r="D3921" s="8"/>
    </row>
    <row r="3922" spans="1:4" x14ac:dyDescent="0.25">
      <c r="A3922" s="133"/>
      <c r="D3922" s="8"/>
    </row>
    <row r="3923" spans="1:4" x14ac:dyDescent="0.25">
      <c r="A3923" s="133"/>
      <c r="D3923" s="8"/>
    </row>
    <row r="3924" spans="1:4" x14ac:dyDescent="0.25">
      <c r="A3924" s="133"/>
      <c r="D3924" s="8"/>
    </row>
    <row r="3925" spans="1:4" x14ac:dyDescent="0.25">
      <c r="A3925" s="133"/>
      <c r="D3925" s="8"/>
    </row>
    <row r="3926" spans="1:4" x14ac:dyDescent="0.25">
      <c r="A3926" s="133"/>
      <c r="D3926" s="8"/>
    </row>
    <row r="3927" spans="1:4" x14ac:dyDescent="0.25">
      <c r="A3927" s="133"/>
      <c r="D3927" s="8"/>
    </row>
    <row r="3928" spans="1:4" x14ac:dyDescent="0.25">
      <c r="A3928" s="133"/>
      <c r="D3928" s="8"/>
    </row>
    <row r="3929" spans="1:4" x14ac:dyDescent="0.25">
      <c r="A3929" s="133"/>
      <c r="D3929" s="8"/>
    </row>
    <row r="3930" spans="1:4" x14ac:dyDescent="0.25">
      <c r="A3930" s="133"/>
      <c r="D3930" s="8"/>
    </row>
    <row r="3931" spans="1:4" x14ac:dyDescent="0.25">
      <c r="A3931" s="133"/>
      <c r="D3931" s="8"/>
    </row>
    <row r="3932" spans="1:4" x14ac:dyDescent="0.25">
      <c r="A3932" s="133"/>
      <c r="D3932" s="8"/>
    </row>
    <row r="3933" spans="1:4" x14ac:dyDescent="0.25">
      <c r="A3933" s="133"/>
      <c r="D3933" s="8"/>
    </row>
    <row r="3934" spans="1:4" x14ac:dyDescent="0.25">
      <c r="A3934" s="133"/>
      <c r="D3934" s="8"/>
    </row>
    <row r="3935" spans="1:4" x14ac:dyDescent="0.25">
      <c r="A3935" s="133"/>
      <c r="D3935" s="8"/>
    </row>
    <row r="3936" spans="1:4" x14ac:dyDescent="0.25">
      <c r="A3936" s="133"/>
      <c r="D3936" s="8"/>
    </row>
    <row r="3937" spans="1:4" x14ac:dyDescent="0.25">
      <c r="A3937" s="133"/>
      <c r="D3937" s="8"/>
    </row>
    <row r="3938" spans="1:4" x14ac:dyDescent="0.25">
      <c r="A3938" s="133"/>
      <c r="D3938" s="8"/>
    </row>
    <row r="3939" spans="1:4" x14ac:dyDescent="0.25">
      <c r="A3939" s="133"/>
      <c r="D3939" s="8"/>
    </row>
    <row r="3940" spans="1:4" x14ac:dyDescent="0.25">
      <c r="A3940" s="133"/>
      <c r="D3940" s="8"/>
    </row>
    <row r="3941" spans="1:4" x14ac:dyDescent="0.25">
      <c r="A3941" s="133"/>
      <c r="D3941" s="8"/>
    </row>
    <row r="3942" spans="1:4" x14ac:dyDescent="0.25">
      <c r="A3942" s="133"/>
      <c r="D3942" s="8"/>
    </row>
    <row r="3943" spans="1:4" x14ac:dyDescent="0.25">
      <c r="A3943" s="133"/>
      <c r="D3943" s="8"/>
    </row>
    <row r="3944" spans="1:4" x14ac:dyDescent="0.25">
      <c r="A3944" s="133"/>
      <c r="D3944" s="8"/>
    </row>
    <row r="3945" spans="1:4" x14ac:dyDescent="0.25">
      <c r="A3945" s="133"/>
      <c r="D3945" s="8"/>
    </row>
    <row r="3946" spans="1:4" x14ac:dyDescent="0.25">
      <c r="A3946" s="133"/>
      <c r="D3946" s="8"/>
    </row>
    <row r="3947" spans="1:4" x14ac:dyDescent="0.25">
      <c r="A3947" s="133"/>
      <c r="D3947" s="8"/>
    </row>
    <row r="3948" spans="1:4" x14ac:dyDescent="0.25">
      <c r="A3948" s="133"/>
      <c r="D3948" s="8"/>
    </row>
    <row r="3949" spans="1:4" x14ac:dyDescent="0.25">
      <c r="A3949" s="133"/>
      <c r="D3949" s="8"/>
    </row>
    <row r="3950" spans="1:4" x14ac:dyDescent="0.25">
      <c r="A3950" s="133"/>
      <c r="D3950" s="8"/>
    </row>
    <row r="3951" spans="1:4" x14ac:dyDescent="0.25">
      <c r="A3951" s="133"/>
      <c r="D3951" s="8"/>
    </row>
    <row r="3952" spans="1:4" x14ac:dyDescent="0.25">
      <c r="A3952" s="133"/>
      <c r="D3952" s="8"/>
    </row>
    <row r="3953" spans="1:4" x14ac:dyDescent="0.25">
      <c r="A3953" s="133"/>
      <c r="D3953" s="8"/>
    </row>
    <row r="3954" spans="1:4" x14ac:dyDescent="0.25">
      <c r="A3954" s="133"/>
      <c r="D3954" s="8"/>
    </row>
    <row r="3955" spans="1:4" x14ac:dyDescent="0.25">
      <c r="A3955" s="133"/>
      <c r="D3955" s="8"/>
    </row>
    <row r="3956" spans="1:4" x14ac:dyDescent="0.25">
      <c r="A3956" s="133"/>
      <c r="D3956" s="8"/>
    </row>
    <row r="3957" spans="1:4" x14ac:dyDescent="0.25">
      <c r="A3957" s="133"/>
      <c r="D3957" s="8"/>
    </row>
    <row r="3958" spans="1:4" x14ac:dyDescent="0.25">
      <c r="A3958" s="133"/>
      <c r="D3958" s="8"/>
    </row>
    <row r="3959" spans="1:4" x14ac:dyDescent="0.25">
      <c r="A3959" s="133"/>
      <c r="D3959" s="8"/>
    </row>
    <row r="3960" spans="1:4" x14ac:dyDescent="0.25">
      <c r="A3960" s="133"/>
      <c r="D3960" s="8"/>
    </row>
    <row r="3961" spans="1:4" x14ac:dyDescent="0.25">
      <c r="A3961" s="133"/>
      <c r="D3961" s="8"/>
    </row>
    <row r="3962" spans="1:4" x14ac:dyDescent="0.25">
      <c r="A3962" s="133"/>
      <c r="D3962" s="8"/>
    </row>
    <row r="3963" spans="1:4" x14ac:dyDescent="0.25">
      <c r="A3963" s="133"/>
      <c r="D3963" s="8"/>
    </row>
    <row r="3964" spans="1:4" x14ac:dyDescent="0.25">
      <c r="A3964" s="133"/>
      <c r="D3964" s="8"/>
    </row>
    <row r="3965" spans="1:4" x14ac:dyDescent="0.25">
      <c r="A3965" s="133"/>
      <c r="D3965" s="8"/>
    </row>
    <row r="3966" spans="1:4" x14ac:dyDescent="0.25">
      <c r="A3966" s="133"/>
      <c r="D3966" s="8"/>
    </row>
    <row r="3967" spans="1:4" x14ac:dyDescent="0.25">
      <c r="A3967" s="133"/>
      <c r="D3967" s="8"/>
    </row>
    <row r="3968" spans="1:4" x14ac:dyDescent="0.25">
      <c r="A3968" s="133"/>
      <c r="D3968" s="8"/>
    </row>
    <row r="3969" spans="1:4" x14ac:dyDescent="0.25">
      <c r="A3969" s="133"/>
      <c r="D3969" s="8"/>
    </row>
    <row r="3970" spans="1:4" x14ac:dyDescent="0.25">
      <c r="A3970" s="133"/>
      <c r="D3970" s="8"/>
    </row>
    <row r="3971" spans="1:4" x14ac:dyDescent="0.25">
      <c r="A3971" s="133"/>
      <c r="D3971" s="8"/>
    </row>
    <row r="3972" spans="1:4" x14ac:dyDescent="0.25">
      <c r="A3972" s="133"/>
      <c r="D3972" s="8"/>
    </row>
    <row r="3973" spans="1:4" x14ac:dyDescent="0.25">
      <c r="A3973" s="133"/>
      <c r="D3973" s="8"/>
    </row>
    <row r="3974" spans="1:4" x14ac:dyDescent="0.25">
      <c r="A3974" s="133"/>
      <c r="D3974" s="8"/>
    </row>
    <row r="3975" spans="1:4" x14ac:dyDescent="0.25">
      <c r="A3975" s="133"/>
      <c r="D3975" s="8"/>
    </row>
    <row r="3976" spans="1:4" x14ac:dyDescent="0.25">
      <c r="A3976" s="133"/>
      <c r="D3976" s="8"/>
    </row>
    <row r="3977" spans="1:4" x14ac:dyDescent="0.25">
      <c r="A3977" s="133"/>
      <c r="D3977" s="8"/>
    </row>
    <row r="3978" spans="1:4" x14ac:dyDescent="0.25">
      <c r="A3978" s="133"/>
      <c r="D3978" s="8"/>
    </row>
    <row r="3979" spans="1:4" x14ac:dyDescent="0.25">
      <c r="A3979" s="133"/>
      <c r="D3979" s="8"/>
    </row>
    <row r="3980" spans="1:4" x14ac:dyDescent="0.25">
      <c r="A3980" s="133"/>
      <c r="D3980" s="8"/>
    </row>
    <row r="3981" spans="1:4" x14ac:dyDescent="0.25">
      <c r="A3981" s="133"/>
      <c r="D3981" s="8"/>
    </row>
    <row r="3982" spans="1:4" x14ac:dyDescent="0.25">
      <c r="A3982" s="133"/>
      <c r="D3982" s="8"/>
    </row>
    <row r="3983" spans="1:4" x14ac:dyDescent="0.25">
      <c r="A3983" s="133"/>
      <c r="D3983" s="8"/>
    </row>
    <row r="3984" spans="1:4" x14ac:dyDescent="0.25">
      <c r="A3984" s="133"/>
      <c r="D3984" s="8"/>
    </row>
    <row r="3985" spans="1:4" x14ac:dyDescent="0.25">
      <c r="A3985" s="133"/>
      <c r="D3985" s="8"/>
    </row>
    <row r="3986" spans="1:4" x14ac:dyDescent="0.25">
      <c r="A3986" s="133"/>
      <c r="D3986" s="8"/>
    </row>
    <row r="3987" spans="1:4" x14ac:dyDescent="0.25">
      <c r="A3987" s="133"/>
      <c r="D3987" s="8"/>
    </row>
    <row r="3988" spans="1:4" x14ac:dyDescent="0.25">
      <c r="A3988" s="133"/>
      <c r="D3988" s="8"/>
    </row>
    <row r="3989" spans="1:4" x14ac:dyDescent="0.25">
      <c r="A3989" s="133"/>
      <c r="D3989" s="8"/>
    </row>
    <row r="3990" spans="1:4" x14ac:dyDescent="0.25">
      <c r="A3990" s="133"/>
      <c r="D3990" s="8"/>
    </row>
    <row r="3991" spans="1:4" x14ac:dyDescent="0.25">
      <c r="A3991" s="133"/>
      <c r="D3991" s="8"/>
    </row>
    <row r="3992" spans="1:4" x14ac:dyDescent="0.25">
      <c r="A3992" s="133"/>
      <c r="D3992" s="8"/>
    </row>
    <row r="3993" spans="1:4" x14ac:dyDescent="0.25">
      <c r="A3993" s="133"/>
      <c r="D3993" s="8"/>
    </row>
    <row r="3994" spans="1:4" x14ac:dyDescent="0.25">
      <c r="A3994" s="133"/>
      <c r="D3994" s="8"/>
    </row>
    <row r="3995" spans="1:4" x14ac:dyDescent="0.25">
      <c r="A3995" s="133"/>
      <c r="D3995" s="8"/>
    </row>
    <row r="3996" spans="1:4" x14ac:dyDescent="0.25">
      <c r="A3996" s="133"/>
      <c r="D3996" s="8"/>
    </row>
    <row r="3997" spans="1:4" x14ac:dyDescent="0.25">
      <c r="A3997" s="133"/>
      <c r="D3997" s="8"/>
    </row>
    <row r="3998" spans="1:4" x14ac:dyDescent="0.25">
      <c r="A3998" s="133"/>
      <c r="D3998" s="8"/>
    </row>
    <row r="3999" spans="1:4" x14ac:dyDescent="0.25">
      <c r="A3999" s="133"/>
      <c r="D3999" s="8"/>
    </row>
    <row r="4000" spans="1:4" x14ac:dyDescent="0.25">
      <c r="A4000" s="133"/>
      <c r="D4000" s="8"/>
    </row>
    <row r="4001" spans="1:4" x14ac:dyDescent="0.25">
      <c r="A4001" s="133"/>
      <c r="D4001" s="8"/>
    </row>
    <row r="4002" spans="1:4" x14ac:dyDescent="0.25">
      <c r="A4002" s="133"/>
      <c r="D4002" s="8"/>
    </row>
    <row r="4003" spans="1:4" x14ac:dyDescent="0.25">
      <c r="A4003" s="133"/>
      <c r="D4003" s="8"/>
    </row>
    <row r="4004" spans="1:4" x14ac:dyDescent="0.25">
      <c r="A4004" s="133"/>
      <c r="D4004" s="8"/>
    </row>
    <row r="4005" spans="1:4" x14ac:dyDescent="0.25">
      <c r="A4005" s="133"/>
      <c r="D4005" s="8"/>
    </row>
    <row r="4006" spans="1:4" x14ac:dyDescent="0.25">
      <c r="A4006" s="133"/>
      <c r="D4006" s="8"/>
    </row>
    <row r="4007" spans="1:4" x14ac:dyDescent="0.25">
      <c r="A4007" s="133"/>
      <c r="D4007" s="8"/>
    </row>
    <row r="4008" spans="1:4" x14ac:dyDescent="0.25">
      <c r="A4008" s="133"/>
      <c r="D4008" s="8"/>
    </row>
    <row r="4009" spans="1:4" x14ac:dyDescent="0.25">
      <c r="A4009" s="133"/>
      <c r="D4009" s="8"/>
    </row>
    <row r="4010" spans="1:4" x14ac:dyDescent="0.25">
      <c r="A4010" s="133"/>
      <c r="D4010" s="8"/>
    </row>
    <row r="4011" spans="1:4" x14ac:dyDescent="0.25">
      <c r="A4011" s="133"/>
      <c r="D4011" s="8"/>
    </row>
    <row r="4012" spans="1:4" x14ac:dyDescent="0.25">
      <c r="A4012" s="133"/>
      <c r="D4012" s="8"/>
    </row>
    <row r="4013" spans="1:4" x14ac:dyDescent="0.25">
      <c r="A4013" s="133"/>
      <c r="D4013" s="8"/>
    </row>
    <row r="4014" spans="1:4" x14ac:dyDescent="0.25">
      <c r="A4014" s="133"/>
      <c r="D4014" s="8"/>
    </row>
    <row r="4015" spans="1:4" x14ac:dyDescent="0.25">
      <c r="A4015" s="133"/>
      <c r="D4015" s="8"/>
    </row>
    <row r="4016" spans="1:4" x14ac:dyDescent="0.25">
      <c r="A4016" s="133"/>
      <c r="D4016" s="8"/>
    </row>
    <row r="4017" spans="1:4" x14ac:dyDescent="0.25">
      <c r="A4017" s="133"/>
      <c r="D4017" s="8"/>
    </row>
    <row r="4018" spans="1:4" x14ac:dyDescent="0.25">
      <c r="A4018" s="133"/>
      <c r="D4018" s="8"/>
    </row>
    <row r="4019" spans="1:4" x14ac:dyDescent="0.25">
      <c r="A4019" s="133"/>
      <c r="D4019" s="8"/>
    </row>
    <row r="4020" spans="1:4" x14ac:dyDescent="0.25">
      <c r="A4020" s="133"/>
      <c r="D4020" s="8"/>
    </row>
    <row r="4021" spans="1:4" x14ac:dyDescent="0.25">
      <c r="A4021" s="133"/>
      <c r="D4021" s="8"/>
    </row>
    <row r="4022" spans="1:4" x14ac:dyDescent="0.25">
      <c r="A4022" s="133"/>
      <c r="D4022" s="8"/>
    </row>
    <row r="4023" spans="1:4" x14ac:dyDescent="0.25">
      <c r="A4023" s="133"/>
      <c r="D4023" s="8"/>
    </row>
    <row r="4024" spans="1:4" x14ac:dyDescent="0.25">
      <c r="A4024" s="133"/>
      <c r="D4024" s="8"/>
    </row>
    <row r="4025" spans="1:4" x14ac:dyDescent="0.25">
      <c r="A4025" s="133"/>
      <c r="D4025" s="8"/>
    </row>
    <row r="4026" spans="1:4" x14ac:dyDescent="0.25">
      <c r="A4026" s="133"/>
      <c r="D4026" s="8"/>
    </row>
    <row r="4027" spans="1:4" x14ac:dyDescent="0.25">
      <c r="A4027" s="133"/>
      <c r="D4027" s="8"/>
    </row>
    <row r="4028" spans="1:4" x14ac:dyDescent="0.25">
      <c r="A4028" s="133"/>
      <c r="D4028" s="8"/>
    </row>
    <row r="4029" spans="1:4" x14ac:dyDescent="0.25">
      <c r="A4029" s="133"/>
      <c r="D4029" s="8"/>
    </row>
    <row r="4030" spans="1:4" x14ac:dyDescent="0.25">
      <c r="A4030" s="133"/>
      <c r="D4030" s="8"/>
    </row>
    <row r="4031" spans="1:4" x14ac:dyDescent="0.25">
      <c r="A4031" s="133"/>
      <c r="D4031" s="8"/>
    </row>
    <row r="4032" spans="1:4" x14ac:dyDescent="0.25">
      <c r="A4032" s="133"/>
      <c r="D4032" s="8"/>
    </row>
    <row r="4033" spans="1:4" x14ac:dyDescent="0.25">
      <c r="A4033" s="133"/>
      <c r="D4033" s="8"/>
    </row>
    <row r="4034" spans="1:4" x14ac:dyDescent="0.25">
      <c r="A4034" s="133"/>
      <c r="D4034" s="8"/>
    </row>
    <row r="4035" spans="1:4" x14ac:dyDescent="0.25">
      <c r="A4035" s="133"/>
      <c r="D4035" s="8"/>
    </row>
    <row r="4036" spans="1:4" x14ac:dyDescent="0.25">
      <c r="A4036" s="133"/>
      <c r="D4036" s="8"/>
    </row>
    <row r="4037" spans="1:4" x14ac:dyDescent="0.25">
      <c r="A4037" s="133"/>
      <c r="D4037" s="8"/>
    </row>
    <row r="4038" spans="1:4" x14ac:dyDescent="0.25">
      <c r="A4038" s="133"/>
      <c r="D4038" s="8"/>
    </row>
    <row r="4039" spans="1:4" x14ac:dyDescent="0.25">
      <c r="A4039" s="133"/>
      <c r="D4039" s="8"/>
    </row>
    <row r="4040" spans="1:4" x14ac:dyDescent="0.25">
      <c r="A4040" s="133"/>
      <c r="D4040" s="8"/>
    </row>
    <row r="4041" spans="1:4" x14ac:dyDescent="0.25">
      <c r="A4041" s="133"/>
      <c r="D4041" s="8"/>
    </row>
    <row r="4042" spans="1:4" x14ac:dyDescent="0.25">
      <c r="A4042" s="133"/>
      <c r="D4042" s="8"/>
    </row>
    <row r="4043" spans="1:4" x14ac:dyDescent="0.25">
      <c r="A4043" s="133"/>
      <c r="D4043" s="8"/>
    </row>
    <row r="4044" spans="1:4" x14ac:dyDescent="0.25">
      <c r="A4044" s="133"/>
      <c r="D4044" s="8"/>
    </row>
    <row r="4045" spans="1:4" x14ac:dyDescent="0.25">
      <c r="A4045" s="133"/>
      <c r="D4045" s="8"/>
    </row>
    <row r="4046" spans="1:4" x14ac:dyDescent="0.25">
      <c r="A4046" s="133"/>
      <c r="D4046" s="8"/>
    </row>
    <row r="4047" spans="1:4" x14ac:dyDescent="0.25">
      <c r="A4047" s="133"/>
      <c r="D4047" s="8"/>
    </row>
    <row r="4048" spans="1:4" x14ac:dyDescent="0.25">
      <c r="A4048" s="133"/>
      <c r="D4048" s="8"/>
    </row>
    <row r="4049" spans="1:4" x14ac:dyDescent="0.25">
      <c r="A4049" s="133"/>
      <c r="D4049" s="8"/>
    </row>
    <row r="4050" spans="1:4" x14ac:dyDescent="0.25">
      <c r="A4050" s="133"/>
      <c r="D4050" s="8"/>
    </row>
    <row r="4051" spans="1:4" x14ac:dyDescent="0.25">
      <c r="A4051" s="133"/>
      <c r="D4051" s="8"/>
    </row>
    <row r="4052" spans="1:4" x14ac:dyDescent="0.25">
      <c r="A4052" s="133"/>
      <c r="D4052" s="8"/>
    </row>
    <row r="4053" spans="1:4" x14ac:dyDescent="0.25">
      <c r="A4053" s="133"/>
      <c r="D4053" s="8"/>
    </row>
    <row r="4054" spans="1:4" x14ac:dyDescent="0.25">
      <c r="A4054" s="133"/>
      <c r="D4054" s="8"/>
    </row>
    <row r="4055" spans="1:4" x14ac:dyDescent="0.25">
      <c r="A4055" s="133"/>
      <c r="D4055" s="8"/>
    </row>
    <row r="4056" spans="1:4" x14ac:dyDescent="0.25">
      <c r="A4056" s="133"/>
      <c r="D4056" s="8"/>
    </row>
    <row r="4057" spans="1:4" x14ac:dyDescent="0.25">
      <c r="A4057" s="133"/>
      <c r="D4057" s="8"/>
    </row>
    <row r="4058" spans="1:4" x14ac:dyDescent="0.25">
      <c r="A4058" s="133"/>
      <c r="D4058" s="8"/>
    </row>
    <row r="4059" spans="1:4" x14ac:dyDescent="0.25">
      <c r="A4059" s="133"/>
      <c r="D4059" s="8"/>
    </row>
    <row r="4060" spans="1:4" x14ac:dyDescent="0.25">
      <c r="A4060" s="133"/>
      <c r="D4060" s="8"/>
    </row>
    <row r="4061" spans="1:4" x14ac:dyDescent="0.25">
      <c r="A4061" s="133"/>
      <c r="D4061" s="8"/>
    </row>
    <row r="4062" spans="1:4" x14ac:dyDescent="0.25">
      <c r="A4062" s="133"/>
      <c r="D4062" s="8"/>
    </row>
    <row r="4063" spans="1:4" x14ac:dyDescent="0.25">
      <c r="A4063" s="133"/>
      <c r="D4063" s="8"/>
    </row>
    <row r="4064" spans="1:4" x14ac:dyDescent="0.25">
      <c r="A4064" s="133"/>
      <c r="D4064" s="8"/>
    </row>
    <row r="4065" spans="1:4" x14ac:dyDescent="0.25">
      <c r="A4065" s="133"/>
      <c r="D4065" s="8"/>
    </row>
    <row r="4066" spans="1:4" x14ac:dyDescent="0.25">
      <c r="A4066" s="133"/>
      <c r="D4066" s="8"/>
    </row>
    <row r="4067" spans="1:4" x14ac:dyDescent="0.25">
      <c r="A4067" s="133"/>
      <c r="D4067" s="8"/>
    </row>
    <row r="4068" spans="1:4" x14ac:dyDescent="0.25">
      <c r="A4068" s="133"/>
      <c r="D4068" s="8"/>
    </row>
    <row r="4069" spans="1:4" x14ac:dyDescent="0.25">
      <c r="A4069" s="133"/>
      <c r="D4069" s="8"/>
    </row>
    <row r="4070" spans="1:4" x14ac:dyDescent="0.25">
      <c r="A4070" s="133"/>
      <c r="D4070" s="8"/>
    </row>
    <row r="4071" spans="1:4" x14ac:dyDescent="0.25">
      <c r="A4071" s="133"/>
      <c r="D4071" s="8"/>
    </row>
    <row r="4072" spans="1:4" x14ac:dyDescent="0.25">
      <c r="A4072" s="133"/>
      <c r="D4072" s="8"/>
    </row>
    <row r="4073" spans="1:4" x14ac:dyDescent="0.25">
      <c r="A4073" s="133"/>
      <c r="D4073" s="8"/>
    </row>
    <row r="4074" spans="1:4" x14ac:dyDescent="0.25">
      <c r="A4074" s="133"/>
      <c r="D4074" s="8"/>
    </row>
    <row r="4075" spans="1:4" x14ac:dyDescent="0.25">
      <c r="A4075" s="133"/>
      <c r="D4075" s="8"/>
    </row>
    <row r="4076" spans="1:4" x14ac:dyDescent="0.25">
      <c r="A4076" s="133"/>
      <c r="D4076" s="8"/>
    </row>
    <row r="4077" spans="1:4" x14ac:dyDescent="0.25">
      <c r="A4077" s="133"/>
      <c r="D4077" s="8"/>
    </row>
    <row r="4078" spans="1:4" x14ac:dyDescent="0.25">
      <c r="A4078" s="133"/>
      <c r="D4078" s="8"/>
    </row>
    <row r="4079" spans="1:4" x14ac:dyDescent="0.25">
      <c r="A4079" s="133"/>
      <c r="D4079" s="8"/>
    </row>
    <row r="4080" spans="1:4" x14ac:dyDescent="0.25">
      <c r="A4080" s="133"/>
      <c r="D4080" s="8"/>
    </row>
    <row r="4081" spans="1:4" x14ac:dyDescent="0.25">
      <c r="A4081" s="133"/>
      <c r="D4081" s="8"/>
    </row>
    <row r="4082" spans="1:4" x14ac:dyDescent="0.25">
      <c r="A4082" s="133"/>
      <c r="D4082" s="8"/>
    </row>
    <row r="4083" spans="1:4" x14ac:dyDescent="0.25">
      <c r="A4083" s="133"/>
      <c r="D4083" s="8"/>
    </row>
    <row r="4084" spans="1:4" x14ac:dyDescent="0.25">
      <c r="A4084" s="133"/>
      <c r="D4084" s="8"/>
    </row>
    <row r="4085" spans="1:4" x14ac:dyDescent="0.25">
      <c r="A4085" s="133"/>
      <c r="D4085" s="8"/>
    </row>
    <row r="4086" spans="1:4" x14ac:dyDescent="0.25">
      <c r="A4086" s="133"/>
      <c r="D4086" s="8"/>
    </row>
    <row r="4087" spans="1:4" x14ac:dyDescent="0.25">
      <c r="A4087" s="133"/>
      <c r="D4087" s="8"/>
    </row>
    <row r="4088" spans="1:4" x14ac:dyDescent="0.25">
      <c r="A4088" s="133"/>
      <c r="D4088" s="8"/>
    </row>
    <row r="4089" spans="1:4" x14ac:dyDescent="0.25">
      <c r="A4089" s="133"/>
      <c r="D4089" s="8"/>
    </row>
    <row r="4090" spans="1:4" x14ac:dyDescent="0.25">
      <c r="A4090" s="133"/>
      <c r="D4090" s="8"/>
    </row>
    <row r="4091" spans="1:4" x14ac:dyDescent="0.25">
      <c r="A4091" s="133"/>
      <c r="D4091" s="8"/>
    </row>
    <row r="4092" spans="1:4" x14ac:dyDescent="0.25">
      <c r="A4092" s="133"/>
      <c r="D4092" s="8"/>
    </row>
    <row r="4093" spans="1:4" x14ac:dyDescent="0.25">
      <c r="A4093" s="133"/>
      <c r="D4093" s="8"/>
    </row>
    <row r="4094" spans="1:4" x14ac:dyDescent="0.25">
      <c r="A4094" s="133"/>
      <c r="D4094" s="8"/>
    </row>
    <row r="4095" spans="1:4" x14ac:dyDescent="0.25">
      <c r="A4095" s="133"/>
      <c r="D4095" s="8"/>
    </row>
    <row r="4096" spans="1:4" x14ac:dyDescent="0.25">
      <c r="A4096" s="133"/>
      <c r="D4096" s="8"/>
    </row>
    <row r="4097" spans="1:4" x14ac:dyDescent="0.25">
      <c r="A4097" s="133"/>
      <c r="D4097" s="8"/>
    </row>
    <row r="4098" spans="1:4" x14ac:dyDescent="0.25">
      <c r="A4098" s="133"/>
      <c r="D4098" s="8"/>
    </row>
    <row r="4099" spans="1:4" x14ac:dyDescent="0.25">
      <c r="A4099" s="133"/>
      <c r="D4099" s="8"/>
    </row>
    <row r="4100" spans="1:4" x14ac:dyDescent="0.25">
      <c r="A4100" s="133"/>
      <c r="D4100" s="8"/>
    </row>
    <row r="4101" spans="1:4" x14ac:dyDescent="0.25">
      <c r="A4101" s="133"/>
      <c r="D4101" s="8"/>
    </row>
    <row r="4102" spans="1:4" x14ac:dyDescent="0.25">
      <c r="A4102" s="133"/>
      <c r="D4102" s="8"/>
    </row>
    <row r="4103" spans="1:4" x14ac:dyDescent="0.25">
      <c r="A4103" s="133"/>
      <c r="D4103" s="8"/>
    </row>
    <row r="4104" spans="1:4" x14ac:dyDescent="0.25">
      <c r="A4104" s="133"/>
      <c r="D4104" s="8"/>
    </row>
    <row r="4105" spans="1:4" x14ac:dyDescent="0.25">
      <c r="A4105" s="133"/>
      <c r="D4105" s="8"/>
    </row>
    <row r="4106" spans="1:4" x14ac:dyDescent="0.25">
      <c r="A4106" s="133"/>
      <c r="D4106" s="8"/>
    </row>
    <row r="4107" spans="1:4" x14ac:dyDescent="0.25">
      <c r="A4107" s="133"/>
      <c r="D4107" s="8"/>
    </row>
    <row r="4108" spans="1:4" x14ac:dyDescent="0.25">
      <c r="A4108" s="133"/>
      <c r="D4108" s="8"/>
    </row>
    <row r="4109" spans="1:4" x14ac:dyDescent="0.25">
      <c r="A4109" s="133"/>
      <c r="D4109" s="8"/>
    </row>
    <row r="4110" spans="1:4" x14ac:dyDescent="0.25">
      <c r="A4110" s="133"/>
      <c r="D4110" s="8"/>
    </row>
    <row r="4111" spans="1:4" x14ac:dyDescent="0.25">
      <c r="A4111" s="133"/>
      <c r="D4111" s="8"/>
    </row>
    <row r="4112" spans="1:4" x14ac:dyDescent="0.25">
      <c r="A4112" s="133"/>
      <c r="D4112" s="8"/>
    </row>
    <row r="4113" spans="1:4" x14ac:dyDescent="0.25">
      <c r="A4113" s="133"/>
      <c r="D4113" s="8"/>
    </row>
    <row r="4114" spans="1:4" x14ac:dyDescent="0.25">
      <c r="A4114" s="133"/>
      <c r="D4114" s="8"/>
    </row>
    <row r="4115" spans="1:4" x14ac:dyDescent="0.25">
      <c r="A4115" s="133"/>
      <c r="D4115" s="8"/>
    </row>
    <row r="4116" spans="1:4" x14ac:dyDescent="0.25">
      <c r="A4116" s="133"/>
      <c r="D4116" s="8"/>
    </row>
    <row r="4117" spans="1:4" x14ac:dyDescent="0.25">
      <c r="A4117" s="133"/>
      <c r="D4117" s="8"/>
    </row>
    <row r="4118" spans="1:4" x14ac:dyDescent="0.25">
      <c r="A4118" s="133"/>
      <c r="D4118" s="8"/>
    </row>
    <row r="4119" spans="1:4" x14ac:dyDescent="0.25">
      <c r="A4119" s="133"/>
      <c r="D4119" s="8"/>
    </row>
    <row r="4120" spans="1:4" x14ac:dyDescent="0.25">
      <c r="A4120" s="133"/>
      <c r="D4120" s="8"/>
    </row>
    <row r="4121" spans="1:4" x14ac:dyDescent="0.25">
      <c r="A4121" s="133"/>
      <c r="D4121" s="8"/>
    </row>
    <row r="4122" spans="1:4" x14ac:dyDescent="0.25">
      <c r="A4122" s="133"/>
      <c r="D4122" s="8"/>
    </row>
    <row r="4123" spans="1:4" x14ac:dyDescent="0.25">
      <c r="A4123" s="133"/>
      <c r="D4123" s="8"/>
    </row>
    <row r="4124" spans="1:4" x14ac:dyDescent="0.25">
      <c r="A4124" s="133"/>
      <c r="D4124" s="8"/>
    </row>
    <row r="4125" spans="1:4" x14ac:dyDescent="0.25">
      <c r="A4125" s="133"/>
      <c r="D4125" s="8"/>
    </row>
    <row r="4126" spans="1:4" x14ac:dyDescent="0.25">
      <c r="A4126" s="133"/>
      <c r="D4126" s="8"/>
    </row>
    <row r="4127" spans="1:4" x14ac:dyDescent="0.25">
      <c r="A4127" s="133"/>
      <c r="D4127" s="8"/>
    </row>
    <row r="4128" spans="1:4" x14ac:dyDescent="0.25">
      <c r="A4128" s="133"/>
      <c r="D4128" s="8"/>
    </row>
    <row r="4129" spans="1:4" x14ac:dyDescent="0.25">
      <c r="A4129" s="133"/>
      <c r="D4129" s="8"/>
    </row>
    <row r="4130" spans="1:4" x14ac:dyDescent="0.25">
      <c r="A4130" s="133"/>
      <c r="D4130" s="8"/>
    </row>
    <row r="4131" spans="1:4" x14ac:dyDescent="0.25">
      <c r="A4131" s="133"/>
      <c r="D4131" s="8"/>
    </row>
    <row r="4132" spans="1:4" x14ac:dyDescent="0.25">
      <c r="A4132" s="133"/>
      <c r="D4132" s="8"/>
    </row>
    <row r="4133" spans="1:4" x14ac:dyDescent="0.25">
      <c r="A4133" s="133"/>
      <c r="D4133" s="8"/>
    </row>
    <row r="4134" spans="1:4" x14ac:dyDescent="0.25">
      <c r="A4134" s="133"/>
      <c r="D4134" s="8"/>
    </row>
    <row r="4135" spans="1:4" x14ac:dyDescent="0.25">
      <c r="A4135" s="133"/>
      <c r="D4135" s="8"/>
    </row>
    <row r="4136" spans="1:4" x14ac:dyDescent="0.25">
      <c r="A4136" s="133"/>
      <c r="D4136" s="8"/>
    </row>
    <row r="4137" spans="1:4" x14ac:dyDescent="0.25">
      <c r="A4137" s="133"/>
      <c r="D4137" s="8"/>
    </row>
    <row r="4138" spans="1:4" x14ac:dyDescent="0.25">
      <c r="A4138" s="133"/>
      <c r="D4138" s="8"/>
    </row>
    <row r="4139" spans="1:4" x14ac:dyDescent="0.25">
      <c r="A4139" s="133"/>
      <c r="D4139" s="8"/>
    </row>
    <row r="4140" spans="1:4" x14ac:dyDescent="0.25">
      <c r="A4140" s="133"/>
      <c r="D4140" s="8"/>
    </row>
    <row r="4141" spans="1:4" x14ac:dyDescent="0.25">
      <c r="A4141" s="133"/>
      <c r="D4141" s="8"/>
    </row>
    <row r="4142" spans="1:4" x14ac:dyDescent="0.25">
      <c r="A4142" s="133"/>
      <c r="D4142" s="8"/>
    </row>
    <row r="4143" spans="1:4" x14ac:dyDescent="0.25">
      <c r="A4143" s="133"/>
      <c r="D4143" s="8"/>
    </row>
    <row r="4144" spans="1:4" x14ac:dyDescent="0.25">
      <c r="A4144" s="133"/>
      <c r="D4144" s="8"/>
    </row>
    <row r="4145" spans="1:4" x14ac:dyDescent="0.25">
      <c r="A4145" s="133"/>
      <c r="D4145" s="8"/>
    </row>
    <row r="4146" spans="1:4" x14ac:dyDescent="0.25">
      <c r="A4146" s="133"/>
      <c r="D4146" s="8"/>
    </row>
    <row r="4147" spans="1:4" x14ac:dyDescent="0.25">
      <c r="A4147" s="133"/>
      <c r="D4147" s="8"/>
    </row>
    <row r="4148" spans="1:4" x14ac:dyDescent="0.25">
      <c r="A4148" s="133"/>
      <c r="D4148" s="8"/>
    </row>
    <row r="4149" spans="1:4" x14ac:dyDescent="0.25">
      <c r="A4149" s="133"/>
      <c r="D4149" s="8"/>
    </row>
    <row r="4150" spans="1:4" x14ac:dyDescent="0.25">
      <c r="A4150" s="133"/>
      <c r="D4150" s="8"/>
    </row>
    <row r="4151" spans="1:4" x14ac:dyDescent="0.25">
      <c r="A4151" s="133"/>
      <c r="D4151" s="8"/>
    </row>
    <row r="4152" spans="1:4" x14ac:dyDescent="0.25">
      <c r="A4152" s="133"/>
      <c r="D4152" s="8"/>
    </row>
    <row r="4153" spans="1:4" x14ac:dyDescent="0.25">
      <c r="A4153" s="133"/>
      <c r="D4153" s="8"/>
    </row>
    <row r="4154" spans="1:4" x14ac:dyDescent="0.25">
      <c r="A4154" s="133"/>
      <c r="D4154" s="8"/>
    </row>
    <row r="4155" spans="1:4" x14ac:dyDescent="0.25">
      <c r="A4155" s="133"/>
      <c r="D4155" s="8"/>
    </row>
    <row r="4156" spans="1:4" x14ac:dyDescent="0.25">
      <c r="A4156" s="133"/>
      <c r="D4156" s="8"/>
    </row>
    <row r="4157" spans="1:4" x14ac:dyDescent="0.25">
      <c r="A4157" s="133"/>
      <c r="D4157" s="8"/>
    </row>
    <row r="4158" spans="1:4" x14ac:dyDescent="0.25">
      <c r="A4158" s="133"/>
      <c r="D4158" s="8"/>
    </row>
    <row r="4159" spans="1:4" x14ac:dyDescent="0.25">
      <c r="A4159" s="133"/>
      <c r="D4159" s="8"/>
    </row>
    <row r="4160" spans="1:4" x14ac:dyDescent="0.25">
      <c r="A4160" s="133"/>
      <c r="D4160" s="8"/>
    </row>
    <row r="4161" spans="1:4" x14ac:dyDescent="0.25">
      <c r="A4161" s="133"/>
      <c r="D4161" s="8"/>
    </row>
    <row r="4162" spans="1:4" x14ac:dyDescent="0.25">
      <c r="A4162" s="133"/>
      <c r="D4162" s="8"/>
    </row>
    <row r="4163" spans="1:4" x14ac:dyDescent="0.25">
      <c r="A4163" s="133"/>
      <c r="D4163" s="8"/>
    </row>
    <row r="4164" spans="1:4" x14ac:dyDescent="0.25">
      <c r="A4164" s="133"/>
      <c r="D4164" s="8"/>
    </row>
    <row r="4165" spans="1:4" x14ac:dyDescent="0.25">
      <c r="A4165" s="133"/>
      <c r="D4165" s="8"/>
    </row>
    <row r="4166" spans="1:4" x14ac:dyDescent="0.25">
      <c r="A4166" s="133"/>
      <c r="D4166" s="8"/>
    </row>
    <row r="4167" spans="1:4" x14ac:dyDescent="0.25">
      <c r="A4167" s="133"/>
      <c r="D4167" s="8"/>
    </row>
    <row r="4168" spans="1:4" x14ac:dyDescent="0.25">
      <c r="A4168" s="133"/>
      <c r="D4168" s="8"/>
    </row>
    <row r="4169" spans="1:4" x14ac:dyDescent="0.25">
      <c r="A4169" s="133"/>
      <c r="D4169" s="8"/>
    </row>
    <row r="4170" spans="1:4" x14ac:dyDescent="0.25">
      <c r="A4170" s="133"/>
      <c r="D4170" s="8"/>
    </row>
    <row r="4171" spans="1:4" x14ac:dyDescent="0.25">
      <c r="A4171" s="133"/>
      <c r="D4171" s="8"/>
    </row>
    <row r="4172" spans="1:4" x14ac:dyDescent="0.25">
      <c r="A4172" s="133"/>
      <c r="D4172" s="8"/>
    </row>
    <row r="4173" spans="1:4" x14ac:dyDescent="0.25">
      <c r="A4173" s="133"/>
      <c r="D4173" s="8"/>
    </row>
    <row r="4174" spans="1:4" x14ac:dyDescent="0.25">
      <c r="A4174" s="133"/>
      <c r="D4174" s="8"/>
    </row>
    <row r="4175" spans="1:4" x14ac:dyDescent="0.25">
      <c r="A4175" s="133"/>
      <c r="D4175" s="8"/>
    </row>
    <row r="4176" spans="1:4" x14ac:dyDescent="0.25">
      <c r="A4176" s="133"/>
      <c r="D4176" s="8"/>
    </row>
    <row r="4177" spans="1:4" x14ac:dyDescent="0.25">
      <c r="A4177" s="133"/>
      <c r="D4177" s="8"/>
    </row>
    <row r="4178" spans="1:4" x14ac:dyDescent="0.25">
      <c r="A4178" s="133"/>
      <c r="D4178" s="8"/>
    </row>
    <row r="4179" spans="1:4" x14ac:dyDescent="0.25">
      <c r="A4179" s="133"/>
      <c r="D4179" s="8"/>
    </row>
    <row r="4180" spans="1:4" x14ac:dyDescent="0.25">
      <c r="A4180" s="133"/>
      <c r="D4180" s="8"/>
    </row>
    <row r="4181" spans="1:4" x14ac:dyDescent="0.25">
      <c r="A4181" s="133"/>
      <c r="D4181" s="8"/>
    </row>
    <row r="4182" spans="1:4" x14ac:dyDescent="0.25">
      <c r="A4182" s="133"/>
      <c r="D4182" s="8"/>
    </row>
    <row r="4183" spans="1:4" x14ac:dyDescent="0.25">
      <c r="A4183" s="133"/>
      <c r="D4183" s="8"/>
    </row>
    <row r="4184" spans="1:4" x14ac:dyDescent="0.25">
      <c r="A4184" s="133"/>
      <c r="D4184" s="8"/>
    </row>
    <row r="4185" spans="1:4" x14ac:dyDescent="0.25">
      <c r="A4185" s="133"/>
      <c r="D4185" s="8"/>
    </row>
    <row r="4186" spans="1:4" x14ac:dyDescent="0.25">
      <c r="A4186" s="133"/>
      <c r="D4186" s="8"/>
    </row>
    <row r="4187" spans="1:4" x14ac:dyDescent="0.25">
      <c r="A4187" s="133"/>
      <c r="D4187" s="8"/>
    </row>
    <row r="4188" spans="1:4" x14ac:dyDescent="0.25">
      <c r="A4188" s="133"/>
      <c r="D4188" s="8"/>
    </row>
    <row r="4189" spans="1:4" x14ac:dyDescent="0.25">
      <c r="A4189" s="133"/>
      <c r="D4189" s="8"/>
    </row>
    <row r="4190" spans="1:4" x14ac:dyDescent="0.25">
      <c r="A4190" s="133"/>
      <c r="D4190" s="8"/>
    </row>
    <row r="4191" spans="1:4" x14ac:dyDescent="0.25">
      <c r="A4191" s="133"/>
      <c r="D4191" s="8"/>
    </row>
    <row r="4192" spans="1:4" x14ac:dyDescent="0.25">
      <c r="A4192" s="133"/>
      <c r="D4192" s="8"/>
    </row>
    <row r="4193" spans="1:4" x14ac:dyDescent="0.25">
      <c r="A4193" s="133"/>
      <c r="D4193" s="8"/>
    </row>
    <row r="4194" spans="1:4" x14ac:dyDescent="0.25">
      <c r="A4194" s="133"/>
      <c r="D4194" s="8"/>
    </row>
    <row r="4195" spans="1:4" x14ac:dyDescent="0.25">
      <c r="A4195" s="133"/>
      <c r="D4195" s="8"/>
    </row>
    <row r="4196" spans="1:4" x14ac:dyDescent="0.25">
      <c r="A4196" s="133"/>
      <c r="D4196" s="8"/>
    </row>
    <row r="4197" spans="1:4" x14ac:dyDescent="0.25">
      <c r="A4197" s="133"/>
      <c r="D4197" s="8"/>
    </row>
    <row r="4198" spans="1:4" x14ac:dyDescent="0.25">
      <c r="A4198" s="133"/>
      <c r="D4198" s="8"/>
    </row>
    <row r="4199" spans="1:4" x14ac:dyDescent="0.25">
      <c r="A4199" s="133"/>
      <c r="D4199" s="8"/>
    </row>
    <row r="4200" spans="1:4" x14ac:dyDescent="0.25">
      <c r="A4200" s="133"/>
      <c r="D4200" s="8"/>
    </row>
    <row r="4201" spans="1:4" x14ac:dyDescent="0.25">
      <c r="A4201" s="133"/>
      <c r="D4201" s="8"/>
    </row>
    <row r="4202" spans="1:4" x14ac:dyDescent="0.25">
      <c r="A4202" s="133"/>
      <c r="D4202" s="8"/>
    </row>
    <row r="4203" spans="1:4" x14ac:dyDescent="0.25">
      <c r="A4203" s="133"/>
      <c r="D4203" s="8"/>
    </row>
    <row r="4204" spans="1:4" x14ac:dyDescent="0.25">
      <c r="A4204" s="133"/>
      <c r="D4204" s="8"/>
    </row>
    <row r="4205" spans="1:4" x14ac:dyDescent="0.25">
      <c r="A4205" s="133"/>
      <c r="D4205" s="8"/>
    </row>
    <row r="4206" spans="1:4" x14ac:dyDescent="0.25">
      <c r="A4206" s="133"/>
      <c r="D4206" s="8"/>
    </row>
    <row r="4207" spans="1:4" x14ac:dyDescent="0.25">
      <c r="A4207" s="133"/>
      <c r="D4207" s="8"/>
    </row>
    <row r="4208" spans="1:4" x14ac:dyDescent="0.25">
      <c r="A4208" s="133"/>
      <c r="D4208" s="8"/>
    </row>
    <row r="4209" spans="1:4" x14ac:dyDescent="0.25">
      <c r="A4209" s="133"/>
      <c r="D4209" s="8"/>
    </row>
    <row r="4210" spans="1:4" x14ac:dyDescent="0.25">
      <c r="A4210" s="133"/>
      <c r="D4210" s="8"/>
    </row>
    <row r="4211" spans="1:4" x14ac:dyDescent="0.25">
      <c r="A4211" s="133"/>
      <c r="D4211" s="8"/>
    </row>
    <row r="4212" spans="1:4" x14ac:dyDescent="0.25">
      <c r="A4212" s="133"/>
      <c r="D4212" s="8"/>
    </row>
    <row r="4213" spans="1:4" x14ac:dyDescent="0.25">
      <c r="A4213" s="133"/>
      <c r="D4213" s="8"/>
    </row>
    <row r="4214" spans="1:4" x14ac:dyDescent="0.25">
      <c r="A4214" s="133"/>
      <c r="D4214" s="8"/>
    </row>
    <row r="4215" spans="1:4" x14ac:dyDescent="0.25">
      <c r="A4215" s="133"/>
      <c r="D4215" s="8"/>
    </row>
    <row r="4216" spans="1:4" x14ac:dyDescent="0.25">
      <c r="A4216" s="133"/>
      <c r="D4216" s="8"/>
    </row>
    <row r="4217" spans="1:4" x14ac:dyDescent="0.25">
      <c r="A4217" s="133"/>
      <c r="D4217" s="8"/>
    </row>
    <row r="4218" spans="1:4" x14ac:dyDescent="0.25">
      <c r="A4218" s="133"/>
      <c r="D4218" s="8"/>
    </row>
    <row r="4219" spans="1:4" x14ac:dyDescent="0.25">
      <c r="A4219" s="133"/>
      <c r="D4219" s="8"/>
    </row>
    <row r="4220" spans="1:4" x14ac:dyDescent="0.25">
      <c r="A4220" s="133"/>
      <c r="D4220" s="8"/>
    </row>
    <row r="4221" spans="1:4" x14ac:dyDescent="0.25">
      <c r="A4221" s="133"/>
      <c r="D4221" s="8"/>
    </row>
    <row r="4222" spans="1:4" x14ac:dyDescent="0.25">
      <c r="A4222" s="133"/>
      <c r="D4222" s="8"/>
    </row>
    <row r="4223" spans="1:4" x14ac:dyDescent="0.25">
      <c r="A4223" s="133"/>
      <c r="D4223" s="8"/>
    </row>
    <row r="4224" spans="1:4" x14ac:dyDescent="0.25">
      <c r="A4224" s="133"/>
      <c r="D4224" s="8"/>
    </row>
    <row r="4225" spans="1:4" x14ac:dyDescent="0.25">
      <c r="A4225" s="133"/>
      <c r="D4225" s="8"/>
    </row>
    <row r="4226" spans="1:4" x14ac:dyDescent="0.25">
      <c r="A4226" s="133"/>
      <c r="D4226" s="8"/>
    </row>
    <row r="4227" spans="1:4" x14ac:dyDescent="0.25">
      <c r="A4227" s="133"/>
      <c r="D4227" s="8"/>
    </row>
    <row r="4228" spans="1:4" x14ac:dyDescent="0.25">
      <c r="A4228" s="133"/>
      <c r="D4228" s="8"/>
    </row>
    <row r="4229" spans="1:4" x14ac:dyDescent="0.25">
      <c r="A4229" s="133"/>
      <c r="D4229" s="8"/>
    </row>
    <row r="4230" spans="1:4" x14ac:dyDescent="0.25">
      <c r="A4230" s="133"/>
      <c r="D4230" s="8"/>
    </row>
    <row r="4231" spans="1:4" x14ac:dyDescent="0.25">
      <c r="A4231" s="133"/>
      <c r="D4231" s="8"/>
    </row>
    <row r="4232" spans="1:4" x14ac:dyDescent="0.25">
      <c r="A4232" s="133"/>
      <c r="D4232" s="8"/>
    </row>
    <row r="4233" spans="1:4" x14ac:dyDescent="0.25">
      <c r="A4233" s="133"/>
      <c r="D4233" s="8"/>
    </row>
    <row r="4234" spans="1:4" x14ac:dyDescent="0.25">
      <c r="A4234" s="133"/>
      <c r="D4234" s="8"/>
    </row>
    <row r="4235" spans="1:4" x14ac:dyDescent="0.25">
      <c r="A4235" s="133"/>
      <c r="D4235" s="8"/>
    </row>
    <row r="4236" spans="1:4" x14ac:dyDescent="0.25">
      <c r="A4236" s="133"/>
      <c r="D4236" s="8"/>
    </row>
    <row r="4237" spans="1:4" x14ac:dyDescent="0.25">
      <c r="A4237" s="133"/>
      <c r="D4237" s="8"/>
    </row>
    <row r="4238" spans="1:4" x14ac:dyDescent="0.25">
      <c r="A4238" s="133"/>
      <c r="D4238" s="8"/>
    </row>
    <row r="4239" spans="1:4" x14ac:dyDescent="0.25">
      <c r="A4239" s="133"/>
      <c r="D4239" s="8"/>
    </row>
    <row r="4240" spans="1:4" x14ac:dyDescent="0.25">
      <c r="A4240" s="133"/>
      <c r="D4240" s="8"/>
    </row>
    <row r="4241" spans="1:4" x14ac:dyDescent="0.25">
      <c r="A4241" s="133"/>
      <c r="D4241" s="8"/>
    </row>
    <row r="4242" spans="1:4" x14ac:dyDescent="0.25">
      <c r="A4242" s="133"/>
      <c r="D4242" s="8"/>
    </row>
    <row r="4243" spans="1:4" x14ac:dyDescent="0.25">
      <c r="A4243" s="133"/>
      <c r="D4243" s="8"/>
    </row>
    <row r="4244" spans="1:4" x14ac:dyDescent="0.25">
      <c r="A4244" s="133"/>
      <c r="D4244" s="8"/>
    </row>
    <row r="4245" spans="1:4" x14ac:dyDescent="0.25">
      <c r="A4245" s="133"/>
      <c r="D4245" s="8"/>
    </row>
    <row r="4246" spans="1:4" x14ac:dyDescent="0.25">
      <c r="A4246" s="133"/>
      <c r="D4246" s="8"/>
    </row>
    <row r="4247" spans="1:4" x14ac:dyDescent="0.25">
      <c r="A4247" s="133"/>
      <c r="D4247" s="8"/>
    </row>
    <row r="4248" spans="1:4" x14ac:dyDescent="0.25">
      <c r="A4248" s="133"/>
      <c r="D4248" s="8"/>
    </row>
    <row r="4249" spans="1:4" x14ac:dyDescent="0.25">
      <c r="A4249" s="133"/>
      <c r="D4249" s="8"/>
    </row>
    <row r="4250" spans="1:4" x14ac:dyDescent="0.25">
      <c r="A4250" s="133"/>
      <c r="D4250" s="8"/>
    </row>
    <row r="4251" spans="1:4" x14ac:dyDescent="0.25">
      <c r="A4251" s="133"/>
      <c r="D4251" s="8"/>
    </row>
    <row r="4252" spans="1:4" x14ac:dyDescent="0.25">
      <c r="A4252" s="133"/>
      <c r="D4252" s="8"/>
    </row>
    <row r="4253" spans="1:4" x14ac:dyDescent="0.25">
      <c r="A4253" s="133"/>
      <c r="D4253" s="8"/>
    </row>
    <row r="4254" spans="1:4" x14ac:dyDescent="0.25">
      <c r="A4254" s="133"/>
      <c r="D4254" s="8"/>
    </row>
    <row r="4255" spans="1:4" x14ac:dyDescent="0.25">
      <c r="A4255" s="133"/>
      <c r="D4255" s="8"/>
    </row>
    <row r="4256" spans="1:4" x14ac:dyDescent="0.25">
      <c r="A4256" s="133"/>
      <c r="D4256" s="8"/>
    </row>
    <row r="4257" spans="1:4" x14ac:dyDescent="0.25">
      <c r="A4257" s="133"/>
      <c r="D4257" s="8"/>
    </row>
    <row r="4258" spans="1:4" x14ac:dyDescent="0.25">
      <c r="A4258" s="133"/>
      <c r="D4258" s="8"/>
    </row>
    <row r="4259" spans="1:4" x14ac:dyDescent="0.25">
      <c r="A4259" s="133"/>
      <c r="D4259" s="8"/>
    </row>
    <row r="4260" spans="1:4" x14ac:dyDescent="0.25">
      <c r="A4260" s="133"/>
      <c r="D4260" s="8"/>
    </row>
    <row r="4261" spans="1:4" x14ac:dyDescent="0.25">
      <c r="A4261" s="133"/>
      <c r="D4261" s="8"/>
    </row>
    <row r="4262" spans="1:4" x14ac:dyDescent="0.25">
      <c r="A4262" s="133"/>
      <c r="D4262" s="8"/>
    </row>
    <row r="4263" spans="1:4" x14ac:dyDescent="0.25">
      <c r="A4263" s="133"/>
      <c r="D4263" s="8"/>
    </row>
    <row r="4264" spans="1:4" x14ac:dyDescent="0.25">
      <c r="A4264" s="133"/>
      <c r="D4264" s="8"/>
    </row>
    <row r="4265" spans="1:4" x14ac:dyDescent="0.25">
      <c r="A4265" s="133"/>
      <c r="D4265" s="8"/>
    </row>
    <row r="4266" spans="1:4" x14ac:dyDescent="0.25">
      <c r="A4266" s="133"/>
      <c r="D4266" s="8"/>
    </row>
    <row r="4267" spans="1:4" x14ac:dyDescent="0.25">
      <c r="A4267" s="133"/>
      <c r="D4267" s="8"/>
    </row>
    <row r="4268" spans="1:4" x14ac:dyDescent="0.25">
      <c r="A4268" s="133"/>
      <c r="D4268" s="8"/>
    </row>
    <row r="4269" spans="1:4" x14ac:dyDescent="0.25">
      <c r="A4269" s="133"/>
      <c r="D4269" s="8"/>
    </row>
    <row r="4270" spans="1:4" x14ac:dyDescent="0.25">
      <c r="A4270" s="133"/>
      <c r="D4270" s="8"/>
    </row>
    <row r="4271" spans="1:4" x14ac:dyDescent="0.25">
      <c r="A4271" s="133"/>
      <c r="D4271" s="8"/>
    </row>
    <row r="4272" spans="1:4" x14ac:dyDescent="0.25">
      <c r="A4272" s="133"/>
      <c r="D4272" s="8"/>
    </row>
    <row r="4273" spans="1:4" x14ac:dyDescent="0.25">
      <c r="A4273" s="133"/>
      <c r="D4273" s="8"/>
    </row>
    <row r="4274" spans="1:4" x14ac:dyDescent="0.25">
      <c r="A4274" s="133"/>
      <c r="D4274" s="8"/>
    </row>
    <row r="4275" spans="1:4" x14ac:dyDescent="0.25">
      <c r="A4275" s="133"/>
      <c r="D4275" s="8"/>
    </row>
    <row r="4276" spans="1:4" x14ac:dyDescent="0.25">
      <c r="A4276" s="133"/>
      <c r="D4276" s="8"/>
    </row>
    <row r="4277" spans="1:4" x14ac:dyDescent="0.25">
      <c r="A4277" s="133"/>
      <c r="D4277" s="8"/>
    </row>
    <row r="4278" spans="1:4" x14ac:dyDescent="0.25">
      <c r="A4278" s="133"/>
      <c r="D4278" s="8"/>
    </row>
    <row r="4279" spans="1:4" x14ac:dyDescent="0.25">
      <c r="A4279" s="133"/>
      <c r="D4279" s="8"/>
    </row>
    <row r="4280" spans="1:4" x14ac:dyDescent="0.25">
      <c r="A4280" s="133"/>
      <c r="D4280" s="8"/>
    </row>
    <row r="4281" spans="1:4" x14ac:dyDescent="0.25">
      <c r="A4281" s="133"/>
      <c r="D4281" s="8"/>
    </row>
    <row r="4282" spans="1:4" x14ac:dyDescent="0.25">
      <c r="A4282" s="133"/>
      <c r="D4282" s="8"/>
    </row>
    <row r="4283" spans="1:4" x14ac:dyDescent="0.25">
      <c r="A4283" s="133"/>
      <c r="D4283" s="8"/>
    </row>
    <row r="4284" spans="1:4" x14ac:dyDescent="0.25">
      <c r="A4284" s="133"/>
      <c r="D4284" s="8"/>
    </row>
    <row r="4285" spans="1:4" x14ac:dyDescent="0.25">
      <c r="A4285" s="133"/>
      <c r="D4285" s="8"/>
    </row>
    <row r="4286" spans="1:4" x14ac:dyDescent="0.25">
      <c r="A4286" s="133"/>
      <c r="D4286" s="8"/>
    </row>
    <row r="4287" spans="1:4" x14ac:dyDescent="0.25">
      <c r="A4287" s="133"/>
      <c r="D4287" s="8"/>
    </row>
    <row r="4288" spans="1:4" x14ac:dyDescent="0.25">
      <c r="A4288" s="133"/>
      <c r="D4288" s="8"/>
    </row>
    <row r="4289" spans="1:4" x14ac:dyDescent="0.25">
      <c r="A4289" s="133"/>
      <c r="D4289" s="8"/>
    </row>
    <row r="4290" spans="1:4" x14ac:dyDescent="0.25">
      <c r="A4290" s="133"/>
      <c r="D4290" s="8"/>
    </row>
    <row r="4291" spans="1:4" x14ac:dyDescent="0.25">
      <c r="A4291" s="133"/>
      <c r="D4291" s="8"/>
    </row>
    <row r="4292" spans="1:4" x14ac:dyDescent="0.25">
      <c r="A4292" s="133"/>
      <c r="D4292" s="8"/>
    </row>
    <row r="4293" spans="1:4" x14ac:dyDescent="0.25">
      <c r="A4293" s="133"/>
      <c r="D4293" s="8"/>
    </row>
    <row r="4294" spans="1:4" x14ac:dyDescent="0.25">
      <c r="A4294" s="133"/>
      <c r="D4294" s="8"/>
    </row>
    <row r="4295" spans="1:4" x14ac:dyDescent="0.25">
      <c r="A4295" s="133"/>
      <c r="D4295" s="8"/>
    </row>
    <row r="4296" spans="1:4" x14ac:dyDescent="0.25">
      <c r="A4296" s="133"/>
      <c r="D4296" s="8"/>
    </row>
    <row r="4297" spans="1:4" x14ac:dyDescent="0.25">
      <c r="A4297" s="133"/>
      <c r="D4297" s="8"/>
    </row>
    <row r="4298" spans="1:4" x14ac:dyDescent="0.25">
      <c r="A4298" s="133"/>
      <c r="D4298" s="8"/>
    </row>
    <row r="4299" spans="1:4" x14ac:dyDescent="0.25">
      <c r="A4299" s="133"/>
      <c r="D4299" s="8"/>
    </row>
    <row r="4300" spans="1:4" x14ac:dyDescent="0.25">
      <c r="A4300" s="133"/>
      <c r="D4300" s="8"/>
    </row>
    <row r="4301" spans="1:4" x14ac:dyDescent="0.25">
      <c r="A4301" s="133"/>
      <c r="D4301" s="8"/>
    </row>
    <row r="4302" spans="1:4" x14ac:dyDescent="0.25">
      <c r="A4302" s="133"/>
      <c r="D4302" s="8"/>
    </row>
    <row r="4303" spans="1:4" x14ac:dyDescent="0.25">
      <c r="A4303" s="133"/>
      <c r="D4303" s="8"/>
    </row>
    <row r="4304" spans="1:4" x14ac:dyDescent="0.25">
      <c r="A4304" s="133"/>
      <c r="D4304" s="8"/>
    </row>
    <row r="4305" spans="1:4" x14ac:dyDescent="0.25">
      <c r="A4305" s="133"/>
      <c r="D4305" s="8"/>
    </row>
    <row r="4306" spans="1:4" x14ac:dyDescent="0.25">
      <c r="A4306" s="133"/>
      <c r="D4306" s="8"/>
    </row>
    <row r="4307" spans="1:4" x14ac:dyDescent="0.25">
      <c r="A4307" s="133"/>
      <c r="D4307" s="8"/>
    </row>
    <row r="4308" spans="1:4" x14ac:dyDescent="0.25">
      <c r="A4308" s="133"/>
      <c r="D4308" s="8"/>
    </row>
    <row r="4309" spans="1:4" x14ac:dyDescent="0.25">
      <c r="A4309" s="133"/>
      <c r="D4309" s="8"/>
    </row>
    <row r="4310" spans="1:4" x14ac:dyDescent="0.25">
      <c r="A4310" s="133"/>
      <c r="D4310" s="8"/>
    </row>
    <row r="4311" spans="1:4" x14ac:dyDescent="0.25">
      <c r="A4311" s="133"/>
      <c r="D4311" s="8"/>
    </row>
    <row r="4312" spans="1:4" x14ac:dyDescent="0.25">
      <c r="A4312" s="133"/>
      <c r="D4312" s="8"/>
    </row>
    <row r="4313" spans="1:4" x14ac:dyDescent="0.25">
      <c r="A4313" s="133"/>
      <c r="D4313" s="8"/>
    </row>
    <row r="4314" spans="1:4" x14ac:dyDescent="0.25">
      <c r="A4314" s="133"/>
      <c r="D4314" s="8"/>
    </row>
    <row r="4315" spans="1:4" x14ac:dyDescent="0.25">
      <c r="A4315" s="133"/>
      <c r="D4315" s="8"/>
    </row>
    <row r="4316" spans="1:4" x14ac:dyDescent="0.25">
      <c r="A4316" s="133"/>
      <c r="D4316" s="8"/>
    </row>
    <row r="4317" spans="1:4" x14ac:dyDescent="0.25">
      <c r="A4317" s="133"/>
      <c r="D4317" s="8"/>
    </row>
    <row r="4318" spans="1:4" x14ac:dyDescent="0.25">
      <c r="A4318" s="133"/>
      <c r="D4318" s="8"/>
    </row>
    <row r="4319" spans="1:4" x14ac:dyDescent="0.25">
      <c r="A4319" s="133"/>
      <c r="D4319" s="8"/>
    </row>
    <row r="4320" spans="1:4" x14ac:dyDescent="0.25">
      <c r="A4320" s="133"/>
      <c r="D4320" s="8"/>
    </row>
    <row r="4321" spans="1:4" x14ac:dyDescent="0.25">
      <c r="A4321" s="133"/>
      <c r="D4321" s="8"/>
    </row>
    <row r="4322" spans="1:4" x14ac:dyDescent="0.25">
      <c r="A4322" s="133"/>
      <c r="D4322" s="8"/>
    </row>
    <row r="4323" spans="1:4" x14ac:dyDescent="0.25">
      <c r="A4323" s="133"/>
      <c r="D4323" s="8"/>
    </row>
    <row r="4324" spans="1:4" x14ac:dyDescent="0.25">
      <c r="A4324" s="133"/>
      <c r="D4324" s="8"/>
    </row>
    <row r="4325" spans="1:4" x14ac:dyDescent="0.25">
      <c r="A4325" s="133"/>
      <c r="D4325" s="8"/>
    </row>
    <row r="4326" spans="1:4" x14ac:dyDescent="0.25">
      <c r="A4326" s="133"/>
      <c r="D4326" s="8"/>
    </row>
    <row r="4327" spans="1:4" x14ac:dyDescent="0.25">
      <c r="A4327" s="133"/>
      <c r="D4327" s="8"/>
    </row>
    <row r="4328" spans="1:4" x14ac:dyDescent="0.25">
      <c r="A4328" s="133"/>
      <c r="D4328" s="8"/>
    </row>
    <row r="4329" spans="1:4" x14ac:dyDescent="0.25">
      <c r="A4329" s="133"/>
      <c r="D4329" s="8"/>
    </row>
    <row r="4330" spans="1:4" x14ac:dyDescent="0.25">
      <c r="A4330" s="133"/>
      <c r="D4330" s="8"/>
    </row>
    <row r="4331" spans="1:4" x14ac:dyDescent="0.25">
      <c r="A4331" s="133"/>
      <c r="D4331" s="8"/>
    </row>
    <row r="4332" spans="1:4" x14ac:dyDescent="0.25">
      <c r="A4332" s="133"/>
      <c r="D4332" s="8"/>
    </row>
    <row r="4333" spans="1:4" x14ac:dyDescent="0.25">
      <c r="A4333" s="133"/>
      <c r="D4333" s="8"/>
    </row>
    <row r="4334" spans="1:4" x14ac:dyDescent="0.25">
      <c r="A4334" s="133"/>
      <c r="D4334" s="8"/>
    </row>
    <row r="4335" spans="1:4" x14ac:dyDescent="0.25">
      <c r="A4335" s="133"/>
      <c r="D4335" s="8"/>
    </row>
    <row r="4336" spans="1:4" x14ac:dyDescent="0.25">
      <c r="A4336" s="133"/>
      <c r="D4336" s="8"/>
    </row>
    <row r="4337" spans="1:4" x14ac:dyDescent="0.25">
      <c r="A4337" s="133"/>
      <c r="D4337" s="8"/>
    </row>
    <row r="4338" spans="1:4" x14ac:dyDescent="0.25">
      <c r="A4338" s="133"/>
      <c r="D4338" s="8"/>
    </row>
    <row r="4339" spans="1:4" x14ac:dyDescent="0.25">
      <c r="A4339" s="133"/>
      <c r="D4339" s="8"/>
    </row>
    <row r="4340" spans="1:4" x14ac:dyDescent="0.25">
      <c r="A4340" s="133"/>
      <c r="D4340" s="8"/>
    </row>
    <row r="4341" spans="1:4" x14ac:dyDescent="0.25">
      <c r="A4341" s="133"/>
      <c r="D4341" s="8"/>
    </row>
    <row r="4342" spans="1:4" x14ac:dyDescent="0.25">
      <c r="A4342" s="133"/>
      <c r="D4342" s="8"/>
    </row>
    <row r="4343" spans="1:4" x14ac:dyDescent="0.25">
      <c r="A4343" s="133"/>
      <c r="D4343" s="8"/>
    </row>
    <row r="4344" spans="1:4" x14ac:dyDescent="0.25">
      <c r="A4344" s="133"/>
      <c r="D4344" s="8"/>
    </row>
    <row r="4345" spans="1:4" x14ac:dyDescent="0.25">
      <c r="A4345" s="133"/>
      <c r="D4345" s="8"/>
    </row>
    <row r="4346" spans="1:4" x14ac:dyDescent="0.25">
      <c r="A4346" s="133"/>
      <c r="D4346" s="8"/>
    </row>
    <row r="4347" spans="1:4" x14ac:dyDescent="0.25">
      <c r="A4347" s="133"/>
      <c r="D4347" s="8"/>
    </row>
    <row r="4348" spans="1:4" x14ac:dyDescent="0.25">
      <c r="A4348" s="133"/>
      <c r="D4348" s="8"/>
    </row>
    <row r="4349" spans="1:4" x14ac:dyDescent="0.25">
      <c r="A4349" s="133"/>
      <c r="D4349" s="8"/>
    </row>
    <row r="4350" spans="1:4" x14ac:dyDescent="0.25">
      <c r="A4350" s="133"/>
      <c r="D4350" s="8"/>
    </row>
    <row r="4351" spans="1:4" x14ac:dyDescent="0.25">
      <c r="A4351" s="133"/>
      <c r="D4351" s="8"/>
    </row>
    <row r="4352" spans="1:4" x14ac:dyDescent="0.25">
      <c r="A4352" s="133"/>
      <c r="D4352" s="8"/>
    </row>
    <row r="4353" spans="1:4" x14ac:dyDescent="0.25">
      <c r="A4353" s="133"/>
      <c r="D4353" s="8"/>
    </row>
    <row r="4354" spans="1:4" x14ac:dyDescent="0.25">
      <c r="A4354" s="133"/>
      <c r="D4354" s="8"/>
    </row>
    <row r="4355" spans="1:4" x14ac:dyDescent="0.25">
      <c r="A4355" s="133"/>
      <c r="D4355" s="8"/>
    </row>
    <row r="4356" spans="1:4" x14ac:dyDescent="0.25">
      <c r="A4356" s="133"/>
      <c r="D4356" s="8"/>
    </row>
    <row r="4357" spans="1:4" x14ac:dyDescent="0.25">
      <c r="A4357" s="133"/>
      <c r="D4357" s="8"/>
    </row>
    <row r="4358" spans="1:4" x14ac:dyDescent="0.25">
      <c r="A4358" s="133"/>
      <c r="D4358" s="8"/>
    </row>
    <row r="4359" spans="1:4" x14ac:dyDescent="0.25">
      <c r="A4359" s="133"/>
      <c r="D4359" s="8"/>
    </row>
    <row r="4360" spans="1:4" x14ac:dyDescent="0.25">
      <c r="A4360" s="133"/>
      <c r="D4360" s="8"/>
    </row>
    <row r="4361" spans="1:4" x14ac:dyDescent="0.25">
      <c r="A4361" s="133"/>
      <c r="D4361" s="8"/>
    </row>
    <row r="4362" spans="1:4" x14ac:dyDescent="0.25">
      <c r="A4362" s="133"/>
      <c r="D4362" s="8"/>
    </row>
    <row r="4363" spans="1:4" x14ac:dyDescent="0.25">
      <c r="A4363" s="133"/>
      <c r="D4363" s="8"/>
    </row>
    <row r="4364" spans="1:4" x14ac:dyDescent="0.25">
      <c r="A4364" s="133"/>
      <c r="D4364" s="8"/>
    </row>
    <row r="4365" spans="1:4" x14ac:dyDescent="0.25">
      <c r="A4365" s="133"/>
      <c r="D4365" s="8"/>
    </row>
    <row r="4366" spans="1:4" x14ac:dyDescent="0.25">
      <c r="A4366" s="133"/>
      <c r="D4366" s="8"/>
    </row>
    <row r="4367" spans="1:4" x14ac:dyDescent="0.25">
      <c r="A4367" s="133"/>
      <c r="D4367" s="8"/>
    </row>
    <row r="4368" spans="1:4" x14ac:dyDescent="0.25">
      <c r="A4368" s="133"/>
      <c r="D4368" s="8"/>
    </row>
    <row r="4369" spans="1:4" x14ac:dyDescent="0.25">
      <c r="A4369" s="133"/>
      <c r="D4369" s="8"/>
    </row>
    <row r="4370" spans="1:4" x14ac:dyDescent="0.25">
      <c r="A4370" s="133"/>
      <c r="D4370" s="8"/>
    </row>
    <row r="4371" spans="1:4" x14ac:dyDescent="0.25">
      <c r="A4371" s="133"/>
      <c r="D4371" s="8"/>
    </row>
    <row r="4372" spans="1:4" x14ac:dyDescent="0.25">
      <c r="A4372" s="133"/>
      <c r="D4372" s="8"/>
    </row>
    <row r="4373" spans="1:4" x14ac:dyDescent="0.25">
      <c r="A4373" s="133"/>
      <c r="D4373" s="8"/>
    </row>
    <row r="4374" spans="1:4" x14ac:dyDescent="0.25">
      <c r="A4374" s="133"/>
      <c r="D4374" s="8"/>
    </row>
    <row r="4375" spans="1:4" x14ac:dyDescent="0.25">
      <c r="A4375" s="133"/>
      <c r="D4375" s="8"/>
    </row>
    <row r="4376" spans="1:4" x14ac:dyDescent="0.25">
      <c r="A4376" s="133"/>
      <c r="D4376" s="8"/>
    </row>
    <row r="4377" spans="1:4" x14ac:dyDescent="0.25">
      <c r="A4377" s="133"/>
      <c r="D4377" s="8"/>
    </row>
    <row r="4378" spans="1:4" x14ac:dyDescent="0.25">
      <c r="A4378" s="133"/>
      <c r="D4378" s="8"/>
    </row>
    <row r="4379" spans="1:4" x14ac:dyDescent="0.25">
      <c r="A4379" s="133"/>
      <c r="D4379" s="8"/>
    </row>
    <row r="4380" spans="1:4" x14ac:dyDescent="0.25">
      <c r="A4380" s="133"/>
      <c r="D4380" s="8"/>
    </row>
    <row r="4381" spans="1:4" x14ac:dyDescent="0.25">
      <c r="A4381" s="133"/>
      <c r="D4381" s="8"/>
    </row>
    <row r="4382" spans="1:4" x14ac:dyDescent="0.25">
      <c r="A4382" s="133"/>
      <c r="D4382" s="8"/>
    </row>
    <row r="4383" spans="1:4" x14ac:dyDescent="0.25">
      <c r="A4383" s="133"/>
      <c r="D4383" s="8"/>
    </row>
    <row r="4384" spans="1:4" x14ac:dyDescent="0.25">
      <c r="A4384" s="133"/>
      <c r="D4384" s="8"/>
    </row>
    <row r="4385" spans="1:4" x14ac:dyDescent="0.25">
      <c r="A4385" s="133"/>
      <c r="D4385" s="8"/>
    </row>
    <row r="4386" spans="1:4" x14ac:dyDescent="0.25">
      <c r="A4386" s="133"/>
      <c r="D4386" s="8"/>
    </row>
    <row r="4387" spans="1:4" x14ac:dyDescent="0.25">
      <c r="A4387" s="133"/>
      <c r="D4387" s="8"/>
    </row>
    <row r="4388" spans="1:4" x14ac:dyDescent="0.25">
      <c r="A4388" s="133"/>
      <c r="D4388" s="8"/>
    </row>
    <row r="4389" spans="1:4" x14ac:dyDescent="0.25">
      <c r="A4389" s="133"/>
      <c r="D4389" s="8"/>
    </row>
    <row r="4390" spans="1:4" x14ac:dyDescent="0.25">
      <c r="A4390" s="133"/>
      <c r="D4390" s="8"/>
    </row>
    <row r="4391" spans="1:4" x14ac:dyDescent="0.25">
      <c r="A4391" s="133"/>
      <c r="D4391" s="8"/>
    </row>
    <row r="4392" spans="1:4" x14ac:dyDescent="0.25">
      <c r="A4392" s="133"/>
      <c r="D4392" s="8"/>
    </row>
    <row r="4393" spans="1:4" x14ac:dyDescent="0.25">
      <c r="A4393" s="133"/>
      <c r="D4393" s="8"/>
    </row>
    <row r="4394" spans="1:4" x14ac:dyDescent="0.25">
      <c r="A4394" s="133"/>
      <c r="D4394" s="8"/>
    </row>
    <row r="4395" spans="1:4" x14ac:dyDescent="0.25">
      <c r="A4395" s="133"/>
      <c r="D4395" s="8"/>
    </row>
    <row r="4396" spans="1:4" x14ac:dyDescent="0.25">
      <c r="A4396" s="133"/>
      <c r="D4396" s="8"/>
    </row>
    <row r="4397" spans="1:4" x14ac:dyDescent="0.25">
      <c r="A4397" s="133"/>
      <c r="D4397" s="8"/>
    </row>
    <row r="4398" spans="1:4" x14ac:dyDescent="0.25">
      <c r="A4398" s="133"/>
      <c r="D4398" s="8"/>
    </row>
    <row r="4399" spans="1:4" x14ac:dyDescent="0.25">
      <c r="A4399" s="133"/>
      <c r="D4399" s="8"/>
    </row>
    <row r="4400" spans="1:4" x14ac:dyDescent="0.25">
      <c r="A4400" s="133"/>
      <c r="D4400" s="8"/>
    </row>
    <row r="4401" spans="1:4" x14ac:dyDescent="0.25">
      <c r="A4401" s="133"/>
      <c r="D4401" s="8"/>
    </row>
    <row r="4402" spans="1:4" x14ac:dyDescent="0.25">
      <c r="A4402" s="133"/>
      <c r="D4402" s="8"/>
    </row>
    <row r="4403" spans="1:4" x14ac:dyDescent="0.25">
      <c r="A4403" s="133"/>
      <c r="D4403" s="8"/>
    </row>
    <row r="4404" spans="1:4" x14ac:dyDescent="0.25">
      <c r="A4404" s="133"/>
      <c r="D4404" s="8"/>
    </row>
    <row r="4405" spans="1:4" x14ac:dyDescent="0.25">
      <c r="A4405" s="133"/>
      <c r="D4405" s="8"/>
    </row>
    <row r="4406" spans="1:4" x14ac:dyDescent="0.25">
      <c r="A4406" s="133"/>
      <c r="D4406" s="8"/>
    </row>
    <row r="4407" spans="1:4" x14ac:dyDescent="0.25">
      <c r="A4407" s="133"/>
      <c r="D4407" s="8"/>
    </row>
    <row r="4408" spans="1:4" x14ac:dyDescent="0.25">
      <c r="A4408" s="133"/>
      <c r="D4408" s="8"/>
    </row>
    <row r="4409" spans="1:4" x14ac:dyDescent="0.25">
      <c r="A4409" s="133"/>
      <c r="D4409" s="8"/>
    </row>
    <row r="4410" spans="1:4" x14ac:dyDescent="0.25">
      <c r="A4410" s="133"/>
      <c r="D4410" s="8"/>
    </row>
    <row r="4411" spans="1:4" x14ac:dyDescent="0.25">
      <c r="A4411" s="133"/>
      <c r="D4411" s="8"/>
    </row>
    <row r="4412" spans="1:4" x14ac:dyDescent="0.25">
      <c r="A4412" s="133"/>
      <c r="D4412" s="8"/>
    </row>
    <row r="4413" spans="1:4" x14ac:dyDescent="0.25">
      <c r="A4413" s="133"/>
      <c r="D4413" s="8"/>
    </row>
    <row r="4414" spans="1:4" x14ac:dyDescent="0.25">
      <c r="A4414" s="133"/>
      <c r="D4414" s="8"/>
    </row>
    <row r="4415" spans="1:4" x14ac:dyDescent="0.25">
      <c r="A4415" s="133"/>
      <c r="D4415" s="8"/>
    </row>
    <row r="4416" spans="1:4" x14ac:dyDescent="0.25">
      <c r="A4416" s="133"/>
      <c r="D4416" s="8"/>
    </row>
    <row r="4417" spans="1:4" x14ac:dyDescent="0.25">
      <c r="A4417" s="133"/>
      <c r="D4417" s="8"/>
    </row>
    <row r="4418" spans="1:4" x14ac:dyDescent="0.25">
      <c r="A4418" s="133"/>
      <c r="D4418" s="8"/>
    </row>
    <row r="4419" spans="1:4" x14ac:dyDescent="0.25">
      <c r="A4419" s="133"/>
      <c r="D4419" s="8"/>
    </row>
    <row r="4420" spans="1:4" x14ac:dyDescent="0.25">
      <c r="A4420" s="133"/>
      <c r="D4420" s="8"/>
    </row>
    <row r="4421" spans="1:4" x14ac:dyDescent="0.25">
      <c r="A4421" s="133"/>
      <c r="D4421" s="8"/>
    </row>
    <row r="4422" spans="1:4" x14ac:dyDescent="0.25">
      <c r="A4422" s="133"/>
      <c r="D4422" s="8"/>
    </row>
    <row r="4423" spans="1:4" x14ac:dyDescent="0.25">
      <c r="A4423" s="133"/>
      <c r="D4423" s="8"/>
    </row>
    <row r="4424" spans="1:4" x14ac:dyDescent="0.25">
      <c r="A4424" s="133"/>
      <c r="D4424" s="8"/>
    </row>
    <row r="4425" spans="1:4" x14ac:dyDescent="0.25">
      <c r="A4425" s="133"/>
      <c r="D4425" s="8"/>
    </row>
    <row r="4426" spans="1:4" x14ac:dyDescent="0.25">
      <c r="A4426" s="133"/>
      <c r="D4426" s="8"/>
    </row>
    <row r="4427" spans="1:4" x14ac:dyDescent="0.25">
      <c r="A4427" s="133"/>
      <c r="D4427" s="8"/>
    </row>
    <row r="4428" spans="1:4" x14ac:dyDescent="0.25">
      <c r="A4428" s="133"/>
      <c r="D4428" s="8"/>
    </row>
    <row r="4429" spans="1:4" x14ac:dyDescent="0.25">
      <c r="A4429" s="133"/>
      <c r="D4429" s="8"/>
    </row>
    <row r="4430" spans="1:4" x14ac:dyDescent="0.25">
      <c r="A4430" s="133"/>
      <c r="D4430" s="8"/>
    </row>
    <row r="4431" spans="1:4" x14ac:dyDescent="0.25">
      <c r="A4431" s="133"/>
      <c r="D4431" s="8"/>
    </row>
    <row r="4432" spans="1:4" x14ac:dyDescent="0.25">
      <c r="A4432" s="133"/>
      <c r="D4432" s="8"/>
    </row>
    <row r="4433" spans="1:4" x14ac:dyDescent="0.25">
      <c r="A4433" s="133"/>
      <c r="D4433" s="8"/>
    </row>
    <row r="4434" spans="1:4" x14ac:dyDescent="0.25">
      <c r="A4434" s="133"/>
      <c r="D4434" s="8"/>
    </row>
    <row r="4435" spans="1:4" x14ac:dyDescent="0.25">
      <c r="A4435" s="133"/>
      <c r="D4435" s="8"/>
    </row>
    <row r="4436" spans="1:4" x14ac:dyDescent="0.25">
      <c r="A4436" s="133"/>
      <c r="D4436" s="8"/>
    </row>
    <row r="4437" spans="1:4" x14ac:dyDescent="0.25">
      <c r="A4437" s="133"/>
      <c r="D4437" s="8"/>
    </row>
    <row r="4438" spans="1:4" x14ac:dyDescent="0.25">
      <c r="A4438" s="133"/>
      <c r="D4438" s="8"/>
    </row>
    <row r="4439" spans="1:4" x14ac:dyDescent="0.25">
      <c r="A4439" s="133"/>
      <c r="D4439" s="8"/>
    </row>
    <row r="4440" spans="1:4" x14ac:dyDescent="0.25">
      <c r="A4440" s="133"/>
      <c r="D4440" s="8"/>
    </row>
    <row r="4441" spans="1:4" x14ac:dyDescent="0.25">
      <c r="A4441" s="133"/>
      <c r="D4441" s="8"/>
    </row>
    <row r="4442" spans="1:4" x14ac:dyDescent="0.25">
      <c r="A4442" s="133"/>
      <c r="D4442" s="8"/>
    </row>
    <row r="4443" spans="1:4" x14ac:dyDescent="0.25">
      <c r="A4443" s="133"/>
      <c r="D4443" s="8"/>
    </row>
    <row r="4444" spans="1:4" x14ac:dyDescent="0.25">
      <c r="A4444" s="133"/>
      <c r="D4444" s="8"/>
    </row>
    <row r="4445" spans="1:4" x14ac:dyDescent="0.25">
      <c r="A4445" s="133"/>
      <c r="D4445" s="8"/>
    </row>
    <row r="4446" spans="1:4" x14ac:dyDescent="0.25">
      <c r="A4446" s="133"/>
      <c r="D4446" s="8"/>
    </row>
    <row r="4447" spans="1:4" x14ac:dyDescent="0.25">
      <c r="A4447" s="133"/>
      <c r="D4447" s="8"/>
    </row>
    <row r="4448" spans="1:4" x14ac:dyDescent="0.25">
      <c r="A4448" s="133"/>
      <c r="D4448" s="8"/>
    </row>
    <row r="4449" spans="1:4" x14ac:dyDescent="0.25">
      <c r="A4449" s="133"/>
      <c r="D4449" s="8"/>
    </row>
    <row r="4450" spans="1:4" x14ac:dyDescent="0.25">
      <c r="A4450" s="133"/>
      <c r="D4450" s="8"/>
    </row>
    <row r="4451" spans="1:4" x14ac:dyDescent="0.25">
      <c r="A4451" s="133"/>
      <c r="D4451" s="8"/>
    </row>
    <row r="4452" spans="1:4" x14ac:dyDescent="0.25">
      <c r="A4452" s="133"/>
      <c r="D4452" s="8"/>
    </row>
    <row r="4453" spans="1:4" x14ac:dyDescent="0.25">
      <c r="A4453" s="133"/>
      <c r="D4453" s="8"/>
    </row>
    <row r="4454" spans="1:4" x14ac:dyDescent="0.25">
      <c r="A4454" s="133"/>
      <c r="D4454" s="8"/>
    </row>
    <row r="4455" spans="1:4" x14ac:dyDescent="0.25">
      <c r="A4455" s="133"/>
      <c r="D4455" s="8"/>
    </row>
    <row r="4456" spans="1:4" x14ac:dyDescent="0.25">
      <c r="A4456" s="133"/>
      <c r="D4456" s="8"/>
    </row>
    <row r="4457" spans="1:4" x14ac:dyDescent="0.25">
      <c r="A4457" s="133"/>
      <c r="D4457" s="8"/>
    </row>
    <row r="4458" spans="1:4" x14ac:dyDescent="0.25">
      <c r="A4458" s="133"/>
      <c r="D4458" s="8"/>
    </row>
    <row r="4459" spans="1:4" x14ac:dyDescent="0.25">
      <c r="A4459" s="133"/>
      <c r="D4459" s="8"/>
    </row>
    <row r="4460" spans="1:4" x14ac:dyDescent="0.25">
      <c r="A4460" s="133"/>
      <c r="D4460" s="8"/>
    </row>
    <row r="4461" spans="1:4" x14ac:dyDescent="0.25">
      <c r="A4461" s="133"/>
      <c r="D4461" s="8"/>
    </row>
    <row r="4462" spans="1:4" x14ac:dyDescent="0.25">
      <c r="A4462" s="133"/>
      <c r="D4462" s="8"/>
    </row>
    <row r="4463" spans="1:4" x14ac:dyDescent="0.25">
      <c r="A4463" s="133"/>
      <c r="D4463" s="8"/>
    </row>
    <row r="4464" spans="1:4" x14ac:dyDescent="0.25">
      <c r="A4464" s="133"/>
      <c r="D4464" s="8"/>
    </row>
    <row r="4465" spans="1:4" x14ac:dyDescent="0.25">
      <c r="A4465" s="133"/>
      <c r="D4465" s="8"/>
    </row>
    <row r="4466" spans="1:4" x14ac:dyDescent="0.25">
      <c r="A4466" s="133"/>
      <c r="D4466" s="8"/>
    </row>
    <row r="4467" spans="1:4" x14ac:dyDescent="0.25">
      <c r="A4467" s="133"/>
      <c r="D4467" s="8"/>
    </row>
    <row r="4468" spans="1:4" x14ac:dyDescent="0.25">
      <c r="A4468" s="133"/>
      <c r="D4468" s="8"/>
    </row>
    <row r="4469" spans="1:4" x14ac:dyDescent="0.25">
      <c r="A4469" s="133"/>
      <c r="D4469" s="8"/>
    </row>
    <row r="4470" spans="1:4" x14ac:dyDescent="0.25">
      <c r="A4470" s="133"/>
      <c r="D4470" s="8"/>
    </row>
    <row r="4471" spans="1:4" x14ac:dyDescent="0.25">
      <c r="A4471" s="133"/>
      <c r="D4471" s="8"/>
    </row>
    <row r="4472" spans="1:4" x14ac:dyDescent="0.25">
      <c r="A4472" s="133"/>
      <c r="D4472" s="8"/>
    </row>
    <row r="4473" spans="1:4" x14ac:dyDescent="0.25">
      <c r="A4473" s="133"/>
      <c r="D4473" s="8"/>
    </row>
    <row r="4474" spans="1:4" x14ac:dyDescent="0.25">
      <c r="A4474" s="133"/>
      <c r="D4474" s="8"/>
    </row>
    <row r="4475" spans="1:4" x14ac:dyDescent="0.25">
      <c r="A4475" s="133"/>
      <c r="D4475" s="8"/>
    </row>
    <row r="4476" spans="1:4" x14ac:dyDescent="0.25">
      <c r="A4476" s="133"/>
      <c r="D4476" s="8"/>
    </row>
    <row r="4477" spans="1:4" x14ac:dyDescent="0.25">
      <c r="A4477" s="133"/>
      <c r="D4477" s="8"/>
    </row>
    <row r="4478" spans="1:4" x14ac:dyDescent="0.25">
      <c r="A4478" s="133"/>
      <c r="D4478" s="8"/>
    </row>
    <row r="4479" spans="1:4" x14ac:dyDescent="0.25">
      <c r="A4479" s="133"/>
      <c r="D4479" s="8"/>
    </row>
    <row r="4480" spans="1:4" x14ac:dyDescent="0.25">
      <c r="A4480" s="133"/>
      <c r="D4480" s="8"/>
    </row>
    <row r="4481" spans="1:4" x14ac:dyDescent="0.25">
      <c r="A4481" s="133"/>
      <c r="D4481" s="8"/>
    </row>
    <row r="4482" spans="1:4" x14ac:dyDescent="0.25">
      <c r="A4482" s="133"/>
      <c r="D4482" s="8"/>
    </row>
    <row r="4483" spans="1:4" x14ac:dyDescent="0.25">
      <c r="A4483" s="133"/>
      <c r="D4483" s="8"/>
    </row>
    <row r="4484" spans="1:4" x14ac:dyDescent="0.25">
      <c r="A4484" s="133"/>
      <c r="D4484" s="8"/>
    </row>
    <row r="4485" spans="1:4" x14ac:dyDescent="0.25">
      <c r="A4485" s="133"/>
      <c r="D4485" s="8"/>
    </row>
    <row r="4486" spans="1:4" x14ac:dyDescent="0.25">
      <c r="A4486" s="133"/>
      <c r="D4486" s="8"/>
    </row>
    <row r="4487" spans="1:4" x14ac:dyDescent="0.25">
      <c r="A4487" s="133"/>
      <c r="D4487" s="8"/>
    </row>
    <row r="4488" spans="1:4" x14ac:dyDescent="0.25">
      <c r="A4488" s="133"/>
      <c r="D4488" s="8"/>
    </row>
    <row r="4489" spans="1:4" x14ac:dyDescent="0.25">
      <c r="A4489" s="133"/>
      <c r="D4489" s="8"/>
    </row>
    <row r="4490" spans="1:4" x14ac:dyDescent="0.25">
      <c r="A4490" s="133"/>
      <c r="D4490" s="8"/>
    </row>
    <row r="4491" spans="1:4" x14ac:dyDescent="0.25">
      <c r="A4491" s="133"/>
      <c r="D4491" s="8"/>
    </row>
    <row r="4492" spans="1:4" x14ac:dyDescent="0.25">
      <c r="A4492" s="133"/>
      <c r="D4492" s="8"/>
    </row>
    <row r="4493" spans="1:4" x14ac:dyDescent="0.25">
      <c r="A4493" s="133"/>
      <c r="D4493" s="8"/>
    </row>
    <row r="4494" spans="1:4" x14ac:dyDescent="0.25">
      <c r="A4494" s="133"/>
      <c r="D4494" s="8"/>
    </row>
    <row r="4495" spans="1:4" x14ac:dyDescent="0.25">
      <c r="A4495" s="133"/>
      <c r="D4495" s="8"/>
    </row>
    <row r="4496" spans="1:4" x14ac:dyDescent="0.25">
      <c r="A4496" s="133"/>
      <c r="D4496" s="8"/>
    </row>
    <row r="4497" spans="1:4" x14ac:dyDescent="0.25">
      <c r="A4497" s="133"/>
      <c r="D4497" s="8"/>
    </row>
    <row r="4498" spans="1:4" x14ac:dyDescent="0.25">
      <c r="A4498" s="133"/>
      <c r="D4498" s="8"/>
    </row>
    <row r="4499" spans="1:4" x14ac:dyDescent="0.25">
      <c r="A4499" s="133"/>
      <c r="D4499" s="8"/>
    </row>
    <row r="4500" spans="1:4" x14ac:dyDescent="0.25">
      <c r="A4500" s="133"/>
      <c r="D4500" s="8"/>
    </row>
    <row r="4501" spans="1:4" x14ac:dyDescent="0.25">
      <c r="A4501" s="133"/>
      <c r="D4501" s="8"/>
    </row>
    <row r="4502" spans="1:4" x14ac:dyDescent="0.25">
      <c r="A4502" s="133"/>
      <c r="D4502" s="8"/>
    </row>
    <row r="4503" spans="1:4" x14ac:dyDescent="0.25">
      <c r="A4503" s="133"/>
      <c r="D4503" s="8"/>
    </row>
    <row r="4504" spans="1:4" x14ac:dyDescent="0.25">
      <c r="A4504" s="133"/>
      <c r="D4504" s="8"/>
    </row>
    <row r="4505" spans="1:4" x14ac:dyDescent="0.25">
      <c r="A4505" s="133"/>
      <c r="D4505" s="8"/>
    </row>
    <row r="4506" spans="1:4" x14ac:dyDescent="0.25">
      <c r="A4506" s="133"/>
      <c r="D4506" s="8"/>
    </row>
    <row r="4507" spans="1:4" x14ac:dyDescent="0.25">
      <c r="A4507" s="133"/>
      <c r="D4507" s="8"/>
    </row>
    <row r="4508" spans="1:4" x14ac:dyDescent="0.25">
      <c r="A4508" s="133"/>
      <c r="D4508" s="8"/>
    </row>
    <row r="4509" spans="1:4" x14ac:dyDescent="0.25">
      <c r="A4509" s="133"/>
      <c r="D4509" s="8"/>
    </row>
    <row r="4510" spans="1:4" x14ac:dyDescent="0.25">
      <c r="A4510" s="133"/>
      <c r="D4510" s="8"/>
    </row>
    <row r="4511" spans="1:4" x14ac:dyDescent="0.25">
      <c r="A4511" s="133"/>
      <c r="D4511" s="8"/>
    </row>
    <row r="4512" spans="1:4" x14ac:dyDescent="0.25">
      <c r="A4512" s="133"/>
      <c r="D4512" s="8"/>
    </row>
    <row r="4513" spans="1:4" x14ac:dyDescent="0.25">
      <c r="A4513" s="133"/>
      <c r="D4513" s="8"/>
    </row>
    <row r="4514" spans="1:4" x14ac:dyDescent="0.25">
      <c r="A4514" s="133"/>
      <c r="D4514" s="8"/>
    </row>
    <row r="4515" spans="1:4" x14ac:dyDescent="0.25">
      <c r="A4515" s="133"/>
      <c r="D4515" s="8"/>
    </row>
    <row r="4516" spans="1:4" x14ac:dyDescent="0.25">
      <c r="A4516" s="133"/>
      <c r="D4516" s="8"/>
    </row>
    <row r="4517" spans="1:4" x14ac:dyDescent="0.25">
      <c r="A4517" s="133"/>
      <c r="D4517" s="8"/>
    </row>
    <row r="4518" spans="1:4" x14ac:dyDescent="0.25">
      <c r="A4518" s="133"/>
      <c r="D4518" s="8"/>
    </row>
    <row r="4519" spans="1:4" x14ac:dyDescent="0.25">
      <c r="A4519" s="133"/>
      <c r="D4519" s="8"/>
    </row>
    <row r="4520" spans="1:4" x14ac:dyDescent="0.25">
      <c r="A4520" s="133"/>
      <c r="D4520" s="8"/>
    </row>
    <row r="4521" spans="1:4" x14ac:dyDescent="0.25">
      <c r="A4521" s="133"/>
      <c r="D4521" s="8"/>
    </row>
    <row r="4522" spans="1:4" x14ac:dyDescent="0.25">
      <c r="A4522" s="133"/>
      <c r="D4522" s="8"/>
    </row>
    <row r="4523" spans="1:4" x14ac:dyDescent="0.25">
      <c r="A4523" s="133"/>
      <c r="D4523" s="8"/>
    </row>
    <row r="4524" spans="1:4" x14ac:dyDescent="0.25">
      <c r="A4524" s="133"/>
      <c r="D4524" s="8"/>
    </row>
    <row r="4525" spans="1:4" x14ac:dyDescent="0.25">
      <c r="A4525" s="133"/>
      <c r="D4525" s="8"/>
    </row>
    <row r="4526" spans="1:4" x14ac:dyDescent="0.25">
      <c r="A4526" s="133"/>
      <c r="D4526" s="8"/>
    </row>
    <row r="4527" spans="1:4" x14ac:dyDescent="0.25">
      <c r="A4527" s="133"/>
      <c r="D4527" s="8"/>
    </row>
    <row r="4528" spans="1:4" x14ac:dyDescent="0.25">
      <c r="A4528" s="133"/>
      <c r="D4528" s="8"/>
    </row>
    <row r="4529" spans="1:4" x14ac:dyDescent="0.25">
      <c r="A4529" s="133"/>
      <c r="D4529" s="8"/>
    </row>
    <row r="4530" spans="1:4" x14ac:dyDescent="0.25">
      <c r="A4530" s="133"/>
      <c r="D4530" s="8"/>
    </row>
    <row r="4531" spans="1:4" x14ac:dyDescent="0.25">
      <c r="A4531" s="133"/>
      <c r="D4531" s="8"/>
    </row>
    <row r="4532" spans="1:4" x14ac:dyDescent="0.25">
      <c r="A4532" s="133"/>
      <c r="D4532" s="8"/>
    </row>
    <row r="4533" spans="1:4" x14ac:dyDescent="0.25">
      <c r="A4533" s="133"/>
      <c r="D4533" s="8"/>
    </row>
    <row r="4534" spans="1:4" x14ac:dyDescent="0.25">
      <c r="A4534" s="133"/>
      <c r="D4534" s="8"/>
    </row>
    <row r="4535" spans="1:4" x14ac:dyDescent="0.25">
      <c r="A4535" s="133"/>
      <c r="D4535" s="8"/>
    </row>
    <row r="4536" spans="1:4" x14ac:dyDescent="0.25">
      <c r="A4536" s="133"/>
      <c r="D4536" s="8"/>
    </row>
    <row r="4537" spans="1:4" x14ac:dyDescent="0.25">
      <c r="A4537" s="133"/>
      <c r="D4537" s="8"/>
    </row>
    <row r="4538" spans="1:4" x14ac:dyDescent="0.25">
      <c r="A4538" s="133"/>
      <c r="D4538" s="8"/>
    </row>
    <row r="4539" spans="1:4" x14ac:dyDescent="0.25">
      <c r="A4539" s="133"/>
      <c r="D4539" s="8"/>
    </row>
    <row r="4540" spans="1:4" x14ac:dyDescent="0.25">
      <c r="A4540" s="133"/>
      <c r="D4540" s="8"/>
    </row>
    <row r="4541" spans="1:4" x14ac:dyDescent="0.25">
      <c r="A4541" s="133"/>
      <c r="D4541" s="8"/>
    </row>
    <row r="4542" spans="1:4" x14ac:dyDescent="0.25">
      <c r="A4542" s="133"/>
      <c r="D4542" s="8"/>
    </row>
    <row r="4543" spans="1:4" x14ac:dyDescent="0.25">
      <c r="A4543" s="133"/>
      <c r="D4543" s="8"/>
    </row>
    <row r="4544" spans="1:4" x14ac:dyDescent="0.25">
      <c r="A4544" s="133"/>
      <c r="D4544" s="8"/>
    </row>
    <row r="4545" spans="1:4" x14ac:dyDescent="0.25">
      <c r="A4545" s="133"/>
      <c r="D4545" s="8"/>
    </row>
    <row r="4546" spans="1:4" x14ac:dyDescent="0.25">
      <c r="A4546" s="133"/>
      <c r="D4546" s="8"/>
    </row>
    <row r="4547" spans="1:4" x14ac:dyDescent="0.25">
      <c r="A4547" s="133"/>
      <c r="D4547" s="8"/>
    </row>
    <row r="4548" spans="1:4" x14ac:dyDescent="0.25">
      <c r="A4548" s="133"/>
      <c r="D4548" s="8"/>
    </row>
    <row r="4549" spans="1:4" x14ac:dyDescent="0.25">
      <c r="A4549" s="133"/>
      <c r="D4549" s="8"/>
    </row>
    <row r="4550" spans="1:4" x14ac:dyDescent="0.25">
      <c r="A4550" s="133"/>
      <c r="D4550" s="8"/>
    </row>
    <row r="4551" spans="1:4" x14ac:dyDescent="0.25">
      <c r="A4551" s="133"/>
      <c r="D4551" s="8"/>
    </row>
    <row r="4552" spans="1:4" x14ac:dyDescent="0.25">
      <c r="A4552" s="133"/>
      <c r="D4552" s="8"/>
    </row>
    <row r="4553" spans="1:4" x14ac:dyDescent="0.25">
      <c r="A4553" s="133"/>
      <c r="D4553" s="8"/>
    </row>
    <row r="4554" spans="1:4" x14ac:dyDescent="0.25">
      <c r="A4554" s="133"/>
      <c r="D4554" s="8"/>
    </row>
    <row r="4555" spans="1:4" x14ac:dyDescent="0.25">
      <c r="A4555" s="133"/>
      <c r="D4555" s="8"/>
    </row>
    <row r="4556" spans="1:4" x14ac:dyDescent="0.25">
      <c r="A4556" s="133"/>
      <c r="D4556" s="8"/>
    </row>
    <row r="4557" spans="1:4" x14ac:dyDescent="0.25">
      <c r="A4557" s="133"/>
      <c r="D4557" s="8"/>
    </row>
    <row r="4558" spans="1:4" x14ac:dyDescent="0.25">
      <c r="A4558" s="133"/>
      <c r="D4558" s="8"/>
    </row>
    <row r="4559" spans="1:4" x14ac:dyDescent="0.25">
      <c r="A4559" s="133"/>
      <c r="D4559" s="8"/>
    </row>
    <row r="4560" spans="1:4" x14ac:dyDescent="0.25">
      <c r="A4560" s="133"/>
      <c r="D4560" s="8"/>
    </row>
    <row r="4561" spans="1:4" x14ac:dyDescent="0.25">
      <c r="A4561" s="133"/>
      <c r="D4561" s="8"/>
    </row>
    <row r="4562" spans="1:4" x14ac:dyDescent="0.25">
      <c r="A4562" s="133"/>
      <c r="D4562" s="8"/>
    </row>
    <row r="4563" spans="1:4" x14ac:dyDescent="0.25">
      <c r="A4563" s="133"/>
      <c r="D4563" s="8"/>
    </row>
    <row r="4564" spans="1:4" x14ac:dyDescent="0.25">
      <c r="A4564" s="133"/>
      <c r="D4564" s="8"/>
    </row>
    <row r="4565" spans="1:4" x14ac:dyDescent="0.25">
      <c r="A4565" s="133"/>
      <c r="D4565" s="8"/>
    </row>
    <row r="4566" spans="1:4" x14ac:dyDescent="0.25">
      <c r="A4566" s="133"/>
      <c r="D4566" s="8"/>
    </row>
    <row r="4567" spans="1:4" x14ac:dyDescent="0.25">
      <c r="A4567" s="133"/>
      <c r="D4567" s="8"/>
    </row>
    <row r="4568" spans="1:4" x14ac:dyDescent="0.25">
      <c r="A4568" s="133"/>
      <c r="D4568" s="8"/>
    </row>
    <row r="4569" spans="1:4" x14ac:dyDescent="0.25">
      <c r="A4569" s="133"/>
      <c r="D4569" s="8"/>
    </row>
    <row r="4570" spans="1:4" x14ac:dyDescent="0.25">
      <c r="A4570" s="133"/>
      <c r="D4570" s="8"/>
    </row>
    <row r="4571" spans="1:4" x14ac:dyDescent="0.25">
      <c r="A4571" s="133"/>
      <c r="D4571" s="8"/>
    </row>
    <row r="4572" spans="1:4" x14ac:dyDescent="0.25">
      <c r="A4572" s="133"/>
      <c r="D4572" s="8"/>
    </row>
    <row r="4573" spans="1:4" x14ac:dyDescent="0.25">
      <c r="A4573" s="133"/>
      <c r="D4573" s="8"/>
    </row>
    <row r="4574" spans="1:4" x14ac:dyDescent="0.25">
      <c r="A4574" s="133"/>
      <c r="D4574" s="8"/>
    </row>
    <row r="4575" spans="1:4" x14ac:dyDescent="0.25">
      <c r="A4575" s="133"/>
      <c r="D4575" s="8"/>
    </row>
    <row r="4576" spans="1:4" x14ac:dyDescent="0.25">
      <c r="A4576" s="133"/>
      <c r="D4576" s="8"/>
    </row>
    <row r="4577" spans="1:4" x14ac:dyDescent="0.25">
      <c r="A4577" s="133"/>
      <c r="D4577" s="8"/>
    </row>
    <row r="4578" spans="1:4" x14ac:dyDescent="0.25">
      <c r="A4578" s="133"/>
      <c r="D4578" s="8"/>
    </row>
    <row r="4579" spans="1:4" x14ac:dyDescent="0.25">
      <c r="A4579" s="133"/>
      <c r="D4579" s="8"/>
    </row>
    <row r="4580" spans="1:4" x14ac:dyDescent="0.25">
      <c r="A4580" s="133"/>
      <c r="D4580" s="8"/>
    </row>
    <row r="4581" spans="1:4" x14ac:dyDescent="0.25">
      <c r="A4581" s="133"/>
      <c r="D4581" s="8"/>
    </row>
    <row r="4582" spans="1:4" x14ac:dyDescent="0.25">
      <c r="A4582" s="133"/>
      <c r="D4582" s="8"/>
    </row>
    <row r="4583" spans="1:4" x14ac:dyDescent="0.25">
      <c r="A4583" s="133"/>
      <c r="D4583" s="8"/>
    </row>
    <row r="4584" spans="1:4" x14ac:dyDescent="0.25">
      <c r="A4584" s="133"/>
      <c r="D4584" s="8"/>
    </row>
    <row r="4585" spans="1:4" x14ac:dyDescent="0.25">
      <c r="A4585" s="133"/>
      <c r="D4585" s="8"/>
    </row>
    <row r="4586" spans="1:4" x14ac:dyDescent="0.25">
      <c r="A4586" s="133"/>
      <c r="D4586" s="8"/>
    </row>
    <row r="4587" spans="1:4" x14ac:dyDescent="0.25">
      <c r="A4587" s="133"/>
      <c r="D4587" s="8"/>
    </row>
    <row r="4588" spans="1:4" x14ac:dyDescent="0.25">
      <c r="A4588" s="133"/>
      <c r="D4588" s="8"/>
    </row>
    <row r="4589" spans="1:4" x14ac:dyDescent="0.25">
      <c r="A4589" s="133"/>
      <c r="D4589" s="8"/>
    </row>
    <row r="4590" spans="1:4" x14ac:dyDescent="0.25">
      <c r="A4590" s="133"/>
      <c r="D4590" s="8"/>
    </row>
    <row r="4591" spans="1:4" x14ac:dyDescent="0.25">
      <c r="A4591" s="133"/>
      <c r="D4591" s="8"/>
    </row>
    <row r="4592" spans="1:4" x14ac:dyDescent="0.25">
      <c r="A4592" s="133"/>
      <c r="D4592" s="8"/>
    </row>
    <row r="4593" spans="1:4" x14ac:dyDescent="0.25">
      <c r="A4593" s="133"/>
      <c r="D4593" s="8"/>
    </row>
    <row r="4594" spans="1:4" x14ac:dyDescent="0.25">
      <c r="A4594" s="133"/>
      <c r="D4594" s="8"/>
    </row>
    <row r="4595" spans="1:4" x14ac:dyDescent="0.25">
      <c r="A4595" s="133"/>
      <c r="D4595" s="8"/>
    </row>
    <row r="4596" spans="1:4" x14ac:dyDescent="0.25">
      <c r="A4596" s="133"/>
      <c r="D4596" s="8"/>
    </row>
    <row r="4597" spans="1:4" x14ac:dyDescent="0.25">
      <c r="A4597" s="133"/>
      <c r="D4597" s="8"/>
    </row>
    <row r="4598" spans="1:4" x14ac:dyDescent="0.25">
      <c r="A4598" s="133"/>
      <c r="D4598" s="8"/>
    </row>
    <row r="4599" spans="1:4" x14ac:dyDescent="0.25">
      <c r="A4599" s="133"/>
      <c r="D4599" s="8"/>
    </row>
    <row r="4600" spans="1:4" x14ac:dyDescent="0.25">
      <c r="A4600" s="133"/>
      <c r="D4600" s="8"/>
    </row>
    <row r="4601" spans="1:4" x14ac:dyDescent="0.25">
      <c r="A4601" s="133"/>
      <c r="D4601" s="8"/>
    </row>
    <row r="4602" spans="1:4" x14ac:dyDescent="0.25">
      <c r="A4602" s="133"/>
      <c r="D4602" s="8"/>
    </row>
    <row r="4603" spans="1:4" x14ac:dyDescent="0.25">
      <c r="A4603" s="133"/>
      <c r="D4603" s="8"/>
    </row>
    <row r="4604" spans="1:4" x14ac:dyDescent="0.25">
      <c r="A4604" s="133"/>
      <c r="D4604" s="8"/>
    </row>
    <row r="4605" spans="1:4" x14ac:dyDescent="0.25">
      <c r="A4605" s="133"/>
      <c r="D4605" s="8"/>
    </row>
    <row r="4606" spans="1:4" x14ac:dyDescent="0.25">
      <c r="A4606" s="133"/>
      <c r="D4606" s="8"/>
    </row>
    <row r="4607" spans="1:4" x14ac:dyDescent="0.25">
      <c r="A4607" s="133"/>
      <c r="D4607" s="8"/>
    </row>
    <row r="4608" spans="1:4" x14ac:dyDescent="0.25">
      <c r="A4608" s="133"/>
      <c r="D4608" s="8"/>
    </row>
    <row r="4609" spans="1:4" x14ac:dyDescent="0.25">
      <c r="A4609" s="133"/>
      <c r="D4609" s="8"/>
    </row>
    <row r="4610" spans="1:4" x14ac:dyDescent="0.25">
      <c r="A4610" s="133"/>
      <c r="D4610" s="8"/>
    </row>
    <row r="4611" spans="1:4" x14ac:dyDescent="0.25">
      <c r="A4611" s="133"/>
      <c r="D4611" s="8"/>
    </row>
    <row r="4612" spans="1:4" x14ac:dyDescent="0.25">
      <c r="A4612" s="133"/>
      <c r="D4612" s="8"/>
    </row>
    <row r="4613" spans="1:4" x14ac:dyDescent="0.25">
      <c r="A4613" s="133"/>
      <c r="D4613" s="8"/>
    </row>
    <row r="4614" spans="1:4" x14ac:dyDescent="0.25">
      <c r="A4614" s="133"/>
      <c r="D4614" s="8"/>
    </row>
    <row r="4615" spans="1:4" x14ac:dyDescent="0.25">
      <c r="A4615" s="133"/>
      <c r="D4615" s="8"/>
    </row>
    <row r="4616" spans="1:4" x14ac:dyDescent="0.25">
      <c r="A4616" s="133"/>
      <c r="D4616" s="8"/>
    </row>
    <row r="4617" spans="1:4" x14ac:dyDescent="0.25">
      <c r="A4617" s="133"/>
      <c r="D4617" s="8"/>
    </row>
    <row r="4618" spans="1:4" x14ac:dyDescent="0.25">
      <c r="A4618" s="133"/>
      <c r="D4618" s="8"/>
    </row>
    <row r="4619" spans="1:4" x14ac:dyDescent="0.25">
      <c r="A4619" s="133"/>
      <c r="D4619" s="8"/>
    </row>
    <row r="4620" spans="1:4" x14ac:dyDescent="0.25">
      <c r="A4620" s="133"/>
      <c r="D4620" s="8"/>
    </row>
    <row r="4621" spans="1:4" x14ac:dyDescent="0.25">
      <c r="A4621" s="133"/>
      <c r="D4621" s="8"/>
    </row>
    <row r="4622" spans="1:4" x14ac:dyDescent="0.25">
      <c r="A4622" s="133"/>
      <c r="D4622" s="8"/>
    </row>
    <row r="4623" spans="1:4" x14ac:dyDescent="0.25">
      <c r="A4623" s="133"/>
      <c r="D4623" s="8"/>
    </row>
    <row r="4624" spans="1:4" x14ac:dyDescent="0.25">
      <c r="A4624" s="133"/>
      <c r="D4624" s="8"/>
    </row>
    <row r="4625" spans="1:4" x14ac:dyDescent="0.25">
      <c r="A4625" s="133"/>
      <c r="D4625" s="8"/>
    </row>
    <row r="4626" spans="1:4" x14ac:dyDescent="0.25">
      <c r="A4626" s="133"/>
      <c r="D4626" s="8"/>
    </row>
    <row r="4627" spans="1:4" x14ac:dyDescent="0.25">
      <c r="A4627" s="133"/>
      <c r="D4627" s="8"/>
    </row>
    <row r="4628" spans="1:4" x14ac:dyDescent="0.25">
      <c r="A4628" s="133"/>
      <c r="D4628" s="8"/>
    </row>
    <row r="4629" spans="1:4" x14ac:dyDescent="0.25">
      <c r="A4629" s="133"/>
      <c r="D4629" s="8"/>
    </row>
    <row r="4630" spans="1:4" x14ac:dyDescent="0.25">
      <c r="A4630" s="133"/>
      <c r="D4630" s="8"/>
    </row>
    <row r="4631" spans="1:4" x14ac:dyDescent="0.25">
      <c r="A4631" s="133"/>
      <c r="D4631" s="8"/>
    </row>
    <row r="4632" spans="1:4" x14ac:dyDescent="0.25">
      <c r="A4632" s="133"/>
      <c r="D4632" s="8"/>
    </row>
    <row r="4633" spans="1:4" x14ac:dyDescent="0.25">
      <c r="A4633" s="133"/>
      <c r="D4633" s="8"/>
    </row>
    <row r="4634" spans="1:4" x14ac:dyDescent="0.25">
      <c r="A4634" s="133"/>
      <c r="D4634" s="8"/>
    </row>
    <row r="4635" spans="1:4" x14ac:dyDescent="0.25">
      <c r="A4635" s="133"/>
      <c r="D4635" s="8"/>
    </row>
    <row r="4636" spans="1:4" x14ac:dyDescent="0.25">
      <c r="A4636" s="133"/>
      <c r="D4636" s="8"/>
    </row>
    <row r="4637" spans="1:4" x14ac:dyDescent="0.25">
      <c r="A4637" s="133"/>
      <c r="D4637" s="8"/>
    </row>
    <row r="4638" spans="1:4" x14ac:dyDescent="0.25">
      <c r="A4638" s="133"/>
      <c r="D4638" s="8"/>
    </row>
    <row r="4639" spans="1:4" x14ac:dyDescent="0.25">
      <c r="A4639" s="133"/>
      <c r="D4639" s="8"/>
    </row>
    <row r="4640" spans="1:4" x14ac:dyDescent="0.25">
      <c r="A4640" s="133"/>
      <c r="D4640" s="8"/>
    </row>
    <row r="4641" spans="1:4" x14ac:dyDescent="0.25">
      <c r="A4641" s="133"/>
      <c r="D4641" s="8"/>
    </row>
    <row r="4642" spans="1:4" x14ac:dyDescent="0.25">
      <c r="A4642" s="133"/>
      <c r="D4642" s="8"/>
    </row>
    <row r="4643" spans="1:4" x14ac:dyDescent="0.25">
      <c r="A4643" s="133"/>
      <c r="D4643" s="8"/>
    </row>
    <row r="4644" spans="1:4" x14ac:dyDescent="0.25">
      <c r="A4644" s="133"/>
      <c r="D4644" s="8"/>
    </row>
    <row r="4645" spans="1:4" x14ac:dyDescent="0.25">
      <c r="A4645" s="133"/>
      <c r="D4645" s="8"/>
    </row>
    <row r="4646" spans="1:4" x14ac:dyDescent="0.25">
      <c r="A4646" s="133"/>
      <c r="D4646" s="8"/>
    </row>
    <row r="4647" spans="1:4" x14ac:dyDescent="0.25">
      <c r="A4647" s="133"/>
      <c r="D4647" s="8"/>
    </row>
    <row r="4648" spans="1:4" x14ac:dyDescent="0.25">
      <c r="A4648" s="133"/>
      <c r="D4648" s="8"/>
    </row>
    <row r="4649" spans="1:4" x14ac:dyDescent="0.25">
      <c r="A4649" s="133"/>
      <c r="D4649" s="8"/>
    </row>
    <row r="4650" spans="1:4" x14ac:dyDescent="0.25">
      <c r="A4650" s="133"/>
      <c r="D4650" s="8"/>
    </row>
    <row r="4651" spans="1:4" x14ac:dyDescent="0.25">
      <c r="A4651" s="133"/>
      <c r="D4651" s="8"/>
    </row>
    <row r="4652" spans="1:4" x14ac:dyDescent="0.25">
      <c r="A4652" s="133"/>
      <c r="D4652" s="8"/>
    </row>
    <row r="4653" spans="1:4" x14ac:dyDescent="0.25">
      <c r="A4653" s="133"/>
      <c r="D4653" s="8"/>
    </row>
    <row r="4654" spans="1:4" x14ac:dyDescent="0.25">
      <c r="A4654" s="133"/>
      <c r="D4654" s="8"/>
    </row>
    <row r="4655" spans="1:4" x14ac:dyDescent="0.25">
      <c r="A4655" s="133"/>
      <c r="D4655" s="8"/>
    </row>
    <row r="4656" spans="1:4" x14ac:dyDescent="0.25">
      <c r="A4656" s="133"/>
      <c r="D4656" s="8"/>
    </row>
    <row r="4657" spans="1:4" x14ac:dyDescent="0.25">
      <c r="A4657" s="133"/>
      <c r="D4657" s="8"/>
    </row>
    <row r="4658" spans="1:4" x14ac:dyDescent="0.25">
      <c r="A4658" s="133"/>
      <c r="D4658" s="8"/>
    </row>
    <row r="4659" spans="1:4" x14ac:dyDescent="0.25">
      <c r="A4659" s="133"/>
      <c r="D4659" s="8"/>
    </row>
    <row r="4660" spans="1:4" x14ac:dyDescent="0.25">
      <c r="A4660" s="133"/>
      <c r="D4660" s="8"/>
    </row>
    <row r="4661" spans="1:4" x14ac:dyDescent="0.25">
      <c r="A4661" s="133"/>
      <c r="D4661" s="8"/>
    </row>
    <row r="4662" spans="1:4" x14ac:dyDescent="0.25">
      <c r="A4662" s="133"/>
      <c r="D4662" s="8"/>
    </row>
    <row r="4663" spans="1:4" x14ac:dyDescent="0.25">
      <c r="A4663" s="133"/>
      <c r="D4663" s="8"/>
    </row>
    <row r="4664" spans="1:4" x14ac:dyDescent="0.25">
      <c r="A4664" s="133"/>
      <c r="D4664" s="8"/>
    </row>
    <row r="4665" spans="1:4" x14ac:dyDescent="0.25">
      <c r="A4665" s="133"/>
      <c r="D4665" s="8"/>
    </row>
    <row r="4666" spans="1:4" x14ac:dyDescent="0.25">
      <c r="A4666" s="133"/>
      <c r="D4666" s="8"/>
    </row>
    <row r="4667" spans="1:4" x14ac:dyDescent="0.25">
      <c r="A4667" s="133"/>
      <c r="D4667" s="8"/>
    </row>
    <row r="4668" spans="1:4" x14ac:dyDescent="0.25">
      <c r="A4668" s="133"/>
      <c r="D4668" s="8"/>
    </row>
    <row r="4669" spans="1:4" x14ac:dyDescent="0.25">
      <c r="A4669" s="133"/>
      <c r="D4669" s="8"/>
    </row>
    <row r="4670" spans="1:4" x14ac:dyDescent="0.25">
      <c r="A4670" s="133"/>
      <c r="D4670" s="8"/>
    </row>
    <row r="4671" spans="1:4" x14ac:dyDescent="0.25">
      <c r="A4671" s="133"/>
      <c r="D4671" s="8"/>
    </row>
    <row r="4672" spans="1:4" x14ac:dyDescent="0.25">
      <c r="A4672" s="133"/>
      <c r="D4672" s="8"/>
    </row>
    <row r="4673" spans="1:4" x14ac:dyDescent="0.25">
      <c r="A4673" s="133"/>
      <c r="D4673" s="8"/>
    </row>
    <row r="4674" spans="1:4" x14ac:dyDescent="0.25">
      <c r="A4674" s="133"/>
      <c r="D4674" s="8"/>
    </row>
    <row r="4675" spans="1:4" x14ac:dyDescent="0.25">
      <c r="A4675" s="133"/>
      <c r="D4675" s="8"/>
    </row>
    <row r="4676" spans="1:4" x14ac:dyDescent="0.25">
      <c r="A4676" s="133"/>
      <c r="D4676" s="8"/>
    </row>
    <row r="4677" spans="1:4" x14ac:dyDescent="0.25">
      <c r="A4677" s="133"/>
      <c r="D4677" s="8"/>
    </row>
    <row r="4678" spans="1:4" x14ac:dyDescent="0.25">
      <c r="A4678" s="133"/>
      <c r="D4678" s="8"/>
    </row>
    <row r="4679" spans="1:4" x14ac:dyDescent="0.25">
      <c r="A4679" s="133"/>
      <c r="D4679" s="8"/>
    </row>
    <row r="4680" spans="1:4" x14ac:dyDescent="0.25">
      <c r="A4680" s="133"/>
      <c r="D4680" s="8"/>
    </row>
    <row r="4681" spans="1:4" x14ac:dyDescent="0.25">
      <c r="A4681" s="133"/>
      <c r="D4681" s="8"/>
    </row>
    <row r="4682" spans="1:4" x14ac:dyDescent="0.25">
      <c r="A4682" s="133"/>
      <c r="D4682" s="8"/>
    </row>
    <row r="4683" spans="1:4" x14ac:dyDescent="0.25">
      <c r="A4683" s="133"/>
      <c r="D4683" s="8"/>
    </row>
    <row r="4684" spans="1:4" x14ac:dyDescent="0.25">
      <c r="A4684" s="133"/>
      <c r="D4684" s="8"/>
    </row>
    <row r="4685" spans="1:4" x14ac:dyDescent="0.25">
      <c r="A4685" s="133"/>
      <c r="D4685" s="8"/>
    </row>
    <row r="4686" spans="1:4" x14ac:dyDescent="0.25">
      <c r="A4686" s="133"/>
      <c r="D4686" s="8"/>
    </row>
    <row r="4687" spans="1:4" x14ac:dyDescent="0.25">
      <c r="A4687" s="133"/>
      <c r="D4687" s="8"/>
    </row>
    <row r="4688" spans="1:4" x14ac:dyDescent="0.25">
      <c r="A4688" s="133"/>
      <c r="D4688" s="8"/>
    </row>
    <row r="4689" spans="1:4" x14ac:dyDescent="0.25">
      <c r="A4689" s="133"/>
      <c r="D4689" s="8"/>
    </row>
    <row r="4690" spans="1:4" x14ac:dyDescent="0.25">
      <c r="A4690" s="133"/>
      <c r="D4690" s="8"/>
    </row>
    <row r="4691" spans="1:4" x14ac:dyDescent="0.25">
      <c r="A4691" s="133"/>
      <c r="D4691" s="8"/>
    </row>
    <row r="4692" spans="1:4" x14ac:dyDescent="0.25">
      <c r="A4692" s="133"/>
      <c r="D4692" s="8"/>
    </row>
    <row r="4693" spans="1:4" x14ac:dyDescent="0.25">
      <c r="A4693" s="133"/>
      <c r="D4693" s="8"/>
    </row>
    <row r="4694" spans="1:4" x14ac:dyDescent="0.25">
      <c r="A4694" s="133"/>
      <c r="D4694" s="8"/>
    </row>
    <row r="4695" spans="1:4" x14ac:dyDescent="0.25">
      <c r="A4695" s="133"/>
      <c r="D4695" s="8"/>
    </row>
    <row r="4696" spans="1:4" x14ac:dyDescent="0.25">
      <c r="A4696" s="133"/>
      <c r="D4696" s="8"/>
    </row>
    <row r="4697" spans="1:4" x14ac:dyDescent="0.25">
      <c r="A4697" s="133"/>
      <c r="D4697" s="8"/>
    </row>
    <row r="4698" spans="1:4" x14ac:dyDescent="0.25">
      <c r="A4698" s="133"/>
      <c r="D4698" s="8"/>
    </row>
    <row r="4699" spans="1:4" x14ac:dyDescent="0.25">
      <c r="A4699" s="133"/>
      <c r="D4699" s="8"/>
    </row>
    <row r="4700" spans="1:4" x14ac:dyDescent="0.25">
      <c r="A4700" s="133"/>
      <c r="D4700" s="8"/>
    </row>
    <row r="4701" spans="1:4" x14ac:dyDescent="0.25">
      <c r="A4701" s="133"/>
      <c r="D4701" s="8"/>
    </row>
    <row r="4702" spans="1:4" x14ac:dyDescent="0.25">
      <c r="A4702" s="133"/>
      <c r="D4702" s="8"/>
    </row>
    <row r="4703" spans="1:4" x14ac:dyDescent="0.25">
      <c r="A4703" s="133"/>
      <c r="D4703" s="8"/>
    </row>
    <row r="4704" spans="1:4" x14ac:dyDescent="0.25">
      <c r="A4704" s="133"/>
      <c r="D4704" s="8"/>
    </row>
    <row r="4705" spans="1:4" x14ac:dyDescent="0.25">
      <c r="A4705" s="133"/>
      <c r="D4705" s="8"/>
    </row>
    <row r="4706" spans="1:4" x14ac:dyDescent="0.25">
      <c r="A4706" s="133"/>
      <c r="D4706" s="8"/>
    </row>
    <row r="4707" spans="1:4" x14ac:dyDescent="0.25">
      <c r="A4707" s="133"/>
      <c r="D4707" s="8"/>
    </row>
    <row r="4708" spans="1:4" x14ac:dyDescent="0.25">
      <c r="A4708" s="133"/>
      <c r="D4708" s="8"/>
    </row>
    <row r="4709" spans="1:4" x14ac:dyDescent="0.25">
      <c r="A4709" s="133"/>
      <c r="D4709" s="8"/>
    </row>
    <row r="4710" spans="1:4" x14ac:dyDescent="0.25">
      <c r="A4710" s="133"/>
      <c r="D4710" s="8"/>
    </row>
    <row r="4711" spans="1:4" x14ac:dyDescent="0.25">
      <c r="A4711" s="133"/>
      <c r="D4711" s="8"/>
    </row>
    <row r="4712" spans="1:4" x14ac:dyDescent="0.25">
      <c r="A4712" s="133"/>
      <c r="D4712" s="8"/>
    </row>
    <row r="4713" spans="1:4" x14ac:dyDescent="0.25">
      <c r="A4713" s="133"/>
      <c r="D4713" s="8"/>
    </row>
    <row r="4714" spans="1:4" x14ac:dyDescent="0.25">
      <c r="A4714" s="133"/>
      <c r="D4714" s="8"/>
    </row>
    <row r="4715" spans="1:4" x14ac:dyDescent="0.25">
      <c r="A4715" s="133"/>
      <c r="D4715" s="8"/>
    </row>
    <row r="4716" spans="1:4" x14ac:dyDescent="0.25">
      <c r="A4716" s="133"/>
      <c r="D4716" s="8"/>
    </row>
    <row r="4717" spans="1:4" x14ac:dyDescent="0.25">
      <c r="A4717" s="133"/>
      <c r="D4717" s="8"/>
    </row>
    <row r="4718" spans="1:4" x14ac:dyDescent="0.25">
      <c r="A4718" s="133"/>
      <c r="D4718" s="8"/>
    </row>
    <row r="4719" spans="1:4" x14ac:dyDescent="0.25">
      <c r="A4719" s="133"/>
      <c r="D4719" s="8"/>
    </row>
    <row r="4720" spans="1:4" x14ac:dyDescent="0.25">
      <c r="A4720" s="133"/>
      <c r="D4720" s="8"/>
    </row>
    <row r="4721" spans="1:4" x14ac:dyDescent="0.25">
      <c r="A4721" s="133"/>
      <c r="D4721" s="8"/>
    </row>
    <row r="4722" spans="1:4" x14ac:dyDescent="0.25">
      <c r="A4722" s="133"/>
      <c r="D4722" s="8"/>
    </row>
    <row r="4723" spans="1:4" x14ac:dyDescent="0.25">
      <c r="A4723" s="133"/>
      <c r="D4723" s="8"/>
    </row>
    <row r="4724" spans="1:4" x14ac:dyDescent="0.25">
      <c r="A4724" s="133"/>
      <c r="D4724" s="8"/>
    </row>
    <row r="4725" spans="1:4" x14ac:dyDescent="0.25">
      <c r="A4725" s="133"/>
      <c r="D4725" s="8"/>
    </row>
    <row r="4726" spans="1:4" x14ac:dyDescent="0.25">
      <c r="A4726" s="133"/>
      <c r="D4726" s="8"/>
    </row>
    <row r="4727" spans="1:4" x14ac:dyDescent="0.25">
      <c r="A4727" s="133"/>
      <c r="D4727" s="8"/>
    </row>
    <row r="4728" spans="1:4" x14ac:dyDescent="0.25">
      <c r="A4728" s="133"/>
      <c r="D4728" s="8"/>
    </row>
    <row r="4729" spans="1:4" x14ac:dyDescent="0.25">
      <c r="A4729" s="133"/>
      <c r="D4729" s="8"/>
    </row>
    <row r="4730" spans="1:4" x14ac:dyDescent="0.25">
      <c r="A4730" s="133"/>
      <c r="D4730" s="8"/>
    </row>
    <row r="4731" spans="1:4" x14ac:dyDescent="0.25">
      <c r="A4731" s="133"/>
      <c r="D4731" s="8"/>
    </row>
    <row r="4732" spans="1:4" x14ac:dyDescent="0.25">
      <c r="A4732" s="133"/>
      <c r="D4732" s="8"/>
    </row>
    <row r="4733" spans="1:4" x14ac:dyDescent="0.25">
      <c r="A4733" s="133"/>
      <c r="D4733" s="8"/>
    </row>
    <row r="4734" spans="1:4" x14ac:dyDescent="0.25">
      <c r="A4734" s="133"/>
      <c r="D4734" s="8"/>
    </row>
    <row r="4735" spans="1:4" x14ac:dyDescent="0.25">
      <c r="A4735" s="133"/>
      <c r="D4735" s="8"/>
    </row>
    <row r="4736" spans="1:4" x14ac:dyDescent="0.25">
      <c r="A4736" s="133"/>
      <c r="D4736" s="8"/>
    </row>
    <row r="4737" spans="1:4" x14ac:dyDescent="0.25">
      <c r="A4737" s="133"/>
      <c r="D4737" s="8"/>
    </row>
    <row r="4738" spans="1:4" x14ac:dyDescent="0.25">
      <c r="A4738" s="133"/>
      <c r="D4738" s="8"/>
    </row>
    <row r="4739" spans="1:4" x14ac:dyDescent="0.25">
      <c r="A4739" s="133"/>
      <c r="D4739" s="8"/>
    </row>
    <row r="4740" spans="1:4" x14ac:dyDescent="0.25">
      <c r="A4740" s="133"/>
      <c r="D4740" s="8"/>
    </row>
    <row r="4741" spans="1:4" x14ac:dyDescent="0.25">
      <c r="A4741" s="133"/>
      <c r="D4741" s="8"/>
    </row>
    <row r="4742" spans="1:4" x14ac:dyDescent="0.25">
      <c r="A4742" s="133"/>
      <c r="D4742" s="8"/>
    </row>
    <row r="4743" spans="1:4" x14ac:dyDescent="0.25">
      <c r="A4743" s="133"/>
      <c r="D4743" s="8"/>
    </row>
    <row r="4744" spans="1:4" x14ac:dyDescent="0.25">
      <c r="A4744" s="133"/>
      <c r="D4744" s="8"/>
    </row>
    <row r="4745" spans="1:4" x14ac:dyDescent="0.25">
      <c r="A4745" s="133"/>
      <c r="D4745" s="8"/>
    </row>
    <row r="4746" spans="1:4" x14ac:dyDescent="0.25">
      <c r="A4746" s="133"/>
      <c r="D4746" s="8"/>
    </row>
    <row r="4747" spans="1:4" x14ac:dyDescent="0.25">
      <c r="A4747" s="133"/>
      <c r="D4747" s="8"/>
    </row>
    <row r="4748" spans="1:4" x14ac:dyDescent="0.25">
      <c r="A4748" s="133"/>
      <c r="D4748" s="8"/>
    </row>
    <row r="4749" spans="1:4" x14ac:dyDescent="0.25">
      <c r="A4749" s="133"/>
      <c r="D4749" s="8"/>
    </row>
    <row r="4750" spans="1:4" x14ac:dyDescent="0.25">
      <c r="A4750" s="133"/>
      <c r="D4750" s="8"/>
    </row>
    <row r="4751" spans="1:4" x14ac:dyDescent="0.25">
      <c r="A4751" s="133"/>
      <c r="D4751" s="8"/>
    </row>
    <row r="4752" spans="1:4" x14ac:dyDescent="0.25">
      <c r="A4752" s="133"/>
      <c r="D4752" s="8"/>
    </row>
    <row r="4753" spans="1:4" x14ac:dyDescent="0.25">
      <c r="A4753" s="133"/>
      <c r="D4753" s="8"/>
    </row>
    <row r="4754" spans="1:4" x14ac:dyDescent="0.25">
      <c r="A4754" s="133"/>
      <c r="D4754" s="8"/>
    </row>
    <row r="4755" spans="1:4" x14ac:dyDescent="0.25">
      <c r="A4755" s="133"/>
      <c r="D4755" s="8"/>
    </row>
    <row r="4756" spans="1:4" x14ac:dyDescent="0.25">
      <c r="A4756" s="133"/>
      <c r="D4756" s="8"/>
    </row>
    <row r="4757" spans="1:4" x14ac:dyDescent="0.25">
      <c r="A4757" s="133"/>
      <c r="D4757" s="8"/>
    </row>
    <row r="4758" spans="1:4" x14ac:dyDescent="0.25">
      <c r="A4758" s="133"/>
      <c r="D4758" s="8"/>
    </row>
    <row r="4759" spans="1:4" x14ac:dyDescent="0.25">
      <c r="A4759" s="133"/>
      <c r="D4759" s="8"/>
    </row>
    <row r="4760" spans="1:4" x14ac:dyDescent="0.25">
      <c r="A4760" s="133"/>
      <c r="D4760" s="8"/>
    </row>
    <row r="4761" spans="1:4" x14ac:dyDescent="0.25">
      <c r="A4761" s="133"/>
      <c r="D4761" s="8"/>
    </row>
    <row r="4762" spans="1:4" x14ac:dyDescent="0.25">
      <c r="A4762" s="133"/>
      <c r="D4762" s="8"/>
    </row>
    <row r="4763" spans="1:4" x14ac:dyDescent="0.25">
      <c r="A4763" s="133"/>
      <c r="D4763" s="8"/>
    </row>
    <row r="4764" spans="1:4" x14ac:dyDescent="0.25">
      <c r="A4764" s="133"/>
      <c r="D4764" s="8"/>
    </row>
    <row r="4765" spans="1:4" x14ac:dyDescent="0.25">
      <c r="A4765" s="133"/>
      <c r="D4765" s="8"/>
    </row>
    <row r="4766" spans="1:4" x14ac:dyDescent="0.25">
      <c r="A4766" s="133"/>
      <c r="D4766" s="8"/>
    </row>
    <row r="4767" spans="1:4" x14ac:dyDescent="0.25">
      <c r="A4767" s="133"/>
      <c r="D4767" s="8"/>
    </row>
    <row r="4768" spans="1:4" x14ac:dyDescent="0.25">
      <c r="A4768" s="133"/>
      <c r="D4768" s="8"/>
    </row>
    <row r="4769" spans="1:4" x14ac:dyDescent="0.25">
      <c r="A4769" s="133"/>
      <c r="D4769" s="8"/>
    </row>
    <row r="4770" spans="1:4" x14ac:dyDescent="0.25">
      <c r="A4770" s="133"/>
      <c r="D4770" s="8"/>
    </row>
    <row r="4771" spans="1:4" x14ac:dyDescent="0.25">
      <c r="A4771" s="133"/>
      <c r="D4771" s="8"/>
    </row>
    <row r="4772" spans="1:4" x14ac:dyDescent="0.25">
      <c r="A4772" s="133"/>
      <c r="D4772" s="8"/>
    </row>
    <row r="4773" spans="1:4" x14ac:dyDescent="0.25">
      <c r="A4773" s="133"/>
      <c r="D4773" s="8"/>
    </row>
    <row r="4774" spans="1:4" x14ac:dyDescent="0.25">
      <c r="A4774" s="133"/>
      <c r="D4774" s="8"/>
    </row>
    <row r="4775" spans="1:4" x14ac:dyDescent="0.25">
      <c r="A4775" s="133"/>
      <c r="D4775" s="8"/>
    </row>
    <row r="4776" spans="1:4" x14ac:dyDescent="0.25">
      <c r="A4776" s="133"/>
      <c r="D4776" s="8"/>
    </row>
    <row r="4777" spans="1:4" x14ac:dyDescent="0.25">
      <c r="A4777" s="133"/>
      <c r="D4777" s="8"/>
    </row>
    <row r="4778" spans="1:4" x14ac:dyDescent="0.25">
      <c r="A4778" s="133"/>
      <c r="D4778" s="8"/>
    </row>
    <row r="4779" spans="1:4" x14ac:dyDescent="0.25">
      <c r="A4779" s="133"/>
      <c r="D4779" s="8"/>
    </row>
    <row r="4780" spans="1:4" x14ac:dyDescent="0.25">
      <c r="A4780" s="133"/>
      <c r="D4780" s="8"/>
    </row>
    <row r="4781" spans="1:4" x14ac:dyDescent="0.25">
      <c r="A4781" s="133"/>
      <c r="D4781" s="8"/>
    </row>
    <row r="4782" spans="1:4" x14ac:dyDescent="0.25">
      <c r="A4782" s="133"/>
      <c r="D4782" s="8"/>
    </row>
    <row r="4783" spans="1:4" x14ac:dyDescent="0.25">
      <c r="A4783" s="133"/>
      <c r="D4783" s="8"/>
    </row>
    <row r="4784" spans="1:4" x14ac:dyDescent="0.25">
      <c r="A4784" s="133"/>
      <c r="D4784" s="8"/>
    </row>
    <row r="4785" spans="1:4" x14ac:dyDescent="0.25">
      <c r="A4785" s="133"/>
      <c r="D4785" s="8"/>
    </row>
    <row r="4786" spans="1:4" x14ac:dyDescent="0.25">
      <c r="A4786" s="133"/>
      <c r="D4786" s="8"/>
    </row>
    <row r="4787" spans="1:4" x14ac:dyDescent="0.25">
      <c r="A4787" s="133"/>
      <c r="D4787" s="8"/>
    </row>
    <row r="4788" spans="1:4" x14ac:dyDescent="0.25">
      <c r="A4788" s="133"/>
      <c r="D4788" s="8"/>
    </row>
    <row r="4789" spans="1:4" x14ac:dyDescent="0.25">
      <c r="A4789" s="133"/>
      <c r="D4789" s="8"/>
    </row>
    <row r="4790" spans="1:4" x14ac:dyDescent="0.25">
      <c r="A4790" s="133"/>
      <c r="D4790" s="8"/>
    </row>
    <row r="4791" spans="1:4" x14ac:dyDescent="0.25">
      <c r="A4791" s="133"/>
      <c r="D4791" s="8"/>
    </row>
    <row r="4792" spans="1:4" x14ac:dyDescent="0.25">
      <c r="A4792" s="133"/>
      <c r="D4792" s="8"/>
    </row>
    <row r="4793" spans="1:4" x14ac:dyDescent="0.25">
      <c r="A4793" s="133"/>
      <c r="D4793" s="8"/>
    </row>
    <row r="4794" spans="1:4" x14ac:dyDescent="0.25">
      <c r="A4794" s="133"/>
      <c r="D4794" s="8"/>
    </row>
    <row r="4795" spans="1:4" x14ac:dyDescent="0.25">
      <c r="A4795" s="133"/>
      <c r="D4795" s="8"/>
    </row>
    <row r="4796" spans="1:4" x14ac:dyDescent="0.25">
      <c r="A4796" s="133"/>
      <c r="D4796" s="8"/>
    </row>
    <row r="4797" spans="1:4" x14ac:dyDescent="0.25">
      <c r="A4797" s="133"/>
      <c r="D4797" s="8"/>
    </row>
    <row r="4798" spans="1:4" x14ac:dyDescent="0.25">
      <c r="A4798" s="133"/>
      <c r="D4798" s="8"/>
    </row>
    <row r="4799" spans="1:4" x14ac:dyDescent="0.25">
      <c r="A4799" s="133"/>
      <c r="D4799" s="8"/>
    </row>
    <row r="4800" spans="1:4" x14ac:dyDescent="0.25">
      <c r="A4800" s="133"/>
      <c r="D4800" s="8"/>
    </row>
    <row r="4801" spans="1:4" x14ac:dyDescent="0.25">
      <c r="A4801" s="133"/>
      <c r="D4801" s="8"/>
    </row>
    <row r="4802" spans="1:4" x14ac:dyDescent="0.25">
      <c r="A4802" s="133"/>
      <c r="D4802" s="8"/>
    </row>
    <row r="4803" spans="1:4" x14ac:dyDescent="0.25">
      <c r="A4803" s="133"/>
      <c r="D4803" s="8"/>
    </row>
    <row r="4804" spans="1:4" x14ac:dyDescent="0.25">
      <c r="A4804" s="133"/>
      <c r="D4804" s="8"/>
    </row>
    <row r="4805" spans="1:4" x14ac:dyDescent="0.25">
      <c r="A4805" s="133"/>
      <c r="D4805" s="8"/>
    </row>
    <row r="4806" spans="1:4" x14ac:dyDescent="0.25">
      <c r="A4806" s="133"/>
      <c r="D4806" s="8"/>
    </row>
    <row r="4807" spans="1:4" x14ac:dyDescent="0.25">
      <c r="A4807" s="133"/>
      <c r="D4807" s="8"/>
    </row>
    <row r="4808" spans="1:4" x14ac:dyDescent="0.25">
      <c r="A4808" s="133"/>
      <c r="D4808" s="8"/>
    </row>
    <row r="4809" spans="1:4" x14ac:dyDescent="0.25">
      <c r="A4809" s="133"/>
      <c r="D4809" s="8"/>
    </row>
    <row r="4810" spans="1:4" x14ac:dyDescent="0.25">
      <c r="A4810" s="133"/>
      <c r="D4810" s="8"/>
    </row>
    <row r="4811" spans="1:4" x14ac:dyDescent="0.25">
      <c r="A4811" s="133"/>
      <c r="D4811" s="8"/>
    </row>
    <row r="4812" spans="1:4" x14ac:dyDescent="0.25">
      <c r="A4812" s="133"/>
      <c r="D4812" s="8"/>
    </row>
    <row r="4813" spans="1:4" x14ac:dyDescent="0.25">
      <c r="A4813" s="133"/>
      <c r="D4813" s="8"/>
    </row>
    <row r="4814" spans="1:4" x14ac:dyDescent="0.25">
      <c r="A4814" s="133"/>
      <c r="D4814" s="8"/>
    </row>
    <row r="4815" spans="1:4" x14ac:dyDescent="0.25">
      <c r="A4815" s="133"/>
      <c r="D4815" s="8"/>
    </row>
    <row r="4816" spans="1:4" x14ac:dyDescent="0.25">
      <c r="A4816" s="133"/>
      <c r="D4816" s="8"/>
    </row>
    <row r="4817" spans="1:4" x14ac:dyDescent="0.25">
      <c r="A4817" s="133"/>
      <c r="D4817" s="8"/>
    </row>
    <row r="4818" spans="1:4" x14ac:dyDescent="0.25">
      <c r="A4818" s="133"/>
      <c r="D4818" s="8"/>
    </row>
    <row r="4819" spans="1:4" x14ac:dyDescent="0.25">
      <c r="A4819" s="133"/>
      <c r="D4819" s="8"/>
    </row>
    <row r="4820" spans="1:4" x14ac:dyDescent="0.25">
      <c r="A4820" s="133"/>
      <c r="D4820" s="8"/>
    </row>
    <row r="4821" spans="1:4" x14ac:dyDescent="0.25">
      <c r="A4821" s="133"/>
      <c r="D4821" s="8"/>
    </row>
    <row r="4822" spans="1:4" x14ac:dyDescent="0.25">
      <c r="A4822" s="133"/>
      <c r="D4822" s="8"/>
    </row>
    <row r="4823" spans="1:4" x14ac:dyDescent="0.25">
      <c r="A4823" s="133"/>
      <c r="D4823" s="8"/>
    </row>
    <row r="4824" spans="1:4" x14ac:dyDescent="0.25">
      <c r="A4824" s="133"/>
      <c r="D4824" s="8"/>
    </row>
    <row r="4825" spans="1:4" x14ac:dyDescent="0.25">
      <c r="A4825" s="133"/>
      <c r="D4825" s="8"/>
    </row>
    <row r="4826" spans="1:4" x14ac:dyDescent="0.25">
      <c r="A4826" s="133"/>
      <c r="D4826" s="8"/>
    </row>
    <row r="4827" spans="1:4" x14ac:dyDescent="0.25">
      <c r="A4827" s="133"/>
      <c r="D4827" s="8"/>
    </row>
    <row r="4828" spans="1:4" x14ac:dyDescent="0.25">
      <c r="A4828" s="133"/>
      <c r="D4828" s="8"/>
    </row>
    <row r="4829" spans="1:4" x14ac:dyDescent="0.25">
      <c r="A4829" s="133"/>
      <c r="D4829" s="8"/>
    </row>
    <row r="4830" spans="1:4" x14ac:dyDescent="0.25">
      <c r="A4830" s="133"/>
      <c r="D4830" s="8"/>
    </row>
    <row r="4831" spans="1:4" x14ac:dyDescent="0.25">
      <c r="A4831" s="133"/>
      <c r="D4831" s="8"/>
    </row>
    <row r="4832" spans="1:4" x14ac:dyDescent="0.25">
      <c r="A4832" s="133"/>
      <c r="D4832" s="8"/>
    </row>
    <row r="4833" spans="1:4" x14ac:dyDescent="0.25">
      <c r="A4833" s="133"/>
      <c r="D4833" s="8"/>
    </row>
    <row r="4834" spans="1:4" x14ac:dyDescent="0.25">
      <c r="A4834" s="133"/>
      <c r="D4834" s="8"/>
    </row>
    <row r="4835" spans="1:4" x14ac:dyDescent="0.25">
      <c r="A4835" s="133"/>
      <c r="D4835" s="8"/>
    </row>
    <row r="4836" spans="1:4" x14ac:dyDescent="0.25">
      <c r="A4836" s="133"/>
      <c r="D4836" s="8"/>
    </row>
    <row r="4837" spans="1:4" x14ac:dyDescent="0.25">
      <c r="A4837" s="133"/>
      <c r="D4837" s="8"/>
    </row>
    <row r="4838" spans="1:4" x14ac:dyDescent="0.25">
      <c r="A4838" s="133"/>
      <c r="D4838" s="8"/>
    </row>
    <row r="4839" spans="1:4" x14ac:dyDescent="0.25">
      <c r="A4839" s="133"/>
      <c r="D4839" s="8"/>
    </row>
    <row r="4840" spans="1:4" x14ac:dyDescent="0.25">
      <c r="A4840" s="133"/>
      <c r="D4840" s="8"/>
    </row>
    <row r="4841" spans="1:4" x14ac:dyDescent="0.25">
      <c r="A4841" s="133"/>
      <c r="D4841" s="8"/>
    </row>
    <row r="4842" spans="1:4" x14ac:dyDescent="0.25">
      <c r="A4842" s="133"/>
      <c r="D4842" s="8"/>
    </row>
    <row r="4843" spans="1:4" x14ac:dyDescent="0.25">
      <c r="A4843" s="133"/>
      <c r="D4843" s="8"/>
    </row>
    <row r="4844" spans="1:4" x14ac:dyDescent="0.25">
      <c r="A4844" s="133"/>
      <c r="D4844" s="8"/>
    </row>
    <row r="4845" spans="1:4" x14ac:dyDescent="0.25">
      <c r="A4845" s="133"/>
      <c r="D4845" s="8"/>
    </row>
    <row r="4846" spans="1:4" x14ac:dyDescent="0.25">
      <c r="A4846" s="133"/>
      <c r="D4846" s="8"/>
    </row>
    <row r="4847" spans="1:4" x14ac:dyDescent="0.25">
      <c r="A4847" s="133"/>
      <c r="D4847" s="8"/>
    </row>
    <row r="4848" spans="1:4" x14ac:dyDescent="0.25">
      <c r="A4848" s="133"/>
      <c r="D4848" s="8"/>
    </row>
    <row r="4849" spans="1:4" x14ac:dyDescent="0.25">
      <c r="A4849" s="133"/>
      <c r="D4849" s="8"/>
    </row>
    <row r="4850" spans="1:4" x14ac:dyDescent="0.25">
      <c r="A4850" s="133"/>
      <c r="D4850" s="8"/>
    </row>
    <row r="4851" spans="1:4" x14ac:dyDescent="0.25">
      <c r="A4851" s="133"/>
      <c r="D4851" s="8"/>
    </row>
    <row r="4852" spans="1:4" x14ac:dyDescent="0.25">
      <c r="A4852" s="133"/>
      <c r="D4852" s="8"/>
    </row>
    <row r="4853" spans="1:4" x14ac:dyDescent="0.25">
      <c r="A4853" s="133"/>
      <c r="D4853" s="8"/>
    </row>
    <row r="4854" spans="1:4" x14ac:dyDescent="0.25">
      <c r="A4854" s="133"/>
      <c r="D4854" s="8"/>
    </row>
    <row r="4855" spans="1:4" x14ac:dyDescent="0.25">
      <c r="A4855" s="133"/>
      <c r="D4855" s="8"/>
    </row>
    <row r="4856" spans="1:4" x14ac:dyDescent="0.25">
      <c r="A4856" s="133"/>
      <c r="D4856" s="8"/>
    </row>
    <row r="4857" spans="1:4" x14ac:dyDescent="0.25">
      <c r="A4857" s="133"/>
      <c r="D4857" s="8"/>
    </row>
    <row r="4858" spans="1:4" x14ac:dyDescent="0.25">
      <c r="A4858" s="133"/>
      <c r="D4858" s="8"/>
    </row>
    <row r="4859" spans="1:4" x14ac:dyDescent="0.25">
      <c r="A4859" s="133"/>
      <c r="D4859" s="8"/>
    </row>
    <row r="4860" spans="1:4" x14ac:dyDescent="0.25">
      <c r="A4860" s="133"/>
      <c r="D4860" s="8"/>
    </row>
    <row r="4861" spans="1:4" x14ac:dyDescent="0.25">
      <c r="A4861" s="133"/>
      <c r="D4861" s="8"/>
    </row>
    <row r="4862" spans="1:4" x14ac:dyDescent="0.25">
      <c r="A4862" s="133"/>
      <c r="D4862" s="8"/>
    </row>
    <row r="4863" spans="1:4" x14ac:dyDescent="0.25">
      <c r="A4863" s="133"/>
      <c r="D4863" s="8"/>
    </row>
    <row r="4864" spans="1:4" x14ac:dyDescent="0.25">
      <c r="A4864" s="133"/>
      <c r="D4864" s="8"/>
    </row>
    <row r="4865" spans="1:4" x14ac:dyDescent="0.25">
      <c r="A4865" s="133"/>
      <c r="D4865" s="8"/>
    </row>
    <row r="4866" spans="1:4" x14ac:dyDescent="0.25">
      <c r="A4866" s="133"/>
      <c r="D4866" s="8"/>
    </row>
    <row r="4867" spans="1:4" x14ac:dyDescent="0.25">
      <c r="A4867" s="133"/>
      <c r="D4867" s="8"/>
    </row>
    <row r="4868" spans="1:4" x14ac:dyDescent="0.25">
      <c r="A4868" s="133"/>
      <c r="D4868" s="8"/>
    </row>
    <row r="4869" spans="1:4" x14ac:dyDescent="0.25">
      <c r="A4869" s="133"/>
      <c r="D4869" s="8"/>
    </row>
    <row r="4870" spans="1:4" x14ac:dyDescent="0.25">
      <c r="A4870" s="133"/>
      <c r="D4870" s="8"/>
    </row>
    <row r="4871" spans="1:4" x14ac:dyDescent="0.25">
      <c r="A4871" s="133"/>
      <c r="D4871" s="8"/>
    </row>
    <row r="4872" spans="1:4" x14ac:dyDescent="0.25">
      <c r="A4872" s="133"/>
      <c r="D4872" s="8"/>
    </row>
    <row r="4873" spans="1:4" x14ac:dyDescent="0.25">
      <c r="A4873" s="133"/>
      <c r="D4873" s="8"/>
    </row>
    <row r="4874" spans="1:4" x14ac:dyDescent="0.25">
      <c r="A4874" s="133"/>
      <c r="D4874" s="8"/>
    </row>
    <row r="4875" spans="1:4" x14ac:dyDescent="0.25">
      <c r="A4875" s="133"/>
      <c r="D4875" s="8"/>
    </row>
    <row r="4876" spans="1:4" x14ac:dyDescent="0.25">
      <c r="A4876" s="133"/>
      <c r="D4876" s="8"/>
    </row>
    <row r="4877" spans="1:4" x14ac:dyDescent="0.25">
      <c r="A4877" s="133"/>
      <c r="D4877" s="8"/>
    </row>
    <row r="4878" spans="1:4" x14ac:dyDescent="0.25">
      <c r="A4878" s="133"/>
      <c r="D4878" s="8"/>
    </row>
    <row r="4879" spans="1:4" x14ac:dyDescent="0.25">
      <c r="A4879" s="133"/>
      <c r="D4879" s="8"/>
    </row>
    <row r="4880" spans="1:4" x14ac:dyDescent="0.25">
      <c r="A4880" s="133"/>
      <c r="D4880" s="8"/>
    </row>
    <row r="4881" spans="1:4" x14ac:dyDescent="0.25">
      <c r="A4881" s="133"/>
      <c r="D4881" s="8"/>
    </row>
    <row r="4882" spans="1:4" x14ac:dyDescent="0.25">
      <c r="A4882" s="133"/>
      <c r="D4882" s="8"/>
    </row>
    <row r="4883" spans="1:4" x14ac:dyDescent="0.25">
      <c r="A4883" s="133"/>
      <c r="D4883" s="8"/>
    </row>
    <row r="4884" spans="1:4" x14ac:dyDescent="0.25">
      <c r="A4884" s="133"/>
      <c r="D4884" s="8"/>
    </row>
    <row r="4885" spans="1:4" x14ac:dyDescent="0.25">
      <c r="A4885" s="133"/>
      <c r="D4885" s="8"/>
    </row>
    <row r="4886" spans="1:4" x14ac:dyDescent="0.25">
      <c r="A4886" s="133"/>
      <c r="D4886" s="8"/>
    </row>
    <row r="4887" spans="1:4" x14ac:dyDescent="0.25">
      <c r="A4887" s="133"/>
      <c r="D4887" s="8"/>
    </row>
    <row r="4888" spans="1:4" x14ac:dyDescent="0.25">
      <c r="A4888" s="133"/>
      <c r="D4888" s="8"/>
    </row>
    <row r="4889" spans="1:4" x14ac:dyDescent="0.25">
      <c r="A4889" s="133"/>
      <c r="D4889" s="8"/>
    </row>
    <row r="4890" spans="1:4" x14ac:dyDescent="0.25">
      <c r="A4890" s="133"/>
      <c r="D4890" s="8"/>
    </row>
    <row r="4891" spans="1:4" x14ac:dyDescent="0.25">
      <c r="A4891" s="133"/>
      <c r="D4891" s="8"/>
    </row>
    <row r="4892" spans="1:4" x14ac:dyDescent="0.25">
      <c r="A4892" s="133"/>
      <c r="D4892" s="8"/>
    </row>
    <row r="4893" spans="1:4" x14ac:dyDescent="0.25">
      <c r="A4893" s="133"/>
      <c r="D4893" s="8"/>
    </row>
    <row r="4894" spans="1:4" x14ac:dyDescent="0.25">
      <c r="A4894" s="133"/>
      <c r="D4894" s="8"/>
    </row>
    <row r="4895" spans="1:4" x14ac:dyDescent="0.25">
      <c r="A4895" s="133"/>
      <c r="D4895" s="8"/>
    </row>
    <row r="4896" spans="1:4" x14ac:dyDescent="0.25">
      <c r="A4896" s="133"/>
      <c r="D4896" s="8"/>
    </row>
    <row r="4897" spans="1:4" x14ac:dyDescent="0.25">
      <c r="A4897" s="133"/>
      <c r="D4897" s="8"/>
    </row>
    <row r="4898" spans="1:4" x14ac:dyDescent="0.25">
      <c r="A4898" s="133"/>
      <c r="D4898" s="8"/>
    </row>
    <row r="4899" spans="1:4" x14ac:dyDescent="0.25">
      <c r="A4899" s="133"/>
      <c r="D4899" s="8"/>
    </row>
    <row r="4900" spans="1:4" x14ac:dyDescent="0.25">
      <c r="A4900" s="133"/>
      <c r="D4900" s="8"/>
    </row>
    <row r="4901" spans="1:4" x14ac:dyDescent="0.25">
      <c r="A4901" s="133"/>
      <c r="D4901" s="8"/>
    </row>
    <row r="4902" spans="1:4" x14ac:dyDescent="0.25">
      <c r="A4902" s="133"/>
      <c r="D4902" s="8"/>
    </row>
    <row r="4903" spans="1:4" x14ac:dyDescent="0.25">
      <c r="A4903" s="133"/>
      <c r="D4903" s="8"/>
    </row>
    <row r="4904" spans="1:4" x14ac:dyDescent="0.25">
      <c r="A4904" s="133"/>
      <c r="D4904" s="8"/>
    </row>
    <row r="4905" spans="1:4" x14ac:dyDescent="0.25">
      <c r="A4905" s="133"/>
      <c r="D4905" s="8"/>
    </row>
    <row r="4906" spans="1:4" x14ac:dyDescent="0.25">
      <c r="A4906" s="133"/>
      <c r="D4906" s="8"/>
    </row>
    <row r="4907" spans="1:4" x14ac:dyDescent="0.25">
      <c r="A4907" s="133"/>
      <c r="D4907" s="8"/>
    </row>
    <row r="4908" spans="1:4" x14ac:dyDescent="0.25">
      <c r="A4908" s="133"/>
      <c r="D4908" s="8"/>
    </row>
    <row r="4909" spans="1:4" x14ac:dyDescent="0.25">
      <c r="A4909" s="133"/>
      <c r="D4909" s="8"/>
    </row>
    <row r="4910" spans="1:4" x14ac:dyDescent="0.25">
      <c r="A4910" s="133"/>
      <c r="D4910" s="8"/>
    </row>
    <row r="4911" spans="1:4" x14ac:dyDescent="0.25">
      <c r="A4911" s="133"/>
      <c r="D4911" s="8"/>
    </row>
    <row r="4912" spans="1:4" x14ac:dyDescent="0.25">
      <c r="A4912" s="133"/>
      <c r="D4912" s="8"/>
    </row>
    <row r="4913" spans="1:4" x14ac:dyDescent="0.25">
      <c r="A4913" s="133"/>
      <c r="D4913" s="8"/>
    </row>
    <row r="4914" spans="1:4" x14ac:dyDescent="0.25">
      <c r="A4914" s="133"/>
      <c r="D4914" s="8"/>
    </row>
    <row r="4915" spans="1:4" x14ac:dyDescent="0.25">
      <c r="A4915" s="133"/>
      <c r="D4915" s="8"/>
    </row>
    <row r="4916" spans="1:4" x14ac:dyDescent="0.25">
      <c r="A4916" s="133"/>
      <c r="D4916" s="8"/>
    </row>
    <row r="4917" spans="1:4" x14ac:dyDescent="0.25">
      <c r="A4917" s="133"/>
      <c r="D4917" s="8"/>
    </row>
    <row r="4918" spans="1:4" x14ac:dyDescent="0.25">
      <c r="A4918" s="133"/>
      <c r="D4918" s="8"/>
    </row>
    <row r="4919" spans="1:4" x14ac:dyDescent="0.25">
      <c r="A4919" s="133"/>
      <c r="D4919" s="8"/>
    </row>
    <row r="4920" spans="1:4" x14ac:dyDescent="0.25">
      <c r="A4920" s="133"/>
      <c r="D4920" s="8"/>
    </row>
    <row r="4921" spans="1:4" x14ac:dyDescent="0.25">
      <c r="A4921" s="133"/>
      <c r="D4921" s="8"/>
    </row>
    <row r="4922" spans="1:4" x14ac:dyDescent="0.25">
      <c r="A4922" s="133"/>
      <c r="D4922" s="8"/>
    </row>
    <row r="4923" spans="1:4" x14ac:dyDescent="0.25">
      <c r="A4923" s="133"/>
      <c r="D4923" s="8"/>
    </row>
    <row r="4924" spans="1:4" x14ac:dyDescent="0.25">
      <c r="A4924" s="133"/>
      <c r="D4924" s="8"/>
    </row>
    <row r="4925" spans="1:4" x14ac:dyDescent="0.25">
      <c r="A4925" s="133"/>
      <c r="D4925" s="8"/>
    </row>
    <row r="4926" spans="1:4" x14ac:dyDescent="0.25">
      <c r="A4926" s="133"/>
      <c r="D4926" s="8"/>
    </row>
    <row r="4927" spans="1:4" x14ac:dyDescent="0.25">
      <c r="A4927" s="133"/>
      <c r="D4927" s="8"/>
    </row>
    <row r="4928" spans="1:4" x14ac:dyDescent="0.25">
      <c r="A4928" s="133"/>
      <c r="D4928" s="8"/>
    </row>
    <row r="4929" spans="1:4" x14ac:dyDescent="0.25">
      <c r="A4929" s="133"/>
      <c r="D4929" s="8"/>
    </row>
    <row r="4930" spans="1:4" x14ac:dyDescent="0.25">
      <c r="A4930" s="133"/>
      <c r="D4930" s="8"/>
    </row>
    <row r="4931" spans="1:4" x14ac:dyDescent="0.25">
      <c r="A4931" s="133"/>
      <c r="D4931" s="8"/>
    </row>
    <row r="4932" spans="1:4" x14ac:dyDescent="0.25">
      <c r="A4932" s="133"/>
      <c r="D4932" s="8"/>
    </row>
    <row r="4933" spans="1:4" x14ac:dyDescent="0.25">
      <c r="A4933" s="133"/>
      <c r="D4933" s="8"/>
    </row>
    <row r="4934" spans="1:4" x14ac:dyDescent="0.25">
      <c r="A4934" s="133"/>
      <c r="D4934" s="8"/>
    </row>
    <row r="4935" spans="1:4" x14ac:dyDescent="0.25">
      <c r="A4935" s="133"/>
      <c r="D4935" s="8"/>
    </row>
    <row r="4936" spans="1:4" x14ac:dyDescent="0.25">
      <c r="A4936" s="133"/>
      <c r="D4936" s="8"/>
    </row>
    <row r="4937" spans="1:4" x14ac:dyDescent="0.25">
      <c r="A4937" s="133"/>
      <c r="D4937" s="8"/>
    </row>
    <row r="4938" spans="1:4" x14ac:dyDescent="0.25">
      <c r="A4938" s="133"/>
      <c r="D4938" s="8"/>
    </row>
    <row r="4939" spans="1:4" x14ac:dyDescent="0.25">
      <c r="A4939" s="133"/>
      <c r="D4939" s="8"/>
    </row>
    <row r="4940" spans="1:4" x14ac:dyDescent="0.25">
      <c r="A4940" s="133"/>
      <c r="D4940" s="8"/>
    </row>
    <row r="4941" spans="1:4" x14ac:dyDescent="0.25">
      <c r="A4941" s="133"/>
      <c r="D4941" s="8"/>
    </row>
    <row r="4942" spans="1:4" x14ac:dyDescent="0.25">
      <c r="A4942" s="133"/>
      <c r="D4942" s="8"/>
    </row>
    <row r="4943" spans="1:4" x14ac:dyDescent="0.25">
      <c r="A4943" s="133"/>
      <c r="D4943" s="8"/>
    </row>
    <row r="4944" spans="1:4" x14ac:dyDescent="0.25">
      <c r="A4944" s="133"/>
      <c r="D4944" s="8"/>
    </row>
    <row r="4945" spans="1:4" x14ac:dyDescent="0.25">
      <c r="A4945" s="133"/>
      <c r="D4945" s="8"/>
    </row>
    <row r="4946" spans="1:4" x14ac:dyDescent="0.25">
      <c r="A4946" s="133"/>
      <c r="D4946" s="8"/>
    </row>
    <row r="4947" spans="1:4" x14ac:dyDescent="0.25">
      <c r="A4947" s="133"/>
      <c r="D4947" s="8"/>
    </row>
    <row r="4948" spans="1:4" x14ac:dyDescent="0.25">
      <c r="A4948" s="133"/>
      <c r="D4948" s="8"/>
    </row>
    <row r="4949" spans="1:4" x14ac:dyDescent="0.25">
      <c r="A4949" s="133"/>
      <c r="D4949" s="8"/>
    </row>
    <row r="4950" spans="1:4" x14ac:dyDescent="0.25">
      <c r="A4950" s="133"/>
      <c r="D4950" s="8"/>
    </row>
    <row r="4951" spans="1:4" x14ac:dyDescent="0.25">
      <c r="A4951" s="133"/>
      <c r="D4951" s="8"/>
    </row>
    <row r="4952" spans="1:4" x14ac:dyDescent="0.25">
      <c r="A4952" s="133"/>
      <c r="D4952" s="8"/>
    </row>
    <row r="4953" spans="1:4" x14ac:dyDescent="0.25">
      <c r="A4953" s="133"/>
      <c r="D4953" s="8"/>
    </row>
    <row r="4954" spans="1:4" x14ac:dyDescent="0.25">
      <c r="A4954" s="133"/>
      <c r="D4954" s="8"/>
    </row>
    <row r="4955" spans="1:4" x14ac:dyDescent="0.25">
      <c r="A4955" s="133"/>
      <c r="D4955" s="8"/>
    </row>
    <row r="4956" spans="1:4" x14ac:dyDescent="0.25">
      <c r="A4956" s="133"/>
      <c r="D4956" s="8"/>
    </row>
    <row r="4957" spans="1:4" x14ac:dyDescent="0.25">
      <c r="A4957" s="133"/>
      <c r="D4957" s="8"/>
    </row>
    <row r="4958" spans="1:4" x14ac:dyDescent="0.25">
      <c r="A4958" s="133"/>
      <c r="D4958" s="8"/>
    </row>
    <row r="4959" spans="1:4" x14ac:dyDescent="0.25">
      <c r="A4959" s="133"/>
      <c r="D4959" s="8"/>
    </row>
    <row r="4960" spans="1:4" x14ac:dyDescent="0.25">
      <c r="A4960" s="133"/>
      <c r="D4960" s="8"/>
    </row>
    <row r="4961" spans="1:4" x14ac:dyDescent="0.25">
      <c r="A4961" s="133"/>
      <c r="D4961" s="8"/>
    </row>
    <row r="4962" spans="1:4" x14ac:dyDescent="0.25">
      <c r="A4962" s="133"/>
      <c r="D4962" s="8"/>
    </row>
    <row r="4963" spans="1:4" x14ac:dyDescent="0.25">
      <c r="A4963" s="133"/>
      <c r="D4963" s="8"/>
    </row>
    <row r="4964" spans="1:4" x14ac:dyDescent="0.25">
      <c r="A4964" s="133"/>
      <c r="D4964" s="8"/>
    </row>
    <row r="4965" spans="1:4" x14ac:dyDescent="0.25">
      <c r="A4965" s="133"/>
      <c r="D4965" s="8"/>
    </row>
    <row r="4966" spans="1:4" x14ac:dyDescent="0.25">
      <c r="A4966" s="133"/>
      <c r="D4966" s="8"/>
    </row>
    <row r="4967" spans="1:4" x14ac:dyDescent="0.25">
      <c r="A4967" s="133"/>
      <c r="D4967" s="8"/>
    </row>
    <row r="4968" spans="1:4" x14ac:dyDescent="0.25">
      <c r="A4968" s="133"/>
      <c r="D4968" s="8"/>
    </row>
    <row r="4969" spans="1:4" x14ac:dyDescent="0.25">
      <c r="A4969" s="133"/>
      <c r="D4969" s="8"/>
    </row>
    <row r="4970" spans="1:4" x14ac:dyDescent="0.25">
      <c r="A4970" s="133"/>
      <c r="D4970" s="8"/>
    </row>
    <row r="4971" spans="1:4" x14ac:dyDescent="0.25">
      <c r="A4971" s="133"/>
      <c r="D4971" s="8"/>
    </row>
    <row r="4972" spans="1:4" x14ac:dyDescent="0.25">
      <c r="A4972" s="133"/>
      <c r="D4972" s="8"/>
    </row>
    <row r="4973" spans="1:4" x14ac:dyDescent="0.25">
      <c r="A4973" s="133"/>
      <c r="D4973" s="8"/>
    </row>
    <row r="4974" spans="1:4" x14ac:dyDescent="0.25">
      <c r="A4974" s="133"/>
      <c r="D4974" s="8"/>
    </row>
    <row r="4975" spans="1:4" x14ac:dyDescent="0.25">
      <c r="A4975" s="133"/>
      <c r="D4975" s="8"/>
    </row>
    <row r="4976" spans="1:4" x14ac:dyDescent="0.25">
      <c r="A4976" s="133"/>
      <c r="D4976" s="8"/>
    </row>
    <row r="4977" spans="1:4" x14ac:dyDescent="0.25">
      <c r="A4977" s="133"/>
      <c r="D4977" s="8"/>
    </row>
    <row r="4978" spans="1:4" x14ac:dyDescent="0.25">
      <c r="A4978" s="133"/>
      <c r="D4978" s="8"/>
    </row>
    <row r="4979" spans="1:4" x14ac:dyDescent="0.25">
      <c r="A4979" s="133"/>
      <c r="D4979" s="8"/>
    </row>
    <row r="4980" spans="1:4" x14ac:dyDescent="0.25">
      <c r="A4980" s="133"/>
      <c r="D4980" s="8"/>
    </row>
    <row r="4981" spans="1:4" x14ac:dyDescent="0.25">
      <c r="A4981" s="133"/>
      <c r="D4981" s="8"/>
    </row>
    <row r="4982" spans="1:4" x14ac:dyDescent="0.25">
      <c r="A4982" s="133"/>
      <c r="D4982" s="8"/>
    </row>
    <row r="4983" spans="1:4" x14ac:dyDescent="0.25">
      <c r="A4983" s="133"/>
      <c r="D4983" s="8"/>
    </row>
    <row r="4984" spans="1:4" x14ac:dyDescent="0.25">
      <c r="A4984" s="133"/>
      <c r="D4984" s="8"/>
    </row>
    <row r="4985" spans="1:4" x14ac:dyDescent="0.25">
      <c r="A4985" s="133"/>
      <c r="D4985" s="8"/>
    </row>
    <row r="4986" spans="1:4" x14ac:dyDescent="0.25">
      <c r="A4986" s="133"/>
      <c r="D4986" s="8"/>
    </row>
    <row r="4987" spans="1:4" x14ac:dyDescent="0.25">
      <c r="A4987" s="133"/>
      <c r="D4987" s="8"/>
    </row>
    <row r="4988" spans="1:4" x14ac:dyDescent="0.25">
      <c r="A4988" s="133"/>
      <c r="D4988" s="8"/>
    </row>
    <row r="4989" spans="1:4" x14ac:dyDescent="0.25">
      <c r="A4989" s="133"/>
      <c r="D4989" s="8"/>
    </row>
    <row r="4990" spans="1:4" x14ac:dyDescent="0.25">
      <c r="A4990" s="133"/>
      <c r="D4990" s="8"/>
    </row>
    <row r="4991" spans="1:4" x14ac:dyDescent="0.25">
      <c r="A4991" s="133"/>
      <c r="D4991" s="8"/>
    </row>
    <row r="4992" spans="1:4" x14ac:dyDescent="0.25">
      <c r="A4992" s="133"/>
      <c r="D4992" s="8"/>
    </row>
    <row r="4993" spans="1:4" x14ac:dyDescent="0.25">
      <c r="A4993" s="133"/>
      <c r="D4993" s="8"/>
    </row>
    <row r="4994" spans="1:4" x14ac:dyDescent="0.25">
      <c r="A4994" s="133"/>
      <c r="D4994" s="8"/>
    </row>
    <row r="4995" spans="1:4" x14ac:dyDescent="0.25">
      <c r="A4995" s="133"/>
      <c r="D4995" s="8"/>
    </row>
    <row r="4996" spans="1:4" x14ac:dyDescent="0.25">
      <c r="A4996" s="133"/>
      <c r="D4996" s="8"/>
    </row>
    <row r="4997" spans="1:4" x14ac:dyDescent="0.25">
      <c r="A4997" s="133"/>
      <c r="D4997" s="8"/>
    </row>
    <row r="4998" spans="1:4" x14ac:dyDescent="0.25">
      <c r="A4998" s="133"/>
      <c r="D4998" s="8"/>
    </row>
    <row r="4999" spans="1:4" x14ac:dyDescent="0.25">
      <c r="A4999" s="133"/>
      <c r="D4999" s="8"/>
    </row>
    <row r="5000" spans="1:4" x14ac:dyDescent="0.25">
      <c r="A5000" s="133"/>
      <c r="D5000" s="8"/>
    </row>
  </sheetData>
  <mergeCells count="8">
    <mergeCell ref="C7:G7"/>
    <mergeCell ref="A86:G90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302E-278F-443C-BB35-DFF817BA91C0}">
  <sheetPr>
    <outlinePr summaryBelow="0"/>
  </sheetPr>
  <dimension ref="A1:BH5005"/>
  <sheetViews>
    <sheetView topLeftCell="A1018" workbookViewId="0">
      <selection activeCell="C1039" sqref="C1038:C1039"/>
    </sheetView>
  </sheetViews>
  <sheetFormatPr defaultRowHeight="13.2" outlineLevelRow="1" x14ac:dyDescent="0.25"/>
  <cols>
    <col min="1" max="1" width="4.33203125" customWidth="1"/>
    <col min="2" max="2" width="14.44140625" style="131" customWidth="1"/>
    <col min="3" max="3" width="38.33203125" style="13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33" width="0" hidden="1" customWidth="1"/>
    <col min="34" max="34" width="87.109375" hidden="1" customWidth="1"/>
    <col min="35" max="36" width="56" hidden="1" customWidth="1"/>
    <col min="37" max="39" width="0" hidden="1" customWidth="1"/>
  </cols>
  <sheetData>
    <row r="1" spans="1:60" ht="15.9" customHeight="1" x14ac:dyDescent="0.3">
      <c r="A1" s="265" t="s">
        <v>7</v>
      </c>
      <c r="B1" s="265"/>
      <c r="C1" s="265"/>
      <c r="D1" s="265"/>
      <c r="E1" s="265"/>
      <c r="F1" s="265"/>
      <c r="G1" s="265"/>
      <c r="AE1" t="s">
        <v>183</v>
      </c>
    </row>
    <row r="2" spans="1:60" ht="15.9" customHeight="1" x14ac:dyDescent="0.25">
      <c r="A2" s="134" t="s">
        <v>8</v>
      </c>
      <c r="B2" s="211" t="s">
        <v>2846</v>
      </c>
      <c r="C2" s="266" t="s">
        <v>44</v>
      </c>
      <c r="D2" s="267"/>
      <c r="E2" s="267"/>
      <c r="F2" s="267"/>
      <c r="G2" s="268"/>
      <c r="AE2" t="s">
        <v>184</v>
      </c>
    </row>
    <row r="3" spans="1:60" ht="15.9" hidden="1" customHeight="1" x14ac:dyDescent="0.25">
      <c r="A3" s="134" t="s">
        <v>9</v>
      </c>
      <c r="B3" s="135"/>
      <c r="C3" s="267"/>
      <c r="D3" s="267"/>
      <c r="E3" s="267"/>
      <c r="F3" s="267"/>
      <c r="G3" s="268"/>
      <c r="AE3" t="s">
        <v>185</v>
      </c>
    </row>
    <row r="4" spans="1:60" ht="15.9" hidden="1" customHeight="1" x14ac:dyDescent="0.25">
      <c r="A4" s="134" t="s">
        <v>10</v>
      </c>
      <c r="B4" s="135" t="s">
        <v>43</v>
      </c>
      <c r="C4" s="266" t="s">
        <v>44</v>
      </c>
      <c r="D4" s="267"/>
      <c r="E4" s="267"/>
      <c r="F4" s="267"/>
      <c r="G4" s="268"/>
      <c r="AE4" t="s">
        <v>186</v>
      </c>
    </row>
    <row r="5" spans="1:60" ht="15.9" hidden="1" customHeight="1" x14ac:dyDescent="0.25">
      <c r="A5" s="134" t="s">
        <v>187</v>
      </c>
      <c r="B5" s="135" t="s">
        <v>43</v>
      </c>
      <c r="C5" s="266" t="s">
        <v>44</v>
      </c>
      <c r="D5" s="266"/>
      <c r="E5" s="266"/>
      <c r="F5" s="266"/>
      <c r="G5" s="26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188</v>
      </c>
    </row>
    <row r="6" spans="1:60" ht="15.9" customHeight="1" x14ac:dyDescent="0.25">
      <c r="A6" s="134" t="s">
        <v>187</v>
      </c>
      <c r="B6" s="137" t="s">
        <v>52</v>
      </c>
      <c r="C6" s="266" t="s">
        <v>53</v>
      </c>
      <c r="D6" s="266"/>
      <c r="E6" s="266"/>
      <c r="F6" s="266"/>
      <c r="G6" s="26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327</v>
      </c>
    </row>
    <row r="7" spans="1:60" ht="15.9" customHeight="1" x14ac:dyDescent="0.25">
      <c r="A7" s="138" t="s">
        <v>187</v>
      </c>
      <c r="B7" s="139" t="s">
        <v>54</v>
      </c>
      <c r="C7" s="245" t="s">
        <v>55</v>
      </c>
      <c r="D7" s="245"/>
      <c r="E7" s="245"/>
      <c r="F7" s="245"/>
      <c r="G7" s="24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190</v>
      </c>
    </row>
    <row r="8" spans="1:60" x14ac:dyDescent="0.25">
      <c r="A8" s="133"/>
      <c r="D8" s="8"/>
    </row>
    <row r="9" spans="1:60" ht="39.6" x14ac:dyDescent="0.25">
      <c r="A9" s="140" t="s">
        <v>191</v>
      </c>
      <c r="B9" s="143" t="s">
        <v>192</v>
      </c>
      <c r="C9" s="143" t="s">
        <v>193</v>
      </c>
      <c r="D9" s="141" t="s">
        <v>194</v>
      </c>
      <c r="E9" s="142" t="s">
        <v>195</v>
      </c>
      <c r="F9" s="144" t="s">
        <v>196</v>
      </c>
      <c r="G9" s="142" t="s">
        <v>30</v>
      </c>
      <c r="H9" s="145" t="s">
        <v>31</v>
      </c>
      <c r="I9" s="145" t="s">
        <v>200</v>
      </c>
      <c r="J9" s="145" t="s">
        <v>32</v>
      </c>
      <c r="K9" s="145" t="s">
        <v>201</v>
      </c>
      <c r="L9" s="145" t="s">
        <v>202</v>
      </c>
      <c r="M9" s="145" t="s">
        <v>203</v>
      </c>
      <c r="N9" s="145" t="s">
        <v>204</v>
      </c>
      <c r="O9" s="145" t="s">
        <v>205</v>
      </c>
      <c r="P9" s="145" t="s">
        <v>206</v>
      </c>
      <c r="Q9" s="145" t="s">
        <v>207</v>
      </c>
      <c r="R9" s="145" t="s">
        <v>208</v>
      </c>
      <c r="S9" s="145" t="s">
        <v>209</v>
      </c>
      <c r="T9" s="145" t="s">
        <v>210</v>
      </c>
      <c r="U9" s="145" t="s">
        <v>211</v>
      </c>
      <c r="V9" s="145" t="s">
        <v>212</v>
      </c>
      <c r="W9" s="145" t="s">
        <v>213</v>
      </c>
      <c r="X9" s="145" t="s">
        <v>214</v>
      </c>
      <c r="Y9" s="19"/>
      <c r="Z9" s="19"/>
      <c r="AA9" s="19"/>
      <c r="AB9" s="19"/>
      <c r="AC9" s="19"/>
      <c r="AD9" s="19" t="s">
        <v>199</v>
      </c>
      <c r="AE9" s="19" t="s">
        <v>197</v>
      </c>
      <c r="AF9" t="s">
        <v>198</v>
      </c>
    </row>
    <row r="10" spans="1:60" x14ac:dyDescent="0.25">
      <c r="A10" s="136"/>
      <c r="B10" s="154"/>
      <c r="C10" s="154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160"/>
      <c r="T10" s="159"/>
      <c r="U10" s="159"/>
      <c r="V10" s="159"/>
      <c r="W10" s="160"/>
      <c r="X10" s="160"/>
      <c r="AH10" s="193"/>
      <c r="AI10" s="193"/>
      <c r="AJ10" s="196"/>
    </row>
    <row r="11" spans="1:60" x14ac:dyDescent="0.25">
      <c r="A11" s="152" t="s">
        <v>215</v>
      </c>
      <c r="B11" s="169" t="s">
        <v>74</v>
      </c>
      <c r="C11" s="169" t="s">
        <v>75</v>
      </c>
      <c r="D11" s="170"/>
      <c r="E11" s="171"/>
      <c r="F11" s="172"/>
      <c r="G11" s="173">
        <f>SUMIF(AE12:AE27,"&lt;&gt;NOR",G12:G27)</f>
        <v>0</v>
      </c>
      <c r="H11" s="172"/>
      <c r="I11" s="172">
        <f>SUM(I12:I27)</f>
        <v>0</v>
      </c>
      <c r="J11" s="172"/>
      <c r="K11" s="172">
        <f>SUM(K12:K27)</f>
        <v>0</v>
      </c>
      <c r="L11" s="172"/>
      <c r="M11" s="172">
        <f>SUM(M12:M27)</f>
        <v>0</v>
      </c>
      <c r="N11" s="172"/>
      <c r="O11" s="172">
        <f>SUM(O12:O27)</f>
        <v>1330</v>
      </c>
      <c r="P11" s="172"/>
      <c r="Q11" s="172">
        <f>SUM(Q12:Q27)</f>
        <v>0</v>
      </c>
      <c r="R11" s="174"/>
      <c r="S11" s="174"/>
      <c r="T11" s="172"/>
      <c r="U11" s="172"/>
      <c r="V11" s="172">
        <f>SUM(V12:V27)</f>
        <v>403.44</v>
      </c>
      <c r="W11" s="174"/>
      <c r="X11" s="175"/>
      <c r="AE11" t="s">
        <v>216</v>
      </c>
      <c r="AH11" s="193"/>
      <c r="AI11" s="193"/>
      <c r="AJ11" s="196"/>
    </row>
    <row r="12" spans="1:60" outlineLevel="1" x14ac:dyDescent="0.25">
      <c r="A12" s="182">
        <v>1</v>
      </c>
      <c r="B12" s="183" t="s">
        <v>328</v>
      </c>
      <c r="C12" s="183" t="s">
        <v>329</v>
      </c>
      <c r="D12" s="184" t="s">
        <v>330</v>
      </c>
      <c r="E12" s="185">
        <v>423.22500000000002</v>
      </c>
      <c r="F12" s="188"/>
      <c r="G12" s="186">
        <f>ROUND(E12*F12,2)</f>
        <v>0</v>
      </c>
      <c r="H12" s="188"/>
      <c r="I12" s="186">
        <f>ROUND(E12*H12,2)</f>
        <v>0</v>
      </c>
      <c r="J12" s="188"/>
      <c r="K12" s="186">
        <f>ROUND(E12*J12,2)</f>
        <v>0</v>
      </c>
      <c r="L12" s="186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7" t="s">
        <v>331</v>
      </c>
      <c r="S12" s="187" t="s">
        <v>221</v>
      </c>
      <c r="T12" s="186" t="s">
        <v>221</v>
      </c>
      <c r="U12" s="186">
        <v>0.187</v>
      </c>
      <c r="V12" s="186">
        <f>ROUND(E12*U12,2)</f>
        <v>79.14</v>
      </c>
      <c r="W12" s="187"/>
      <c r="X12" s="187"/>
      <c r="Y12" s="149"/>
      <c r="Z12" s="149"/>
      <c r="AA12" s="149"/>
      <c r="AB12" s="149"/>
      <c r="AC12" s="149"/>
      <c r="AD12" s="149"/>
      <c r="AE12" s="149" t="s">
        <v>332</v>
      </c>
      <c r="AF12" s="149" t="s">
        <v>333</v>
      </c>
      <c r="AG12" s="149"/>
      <c r="AH12" s="194"/>
      <c r="AI12" s="194"/>
      <c r="AJ12" s="197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0"/>
      <c r="B13" s="191" t="s">
        <v>334</v>
      </c>
      <c r="C13" s="192"/>
      <c r="D13" s="189"/>
      <c r="E13" s="190">
        <v>423.22500000000002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4"/>
      <c r="S13" s="164"/>
      <c r="T13" s="163"/>
      <c r="U13" s="163"/>
      <c r="V13" s="163"/>
      <c r="W13" s="164"/>
      <c r="X13" s="164"/>
      <c r="Y13" s="149"/>
      <c r="Z13" s="149"/>
      <c r="AA13" s="149"/>
      <c r="AB13" s="149"/>
      <c r="AC13" s="149"/>
      <c r="AD13" s="149"/>
      <c r="AE13" s="149" t="s">
        <v>280</v>
      </c>
      <c r="AF13" s="149">
        <v>0</v>
      </c>
      <c r="AG13" s="149"/>
      <c r="AH13" s="194"/>
      <c r="AI13" s="198" t="s">
        <v>334</v>
      </c>
      <c r="AJ13" s="197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2">
        <v>2</v>
      </c>
      <c r="B14" s="183" t="s">
        <v>335</v>
      </c>
      <c r="C14" s="183" t="s">
        <v>336</v>
      </c>
      <c r="D14" s="184" t="s">
        <v>330</v>
      </c>
      <c r="E14" s="185">
        <v>700</v>
      </c>
      <c r="F14" s="188"/>
      <c r="G14" s="186">
        <f>ROUND(E14*F14,2)</f>
        <v>0</v>
      </c>
      <c r="H14" s="188"/>
      <c r="I14" s="186">
        <f>ROUND(E14*H14,2)</f>
        <v>0</v>
      </c>
      <c r="J14" s="188"/>
      <c r="K14" s="186">
        <f>ROUND(E14*J14,2)</f>
        <v>0</v>
      </c>
      <c r="L14" s="186">
        <v>21</v>
      </c>
      <c r="M14" s="186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7" t="s">
        <v>331</v>
      </c>
      <c r="S14" s="187" t="s">
        <v>221</v>
      </c>
      <c r="T14" s="186" t="s">
        <v>221</v>
      </c>
      <c r="U14" s="186">
        <v>0.11</v>
      </c>
      <c r="V14" s="186">
        <f>ROUND(E14*U14,2)</f>
        <v>77</v>
      </c>
      <c r="W14" s="187"/>
      <c r="X14" s="187"/>
      <c r="Y14" s="149"/>
      <c r="Z14" s="149"/>
      <c r="AA14" s="149"/>
      <c r="AB14" s="149"/>
      <c r="AC14" s="149"/>
      <c r="AD14" s="149"/>
      <c r="AE14" s="149" t="s">
        <v>332</v>
      </c>
      <c r="AF14" s="149" t="s">
        <v>337</v>
      </c>
      <c r="AG14" s="149"/>
      <c r="AH14" s="194"/>
      <c r="AI14" s="194"/>
      <c r="AJ14" s="197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50"/>
      <c r="B15" s="191" t="s">
        <v>338</v>
      </c>
      <c r="C15" s="192"/>
      <c r="D15" s="189"/>
      <c r="E15" s="190">
        <v>700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4"/>
      <c r="S15" s="164"/>
      <c r="T15" s="163"/>
      <c r="U15" s="163"/>
      <c r="V15" s="163"/>
      <c r="W15" s="164"/>
      <c r="X15" s="164"/>
      <c r="Y15" s="149"/>
      <c r="Z15" s="149"/>
      <c r="AA15" s="149"/>
      <c r="AB15" s="149"/>
      <c r="AC15" s="149"/>
      <c r="AD15" s="149"/>
      <c r="AE15" s="149" t="s">
        <v>280</v>
      </c>
      <c r="AF15" s="149">
        <v>0</v>
      </c>
      <c r="AG15" s="149"/>
      <c r="AH15" s="194"/>
      <c r="AI15" s="198" t="s">
        <v>338</v>
      </c>
      <c r="AJ15" s="197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2">
        <v>3</v>
      </c>
      <c r="B16" s="183" t="s">
        <v>339</v>
      </c>
      <c r="C16" s="183" t="s">
        <v>340</v>
      </c>
      <c r="D16" s="184" t="s">
        <v>330</v>
      </c>
      <c r="E16" s="185">
        <v>1123.2249999999999</v>
      </c>
      <c r="F16" s="188"/>
      <c r="G16" s="186">
        <f>ROUND(E16*F16,2)</f>
        <v>0</v>
      </c>
      <c r="H16" s="188"/>
      <c r="I16" s="186">
        <f>ROUND(E16*H16,2)</f>
        <v>0</v>
      </c>
      <c r="J16" s="188"/>
      <c r="K16" s="186">
        <f>ROUND(E16*J16,2)</f>
        <v>0</v>
      </c>
      <c r="L16" s="186">
        <v>21</v>
      </c>
      <c r="M16" s="186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7" t="s">
        <v>331</v>
      </c>
      <c r="S16" s="187" t="s">
        <v>221</v>
      </c>
      <c r="T16" s="186" t="s">
        <v>221</v>
      </c>
      <c r="U16" s="186">
        <v>1.0999999999999999E-2</v>
      </c>
      <c r="V16" s="186">
        <f>ROUND(E16*U16,2)</f>
        <v>12.36</v>
      </c>
      <c r="W16" s="187"/>
      <c r="X16" s="187"/>
      <c r="Y16" s="149"/>
      <c r="Z16" s="149"/>
      <c r="AA16" s="149"/>
      <c r="AB16" s="149"/>
      <c r="AC16" s="149"/>
      <c r="AD16" s="149"/>
      <c r="AE16" s="149" t="s">
        <v>332</v>
      </c>
      <c r="AF16" s="149" t="s">
        <v>341</v>
      </c>
      <c r="AG16" s="149"/>
      <c r="AH16" s="194"/>
      <c r="AI16" s="194"/>
      <c r="AJ16" s="197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0"/>
      <c r="B17" s="191" t="s">
        <v>342</v>
      </c>
      <c r="C17" s="192"/>
      <c r="D17" s="189"/>
      <c r="E17" s="190">
        <v>1123.2249999999999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4"/>
      <c r="S17" s="164"/>
      <c r="T17" s="163"/>
      <c r="U17" s="163"/>
      <c r="V17" s="163"/>
      <c r="W17" s="164"/>
      <c r="X17" s="164"/>
      <c r="Y17" s="149"/>
      <c r="Z17" s="149"/>
      <c r="AA17" s="149"/>
      <c r="AB17" s="149"/>
      <c r="AC17" s="149"/>
      <c r="AD17" s="149"/>
      <c r="AE17" s="149" t="s">
        <v>280</v>
      </c>
      <c r="AF17" s="149">
        <v>0</v>
      </c>
      <c r="AG17" s="149"/>
      <c r="AH17" s="194"/>
      <c r="AI17" s="198" t="s">
        <v>342</v>
      </c>
      <c r="AJ17" s="197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2">
        <v>4</v>
      </c>
      <c r="B18" s="183" t="s">
        <v>343</v>
      </c>
      <c r="C18" s="183" t="s">
        <v>344</v>
      </c>
      <c r="D18" s="184" t="s">
        <v>330</v>
      </c>
      <c r="E18" s="185">
        <v>11232.25</v>
      </c>
      <c r="F18" s="188"/>
      <c r="G18" s="186">
        <f>ROUND(E18*F18,2)</f>
        <v>0</v>
      </c>
      <c r="H18" s="188"/>
      <c r="I18" s="186">
        <f>ROUND(E18*H18,2)</f>
        <v>0</v>
      </c>
      <c r="J18" s="188"/>
      <c r="K18" s="186">
        <f>ROUND(E18*J18,2)</f>
        <v>0</v>
      </c>
      <c r="L18" s="186">
        <v>21</v>
      </c>
      <c r="M18" s="186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7" t="s">
        <v>331</v>
      </c>
      <c r="S18" s="187" t="s">
        <v>221</v>
      </c>
      <c r="T18" s="186" t="s">
        <v>221</v>
      </c>
      <c r="U18" s="186">
        <v>0</v>
      </c>
      <c r="V18" s="186">
        <f>ROUND(E18*U18,2)</f>
        <v>0</v>
      </c>
      <c r="W18" s="187"/>
      <c r="X18" s="187"/>
      <c r="Y18" s="149"/>
      <c r="Z18" s="149"/>
      <c r="AA18" s="149"/>
      <c r="AB18" s="149"/>
      <c r="AC18" s="149"/>
      <c r="AD18" s="149"/>
      <c r="AE18" s="149" t="s">
        <v>332</v>
      </c>
      <c r="AF18" s="149" t="s">
        <v>345</v>
      </c>
      <c r="AG18" s="149"/>
      <c r="AH18" s="194"/>
      <c r="AI18" s="194"/>
      <c r="AJ18" s="197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0"/>
      <c r="B19" s="191" t="s">
        <v>346</v>
      </c>
      <c r="C19" s="192"/>
      <c r="D19" s="189"/>
      <c r="E19" s="190">
        <v>11232.25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4"/>
      <c r="S19" s="164"/>
      <c r="T19" s="163"/>
      <c r="U19" s="163"/>
      <c r="V19" s="163"/>
      <c r="W19" s="164"/>
      <c r="X19" s="164"/>
      <c r="Y19" s="149"/>
      <c r="Z19" s="149"/>
      <c r="AA19" s="149"/>
      <c r="AB19" s="149"/>
      <c r="AC19" s="149"/>
      <c r="AD19" s="149"/>
      <c r="AE19" s="149" t="s">
        <v>280</v>
      </c>
      <c r="AF19" s="149">
        <v>0</v>
      </c>
      <c r="AG19" s="149"/>
      <c r="AH19" s="194"/>
      <c r="AI19" s="198" t="s">
        <v>346</v>
      </c>
      <c r="AJ19" s="197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2">
        <v>5</v>
      </c>
      <c r="B20" s="183" t="s">
        <v>347</v>
      </c>
      <c r="C20" s="183" t="s">
        <v>348</v>
      </c>
      <c r="D20" s="184" t="s">
        <v>330</v>
      </c>
      <c r="E20" s="185">
        <v>1123.2249999999999</v>
      </c>
      <c r="F20" s="188"/>
      <c r="G20" s="186">
        <f>ROUND(E20*F20,2)</f>
        <v>0</v>
      </c>
      <c r="H20" s="188"/>
      <c r="I20" s="186">
        <f>ROUND(E20*H20,2)</f>
        <v>0</v>
      </c>
      <c r="J20" s="188"/>
      <c r="K20" s="186">
        <f>ROUND(E20*J20,2)</f>
        <v>0</v>
      </c>
      <c r="L20" s="186">
        <v>21</v>
      </c>
      <c r="M20" s="186">
        <f>G20*(1+L20/100)</f>
        <v>0</v>
      </c>
      <c r="N20" s="186">
        <v>0</v>
      </c>
      <c r="O20" s="186">
        <f>ROUND(E20*N20,2)</f>
        <v>0</v>
      </c>
      <c r="P20" s="186">
        <v>0</v>
      </c>
      <c r="Q20" s="186">
        <f>ROUND(E20*P20,2)</f>
        <v>0</v>
      </c>
      <c r="R20" s="187" t="s">
        <v>331</v>
      </c>
      <c r="S20" s="187" t="s">
        <v>221</v>
      </c>
      <c r="T20" s="186" t="s">
        <v>221</v>
      </c>
      <c r="U20" s="186">
        <v>5.2999999999999999E-2</v>
      </c>
      <c r="V20" s="186">
        <f>ROUND(E20*U20,2)</f>
        <v>59.53</v>
      </c>
      <c r="W20" s="187"/>
      <c r="X20" s="187"/>
      <c r="Y20" s="149"/>
      <c r="Z20" s="149"/>
      <c r="AA20" s="149"/>
      <c r="AB20" s="149"/>
      <c r="AC20" s="149"/>
      <c r="AD20" s="149"/>
      <c r="AE20" s="149" t="s">
        <v>332</v>
      </c>
      <c r="AF20" s="149" t="s">
        <v>349</v>
      </c>
      <c r="AG20" s="149"/>
      <c r="AH20" s="194"/>
      <c r="AI20" s="194"/>
      <c r="AJ20" s="197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2">
        <v>6</v>
      </c>
      <c r="B21" s="183" t="s">
        <v>350</v>
      </c>
      <c r="C21" s="183" t="s">
        <v>351</v>
      </c>
      <c r="D21" s="184" t="s">
        <v>330</v>
      </c>
      <c r="E21" s="185">
        <v>700</v>
      </c>
      <c r="F21" s="188"/>
      <c r="G21" s="186">
        <f>ROUND(E21*F21,2)</f>
        <v>0</v>
      </c>
      <c r="H21" s="188"/>
      <c r="I21" s="186">
        <f>ROUND(E21*H21,2)</f>
        <v>0</v>
      </c>
      <c r="J21" s="188"/>
      <c r="K21" s="186">
        <f>ROUND(E21*J21,2)</f>
        <v>0</v>
      </c>
      <c r="L21" s="186">
        <v>21</v>
      </c>
      <c r="M21" s="186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7" t="s">
        <v>331</v>
      </c>
      <c r="S21" s="187" t="s">
        <v>221</v>
      </c>
      <c r="T21" s="186" t="s">
        <v>221</v>
      </c>
      <c r="U21" s="186">
        <v>0.20200000000000001</v>
      </c>
      <c r="V21" s="186">
        <f>ROUND(E21*U21,2)</f>
        <v>141.4</v>
      </c>
      <c r="W21" s="187"/>
      <c r="X21" s="187"/>
      <c r="Y21" s="149"/>
      <c r="Z21" s="149"/>
      <c r="AA21" s="149"/>
      <c r="AB21" s="149"/>
      <c r="AC21" s="149"/>
      <c r="AD21" s="149"/>
      <c r="AE21" s="149" t="s">
        <v>332</v>
      </c>
      <c r="AF21" s="149" t="s">
        <v>352</v>
      </c>
      <c r="AG21" s="149"/>
      <c r="AH21" s="194"/>
      <c r="AI21" s="194"/>
      <c r="AJ21" s="197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0"/>
      <c r="B22" s="191" t="s">
        <v>353</v>
      </c>
      <c r="C22" s="192"/>
      <c r="D22" s="189"/>
      <c r="E22" s="190">
        <v>700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4"/>
      <c r="S22" s="164"/>
      <c r="T22" s="163"/>
      <c r="U22" s="163"/>
      <c r="V22" s="163"/>
      <c r="W22" s="164"/>
      <c r="X22" s="164"/>
      <c r="Y22" s="149"/>
      <c r="Z22" s="149"/>
      <c r="AA22" s="149"/>
      <c r="AB22" s="149"/>
      <c r="AC22" s="149"/>
      <c r="AD22" s="149"/>
      <c r="AE22" s="149" t="s">
        <v>280</v>
      </c>
      <c r="AF22" s="149">
        <v>0</v>
      </c>
      <c r="AG22" s="149"/>
      <c r="AH22" s="194"/>
      <c r="AI22" s="198" t="s">
        <v>353</v>
      </c>
      <c r="AJ22" s="197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2">
        <v>7</v>
      </c>
      <c r="B23" s="183" t="s">
        <v>354</v>
      </c>
      <c r="C23" s="183" t="s">
        <v>355</v>
      </c>
      <c r="D23" s="184" t="s">
        <v>356</v>
      </c>
      <c r="E23" s="185">
        <v>1889.69</v>
      </c>
      <c r="F23" s="188"/>
      <c r="G23" s="186">
        <f>ROUND(E23*F23,2)</f>
        <v>0</v>
      </c>
      <c r="H23" s="188"/>
      <c r="I23" s="186">
        <f>ROUND(E23*H23,2)</f>
        <v>0</v>
      </c>
      <c r="J23" s="188"/>
      <c r="K23" s="186">
        <f>ROUND(E23*J23,2)</f>
        <v>0</v>
      </c>
      <c r="L23" s="186">
        <v>21</v>
      </c>
      <c r="M23" s="186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7" t="s">
        <v>331</v>
      </c>
      <c r="S23" s="187" t="s">
        <v>221</v>
      </c>
      <c r="T23" s="186" t="s">
        <v>221</v>
      </c>
      <c r="U23" s="186">
        <v>1.7999999999999999E-2</v>
      </c>
      <c r="V23" s="186">
        <f>ROUND(E23*U23,2)</f>
        <v>34.01</v>
      </c>
      <c r="W23" s="187"/>
      <c r="X23" s="187"/>
      <c r="Y23" s="149"/>
      <c r="Z23" s="149"/>
      <c r="AA23" s="149"/>
      <c r="AB23" s="149"/>
      <c r="AC23" s="149"/>
      <c r="AD23" s="149"/>
      <c r="AE23" s="149" t="s">
        <v>332</v>
      </c>
      <c r="AF23" s="149" t="s">
        <v>357</v>
      </c>
      <c r="AG23" s="149"/>
      <c r="AH23" s="194"/>
      <c r="AI23" s="194"/>
      <c r="AJ23" s="197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50"/>
      <c r="B24" s="191" t="s">
        <v>358</v>
      </c>
      <c r="C24" s="192"/>
      <c r="D24" s="189"/>
      <c r="E24" s="190">
        <v>1889.69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  <c r="S24" s="164"/>
      <c r="T24" s="163"/>
      <c r="U24" s="163"/>
      <c r="V24" s="163"/>
      <c r="W24" s="164"/>
      <c r="X24" s="164"/>
      <c r="Y24" s="149"/>
      <c r="Z24" s="149"/>
      <c r="AA24" s="149"/>
      <c r="AB24" s="149"/>
      <c r="AC24" s="149"/>
      <c r="AD24" s="149"/>
      <c r="AE24" s="149" t="s">
        <v>280</v>
      </c>
      <c r="AF24" s="149">
        <v>0</v>
      </c>
      <c r="AG24" s="149"/>
      <c r="AH24" s="194"/>
      <c r="AI24" s="198" t="s">
        <v>358</v>
      </c>
      <c r="AJ24" s="197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2">
        <v>8</v>
      </c>
      <c r="B25" s="183" t="s">
        <v>359</v>
      </c>
      <c r="C25" s="183" t="s">
        <v>360</v>
      </c>
      <c r="D25" s="184" t="s">
        <v>330</v>
      </c>
      <c r="E25" s="185">
        <v>1123.2249999999999</v>
      </c>
      <c r="F25" s="188"/>
      <c r="G25" s="186">
        <f>ROUND(E25*F25,2)</f>
        <v>0</v>
      </c>
      <c r="H25" s="188"/>
      <c r="I25" s="186">
        <f>ROUND(E25*H25,2)</f>
        <v>0</v>
      </c>
      <c r="J25" s="188"/>
      <c r="K25" s="186">
        <f>ROUND(E25*J25,2)</f>
        <v>0</v>
      </c>
      <c r="L25" s="186">
        <v>21</v>
      </c>
      <c r="M25" s="186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7" t="s">
        <v>331</v>
      </c>
      <c r="S25" s="187" t="s">
        <v>221</v>
      </c>
      <c r="T25" s="186" t="s">
        <v>221</v>
      </c>
      <c r="U25" s="186">
        <v>0</v>
      </c>
      <c r="V25" s="186">
        <f>ROUND(E25*U25,2)</f>
        <v>0</v>
      </c>
      <c r="W25" s="187"/>
      <c r="X25" s="187"/>
      <c r="Y25" s="149"/>
      <c r="Z25" s="149"/>
      <c r="AA25" s="149"/>
      <c r="AB25" s="149"/>
      <c r="AC25" s="149"/>
      <c r="AD25" s="149"/>
      <c r="AE25" s="149" t="s">
        <v>332</v>
      </c>
      <c r="AF25" s="149" t="s">
        <v>361</v>
      </c>
      <c r="AG25" s="149"/>
      <c r="AH25" s="194"/>
      <c r="AI25" s="194"/>
      <c r="AJ25" s="197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2">
        <v>9</v>
      </c>
      <c r="B26" s="183" t="s">
        <v>362</v>
      </c>
      <c r="C26" s="183" t="s">
        <v>363</v>
      </c>
      <c r="D26" s="184" t="s">
        <v>364</v>
      </c>
      <c r="E26" s="185">
        <v>1330</v>
      </c>
      <c r="F26" s="188"/>
      <c r="G26" s="186">
        <f>ROUND(E26*F26,2)</f>
        <v>0</v>
      </c>
      <c r="H26" s="188"/>
      <c r="I26" s="186">
        <f>ROUND(E26*H26,2)</f>
        <v>0</v>
      </c>
      <c r="J26" s="188"/>
      <c r="K26" s="186">
        <f>ROUND(E26*J26,2)</f>
        <v>0</v>
      </c>
      <c r="L26" s="186">
        <v>21</v>
      </c>
      <c r="M26" s="186">
        <f>G26*(1+L26/100)</f>
        <v>0</v>
      </c>
      <c r="N26" s="186">
        <v>1</v>
      </c>
      <c r="O26" s="186">
        <f>ROUND(E26*N26,2)</f>
        <v>1330</v>
      </c>
      <c r="P26" s="186">
        <v>0</v>
      </c>
      <c r="Q26" s="186">
        <f>ROUND(E26*P26,2)</f>
        <v>0</v>
      </c>
      <c r="R26" s="187" t="s">
        <v>365</v>
      </c>
      <c r="S26" s="187" t="s">
        <v>221</v>
      </c>
      <c r="T26" s="186" t="s">
        <v>366</v>
      </c>
      <c r="U26" s="186">
        <v>0</v>
      </c>
      <c r="V26" s="186">
        <f>ROUND(E26*U26,2)</f>
        <v>0</v>
      </c>
      <c r="W26" s="187"/>
      <c r="X26" s="187"/>
      <c r="Y26" s="149"/>
      <c r="Z26" s="149"/>
      <c r="AA26" s="149"/>
      <c r="AB26" s="149"/>
      <c r="AC26" s="149"/>
      <c r="AD26" s="149"/>
      <c r="AE26" s="149" t="s">
        <v>367</v>
      </c>
      <c r="AF26" s="149" t="s">
        <v>368</v>
      </c>
      <c r="AG26" s="149"/>
      <c r="AH26" s="194"/>
      <c r="AI26" s="194"/>
      <c r="AJ26" s="197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0"/>
      <c r="B27" s="191" t="s">
        <v>369</v>
      </c>
      <c r="C27" s="192"/>
      <c r="D27" s="189"/>
      <c r="E27" s="190">
        <v>1330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4"/>
      <c r="S27" s="164"/>
      <c r="T27" s="163"/>
      <c r="U27" s="163"/>
      <c r="V27" s="163"/>
      <c r="W27" s="164"/>
      <c r="X27" s="164"/>
      <c r="Y27" s="149"/>
      <c r="Z27" s="149"/>
      <c r="AA27" s="149"/>
      <c r="AB27" s="149"/>
      <c r="AC27" s="149"/>
      <c r="AD27" s="149"/>
      <c r="AE27" s="149" t="s">
        <v>280</v>
      </c>
      <c r="AF27" s="149">
        <v>0</v>
      </c>
      <c r="AG27" s="149"/>
      <c r="AH27" s="194"/>
      <c r="AI27" s="198" t="s">
        <v>369</v>
      </c>
      <c r="AJ27" s="197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5">
      <c r="A28" s="136"/>
      <c r="B28" s="154"/>
      <c r="C28" s="154"/>
      <c r="D28" s="157"/>
      <c r="E28" s="158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60"/>
      <c r="S28" s="160"/>
      <c r="T28" s="159"/>
      <c r="U28" s="159"/>
      <c r="V28" s="159"/>
      <c r="W28" s="160"/>
      <c r="X28" s="160"/>
      <c r="AH28" s="193"/>
      <c r="AI28" s="193"/>
      <c r="AJ28" s="196"/>
    </row>
    <row r="29" spans="1:60" x14ac:dyDescent="0.25">
      <c r="A29" s="152" t="s">
        <v>215</v>
      </c>
      <c r="B29" s="169" t="s">
        <v>86</v>
      </c>
      <c r="C29" s="169" t="s">
        <v>87</v>
      </c>
      <c r="D29" s="170"/>
      <c r="E29" s="171"/>
      <c r="F29" s="172"/>
      <c r="G29" s="173">
        <f>SUMIF(AE30:AE37,"&lt;&gt;NOR",G30:G37)</f>
        <v>0</v>
      </c>
      <c r="H29" s="172"/>
      <c r="I29" s="172">
        <f>SUM(I30:I37)</f>
        <v>0</v>
      </c>
      <c r="J29" s="172"/>
      <c r="K29" s="172">
        <f>SUM(K30:K37)</f>
        <v>0</v>
      </c>
      <c r="L29" s="172"/>
      <c r="M29" s="172">
        <f>SUM(M30:M37)</f>
        <v>0</v>
      </c>
      <c r="N29" s="172"/>
      <c r="O29" s="172">
        <f>SUM(O30:O37)</f>
        <v>0.98</v>
      </c>
      <c r="P29" s="172"/>
      <c r="Q29" s="172">
        <f>SUM(Q30:Q37)</f>
        <v>0</v>
      </c>
      <c r="R29" s="174"/>
      <c r="S29" s="174"/>
      <c r="T29" s="172"/>
      <c r="U29" s="172"/>
      <c r="V29" s="172">
        <f>SUM(V30:V37)</f>
        <v>98.07</v>
      </c>
      <c r="W29" s="174"/>
      <c r="X29" s="175"/>
      <c r="AE29" t="s">
        <v>216</v>
      </c>
      <c r="AH29" s="193"/>
      <c r="AI29" s="193"/>
      <c r="AJ29" s="196"/>
    </row>
    <row r="30" spans="1:60" outlineLevel="1" x14ac:dyDescent="0.25">
      <c r="A30" s="182">
        <v>10</v>
      </c>
      <c r="B30" s="183" t="s">
        <v>370</v>
      </c>
      <c r="C30" s="183" t="s">
        <v>371</v>
      </c>
      <c r="D30" s="184" t="s">
        <v>356</v>
      </c>
      <c r="E30" s="185">
        <v>79.14</v>
      </c>
      <c r="F30" s="188"/>
      <c r="G30" s="186">
        <f>ROUND(E30*F30,2)</f>
        <v>0</v>
      </c>
      <c r="H30" s="188"/>
      <c r="I30" s="186">
        <f>ROUND(E30*H30,2)</f>
        <v>0</v>
      </c>
      <c r="J30" s="188"/>
      <c r="K30" s="186">
        <f>ROUND(E30*J30,2)</f>
        <v>0</v>
      </c>
      <c r="L30" s="186">
        <v>21</v>
      </c>
      <c r="M30" s="186">
        <f>G30*(1+L30/100)</f>
        <v>0</v>
      </c>
      <c r="N30" s="186">
        <v>0</v>
      </c>
      <c r="O30" s="186">
        <f>ROUND(E30*N30,2)</f>
        <v>0</v>
      </c>
      <c r="P30" s="186">
        <v>0</v>
      </c>
      <c r="Q30" s="186">
        <f>ROUND(E30*P30,2)</f>
        <v>0</v>
      </c>
      <c r="R30" s="187" t="s">
        <v>372</v>
      </c>
      <c r="S30" s="187" t="s">
        <v>221</v>
      </c>
      <c r="T30" s="186" t="s">
        <v>221</v>
      </c>
      <c r="U30" s="186">
        <v>0.126</v>
      </c>
      <c r="V30" s="186">
        <f>ROUND(E30*U30,2)</f>
        <v>9.9700000000000006</v>
      </c>
      <c r="W30" s="187"/>
      <c r="X30" s="187"/>
      <c r="Y30" s="149"/>
      <c r="Z30" s="149"/>
      <c r="AA30" s="149"/>
      <c r="AB30" s="149"/>
      <c r="AC30" s="149"/>
      <c r="AD30" s="149"/>
      <c r="AE30" s="149" t="s">
        <v>332</v>
      </c>
      <c r="AF30" s="149" t="s">
        <v>373</v>
      </c>
      <c r="AG30" s="149"/>
      <c r="AH30" s="194"/>
      <c r="AI30" s="194"/>
      <c r="AJ30" s="197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0"/>
      <c r="B31" s="191" t="s">
        <v>374</v>
      </c>
      <c r="C31" s="192"/>
      <c r="D31" s="189"/>
      <c r="E31" s="190">
        <v>79.14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4"/>
      <c r="S31" s="164"/>
      <c r="T31" s="163"/>
      <c r="U31" s="163"/>
      <c r="V31" s="163"/>
      <c r="W31" s="164"/>
      <c r="X31" s="164"/>
      <c r="Y31" s="149"/>
      <c r="Z31" s="149"/>
      <c r="AA31" s="149"/>
      <c r="AB31" s="149"/>
      <c r="AC31" s="149"/>
      <c r="AD31" s="149"/>
      <c r="AE31" s="149" t="s">
        <v>280</v>
      </c>
      <c r="AF31" s="149">
        <v>0</v>
      </c>
      <c r="AG31" s="149"/>
      <c r="AH31" s="194"/>
      <c r="AI31" s="198" t="s">
        <v>374</v>
      </c>
      <c r="AJ31" s="197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82">
        <v>11</v>
      </c>
      <c r="B32" s="183" t="s">
        <v>375</v>
      </c>
      <c r="C32" s="183" t="s">
        <v>376</v>
      </c>
      <c r="D32" s="184" t="s">
        <v>330</v>
      </c>
      <c r="E32" s="185">
        <v>25.393999999999998</v>
      </c>
      <c r="F32" s="188"/>
      <c r="G32" s="186">
        <f>ROUND(E32*F32,2)</f>
        <v>0</v>
      </c>
      <c r="H32" s="188"/>
      <c r="I32" s="186">
        <f>ROUND(E32*H32,2)</f>
        <v>0</v>
      </c>
      <c r="J32" s="188"/>
      <c r="K32" s="186">
        <f>ROUND(E32*J32,2)</f>
        <v>0</v>
      </c>
      <c r="L32" s="186">
        <v>21</v>
      </c>
      <c r="M32" s="186">
        <f>G32*(1+L32/100)</f>
        <v>0</v>
      </c>
      <c r="N32" s="186">
        <v>0</v>
      </c>
      <c r="O32" s="186">
        <f>ROUND(E32*N32,2)</f>
        <v>0</v>
      </c>
      <c r="P32" s="186">
        <v>0</v>
      </c>
      <c r="Q32" s="186">
        <f>ROUND(E32*P32,2)</f>
        <v>0</v>
      </c>
      <c r="R32" s="187" t="s">
        <v>377</v>
      </c>
      <c r="S32" s="187" t="s">
        <v>221</v>
      </c>
      <c r="T32" s="186" t="s">
        <v>221</v>
      </c>
      <c r="U32" s="186">
        <v>1.8360000000000001</v>
      </c>
      <c r="V32" s="186">
        <f>ROUND(E32*U32,2)</f>
        <v>46.62</v>
      </c>
      <c r="W32" s="187"/>
      <c r="X32" s="187"/>
      <c r="Y32" s="149"/>
      <c r="Z32" s="149"/>
      <c r="AA32" s="149"/>
      <c r="AB32" s="149"/>
      <c r="AC32" s="149"/>
      <c r="AD32" s="149"/>
      <c r="AE32" s="149" t="s">
        <v>332</v>
      </c>
      <c r="AF32" s="149" t="s">
        <v>378</v>
      </c>
      <c r="AG32" s="149"/>
      <c r="AH32" s="194"/>
      <c r="AI32" s="194"/>
      <c r="AJ32" s="197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0"/>
      <c r="B33" s="191" t="s">
        <v>379</v>
      </c>
      <c r="C33" s="192"/>
      <c r="D33" s="189"/>
      <c r="E33" s="190">
        <v>25.393999999999998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4"/>
      <c r="S33" s="164"/>
      <c r="T33" s="163"/>
      <c r="U33" s="163"/>
      <c r="V33" s="163"/>
      <c r="W33" s="164"/>
      <c r="X33" s="164"/>
      <c r="Y33" s="149"/>
      <c r="Z33" s="149"/>
      <c r="AA33" s="149"/>
      <c r="AB33" s="149"/>
      <c r="AC33" s="149"/>
      <c r="AD33" s="149"/>
      <c r="AE33" s="149" t="s">
        <v>280</v>
      </c>
      <c r="AF33" s="149">
        <v>0</v>
      </c>
      <c r="AG33" s="149"/>
      <c r="AH33" s="194"/>
      <c r="AI33" s="198" t="s">
        <v>379</v>
      </c>
      <c r="AJ33" s="197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0.399999999999999" outlineLevel="1" x14ac:dyDescent="0.25">
      <c r="A34" s="182">
        <v>12</v>
      </c>
      <c r="B34" s="183" t="s">
        <v>380</v>
      </c>
      <c r="C34" s="183" t="s">
        <v>381</v>
      </c>
      <c r="D34" s="184" t="s">
        <v>382</v>
      </c>
      <c r="E34" s="185">
        <v>5</v>
      </c>
      <c r="F34" s="188"/>
      <c r="G34" s="186">
        <f>ROUND(E34*F34,2)</f>
        <v>0</v>
      </c>
      <c r="H34" s="188"/>
      <c r="I34" s="186">
        <f>ROUND(E34*H34,2)</f>
        <v>0</v>
      </c>
      <c r="J34" s="188"/>
      <c r="K34" s="186">
        <f>ROUND(E34*J34,2)</f>
        <v>0</v>
      </c>
      <c r="L34" s="186">
        <v>21</v>
      </c>
      <c r="M34" s="186">
        <f>G34*(1+L34/100)</f>
        <v>0</v>
      </c>
      <c r="N34" s="186">
        <v>5.2580000000000002E-2</v>
      </c>
      <c r="O34" s="186">
        <f>ROUND(E34*N34,2)</f>
        <v>0.26</v>
      </c>
      <c r="P34" s="186">
        <v>0</v>
      </c>
      <c r="Q34" s="186">
        <f>ROUND(E34*P34,2)</f>
        <v>0</v>
      </c>
      <c r="R34" s="187" t="s">
        <v>383</v>
      </c>
      <c r="S34" s="187" t="s">
        <v>221</v>
      </c>
      <c r="T34" s="186" t="s">
        <v>221</v>
      </c>
      <c r="U34" s="186">
        <v>8.2965499999999999</v>
      </c>
      <c r="V34" s="186">
        <f>ROUND(E34*U34,2)</f>
        <v>41.48</v>
      </c>
      <c r="W34" s="187"/>
      <c r="X34" s="187"/>
      <c r="Y34" s="149"/>
      <c r="Z34" s="149"/>
      <c r="AA34" s="149"/>
      <c r="AB34" s="149"/>
      <c r="AC34" s="149"/>
      <c r="AD34" s="149"/>
      <c r="AE34" s="149" t="s">
        <v>384</v>
      </c>
      <c r="AF34" s="149" t="s">
        <v>385</v>
      </c>
      <c r="AG34" s="149"/>
      <c r="AH34" s="194"/>
      <c r="AI34" s="194"/>
      <c r="AJ34" s="197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2">
        <v>13</v>
      </c>
      <c r="B35" s="183" t="s">
        <v>386</v>
      </c>
      <c r="C35" s="183" t="s">
        <v>387</v>
      </c>
      <c r="D35" s="184" t="s">
        <v>388</v>
      </c>
      <c r="E35" s="185">
        <v>20</v>
      </c>
      <c r="F35" s="188"/>
      <c r="G35" s="186">
        <f>ROUND(E35*F35,2)</f>
        <v>0</v>
      </c>
      <c r="H35" s="188"/>
      <c r="I35" s="186">
        <f>ROUND(E35*H35,2)</f>
        <v>0</v>
      </c>
      <c r="J35" s="188"/>
      <c r="K35" s="186">
        <f>ROUND(E35*J35,2)</f>
        <v>0</v>
      </c>
      <c r="L35" s="186">
        <v>21</v>
      </c>
      <c r="M35" s="186">
        <f>G35*(1+L35/100)</f>
        <v>0</v>
      </c>
      <c r="N35" s="186">
        <v>1E-3</v>
      </c>
      <c r="O35" s="186">
        <f>ROUND(E35*N35,2)</f>
        <v>0.02</v>
      </c>
      <c r="P35" s="186">
        <v>0</v>
      </c>
      <c r="Q35" s="186">
        <f>ROUND(E35*P35,2)</f>
        <v>0</v>
      </c>
      <c r="R35" s="187" t="s">
        <v>365</v>
      </c>
      <c r="S35" s="187" t="s">
        <v>221</v>
      </c>
      <c r="T35" s="186" t="s">
        <v>389</v>
      </c>
      <c r="U35" s="186">
        <v>0</v>
      </c>
      <c r="V35" s="186">
        <f>ROUND(E35*U35,2)</f>
        <v>0</v>
      </c>
      <c r="W35" s="187"/>
      <c r="X35" s="187"/>
      <c r="Y35" s="149"/>
      <c r="Z35" s="149"/>
      <c r="AA35" s="149"/>
      <c r="AB35" s="149"/>
      <c r="AC35" s="149"/>
      <c r="AD35" s="149"/>
      <c r="AE35" s="149" t="s">
        <v>367</v>
      </c>
      <c r="AF35" s="149" t="s">
        <v>390</v>
      </c>
      <c r="AG35" s="149"/>
      <c r="AH35" s="194"/>
      <c r="AI35" s="194"/>
      <c r="AJ35" s="197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82">
        <v>14</v>
      </c>
      <c r="B36" s="183" t="s">
        <v>391</v>
      </c>
      <c r="C36" s="183" t="s">
        <v>392</v>
      </c>
      <c r="D36" s="184" t="s">
        <v>330</v>
      </c>
      <c r="E36" s="185">
        <v>27.933399999999999</v>
      </c>
      <c r="F36" s="188"/>
      <c r="G36" s="186">
        <f>ROUND(E36*F36,2)</f>
        <v>0</v>
      </c>
      <c r="H36" s="188"/>
      <c r="I36" s="186">
        <f>ROUND(E36*H36,2)</f>
        <v>0</v>
      </c>
      <c r="J36" s="188"/>
      <c r="K36" s="186">
        <f>ROUND(E36*J36,2)</f>
        <v>0</v>
      </c>
      <c r="L36" s="186">
        <v>21</v>
      </c>
      <c r="M36" s="186">
        <f>G36*(1+L36/100)</f>
        <v>0</v>
      </c>
      <c r="N36" s="186">
        <v>2.5000000000000001E-2</v>
      </c>
      <c r="O36" s="186">
        <f>ROUND(E36*N36,2)</f>
        <v>0.7</v>
      </c>
      <c r="P36" s="186">
        <v>0</v>
      </c>
      <c r="Q36" s="186">
        <f>ROUND(E36*P36,2)</f>
        <v>0</v>
      </c>
      <c r="R36" s="187" t="s">
        <v>365</v>
      </c>
      <c r="S36" s="187" t="s">
        <v>221</v>
      </c>
      <c r="T36" s="186" t="s">
        <v>221</v>
      </c>
      <c r="U36" s="186">
        <v>0</v>
      </c>
      <c r="V36" s="186">
        <f>ROUND(E36*U36,2)</f>
        <v>0</v>
      </c>
      <c r="W36" s="187"/>
      <c r="X36" s="187"/>
      <c r="Y36" s="149"/>
      <c r="Z36" s="149"/>
      <c r="AA36" s="149"/>
      <c r="AB36" s="149"/>
      <c r="AC36" s="149"/>
      <c r="AD36" s="149"/>
      <c r="AE36" s="149" t="s">
        <v>367</v>
      </c>
      <c r="AF36" s="149" t="s">
        <v>393</v>
      </c>
      <c r="AG36" s="149"/>
      <c r="AH36" s="194"/>
      <c r="AI36" s="194"/>
      <c r="AJ36" s="197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0"/>
      <c r="B37" s="191" t="s">
        <v>394</v>
      </c>
      <c r="C37" s="192"/>
      <c r="D37" s="189"/>
      <c r="E37" s="190">
        <v>27.933399999999999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4"/>
      <c r="S37" s="164"/>
      <c r="T37" s="163"/>
      <c r="U37" s="163"/>
      <c r="V37" s="163"/>
      <c r="W37" s="164"/>
      <c r="X37" s="164"/>
      <c r="Y37" s="149"/>
      <c r="Z37" s="149"/>
      <c r="AA37" s="149"/>
      <c r="AB37" s="149"/>
      <c r="AC37" s="149"/>
      <c r="AD37" s="149"/>
      <c r="AE37" s="149" t="s">
        <v>280</v>
      </c>
      <c r="AF37" s="149">
        <v>0</v>
      </c>
      <c r="AG37" s="149"/>
      <c r="AH37" s="194"/>
      <c r="AI37" s="198" t="s">
        <v>394</v>
      </c>
      <c r="AJ37" s="197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5">
      <c r="A38" s="136"/>
      <c r="B38" s="154"/>
      <c r="C38" s="154"/>
      <c r="D38" s="157"/>
      <c r="E38" s="15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60"/>
      <c r="S38" s="160"/>
      <c r="T38" s="159"/>
      <c r="U38" s="159"/>
      <c r="V38" s="159"/>
      <c r="W38" s="160"/>
      <c r="X38" s="160"/>
      <c r="AH38" s="193"/>
      <c r="AI38" s="193"/>
      <c r="AJ38" s="196"/>
    </row>
    <row r="39" spans="1:60" x14ac:dyDescent="0.25">
      <c r="A39" s="152" t="s">
        <v>215</v>
      </c>
      <c r="B39" s="169" t="s">
        <v>88</v>
      </c>
      <c r="C39" s="169" t="s">
        <v>89</v>
      </c>
      <c r="D39" s="170"/>
      <c r="E39" s="171"/>
      <c r="F39" s="172"/>
      <c r="G39" s="173">
        <f>SUMIF(AE40:AE101,"&lt;&gt;NOR",G40:G101)</f>
        <v>0</v>
      </c>
      <c r="H39" s="172"/>
      <c r="I39" s="172">
        <f>SUM(I40:I101)</f>
        <v>0</v>
      </c>
      <c r="J39" s="172"/>
      <c r="K39" s="172">
        <f>SUM(K40:K101)</f>
        <v>0</v>
      </c>
      <c r="L39" s="172"/>
      <c r="M39" s="172">
        <f>SUM(M40:M101)</f>
        <v>0</v>
      </c>
      <c r="N39" s="172"/>
      <c r="O39" s="172">
        <f>SUM(O40:O101)</f>
        <v>2445.2800000000002</v>
      </c>
      <c r="P39" s="172"/>
      <c r="Q39" s="172">
        <f>SUM(Q40:Q101)</f>
        <v>0</v>
      </c>
      <c r="R39" s="174"/>
      <c r="S39" s="174"/>
      <c r="T39" s="172"/>
      <c r="U39" s="172"/>
      <c r="V39" s="172">
        <f>SUM(V40:V101)</f>
        <v>2237.87</v>
      </c>
      <c r="W39" s="174"/>
      <c r="X39" s="175"/>
      <c r="AE39" t="s">
        <v>216</v>
      </c>
      <c r="AH39" s="193"/>
      <c r="AI39" s="193"/>
      <c r="AJ39" s="196"/>
    </row>
    <row r="40" spans="1:60" outlineLevel="1" x14ac:dyDescent="0.25">
      <c r="A40" s="182">
        <v>15</v>
      </c>
      <c r="B40" s="183" t="s">
        <v>395</v>
      </c>
      <c r="C40" s="183" t="s">
        <v>396</v>
      </c>
      <c r="D40" s="184" t="s">
        <v>330</v>
      </c>
      <c r="E40" s="185">
        <v>759.35199999999998</v>
      </c>
      <c r="F40" s="188"/>
      <c r="G40" s="186">
        <f>ROUND(E40*F40,2)</f>
        <v>0</v>
      </c>
      <c r="H40" s="188"/>
      <c r="I40" s="186">
        <f>ROUND(E40*H40,2)</f>
        <v>0</v>
      </c>
      <c r="J40" s="188"/>
      <c r="K40" s="186">
        <f>ROUND(E40*J40,2)</f>
        <v>0</v>
      </c>
      <c r="L40" s="186">
        <v>21</v>
      </c>
      <c r="M40" s="186">
        <f>G40*(1+L40/100)</f>
        <v>0</v>
      </c>
      <c r="N40" s="186">
        <v>1.8180000000000001</v>
      </c>
      <c r="O40" s="186">
        <f>ROUND(E40*N40,2)</f>
        <v>1380.5</v>
      </c>
      <c r="P40" s="186">
        <v>0</v>
      </c>
      <c r="Q40" s="186">
        <f>ROUND(E40*P40,2)</f>
        <v>0</v>
      </c>
      <c r="R40" s="187" t="s">
        <v>397</v>
      </c>
      <c r="S40" s="187" t="s">
        <v>221</v>
      </c>
      <c r="T40" s="186" t="s">
        <v>221</v>
      </c>
      <c r="U40" s="186">
        <v>1.085</v>
      </c>
      <c r="V40" s="186">
        <f>ROUND(E40*U40,2)</f>
        <v>823.9</v>
      </c>
      <c r="W40" s="187"/>
      <c r="X40" s="187"/>
      <c r="Y40" s="149"/>
      <c r="Z40" s="149"/>
      <c r="AA40" s="149"/>
      <c r="AB40" s="149"/>
      <c r="AC40" s="149"/>
      <c r="AD40" s="149"/>
      <c r="AE40" s="149" t="s">
        <v>332</v>
      </c>
      <c r="AF40" s="149" t="s">
        <v>398</v>
      </c>
      <c r="AG40" s="149"/>
      <c r="AH40" s="194"/>
      <c r="AI40" s="194"/>
      <c r="AJ40" s="197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0"/>
      <c r="B41" s="191" t="s">
        <v>399</v>
      </c>
      <c r="C41" s="192"/>
      <c r="D41" s="189"/>
      <c r="E41" s="190">
        <v>759.35199999999998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4"/>
      <c r="S41" s="164"/>
      <c r="T41" s="163"/>
      <c r="U41" s="163"/>
      <c r="V41" s="163"/>
      <c r="W41" s="164"/>
      <c r="X41" s="164"/>
      <c r="Y41" s="149"/>
      <c r="Z41" s="149"/>
      <c r="AA41" s="149"/>
      <c r="AB41" s="149"/>
      <c r="AC41" s="149"/>
      <c r="AD41" s="149"/>
      <c r="AE41" s="149" t="s">
        <v>280</v>
      </c>
      <c r="AF41" s="149">
        <v>0</v>
      </c>
      <c r="AG41" s="149"/>
      <c r="AH41" s="194"/>
      <c r="AI41" s="198" t="s">
        <v>399</v>
      </c>
      <c r="AJ41" s="197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2">
        <v>16</v>
      </c>
      <c r="B42" s="183" t="s">
        <v>400</v>
      </c>
      <c r="C42" s="183" t="s">
        <v>401</v>
      </c>
      <c r="D42" s="184" t="s">
        <v>330</v>
      </c>
      <c r="E42" s="185">
        <v>22.9011</v>
      </c>
      <c r="F42" s="188"/>
      <c r="G42" s="186">
        <f>ROUND(E42*F42,2)</f>
        <v>0</v>
      </c>
      <c r="H42" s="188"/>
      <c r="I42" s="186">
        <f>ROUND(E42*H42,2)</f>
        <v>0</v>
      </c>
      <c r="J42" s="188"/>
      <c r="K42" s="186">
        <f>ROUND(E42*J42,2)</f>
        <v>0</v>
      </c>
      <c r="L42" s="186">
        <v>21</v>
      </c>
      <c r="M42" s="186">
        <f>G42*(1+L42/100)</f>
        <v>0</v>
      </c>
      <c r="N42" s="186">
        <v>2.1</v>
      </c>
      <c r="O42" s="186">
        <f>ROUND(E42*N42,2)</f>
        <v>48.09</v>
      </c>
      <c r="P42" s="186">
        <v>0</v>
      </c>
      <c r="Q42" s="186">
        <f>ROUND(E42*P42,2)</f>
        <v>0</v>
      </c>
      <c r="R42" s="187" t="s">
        <v>397</v>
      </c>
      <c r="S42" s="187" t="s">
        <v>221</v>
      </c>
      <c r="T42" s="186" t="s">
        <v>221</v>
      </c>
      <c r="U42" s="186">
        <v>0.96499999999999997</v>
      </c>
      <c r="V42" s="186">
        <f>ROUND(E42*U42,2)</f>
        <v>22.1</v>
      </c>
      <c r="W42" s="187"/>
      <c r="X42" s="187"/>
      <c r="Y42" s="149"/>
      <c r="Z42" s="149"/>
      <c r="AA42" s="149"/>
      <c r="AB42" s="149"/>
      <c r="AC42" s="149"/>
      <c r="AD42" s="149"/>
      <c r="AE42" s="149" t="s">
        <v>332</v>
      </c>
      <c r="AF42" s="149" t="s">
        <v>402</v>
      </c>
      <c r="AG42" s="149"/>
      <c r="AH42" s="194"/>
      <c r="AI42" s="194"/>
      <c r="AJ42" s="197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50"/>
      <c r="B43" s="191" t="s">
        <v>403</v>
      </c>
      <c r="C43" s="192"/>
      <c r="D43" s="189"/>
      <c r="E43" s="190">
        <v>22.9011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4"/>
      <c r="S43" s="164"/>
      <c r="T43" s="163"/>
      <c r="U43" s="163"/>
      <c r="V43" s="163"/>
      <c r="W43" s="164"/>
      <c r="X43" s="164"/>
      <c r="Y43" s="149"/>
      <c r="Z43" s="149"/>
      <c r="AA43" s="149"/>
      <c r="AB43" s="149"/>
      <c r="AC43" s="149"/>
      <c r="AD43" s="149"/>
      <c r="AE43" s="149" t="s">
        <v>280</v>
      </c>
      <c r="AF43" s="149">
        <v>0</v>
      </c>
      <c r="AG43" s="149"/>
      <c r="AH43" s="194"/>
      <c r="AI43" s="198" t="s">
        <v>403</v>
      </c>
      <c r="AJ43" s="197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2">
        <v>17</v>
      </c>
      <c r="B44" s="183" t="s">
        <v>404</v>
      </c>
      <c r="C44" s="183" t="s">
        <v>405</v>
      </c>
      <c r="D44" s="184" t="s">
        <v>330</v>
      </c>
      <c r="E44" s="185">
        <v>168.88300000000001</v>
      </c>
      <c r="F44" s="188"/>
      <c r="G44" s="186">
        <f>ROUND(E44*F44,2)</f>
        <v>0</v>
      </c>
      <c r="H44" s="188"/>
      <c r="I44" s="186">
        <f>ROUND(E44*H44,2)</f>
        <v>0</v>
      </c>
      <c r="J44" s="188"/>
      <c r="K44" s="186">
        <f>ROUND(E44*J44,2)</f>
        <v>0</v>
      </c>
      <c r="L44" s="186">
        <v>21</v>
      </c>
      <c r="M44" s="186">
        <f>G44*(1+L44/100)</f>
        <v>0</v>
      </c>
      <c r="N44" s="186">
        <v>2.5249999999999999</v>
      </c>
      <c r="O44" s="186">
        <f>ROUND(E44*N44,2)</f>
        <v>426.43</v>
      </c>
      <c r="P44" s="186">
        <v>0</v>
      </c>
      <c r="Q44" s="186">
        <f>ROUND(E44*P44,2)</f>
        <v>0</v>
      </c>
      <c r="R44" s="187" t="s">
        <v>377</v>
      </c>
      <c r="S44" s="187" t="s">
        <v>221</v>
      </c>
      <c r="T44" s="186" t="s">
        <v>221</v>
      </c>
      <c r="U44" s="186">
        <v>0.48</v>
      </c>
      <c r="V44" s="186">
        <f>ROUND(E44*U44,2)</f>
        <v>81.06</v>
      </c>
      <c r="W44" s="187"/>
      <c r="X44" s="187"/>
      <c r="Y44" s="149"/>
      <c r="Z44" s="149"/>
      <c r="AA44" s="149"/>
      <c r="AB44" s="149"/>
      <c r="AC44" s="149"/>
      <c r="AD44" s="149"/>
      <c r="AE44" s="149" t="s">
        <v>332</v>
      </c>
      <c r="AF44" s="149" t="s">
        <v>406</v>
      </c>
      <c r="AG44" s="149"/>
      <c r="AH44" s="194"/>
      <c r="AI44" s="194"/>
      <c r="AJ44" s="197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0"/>
      <c r="B45" s="191" t="s">
        <v>407</v>
      </c>
      <c r="C45" s="192"/>
      <c r="D45" s="189"/>
      <c r="E45" s="190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4"/>
      <c r="S45" s="164"/>
      <c r="T45" s="163"/>
      <c r="U45" s="163"/>
      <c r="V45" s="163"/>
      <c r="W45" s="164"/>
      <c r="X45" s="164"/>
      <c r="Y45" s="149"/>
      <c r="Z45" s="149"/>
      <c r="AA45" s="149"/>
      <c r="AB45" s="149"/>
      <c r="AC45" s="149"/>
      <c r="AD45" s="149"/>
      <c r="AE45" s="149" t="s">
        <v>280</v>
      </c>
      <c r="AF45" s="149">
        <v>0</v>
      </c>
      <c r="AG45" s="149"/>
      <c r="AH45" s="194"/>
      <c r="AI45" s="198" t="s">
        <v>407</v>
      </c>
      <c r="AJ45" s="197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50"/>
      <c r="B46" s="191" t="s">
        <v>408</v>
      </c>
      <c r="C46" s="192"/>
      <c r="D46" s="189"/>
      <c r="E46" s="190">
        <v>153.53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4"/>
      <c r="S46" s="164"/>
      <c r="T46" s="163"/>
      <c r="U46" s="163"/>
      <c r="V46" s="163"/>
      <c r="W46" s="164"/>
      <c r="X46" s="164"/>
      <c r="Y46" s="149"/>
      <c r="Z46" s="149"/>
      <c r="AA46" s="149"/>
      <c r="AB46" s="149"/>
      <c r="AC46" s="149"/>
      <c r="AD46" s="149"/>
      <c r="AE46" s="149" t="s">
        <v>280</v>
      </c>
      <c r="AF46" s="149">
        <v>0</v>
      </c>
      <c r="AG46" s="149"/>
      <c r="AH46" s="194"/>
      <c r="AI46" s="198" t="s">
        <v>408</v>
      </c>
      <c r="AJ46" s="197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0"/>
      <c r="B47" s="191" t="s">
        <v>409</v>
      </c>
      <c r="C47" s="192"/>
      <c r="D47" s="189"/>
      <c r="E47" s="190">
        <v>15.353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4"/>
      <c r="S47" s="164"/>
      <c r="T47" s="163"/>
      <c r="U47" s="163"/>
      <c r="V47" s="163"/>
      <c r="W47" s="164"/>
      <c r="X47" s="164"/>
      <c r="Y47" s="149"/>
      <c r="Z47" s="149"/>
      <c r="AA47" s="149"/>
      <c r="AB47" s="149"/>
      <c r="AC47" s="149"/>
      <c r="AD47" s="149"/>
      <c r="AE47" s="149" t="s">
        <v>280</v>
      </c>
      <c r="AF47" s="149">
        <v>4</v>
      </c>
      <c r="AG47" s="149"/>
      <c r="AH47" s="194"/>
      <c r="AI47" s="198" t="s">
        <v>409</v>
      </c>
      <c r="AJ47" s="197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2">
        <v>18</v>
      </c>
      <c r="B48" s="183" t="s">
        <v>410</v>
      </c>
      <c r="C48" s="183" t="s">
        <v>411</v>
      </c>
      <c r="D48" s="184" t="s">
        <v>356</v>
      </c>
      <c r="E48" s="185">
        <v>27.155999999999999</v>
      </c>
      <c r="F48" s="188"/>
      <c r="G48" s="186">
        <f>ROUND(E48*F48,2)</f>
        <v>0</v>
      </c>
      <c r="H48" s="188"/>
      <c r="I48" s="186">
        <f>ROUND(E48*H48,2)</f>
        <v>0</v>
      </c>
      <c r="J48" s="188"/>
      <c r="K48" s="186">
        <f>ROUND(E48*J48,2)</f>
        <v>0</v>
      </c>
      <c r="L48" s="186">
        <v>21</v>
      </c>
      <c r="M48" s="186">
        <f>G48*(1+L48/100)</f>
        <v>0</v>
      </c>
      <c r="N48" s="186">
        <v>3.9199999999999999E-2</v>
      </c>
      <c r="O48" s="186">
        <f>ROUND(E48*N48,2)</f>
        <v>1.06</v>
      </c>
      <c r="P48" s="186">
        <v>0</v>
      </c>
      <c r="Q48" s="186">
        <f>ROUND(E48*P48,2)</f>
        <v>0</v>
      </c>
      <c r="R48" s="187" t="s">
        <v>377</v>
      </c>
      <c r="S48" s="187" t="s">
        <v>221</v>
      </c>
      <c r="T48" s="186" t="s">
        <v>221</v>
      </c>
      <c r="U48" s="186">
        <v>1.6</v>
      </c>
      <c r="V48" s="186">
        <f>ROUND(E48*U48,2)</f>
        <v>43.45</v>
      </c>
      <c r="W48" s="187"/>
      <c r="X48" s="187"/>
      <c r="Y48" s="149"/>
      <c r="Z48" s="149"/>
      <c r="AA48" s="149"/>
      <c r="AB48" s="149"/>
      <c r="AC48" s="149"/>
      <c r="AD48" s="149"/>
      <c r="AE48" s="149" t="s">
        <v>332</v>
      </c>
      <c r="AF48" s="149" t="s">
        <v>412</v>
      </c>
      <c r="AG48" s="149"/>
      <c r="AH48" s="194"/>
      <c r="AI48" s="194"/>
      <c r="AJ48" s="197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0"/>
      <c r="B49" s="191" t="s">
        <v>413</v>
      </c>
      <c r="C49" s="192"/>
      <c r="D49" s="189"/>
      <c r="E49" s="190">
        <v>27.155999999999999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4"/>
      <c r="S49" s="164"/>
      <c r="T49" s="163"/>
      <c r="U49" s="163"/>
      <c r="V49" s="163"/>
      <c r="W49" s="164"/>
      <c r="X49" s="164"/>
      <c r="Y49" s="149"/>
      <c r="Z49" s="149"/>
      <c r="AA49" s="149"/>
      <c r="AB49" s="149"/>
      <c r="AC49" s="149"/>
      <c r="AD49" s="149"/>
      <c r="AE49" s="149" t="s">
        <v>280</v>
      </c>
      <c r="AF49" s="149">
        <v>0</v>
      </c>
      <c r="AG49" s="149"/>
      <c r="AH49" s="194"/>
      <c r="AI49" s="198" t="s">
        <v>413</v>
      </c>
      <c r="AJ49" s="197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2">
        <v>19</v>
      </c>
      <c r="B50" s="183" t="s">
        <v>414</v>
      </c>
      <c r="C50" s="183" t="s">
        <v>415</v>
      </c>
      <c r="D50" s="184" t="s">
        <v>356</v>
      </c>
      <c r="E50" s="185">
        <v>27.155999999999999</v>
      </c>
      <c r="F50" s="188"/>
      <c r="G50" s="186">
        <f>ROUND(E50*F50,2)</f>
        <v>0</v>
      </c>
      <c r="H50" s="188"/>
      <c r="I50" s="186">
        <f>ROUND(E50*H50,2)</f>
        <v>0</v>
      </c>
      <c r="J50" s="188"/>
      <c r="K50" s="186">
        <f>ROUND(E50*J50,2)</f>
        <v>0</v>
      </c>
      <c r="L50" s="186">
        <v>21</v>
      </c>
      <c r="M50" s="186">
        <f>G50*(1+L50/100)</f>
        <v>0</v>
      </c>
      <c r="N50" s="186">
        <v>0</v>
      </c>
      <c r="O50" s="186">
        <f>ROUND(E50*N50,2)</f>
        <v>0</v>
      </c>
      <c r="P50" s="186">
        <v>0</v>
      </c>
      <c r="Q50" s="186">
        <f>ROUND(E50*P50,2)</f>
        <v>0</v>
      </c>
      <c r="R50" s="187" t="s">
        <v>377</v>
      </c>
      <c r="S50" s="187" t="s">
        <v>221</v>
      </c>
      <c r="T50" s="186" t="s">
        <v>221</v>
      </c>
      <c r="U50" s="186">
        <v>0.32</v>
      </c>
      <c r="V50" s="186">
        <f>ROUND(E50*U50,2)</f>
        <v>8.69</v>
      </c>
      <c r="W50" s="187"/>
      <c r="X50" s="187"/>
      <c r="Y50" s="149"/>
      <c r="Z50" s="149"/>
      <c r="AA50" s="149"/>
      <c r="AB50" s="149"/>
      <c r="AC50" s="149"/>
      <c r="AD50" s="149"/>
      <c r="AE50" s="149" t="s">
        <v>332</v>
      </c>
      <c r="AF50" s="149" t="s">
        <v>416</v>
      </c>
      <c r="AG50" s="149"/>
      <c r="AH50" s="194"/>
      <c r="AI50" s="194"/>
      <c r="AJ50" s="197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0.399999999999999" outlineLevel="1" x14ac:dyDescent="0.25">
      <c r="A51" s="182">
        <v>20</v>
      </c>
      <c r="B51" s="183" t="s">
        <v>417</v>
      </c>
      <c r="C51" s="183" t="s">
        <v>418</v>
      </c>
      <c r="D51" s="184" t="s">
        <v>364</v>
      </c>
      <c r="E51" s="185">
        <v>11.53552</v>
      </c>
      <c r="F51" s="188"/>
      <c r="G51" s="186">
        <f>ROUND(E51*F51,2)</f>
        <v>0</v>
      </c>
      <c r="H51" s="188"/>
      <c r="I51" s="186">
        <f>ROUND(E51*H51,2)</f>
        <v>0</v>
      </c>
      <c r="J51" s="188"/>
      <c r="K51" s="186">
        <f>ROUND(E51*J51,2)</f>
        <v>0</v>
      </c>
      <c r="L51" s="186">
        <v>21</v>
      </c>
      <c r="M51" s="186">
        <f>G51*(1+L51/100)</f>
        <v>0</v>
      </c>
      <c r="N51" s="186">
        <v>1.05474</v>
      </c>
      <c r="O51" s="186">
        <f>ROUND(E51*N51,2)</f>
        <v>12.17</v>
      </c>
      <c r="P51" s="186">
        <v>0</v>
      </c>
      <c r="Q51" s="186">
        <f>ROUND(E51*P51,2)</f>
        <v>0</v>
      </c>
      <c r="R51" s="187" t="s">
        <v>377</v>
      </c>
      <c r="S51" s="187" t="s">
        <v>221</v>
      </c>
      <c r="T51" s="186" t="s">
        <v>221</v>
      </c>
      <c r="U51" s="186">
        <v>15.231</v>
      </c>
      <c r="V51" s="186">
        <f>ROUND(E51*U51,2)</f>
        <v>175.7</v>
      </c>
      <c r="W51" s="187"/>
      <c r="X51" s="187"/>
      <c r="Y51" s="149"/>
      <c r="Z51" s="149"/>
      <c r="AA51" s="149"/>
      <c r="AB51" s="149"/>
      <c r="AC51" s="149"/>
      <c r="AD51" s="149"/>
      <c r="AE51" s="149" t="s">
        <v>332</v>
      </c>
      <c r="AF51" s="149" t="s">
        <v>419</v>
      </c>
      <c r="AG51" s="149"/>
      <c r="AH51" s="194"/>
      <c r="AI51" s="194"/>
      <c r="AJ51" s="197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50"/>
      <c r="B52" s="191" t="s">
        <v>420</v>
      </c>
      <c r="C52" s="192"/>
      <c r="D52" s="189"/>
      <c r="E52" s="190">
        <v>10.486840000000001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  <c r="S52" s="164"/>
      <c r="T52" s="163"/>
      <c r="U52" s="163"/>
      <c r="V52" s="163"/>
      <c r="W52" s="164"/>
      <c r="X52" s="164"/>
      <c r="Y52" s="149"/>
      <c r="Z52" s="149"/>
      <c r="AA52" s="149"/>
      <c r="AB52" s="149"/>
      <c r="AC52" s="149"/>
      <c r="AD52" s="149"/>
      <c r="AE52" s="149" t="s">
        <v>280</v>
      </c>
      <c r="AF52" s="149">
        <v>0</v>
      </c>
      <c r="AG52" s="149"/>
      <c r="AH52" s="194"/>
      <c r="AI52" s="198" t="s">
        <v>420</v>
      </c>
      <c r="AJ52" s="197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50"/>
      <c r="B53" s="191" t="s">
        <v>409</v>
      </c>
      <c r="C53" s="192"/>
      <c r="D53" s="189"/>
      <c r="E53" s="190">
        <v>1.0486800000000001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  <c r="S53" s="164"/>
      <c r="T53" s="163"/>
      <c r="U53" s="163"/>
      <c r="V53" s="163"/>
      <c r="W53" s="164"/>
      <c r="X53" s="164"/>
      <c r="Y53" s="149"/>
      <c r="Z53" s="149"/>
      <c r="AA53" s="149"/>
      <c r="AB53" s="149"/>
      <c r="AC53" s="149"/>
      <c r="AD53" s="149"/>
      <c r="AE53" s="149" t="s">
        <v>280</v>
      </c>
      <c r="AF53" s="149">
        <v>4</v>
      </c>
      <c r="AG53" s="149"/>
      <c r="AH53" s="194"/>
      <c r="AI53" s="198" t="s">
        <v>409</v>
      </c>
      <c r="AJ53" s="197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0.399999999999999" outlineLevel="1" x14ac:dyDescent="0.25">
      <c r="A54" s="182">
        <v>21</v>
      </c>
      <c r="B54" s="183" t="s">
        <v>421</v>
      </c>
      <c r="C54" s="183" t="s">
        <v>422</v>
      </c>
      <c r="D54" s="184" t="s">
        <v>356</v>
      </c>
      <c r="E54" s="185">
        <v>15.76667</v>
      </c>
      <c r="F54" s="188"/>
      <c r="G54" s="186">
        <f>ROUND(E54*F54,2)</f>
        <v>0</v>
      </c>
      <c r="H54" s="188"/>
      <c r="I54" s="186">
        <f>ROUND(E54*H54,2)</f>
        <v>0</v>
      </c>
      <c r="J54" s="188"/>
      <c r="K54" s="186">
        <f>ROUND(E54*J54,2)</f>
        <v>0</v>
      </c>
      <c r="L54" s="186">
        <v>21</v>
      </c>
      <c r="M54" s="186">
        <f>G54*(1+L54/100)</f>
        <v>0</v>
      </c>
      <c r="N54" s="186">
        <v>0.38500000000000001</v>
      </c>
      <c r="O54" s="186">
        <f>ROUND(E54*N54,2)</f>
        <v>6.07</v>
      </c>
      <c r="P54" s="186">
        <v>0</v>
      </c>
      <c r="Q54" s="186">
        <f>ROUND(E54*P54,2)</f>
        <v>0</v>
      </c>
      <c r="R54" s="187" t="s">
        <v>377</v>
      </c>
      <c r="S54" s="187" t="s">
        <v>221</v>
      </c>
      <c r="T54" s="186" t="s">
        <v>221</v>
      </c>
      <c r="U54" s="186">
        <v>0.8</v>
      </c>
      <c r="V54" s="186">
        <f>ROUND(E54*U54,2)</f>
        <v>12.61</v>
      </c>
      <c r="W54" s="187"/>
      <c r="X54" s="187"/>
      <c r="Y54" s="149"/>
      <c r="Z54" s="149"/>
      <c r="AA54" s="149"/>
      <c r="AB54" s="149"/>
      <c r="AC54" s="149"/>
      <c r="AD54" s="149"/>
      <c r="AE54" s="149" t="s">
        <v>332</v>
      </c>
      <c r="AF54" s="149" t="s">
        <v>423</v>
      </c>
      <c r="AG54" s="149"/>
      <c r="AH54" s="194"/>
      <c r="AI54" s="194"/>
      <c r="AJ54" s="197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50"/>
      <c r="B55" s="191" t="s">
        <v>424</v>
      </c>
      <c r="C55" s="192"/>
      <c r="D55" s="189"/>
      <c r="E55" s="190">
        <v>8.9333299999999998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4"/>
      <c r="S55" s="164"/>
      <c r="T55" s="163"/>
      <c r="U55" s="163"/>
      <c r="V55" s="163"/>
      <c r="W55" s="164"/>
      <c r="X55" s="164"/>
      <c r="Y55" s="149"/>
      <c r="Z55" s="149"/>
      <c r="AA55" s="149"/>
      <c r="AB55" s="149"/>
      <c r="AC55" s="149"/>
      <c r="AD55" s="149"/>
      <c r="AE55" s="149" t="s">
        <v>280</v>
      </c>
      <c r="AF55" s="149">
        <v>0</v>
      </c>
      <c r="AG55" s="149"/>
      <c r="AH55" s="194"/>
      <c r="AI55" s="198" t="s">
        <v>424</v>
      </c>
      <c r="AJ55" s="197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0"/>
      <c r="B56" s="191" t="s">
        <v>425</v>
      </c>
      <c r="C56" s="192"/>
      <c r="D56" s="189"/>
      <c r="E56" s="190">
        <v>1.4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4"/>
      <c r="S56" s="164"/>
      <c r="T56" s="163"/>
      <c r="U56" s="163"/>
      <c r="V56" s="163"/>
      <c r="W56" s="164"/>
      <c r="X56" s="164"/>
      <c r="Y56" s="149"/>
      <c r="Z56" s="149"/>
      <c r="AA56" s="149"/>
      <c r="AB56" s="149"/>
      <c r="AC56" s="149"/>
      <c r="AD56" s="149"/>
      <c r="AE56" s="149" t="s">
        <v>280</v>
      </c>
      <c r="AF56" s="149">
        <v>0</v>
      </c>
      <c r="AG56" s="149"/>
      <c r="AH56" s="194"/>
      <c r="AI56" s="198" t="s">
        <v>425</v>
      </c>
      <c r="AJ56" s="197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50"/>
      <c r="B57" s="191" t="s">
        <v>426</v>
      </c>
      <c r="C57" s="192"/>
      <c r="D57" s="189"/>
      <c r="E57" s="190">
        <v>4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4"/>
      <c r="S57" s="164"/>
      <c r="T57" s="163"/>
      <c r="U57" s="163"/>
      <c r="V57" s="163"/>
      <c r="W57" s="164"/>
      <c r="X57" s="164"/>
      <c r="Y57" s="149"/>
      <c r="Z57" s="149"/>
      <c r="AA57" s="149"/>
      <c r="AB57" s="149"/>
      <c r="AC57" s="149"/>
      <c r="AD57" s="149"/>
      <c r="AE57" s="149" t="s">
        <v>280</v>
      </c>
      <c r="AF57" s="149">
        <v>0</v>
      </c>
      <c r="AG57" s="149"/>
      <c r="AH57" s="194"/>
      <c r="AI57" s="198" t="s">
        <v>426</v>
      </c>
      <c r="AJ57" s="197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50"/>
      <c r="B58" s="191" t="s">
        <v>409</v>
      </c>
      <c r="C58" s="192"/>
      <c r="D58" s="189"/>
      <c r="E58" s="190">
        <v>1.43333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4"/>
      <c r="S58" s="164"/>
      <c r="T58" s="163"/>
      <c r="U58" s="163"/>
      <c r="V58" s="163"/>
      <c r="W58" s="164"/>
      <c r="X58" s="164"/>
      <c r="Y58" s="149"/>
      <c r="Z58" s="149"/>
      <c r="AA58" s="149"/>
      <c r="AB58" s="149"/>
      <c r="AC58" s="149"/>
      <c r="AD58" s="149"/>
      <c r="AE58" s="149" t="s">
        <v>280</v>
      </c>
      <c r="AF58" s="149">
        <v>4</v>
      </c>
      <c r="AG58" s="149"/>
      <c r="AH58" s="194"/>
      <c r="AI58" s="198" t="s">
        <v>409</v>
      </c>
      <c r="AJ58" s="197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0.399999999999999" outlineLevel="1" x14ac:dyDescent="0.25">
      <c r="A59" s="182">
        <v>22</v>
      </c>
      <c r="B59" s="183" t="s">
        <v>427</v>
      </c>
      <c r="C59" s="183" t="s">
        <v>428</v>
      </c>
      <c r="D59" s="184" t="s">
        <v>356</v>
      </c>
      <c r="E59" s="185">
        <v>13.156000000000001</v>
      </c>
      <c r="F59" s="188"/>
      <c r="G59" s="186">
        <f>ROUND(E59*F59,2)</f>
        <v>0</v>
      </c>
      <c r="H59" s="188"/>
      <c r="I59" s="186">
        <f>ROUND(E59*H59,2)</f>
        <v>0</v>
      </c>
      <c r="J59" s="188"/>
      <c r="K59" s="186">
        <f>ROUND(E59*J59,2)</f>
        <v>0</v>
      </c>
      <c r="L59" s="186">
        <v>21</v>
      </c>
      <c r="M59" s="186">
        <f>G59*(1+L59/100)</f>
        <v>0</v>
      </c>
      <c r="N59" s="186">
        <v>0.6</v>
      </c>
      <c r="O59" s="186">
        <f>ROUND(E59*N59,2)</f>
        <v>7.89</v>
      </c>
      <c r="P59" s="186">
        <v>0</v>
      </c>
      <c r="Q59" s="186">
        <f>ROUND(E59*P59,2)</f>
        <v>0</v>
      </c>
      <c r="R59" s="187" t="s">
        <v>377</v>
      </c>
      <c r="S59" s="187" t="s">
        <v>221</v>
      </c>
      <c r="T59" s="186" t="s">
        <v>221</v>
      </c>
      <c r="U59" s="186">
        <v>1</v>
      </c>
      <c r="V59" s="186">
        <f>ROUND(E59*U59,2)</f>
        <v>13.16</v>
      </c>
      <c r="W59" s="187"/>
      <c r="X59" s="187"/>
      <c r="Y59" s="149"/>
      <c r="Z59" s="149"/>
      <c r="AA59" s="149"/>
      <c r="AB59" s="149"/>
      <c r="AC59" s="149"/>
      <c r="AD59" s="149"/>
      <c r="AE59" s="149" t="s">
        <v>332</v>
      </c>
      <c r="AF59" s="149" t="s">
        <v>429</v>
      </c>
      <c r="AG59" s="149"/>
      <c r="AH59" s="194"/>
      <c r="AI59" s="194"/>
      <c r="AJ59" s="197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0"/>
      <c r="B60" s="191" t="s">
        <v>430</v>
      </c>
      <c r="C60" s="192"/>
      <c r="D60" s="189"/>
      <c r="E60" s="190">
        <v>11.96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4"/>
      <c r="S60" s="164"/>
      <c r="T60" s="163"/>
      <c r="U60" s="163"/>
      <c r="V60" s="163"/>
      <c r="W60" s="164"/>
      <c r="X60" s="164"/>
      <c r="Y60" s="149"/>
      <c r="Z60" s="149"/>
      <c r="AA60" s="149"/>
      <c r="AB60" s="149"/>
      <c r="AC60" s="149"/>
      <c r="AD60" s="149"/>
      <c r="AE60" s="149" t="s">
        <v>280</v>
      </c>
      <c r="AF60" s="149">
        <v>0</v>
      </c>
      <c r="AG60" s="149"/>
      <c r="AH60" s="194"/>
      <c r="AI60" s="198" t="s">
        <v>430</v>
      </c>
      <c r="AJ60" s="197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0"/>
      <c r="B61" s="191" t="s">
        <v>409</v>
      </c>
      <c r="C61" s="192"/>
      <c r="D61" s="189"/>
      <c r="E61" s="190">
        <v>1.196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4"/>
      <c r="S61" s="164"/>
      <c r="T61" s="163"/>
      <c r="U61" s="163"/>
      <c r="V61" s="163"/>
      <c r="W61" s="164"/>
      <c r="X61" s="164"/>
      <c r="Y61" s="149"/>
      <c r="Z61" s="149"/>
      <c r="AA61" s="149"/>
      <c r="AB61" s="149"/>
      <c r="AC61" s="149"/>
      <c r="AD61" s="149"/>
      <c r="AE61" s="149" t="s">
        <v>280</v>
      </c>
      <c r="AF61" s="149">
        <v>4</v>
      </c>
      <c r="AG61" s="149"/>
      <c r="AH61" s="194"/>
      <c r="AI61" s="198" t="s">
        <v>409</v>
      </c>
      <c r="AJ61" s="197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0.399999999999999" outlineLevel="1" x14ac:dyDescent="0.25">
      <c r="A62" s="182">
        <v>23</v>
      </c>
      <c r="B62" s="183" t="s">
        <v>431</v>
      </c>
      <c r="C62" s="183" t="s">
        <v>432</v>
      </c>
      <c r="D62" s="184" t="s">
        <v>356</v>
      </c>
      <c r="E62" s="185">
        <v>2.78667</v>
      </c>
      <c r="F62" s="188"/>
      <c r="G62" s="186">
        <f>ROUND(E62*F62,2)</f>
        <v>0</v>
      </c>
      <c r="H62" s="188"/>
      <c r="I62" s="186">
        <f>ROUND(E62*H62,2)</f>
        <v>0</v>
      </c>
      <c r="J62" s="188"/>
      <c r="K62" s="186">
        <f>ROUND(E62*J62,2)</f>
        <v>0</v>
      </c>
      <c r="L62" s="186">
        <v>21</v>
      </c>
      <c r="M62" s="186">
        <f>G62*(1+L62/100)</f>
        <v>0</v>
      </c>
      <c r="N62" s="186">
        <v>0.74</v>
      </c>
      <c r="O62" s="186">
        <f>ROUND(E62*N62,2)</f>
        <v>2.06</v>
      </c>
      <c r="P62" s="186">
        <v>0</v>
      </c>
      <c r="Q62" s="186">
        <f>ROUND(E62*P62,2)</f>
        <v>0</v>
      </c>
      <c r="R62" s="187" t="s">
        <v>377</v>
      </c>
      <c r="S62" s="187" t="s">
        <v>221</v>
      </c>
      <c r="T62" s="186" t="s">
        <v>221</v>
      </c>
      <c r="U62" s="186">
        <v>1.1000000000000001</v>
      </c>
      <c r="V62" s="186">
        <f>ROUND(E62*U62,2)</f>
        <v>3.07</v>
      </c>
      <c r="W62" s="187"/>
      <c r="X62" s="187"/>
      <c r="Y62" s="149"/>
      <c r="Z62" s="149"/>
      <c r="AA62" s="149"/>
      <c r="AB62" s="149"/>
      <c r="AC62" s="149"/>
      <c r="AD62" s="149"/>
      <c r="AE62" s="149" t="s">
        <v>332</v>
      </c>
      <c r="AF62" s="149" t="s">
        <v>433</v>
      </c>
      <c r="AG62" s="149"/>
      <c r="AH62" s="194"/>
      <c r="AI62" s="194"/>
      <c r="AJ62" s="197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50"/>
      <c r="B63" s="191" t="s">
        <v>434</v>
      </c>
      <c r="C63" s="192"/>
      <c r="D63" s="189"/>
      <c r="E63" s="190">
        <v>2.5333299999999999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4"/>
      <c r="S63" s="164"/>
      <c r="T63" s="163"/>
      <c r="U63" s="163"/>
      <c r="V63" s="163"/>
      <c r="W63" s="164"/>
      <c r="X63" s="164"/>
      <c r="Y63" s="149"/>
      <c r="Z63" s="149"/>
      <c r="AA63" s="149"/>
      <c r="AB63" s="149"/>
      <c r="AC63" s="149"/>
      <c r="AD63" s="149"/>
      <c r="AE63" s="149" t="s">
        <v>280</v>
      </c>
      <c r="AF63" s="149">
        <v>0</v>
      </c>
      <c r="AG63" s="149"/>
      <c r="AH63" s="194"/>
      <c r="AI63" s="198" t="s">
        <v>434</v>
      </c>
      <c r="AJ63" s="197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0"/>
      <c r="B64" s="191" t="s">
        <v>409</v>
      </c>
      <c r="C64" s="192"/>
      <c r="D64" s="189"/>
      <c r="E64" s="190">
        <v>0.25333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4"/>
      <c r="S64" s="164"/>
      <c r="T64" s="163"/>
      <c r="U64" s="163"/>
      <c r="V64" s="163"/>
      <c r="W64" s="164"/>
      <c r="X64" s="164"/>
      <c r="Y64" s="149"/>
      <c r="Z64" s="149"/>
      <c r="AA64" s="149"/>
      <c r="AB64" s="149"/>
      <c r="AC64" s="149"/>
      <c r="AD64" s="149"/>
      <c r="AE64" s="149" t="s">
        <v>280</v>
      </c>
      <c r="AF64" s="149">
        <v>4</v>
      </c>
      <c r="AG64" s="149"/>
      <c r="AH64" s="194"/>
      <c r="AI64" s="198" t="s">
        <v>409</v>
      </c>
      <c r="AJ64" s="197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outlineLevel="1" x14ac:dyDescent="0.25">
      <c r="A65" s="182">
        <v>24</v>
      </c>
      <c r="B65" s="183" t="s">
        <v>435</v>
      </c>
      <c r="C65" s="183" t="s">
        <v>436</v>
      </c>
      <c r="D65" s="184" t="s">
        <v>356</v>
      </c>
      <c r="E65" s="185">
        <v>171.6</v>
      </c>
      <c r="F65" s="188"/>
      <c r="G65" s="186">
        <f>ROUND(E65*F65,2)</f>
        <v>0</v>
      </c>
      <c r="H65" s="188"/>
      <c r="I65" s="186">
        <f>ROUND(E65*H65,2)</f>
        <v>0</v>
      </c>
      <c r="J65" s="188"/>
      <c r="K65" s="186">
        <f>ROUND(E65*J65,2)</f>
        <v>0</v>
      </c>
      <c r="L65" s="186">
        <v>21</v>
      </c>
      <c r="M65" s="186">
        <f>G65*(1+L65/100)</f>
        <v>0</v>
      </c>
      <c r="N65" s="186">
        <v>0.96299999999999997</v>
      </c>
      <c r="O65" s="186">
        <f>ROUND(E65*N65,2)</f>
        <v>165.25</v>
      </c>
      <c r="P65" s="186">
        <v>0</v>
      </c>
      <c r="Q65" s="186">
        <f>ROUND(E65*P65,2)</f>
        <v>0</v>
      </c>
      <c r="R65" s="187" t="s">
        <v>377</v>
      </c>
      <c r="S65" s="187" t="s">
        <v>221</v>
      </c>
      <c r="T65" s="186" t="s">
        <v>221</v>
      </c>
      <c r="U65" s="186">
        <v>1.22</v>
      </c>
      <c r="V65" s="186">
        <f>ROUND(E65*U65,2)</f>
        <v>209.35</v>
      </c>
      <c r="W65" s="187"/>
      <c r="X65" s="187"/>
      <c r="Y65" s="149"/>
      <c r="Z65" s="149"/>
      <c r="AA65" s="149"/>
      <c r="AB65" s="149"/>
      <c r="AC65" s="149"/>
      <c r="AD65" s="149"/>
      <c r="AE65" s="149" t="s">
        <v>332</v>
      </c>
      <c r="AF65" s="149" t="s">
        <v>437</v>
      </c>
      <c r="AG65" s="149"/>
      <c r="AH65" s="194"/>
      <c r="AI65" s="194"/>
      <c r="AJ65" s="197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50"/>
      <c r="B66" s="191" t="s">
        <v>438</v>
      </c>
      <c r="C66" s="192"/>
      <c r="D66" s="189"/>
      <c r="E66" s="190">
        <v>62.4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4"/>
      <c r="S66" s="164"/>
      <c r="T66" s="163"/>
      <c r="U66" s="163"/>
      <c r="V66" s="163"/>
      <c r="W66" s="164"/>
      <c r="X66" s="164"/>
      <c r="Y66" s="149"/>
      <c r="Z66" s="149"/>
      <c r="AA66" s="149"/>
      <c r="AB66" s="149"/>
      <c r="AC66" s="149"/>
      <c r="AD66" s="149"/>
      <c r="AE66" s="149" t="s">
        <v>280</v>
      </c>
      <c r="AF66" s="149">
        <v>0</v>
      </c>
      <c r="AG66" s="149"/>
      <c r="AH66" s="194"/>
      <c r="AI66" s="198" t="s">
        <v>438</v>
      </c>
      <c r="AJ66" s="197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0"/>
      <c r="B67" s="191" t="s">
        <v>439</v>
      </c>
      <c r="C67" s="192"/>
      <c r="D67" s="189"/>
      <c r="E67" s="190">
        <v>47.05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4"/>
      <c r="S67" s="164"/>
      <c r="T67" s="163"/>
      <c r="U67" s="163"/>
      <c r="V67" s="163"/>
      <c r="W67" s="164"/>
      <c r="X67" s="164"/>
      <c r="Y67" s="149"/>
      <c r="Z67" s="149"/>
      <c r="AA67" s="149"/>
      <c r="AB67" s="149"/>
      <c r="AC67" s="149"/>
      <c r="AD67" s="149"/>
      <c r="AE67" s="149" t="s">
        <v>280</v>
      </c>
      <c r="AF67" s="149">
        <v>0</v>
      </c>
      <c r="AG67" s="149"/>
      <c r="AH67" s="194"/>
      <c r="AI67" s="198" t="s">
        <v>439</v>
      </c>
      <c r="AJ67" s="197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0"/>
      <c r="B68" s="191" t="s">
        <v>440</v>
      </c>
      <c r="C68" s="192"/>
      <c r="D68" s="189"/>
      <c r="E68" s="190">
        <v>15.875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4"/>
      <c r="S68" s="164"/>
      <c r="T68" s="163"/>
      <c r="U68" s="163"/>
      <c r="V68" s="163"/>
      <c r="W68" s="164"/>
      <c r="X68" s="164"/>
      <c r="Y68" s="149"/>
      <c r="Z68" s="149"/>
      <c r="AA68" s="149"/>
      <c r="AB68" s="149"/>
      <c r="AC68" s="149"/>
      <c r="AD68" s="149"/>
      <c r="AE68" s="149" t="s">
        <v>280</v>
      </c>
      <c r="AF68" s="149">
        <v>0</v>
      </c>
      <c r="AG68" s="149"/>
      <c r="AH68" s="194"/>
      <c r="AI68" s="198" t="s">
        <v>440</v>
      </c>
      <c r="AJ68" s="197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50"/>
      <c r="B69" s="191" t="s">
        <v>441</v>
      </c>
      <c r="C69" s="192"/>
      <c r="D69" s="189"/>
      <c r="E69" s="190">
        <v>30.675000000000001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4"/>
      <c r="S69" s="164"/>
      <c r="T69" s="163"/>
      <c r="U69" s="163"/>
      <c r="V69" s="163"/>
      <c r="W69" s="164"/>
      <c r="X69" s="164"/>
      <c r="Y69" s="149"/>
      <c r="Z69" s="149"/>
      <c r="AA69" s="149"/>
      <c r="AB69" s="149"/>
      <c r="AC69" s="149"/>
      <c r="AD69" s="149"/>
      <c r="AE69" s="149" t="s">
        <v>280</v>
      </c>
      <c r="AF69" s="149">
        <v>0</v>
      </c>
      <c r="AG69" s="149"/>
      <c r="AH69" s="194"/>
      <c r="AI69" s="198" t="s">
        <v>441</v>
      </c>
      <c r="AJ69" s="197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50"/>
      <c r="B70" s="191" t="s">
        <v>409</v>
      </c>
      <c r="C70" s="192"/>
      <c r="D70" s="189"/>
      <c r="E70" s="190">
        <v>15.6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4"/>
      <c r="S70" s="164"/>
      <c r="T70" s="163"/>
      <c r="U70" s="163"/>
      <c r="V70" s="163"/>
      <c r="W70" s="164"/>
      <c r="X70" s="164"/>
      <c r="Y70" s="149"/>
      <c r="Z70" s="149"/>
      <c r="AA70" s="149"/>
      <c r="AB70" s="149"/>
      <c r="AC70" s="149"/>
      <c r="AD70" s="149"/>
      <c r="AE70" s="149" t="s">
        <v>280</v>
      </c>
      <c r="AF70" s="149">
        <v>4</v>
      </c>
      <c r="AG70" s="149"/>
      <c r="AH70" s="194"/>
      <c r="AI70" s="198" t="s">
        <v>409</v>
      </c>
      <c r="AJ70" s="197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82">
        <v>25</v>
      </c>
      <c r="B71" s="183" t="s">
        <v>442</v>
      </c>
      <c r="C71" s="183" t="s">
        <v>443</v>
      </c>
      <c r="D71" s="184" t="s">
        <v>330</v>
      </c>
      <c r="E71" s="185">
        <v>146.036</v>
      </c>
      <c r="F71" s="188"/>
      <c r="G71" s="186">
        <f>ROUND(E71*F71,2)</f>
        <v>0</v>
      </c>
      <c r="H71" s="188"/>
      <c r="I71" s="186">
        <f>ROUND(E71*H71,2)</f>
        <v>0</v>
      </c>
      <c r="J71" s="188"/>
      <c r="K71" s="186">
        <f>ROUND(E71*J71,2)</f>
        <v>0</v>
      </c>
      <c r="L71" s="186">
        <v>21</v>
      </c>
      <c r="M71" s="186">
        <f>G71*(1+L71/100)</f>
        <v>0</v>
      </c>
      <c r="N71" s="186">
        <v>2.5249999999999999</v>
      </c>
      <c r="O71" s="186">
        <f>ROUND(E71*N71,2)</f>
        <v>368.74</v>
      </c>
      <c r="P71" s="186">
        <v>0</v>
      </c>
      <c r="Q71" s="186">
        <f>ROUND(E71*P71,2)</f>
        <v>0</v>
      </c>
      <c r="R71" s="187" t="s">
        <v>377</v>
      </c>
      <c r="S71" s="187" t="s">
        <v>221</v>
      </c>
      <c r="T71" s="186" t="s">
        <v>221</v>
      </c>
      <c r="U71" s="186">
        <v>0.48</v>
      </c>
      <c r="V71" s="186">
        <f>ROUND(E71*U71,2)</f>
        <v>70.099999999999994</v>
      </c>
      <c r="W71" s="187"/>
      <c r="X71" s="187"/>
      <c r="Y71" s="149"/>
      <c r="Z71" s="149"/>
      <c r="AA71" s="149"/>
      <c r="AB71" s="149"/>
      <c r="AC71" s="149"/>
      <c r="AD71" s="149"/>
      <c r="AE71" s="149" t="s">
        <v>332</v>
      </c>
      <c r="AF71" s="149" t="s">
        <v>444</v>
      </c>
      <c r="AG71" s="149"/>
      <c r="AH71" s="194"/>
      <c r="AI71" s="194"/>
      <c r="AJ71" s="197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50"/>
      <c r="B72" s="191" t="s">
        <v>445</v>
      </c>
      <c r="C72" s="192"/>
      <c r="D72" s="189"/>
      <c r="E72" s="190">
        <v>42.48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4"/>
      <c r="S72" s="164"/>
      <c r="T72" s="163"/>
      <c r="U72" s="163"/>
      <c r="V72" s="163"/>
      <c r="W72" s="164"/>
      <c r="X72" s="164"/>
      <c r="Y72" s="149"/>
      <c r="Z72" s="149"/>
      <c r="AA72" s="149"/>
      <c r="AB72" s="149"/>
      <c r="AC72" s="149"/>
      <c r="AD72" s="149"/>
      <c r="AE72" s="149" t="s">
        <v>280</v>
      </c>
      <c r="AF72" s="149">
        <v>0</v>
      </c>
      <c r="AG72" s="149"/>
      <c r="AH72" s="194"/>
      <c r="AI72" s="198" t="s">
        <v>445</v>
      </c>
      <c r="AJ72" s="197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0"/>
      <c r="B73" s="191" t="s">
        <v>446</v>
      </c>
      <c r="C73" s="192"/>
      <c r="D73" s="189"/>
      <c r="E73" s="190">
        <v>37.380000000000003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4"/>
      <c r="S73" s="164"/>
      <c r="T73" s="163"/>
      <c r="U73" s="163"/>
      <c r="V73" s="163"/>
      <c r="W73" s="164"/>
      <c r="X73" s="164"/>
      <c r="Y73" s="149"/>
      <c r="Z73" s="149"/>
      <c r="AA73" s="149"/>
      <c r="AB73" s="149"/>
      <c r="AC73" s="149"/>
      <c r="AD73" s="149"/>
      <c r="AE73" s="149" t="s">
        <v>280</v>
      </c>
      <c r="AF73" s="149">
        <v>0</v>
      </c>
      <c r="AG73" s="149"/>
      <c r="AH73" s="194"/>
      <c r="AI73" s="198" t="s">
        <v>446</v>
      </c>
      <c r="AJ73" s="197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50"/>
      <c r="B74" s="191" t="s">
        <v>447</v>
      </c>
      <c r="C74" s="192"/>
      <c r="D74" s="189"/>
      <c r="E74" s="190">
        <v>12.6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4"/>
      <c r="S74" s="164"/>
      <c r="T74" s="163"/>
      <c r="U74" s="163"/>
      <c r="V74" s="163"/>
      <c r="W74" s="164"/>
      <c r="X74" s="164"/>
      <c r="Y74" s="149"/>
      <c r="Z74" s="149"/>
      <c r="AA74" s="149"/>
      <c r="AB74" s="149"/>
      <c r="AC74" s="149"/>
      <c r="AD74" s="149"/>
      <c r="AE74" s="149" t="s">
        <v>280</v>
      </c>
      <c r="AF74" s="149">
        <v>0</v>
      </c>
      <c r="AG74" s="149"/>
      <c r="AH74" s="194"/>
      <c r="AI74" s="198" t="s">
        <v>447</v>
      </c>
      <c r="AJ74" s="197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0"/>
      <c r="B75" s="191" t="s">
        <v>448</v>
      </c>
      <c r="C75" s="192"/>
      <c r="D75" s="189"/>
      <c r="E75" s="190">
        <v>1.51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4"/>
      <c r="S75" s="164"/>
      <c r="T75" s="163"/>
      <c r="U75" s="163"/>
      <c r="V75" s="163"/>
      <c r="W75" s="164"/>
      <c r="X75" s="164"/>
      <c r="Y75" s="149"/>
      <c r="Z75" s="149"/>
      <c r="AA75" s="149"/>
      <c r="AB75" s="149"/>
      <c r="AC75" s="149"/>
      <c r="AD75" s="149"/>
      <c r="AE75" s="149" t="s">
        <v>280</v>
      </c>
      <c r="AF75" s="149">
        <v>0</v>
      </c>
      <c r="AG75" s="149"/>
      <c r="AH75" s="194"/>
      <c r="AI75" s="198" t="s">
        <v>448</v>
      </c>
      <c r="AJ75" s="197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50"/>
      <c r="B76" s="191" t="s">
        <v>449</v>
      </c>
      <c r="C76" s="192"/>
      <c r="D76" s="189"/>
      <c r="E76" s="190">
        <v>27.84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4"/>
      <c r="S76" s="164"/>
      <c r="T76" s="163"/>
      <c r="U76" s="163"/>
      <c r="V76" s="163"/>
      <c r="W76" s="164"/>
      <c r="X76" s="164"/>
      <c r="Y76" s="149"/>
      <c r="Z76" s="149"/>
      <c r="AA76" s="149"/>
      <c r="AB76" s="149"/>
      <c r="AC76" s="149"/>
      <c r="AD76" s="149"/>
      <c r="AE76" s="149" t="s">
        <v>280</v>
      </c>
      <c r="AF76" s="149">
        <v>0</v>
      </c>
      <c r="AG76" s="149"/>
      <c r="AH76" s="194"/>
      <c r="AI76" s="198" t="s">
        <v>449</v>
      </c>
      <c r="AJ76" s="197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0"/>
      <c r="B77" s="191" t="s">
        <v>450</v>
      </c>
      <c r="C77" s="192"/>
      <c r="D77" s="189"/>
      <c r="E77" s="190">
        <v>9.4499999999999993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  <c r="S77" s="164"/>
      <c r="T77" s="163"/>
      <c r="U77" s="163"/>
      <c r="V77" s="163"/>
      <c r="W77" s="164"/>
      <c r="X77" s="164"/>
      <c r="Y77" s="149"/>
      <c r="Z77" s="149"/>
      <c r="AA77" s="149"/>
      <c r="AB77" s="149"/>
      <c r="AC77" s="149"/>
      <c r="AD77" s="149"/>
      <c r="AE77" s="149" t="s">
        <v>280</v>
      </c>
      <c r="AF77" s="149">
        <v>0</v>
      </c>
      <c r="AG77" s="149"/>
      <c r="AH77" s="194"/>
      <c r="AI77" s="198" t="s">
        <v>450</v>
      </c>
      <c r="AJ77" s="197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0"/>
      <c r="B78" s="191" t="s">
        <v>451</v>
      </c>
      <c r="C78" s="192"/>
      <c r="D78" s="189"/>
      <c r="E78" s="190">
        <v>1.5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  <c r="S78" s="164"/>
      <c r="T78" s="163"/>
      <c r="U78" s="163"/>
      <c r="V78" s="163"/>
      <c r="W78" s="164"/>
      <c r="X78" s="164"/>
      <c r="Y78" s="149"/>
      <c r="Z78" s="149"/>
      <c r="AA78" s="149"/>
      <c r="AB78" s="149"/>
      <c r="AC78" s="149"/>
      <c r="AD78" s="149"/>
      <c r="AE78" s="149" t="s">
        <v>280</v>
      </c>
      <c r="AF78" s="149">
        <v>0</v>
      </c>
      <c r="AG78" s="149"/>
      <c r="AH78" s="194"/>
      <c r="AI78" s="198" t="s">
        <v>451</v>
      </c>
      <c r="AJ78" s="197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0"/>
      <c r="B79" s="191" t="s">
        <v>409</v>
      </c>
      <c r="C79" s="192"/>
      <c r="D79" s="189"/>
      <c r="E79" s="190">
        <v>13.276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  <c r="S79" s="164"/>
      <c r="T79" s="163"/>
      <c r="U79" s="163"/>
      <c r="V79" s="163"/>
      <c r="W79" s="164"/>
      <c r="X79" s="164"/>
      <c r="Y79" s="149"/>
      <c r="Z79" s="149"/>
      <c r="AA79" s="149"/>
      <c r="AB79" s="149"/>
      <c r="AC79" s="149"/>
      <c r="AD79" s="149"/>
      <c r="AE79" s="149" t="s">
        <v>280</v>
      </c>
      <c r="AF79" s="149">
        <v>4</v>
      </c>
      <c r="AG79" s="149"/>
      <c r="AH79" s="194"/>
      <c r="AI79" s="198" t="s">
        <v>409</v>
      </c>
      <c r="AJ79" s="197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82">
        <v>26</v>
      </c>
      <c r="B80" s="183" t="s">
        <v>452</v>
      </c>
      <c r="C80" s="183" t="s">
        <v>453</v>
      </c>
      <c r="D80" s="184" t="s">
        <v>356</v>
      </c>
      <c r="E80" s="185">
        <v>409.63799999999998</v>
      </c>
      <c r="F80" s="188"/>
      <c r="G80" s="186">
        <f>ROUND(E80*F80,2)</f>
        <v>0</v>
      </c>
      <c r="H80" s="188"/>
      <c r="I80" s="186">
        <f>ROUND(E80*H80,2)</f>
        <v>0</v>
      </c>
      <c r="J80" s="188"/>
      <c r="K80" s="186">
        <f>ROUND(E80*J80,2)</f>
        <v>0</v>
      </c>
      <c r="L80" s="186">
        <v>21</v>
      </c>
      <c r="M80" s="186">
        <f>G80*(1+L80/100)</f>
        <v>0</v>
      </c>
      <c r="N80" s="186">
        <v>2.0000000000000001E-4</v>
      </c>
      <c r="O80" s="186">
        <f>ROUND(E80*N80,2)</f>
        <v>0.08</v>
      </c>
      <c r="P80" s="186">
        <v>0</v>
      </c>
      <c r="Q80" s="186">
        <f>ROUND(E80*P80,2)</f>
        <v>0</v>
      </c>
      <c r="R80" s="187" t="s">
        <v>454</v>
      </c>
      <c r="S80" s="187" t="s">
        <v>221</v>
      </c>
      <c r="T80" s="186" t="s">
        <v>221</v>
      </c>
      <c r="U80" s="186">
        <v>0.45</v>
      </c>
      <c r="V80" s="186">
        <f>ROUND(E80*U80,2)</f>
        <v>184.34</v>
      </c>
      <c r="W80" s="187"/>
      <c r="X80" s="187"/>
      <c r="Y80" s="149"/>
      <c r="Z80" s="149"/>
      <c r="AA80" s="149"/>
      <c r="AB80" s="149"/>
      <c r="AC80" s="149"/>
      <c r="AD80" s="149"/>
      <c r="AE80" s="149" t="s">
        <v>332</v>
      </c>
      <c r="AF80" s="149" t="s">
        <v>455</v>
      </c>
      <c r="AG80" s="149"/>
      <c r="AH80" s="194"/>
      <c r="AI80" s="194"/>
      <c r="AJ80" s="197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0"/>
      <c r="B81" s="191" t="s">
        <v>456</v>
      </c>
      <c r="C81" s="192"/>
      <c r="D81" s="189"/>
      <c r="E81" s="190">
        <v>409.63799999999998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  <c r="S81" s="164"/>
      <c r="T81" s="163"/>
      <c r="U81" s="163"/>
      <c r="V81" s="163"/>
      <c r="W81" s="164"/>
      <c r="X81" s="164"/>
      <c r="Y81" s="149"/>
      <c r="Z81" s="149"/>
      <c r="AA81" s="149"/>
      <c r="AB81" s="149"/>
      <c r="AC81" s="149"/>
      <c r="AD81" s="149"/>
      <c r="AE81" s="149" t="s">
        <v>280</v>
      </c>
      <c r="AF81" s="149">
        <v>0</v>
      </c>
      <c r="AG81" s="149"/>
      <c r="AH81" s="194"/>
      <c r="AI81" s="198" t="s">
        <v>456</v>
      </c>
      <c r="AJ81" s="197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82">
        <v>27</v>
      </c>
      <c r="B82" s="183" t="s">
        <v>457</v>
      </c>
      <c r="C82" s="183" t="s">
        <v>458</v>
      </c>
      <c r="D82" s="184" t="s">
        <v>356</v>
      </c>
      <c r="E82" s="185">
        <v>409.63799999999998</v>
      </c>
      <c r="F82" s="188"/>
      <c r="G82" s="186">
        <f>ROUND(E82*F82,2)</f>
        <v>0</v>
      </c>
      <c r="H82" s="188"/>
      <c r="I82" s="186">
        <f>ROUND(E82*H82,2)</f>
        <v>0</v>
      </c>
      <c r="J82" s="188"/>
      <c r="K82" s="186">
        <f>ROUND(E82*J82,2)</f>
        <v>0</v>
      </c>
      <c r="L82" s="186">
        <v>21</v>
      </c>
      <c r="M82" s="186">
        <f>G82*(1+L82/100)</f>
        <v>0</v>
      </c>
      <c r="N82" s="186">
        <v>0</v>
      </c>
      <c r="O82" s="186">
        <f>ROUND(E82*N82,2)</f>
        <v>0</v>
      </c>
      <c r="P82" s="186">
        <v>0</v>
      </c>
      <c r="Q82" s="186">
        <f>ROUND(E82*P82,2)</f>
        <v>0</v>
      </c>
      <c r="R82" s="187" t="s">
        <v>454</v>
      </c>
      <c r="S82" s="187" t="s">
        <v>221</v>
      </c>
      <c r="T82" s="186" t="s">
        <v>221</v>
      </c>
      <c r="U82" s="186">
        <v>0.32</v>
      </c>
      <c r="V82" s="186">
        <f>ROUND(E82*U82,2)</f>
        <v>131.08000000000001</v>
      </c>
      <c r="W82" s="187"/>
      <c r="X82" s="187"/>
      <c r="Y82" s="149"/>
      <c r="Z82" s="149"/>
      <c r="AA82" s="149"/>
      <c r="AB82" s="149"/>
      <c r="AC82" s="149"/>
      <c r="AD82" s="149"/>
      <c r="AE82" s="149" t="s">
        <v>332</v>
      </c>
      <c r="AF82" s="149" t="s">
        <v>459</v>
      </c>
      <c r="AG82" s="149"/>
      <c r="AH82" s="194"/>
      <c r="AI82" s="194"/>
      <c r="AJ82" s="197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82">
        <v>28</v>
      </c>
      <c r="B83" s="183" t="s">
        <v>460</v>
      </c>
      <c r="C83" s="183" t="s">
        <v>461</v>
      </c>
      <c r="D83" s="184" t="s">
        <v>364</v>
      </c>
      <c r="E83" s="185">
        <v>12.46444</v>
      </c>
      <c r="F83" s="188"/>
      <c r="G83" s="186">
        <f>ROUND(E83*F83,2)</f>
        <v>0</v>
      </c>
      <c r="H83" s="188"/>
      <c r="I83" s="186">
        <f>ROUND(E83*H83,2)</f>
        <v>0</v>
      </c>
      <c r="J83" s="188"/>
      <c r="K83" s="186">
        <f>ROUND(E83*J83,2)</f>
        <v>0</v>
      </c>
      <c r="L83" s="186">
        <v>21</v>
      </c>
      <c r="M83" s="186">
        <f>G83*(1+L83/100)</f>
        <v>0</v>
      </c>
      <c r="N83" s="186">
        <v>1.0211600000000001</v>
      </c>
      <c r="O83" s="186">
        <f>ROUND(E83*N83,2)</f>
        <v>12.73</v>
      </c>
      <c r="P83" s="186">
        <v>0</v>
      </c>
      <c r="Q83" s="186">
        <f>ROUND(E83*P83,2)</f>
        <v>0</v>
      </c>
      <c r="R83" s="187" t="s">
        <v>377</v>
      </c>
      <c r="S83" s="187" t="s">
        <v>221</v>
      </c>
      <c r="T83" s="186" t="s">
        <v>221</v>
      </c>
      <c r="U83" s="186">
        <v>23.530999999999999</v>
      </c>
      <c r="V83" s="186">
        <f>ROUND(E83*U83,2)</f>
        <v>293.3</v>
      </c>
      <c r="W83" s="187"/>
      <c r="X83" s="187"/>
      <c r="Y83" s="149"/>
      <c r="Z83" s="149"/>
      <c r="AA83" s="149"/>
      <c r="AB83" s="149"/>
      <c r="AC83" s="149"/>
      <c r="AD83" s="149"/>
      <c r="AE83" s="149" t="s">
        <v>332</v>
      </c>
      <c r="AF83" s="149" t="s">
        <v>462</v>
      </c>
      <c r="AG83" s="149"/>
      <c r="AH83" s="194"/>
      <c r="AI83" s="194"/>
      <c r="AJ83" s="197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0"/>
      <c r="B84" s="191" t="s">
        <v>463</v>
      </c>
      <c r="C84" s="192"/>
      <c r="D84" s="189"/>
      <c r="E84" s="190">
        <v>4.14011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  <c r="S84" s="164"/>
      <c r="T84" s="163"/>
      <c r="U84" s="163"/>
      <c r="V84" s="163"/>
      <c r="W84" s="164"/>
      <c r="X84" s="164"/>
      <c r="Y84" s="149"/>
      <c r="Z84" s="149"/>
      <c r="AA84" s="149"/>
      <c r="AB84" s="149"/>
      <c r="AC84" s="149"/>
      <c r="AD84" s="149"/>
      <c r="AE84" s="149" t="s">
        <v>280</v>
      </c>
      <c r="AF84" s="149">
        <v>0</v>
      </c>
      <c r="AG84" s="149"/>
      <c r="AH84" s="194"/>
      <c r="AI84" s="198" t="s">
        <v>463</v>
      </c>
      <c r="AJ84" s="197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0"/>
      <c r="B85" s="191" t="s">
        <v>464</v>
      </c>
      <c r="C85" s="192"/>
      <c r="D85" s="189"/>
      <c r="E85" s="190">
        <v>2.89507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  <c r="S85" s="164"/>
      <c r="T85" s="163"/>
      <c r="U85" s="163"/>
      <c r="V85" s="163"/>
      <c r="W85" s="164"/>
      <c r="X85" s="164"/>
      <c r="Y85" s="149"/>
      <c r="Z85" s="149"/>
      <c r="AA85" s="149"/>
      <c r="AB85" s="149"/>
      <c r="AC85" s="149"/>
      <c r="AD85" s="149"/>
      <c r="AE85" s="149" t="s">
        <v>280</v>
      </c>
      <c r="AF85" s="149">
        <v>0</v>
      </c>
      <c r="AG85" s="149"/>
      <c r="AH85" s="194"/>
      <c r="AI85" s="198" t="s">
        <v>464</v>
      </c>
      <c r="AJ85" s="197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0"/>
      <c r="B86" s="191" t="s">
        <v>465</v>
      </c>
      <c r="C86" s="192"/>
      <c r="D86" s="189"/>
      <c r="E86" s="190">
        <v>1.20923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  <c r="S86" s="164"/>
      <c r="T86" s="163"/>
      <c r="U86" s="163"/>
      <c r="V86" s="163"/>
      <c r="W86" s="164"/>
      <c r="X86" s="164"/>
      <c r="Y86" s="149"/>
      <c r="Z86" s="149"/>
      <c r="AA86" s="149"/>
      <c r="AB86" s="149"/>
      <c r="AC86" s="149"/>
      <c r="AD86" s="149"/>
      <c r="AE86" s="149" t="s">
        <v>280</v>
      </c>
      <c r="AF86" s="149">
        <v>0</v>
      </c>
      <c r="AG86" s="149"/>
      <c r="AH86" s="194"/>
      <c r="AI86" s="198" t="s">
        <v>465</v>
      </c>
      <c r="AJ86" s="197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0"/>
      <c r="B87" s="191" t="s">
        <v>466</v>
      </c>
      <c r="C87" s="192"/>
      <c r="D87" s="189"/>
      <c r="E87" s="190">
        <v>0.16034000000000001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  <c r="S87" s="164"/>
      <c r="T87" s="163"/>
      <c r="U87" s="163"/>
      <c r="V87" s="163"/>
      <c r="W87" s="164"/>
      <c r="X87" s="164"/>
      <c r="Y87" s="149"/>
      <c r="Z87" s="149"/>
      <c r="AA87" s="149"/>
      <c r="AB87" s="149"/>
      <c r="AC87" s="149"/>
      <c r="AD87" s="149"/>
      <c r="AE87" s="149" t="s">
        <v>280</v>
      </c>
      <c r="AF87" s="149">
        <v>0</v>
      </c>
      <c r="AG87" s="149"/>
      <c r="AH87" s="194"/>
      <c r="AI87" s="198" t="s">
        <v>466</v>
      </c>
      <c r="AJ87" s="197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0"/>
      <c r="B88" s="191" t="s">
        <v>467</v>
      </c>
      <c r="C88" s="192"/>
      <c r="D88" s="189"/>
      <c r="E88" s="190">
        <v>1.77434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  <c r="S88" s="164"/>
      <c r="T88" s="163"/>
      <c r="U88" s="163"/>
      <c r="V88" s="163"/>
      <c r="W88" s="164"/>
      <c r="X88" s="164"/>
      <c r="Y88" s="149"/>
      <c r="Z88" s="149"/>
      <c r="AA88" s="149"/>
      <c r="AB88" s="149"/>
      <c r="AC88" s="149"/>
      <c r="AD88" s="149"/>
      <c r="AE88" s="149" t="s">
        <v>280</v>
      </c>
      <c r="AF88" s="149">
        <v>0</v>
      </c>
      <c r="AG88" s="149"/>
      <c r="AH88" s="194"/>
      <c r="AI88" s="198" t="s">
        <v>467</v>
      </c>
      <c r="AJ88" s="197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0"/>
      <c r="B89" s="191" t="s">
        <v>468</v>
      </c>
      <c r="C89" s="192"/>
      <c r="D89" s="189"/>
      <c r="E89" s="190">
        <v>0.95184999999999997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  <c r="S89" s="164"/>
      <c r="T89" s="163"/>
      <c r="U89" s="163"/>
      <c r="V89" s="163"/>
      <c r="W89" s="164"/>
      <c r="X89" s="164"/>
      <c r="Y89" s="149"/>
      <c r="Z89" s="149"/>
      <c r="AA89" s="149"/>
      <c r="AB89" s="149"/>
      <c r="AC89" s="149"/>
      <c r="AD89" s="149"/>
      <c r="AE89" s="149" t="s">
        <v>280</v>
      </c>
      <c r="AF89" s="149">
        <v>0</v>
      </c>
      <c r="AG89" s="149"/>
      <c r="AH89" s="194"/>
      <c r="AI89" s="198" t="s">
        <v>468</v>
      </c>
      <c r="AJ89" s="197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50"/>
      <c r="B90" s="191" t="s">
        <v>469</v>
      </c>
      <c r="C90" s="192"/>
      <c r="D90" s="189"/>
      <c r="E90" s="190">
        <v>0.20036999999999999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  <c r="S90" s="164"/>
      <c r="T90" s="163"/>
      <c r="U90" s="163"/>
      <c r="V90" s="163"/>
      <c r="W90" s="164"/>
      <c r="X90" s="164"/>
      <c r="Y90" s="149"/>
      <c r="Z90" s="149"/>
      <c r="AA90" s="149"/>
      <c r="AB90" s="149"/>
      <c r="AC90" s="149"/>
      <c r="AD90" s="149"/>
      <c r="AE90" s="149" t="s">
        <v>280</v>
      </c>
      <c r="AF90" s="149">
        <v>0</v>
      </c>
      <c r="AG90" s="149"/>
      <c r="AH90" s="194"/>
      <c r="AI90" s="198" t="s">
        <v>469</v>
      </c>
      <c r="AJ90" s="197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0"/>
      <c r="B91" s="191" t="s">
        <v>409</v>
      </c>
      <c r="C91" s="192"/>
      <c r="D91" s="189"/>
      <c r="E91" s="190">
        <v>1.13313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  <c r="S91" s="164"/>
      <c r="T91" s="163"/>
      <c r="U91" s="163"/>
      <c r="V91" s="163"/>
      <c r="W91" s="164"/>
      <c r="X91" s="164"/>
      <c r="Y91" s="149"/>
      <c r="Z91" s="149"/>
      <c r="AA91" s="149"/>
      <c r="AB91" s="149"/>
      <c r="AC91" s="149"/>
      <c r="AD91" s="149"/>
      <c r="AE91" s="149" t="s">
        <v>280</v>
      </c>
      <c r="AF91" s="149">
        <v>4</v>
      </c>
      <c r="AG91" s="149"/>
      <c r="AH91" s="194"/>
      <c r="AI91" s="198" t="s">
        <v>409</v>
      </c>
      <c r="AJ91" s="197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82">
        <v>29</v>
      </c>
      <c r="B92" s="183" t="s">
        <v>470</v>
      </c>
      <c r="C92" s="183" t="s">
        <v>471</v>
      </c>
      <c r="D92" s="184" t="s">
        <v>330</v>
      </c>
      <c r="E92" s="185">
        <v>4.5123800000000003</v>
      </c>
      <c r="F92" s="188"/>
      <c r="G92" s="186">
        <f>ROUND(E92*F92,2)</f>
        <v>0</v>
      </c>
      <c r="H92" s="188"/>
      <c r="I92" s="186">
        <f>ROUND(E92*H92,2)</f>
        <v>0</v>
      </c>
      <c r="J92" s="188"/>
      <c r="K92" s="186">
        <f>ROUND(E92*J92,2)</f>
        <v>0</v>
      </c>
      <c r="L92" s="186">
        <v>21</v>
      </c>
      <c r="M92" s="186">
        <f>G92*(1+L92/100)</f>
        <v>0</v>
      </c>
      <c r="N92" s="186">
        <v>2.5249999999999999</v>
      </c>
      <c r="O92" s="186">
        <f>ROUND(E92*N92,2)</f>
        <v>11.39</v>
      </c>
      <c r="P92" s="186">
        <v>0</v>
      </c>
      <c r="Q92" s="186">
        <f>ROUND(E92*P92,2)</f>
        <v>0</v>
      </c>
      <c r="R92" s="187" t="s">
        <v>377</v>
      </c>
      <c r="S92" s="187" t="s">
        <v>221</v>
      </c>
      <c r="T92" s="186" t="s">
        <v>221</v>
      </c>
      <c r="U92" s="186">
        <v>0.59899999999999998</v>
      </c>
      <c r="V92" s="186">
        <f>ROUND(E92*U92,2)</f>
        <v>2.7</v>
      </c>
      <c r="W92" s="187"/>
      <c r="X92" s="187"/>
      <c r="Y92" s="149"/>
      <c r="Z92" s="149"/>
      <c r="AA92" s="149"/>
      <c r="AB92" s="149"/>
      <c r="AC92" s="149"/>
      <c r="AD92" s="149"/>
      <c r="AE92" s="149" t="s">
        <v>332</v>
      </c>
      <c r="AF92" s="149" t="s">
        <v>472</v>
      </c>
      <c r="AG92" s="149"/>
      <c r="AH92" s="194"/>
      <c r="AI92" s="194"/>
      <c r="AJ92" s="197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50"/>
      <c r="B93" s="191" t="s">
        <v>473</v>
      </c>
      <c r="C93" s="192"/>
      <c r="D93" s="189"/>
      <c r="E93" s="190">
        <v>4.5123800000000003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  <c r="S93" s="164"/>
      <c r="T93" s="163"/>
      <c r="U93" s="163"/>
      <c r="V93" s="163"/>
      <c r="W93" s="164"/>
      <c r="X93" s="164"/>
      <c r="Y93" s="149"/>
      <c r="Z93" s="149"/>
      <c r="AA93" s="149"/>
      <c r="AB93" s="149"/>
      <c r="AC93" s="149"/>
      <c r="AD93" s="149"/>
      <c r="AE93" s="149" t="s">
        <v>280</v>
      </c>
      <c r="AF93" s="149">
        <v>0</v>
      </c>
      <c r="AG93" s="149"/>
      <c r="AH93" s="194"/>
      <c r="AI93" s="198" t="s">
        <v>473</v>
      </c>
      <c r="AJ93" s="197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82">
        <v>30</v>
      </c>
      <c r="B94" s="183" t="s">
        <v>474</v>
      </c>
      <c r="C94" s="183" t="s">
        <v>475</v>
      </c>
      <c r="D94" s="184" t="s">
        <v>356</v>
      </c>
      <c r="E94" s="185">
        <v>50.59</v>
      </c>
      <c r="F94" s="188"/>
      <c r="G94" s="186">
        <f>ROUND(E94*F94,2)</f>
        <v>0</v>
      </c>
      <c r="H94" s="188"/>
      <c r="I94" s="186">
        <f>ROUND(E94*H94,2)</f>
        <v>0</v>
      </c>
      <c r="J94" s="188"/>
      <c r="K94" s="186">
        <f>ROUND(E94*J94,2)</f>
        <v>0</v>
      </c>
      <c r="L94" s="186">
        <v>21</v>
      </c>
      <c r="M94" s="186">
        <f>G94*(1+L94/100)</f>
        <v>0</v>
      </c>
      <c r="N94" s="186">
        <v>3.5249999999999997E-2</v>
      </c>
      <c r="O94" s="186">
        <f>ROUND(E94*N94,2)</f>
        <v>1.78</v>
      </c>
      <c r="P94" s="186">
        <v>0</v>
      </c>
      <c r="Q94" s="186">
        <f>ROUND(E94*P94,2)</f>
        <v>0</v>
      </c>
      <c r="R94" s="187" t="s">
        <v>377</v>
      </c>
      <c r="S94" s="187" t="s">
        <v>221</v>
      </c>
      <c r="T94" s="186" t="s">
        <v>221</v>
      </c>
      <c r="U94" s="186">
        <v>0.74</v>
      </c>
      <c r="V94" s="186">
        <f>ROUND(E94*U94,2)</f>
        <v>37.44</v>
      </c>
      <c r="W94" s="187"/>
      <c r="X94" s="187"/>
      <c r="Y94" s="149"/>
      <c r="Z94" s="149"/>
      <c r="AA94" s="149"/>
      <c r="AB94" s="149"/>
      <c r="AC94" s="149"/>
      <c r="AD94" s="149"/>
      <c r="AE94" s="149" t="s">
        <v>332</v>
      </c>
      <c r="AF94" s="149" t="s">
        <v>476</v>
      </c>
      <c r="AG94" s="149"/>
      <c r="AH94" s="194"/>
      <c r="AI94" s="194"/>
      <c r="AJ94" s="197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50"/>
      <c r="B95" s="191" t="s">
        <v>477</v>
      </c>
      <c r="C95" s="192"/>
      <c r="D95" s="189"/>
      <c r="E95" s="190">
        <v>50.59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  <c r="S95" s="164"/>
      <c r="T95" s="163"/>
      <c r="U95" s="163"/>
      <c r="V95" s="163"/>
      <c r="W95" s="164"/>
      <c r="X95" s="164"/>
      <c r="Y95" s="149"/>
      <c r="Z95" s="149"/>
      <c r="AA95" s="149"/>
      <c r="AB95" s="149"/>
      <c r="AC95" s="149"/>
      <c r="AD95" s="149"/>
      <c r="AE95" s="149" t="s">
        <v>280</v>
      </c>
      <c r="AF95" s="149">
        <v>0</v>
      </c>
      <c r="AG95" s="149"/>
      <c r="AH95" s="194"/>
      <c r="AI95" s="198" t="s">
        <v>477</v>
      </c>
      <c r="AJ95" s="197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82">
        <v>31</v>
      </c>
      <c r="B96" s="183" t="s">
        <v>478</v>
      </c>
      <c r="C96" s="183" t="s">
        <v>479</v>
      </c>
      <c r="D96" s="184" t="s">
        <v>356</v>
      </c>
      <c r="E96" s="185">
        <v>50.59</v>
      </c>
      <c r="F96" s="188"/>
      <c r="G96" s="186">
        <f>ROUND(E96*F96,2)</f>
        <v>0</v>
      </c>
      <c r="H96" s="188"/>
      <c r="I96" s="186">
        <f>ROUND(E96*H96,2)</f>
        <v>0</v>
      </c>
      <c r="J96" s="188"/>
      <c r="K96" s="186">
        <f>ROUND(E96*J96,2)</f>
        <v>0</v>
      </c>
      <c r="L96" s="186">
        <v>21</v>
      </c>
      <c r="M96" s="186">
        <f>G96*(1+L96/100)</f>
        <v>0</v>
      </c>
      <c r="N96" s="186">
        <v>0</v>
      </c>
      <c r="O96" s="186">
        <f>ROUND(E96*N96,2)</f>
        <v>0</v>
      </c>
      <c r="P96" s="186">
        <v>0</v>
      </c>
      <c r="Q96" s="186">
        <f>ROUND(E96*P96,2)</f>
        <v>0</v>
      </c>
      <c r="R96" s="187" t="s">
        <v>377</v>
      </c>
      <c r="S96" s="187" t="s">
        <v>221</v>
      </c>
      <c r="T96" s="186" t="s">
        <v>221</v>
      </c>
      <c r="U96" s="186">
        <v>0.35</v>
      </c>
      <c r="V96" s="186">
        <f>ROUND(E96*U96,2)</f>
        <v>17.71</v>
      </c>
      <c r="W96" s="187"/>
      <c r="X96" s="187"/>
      <c r="Y96" s="149"/>
      <c r="Z96" s="149"/>
      <c r="AA96" s="149"/>
      <c r="AB96" s="149"/>
      <c r="AC96" s="149"/>
      <c r="AD96" s="149"/>
      <c r="AE96" s="149" t="s">
        <v>332</v>
      </c>
      <c r="AF96" s="149" t="s">
        <v>480</v>
      </c>
      <c r="AG96" s="149"/>
      <c r="AH96" s="194"/>
      <c r="AI96" s="194"/>
      <c r="AJ96" s="197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82">
        <v>32</v>
      </c>
      <c r="B97" s="183" t="s">
        <v>481</v>
      </c>
      <c r="C97" s="183" t="s">
        <v>482</v>
      </c>
      <c r="D97" s="184" t="s">
        <v>364</v>
      </c>
      <c r="E97" s="185">
        <v>0.54149000000000003</v>
      </c>
      <c r="F97" s="188"/>
      <c r="G97" s="186">
        <f>ROUND(E97*F97,2)</f>
        <v>0</v>
      </c>
      <c r="H97" s="188"/>
      <c r="I97" s="186">
        <f>ROUND(E97*H97,2)</f>
        <v>0</v>
      </c>
      <c r="J97" s="188"/>
      <c r="K97" s="186">
        <f>ROUND(E97*J97,2)</f>
        <v>0</v>
      </c>
      <c r="L97" s="186">
        <v>21</v>
      </c>
      <c r="M97" s="186">
        <f>G97*(1+L97/100)</f>
        <v>0</v>
      </c>
      <c r="N97" s="186">
        <v>1.0210999999999999</v>
      </c>
      <c r="O97" s="186">
        <f>ROUND(E97*N97,2)</f>
        <v>0.55000000000000004</v>
      </c>
      <c r="P97" s="186">
        <v>0</v>
      </c>
      <c r="Q97" s="186">
        <f>ROUND(E97*P97,2)</f>
        <v>0</v>
      </c>
      <c r="R97" s="187" t="s">
        <v>377</v>
      </c>
      <c r="S97" s="187" t="s">
        <v>221</v>
      </c>
      <c r="T97" s="186" t="s">
        <v>221</v>
      </c>
      <c r="U97" s="186">
        <v>29.292000000000002</v>
      </c>
      <c r="V97" s="186">
        <f>ROUND(E97*U97,2)</f>
        <v>15.86</v>
      </c>
      <c r="W97" s="187"/>
      <c r="X97" s="187"/>
      <c r="Y97" s="149"/>
      <c r="Z97" s="149"/>
      <c r="AA97" s="149"/>
      <c r="AB97" s="149"/>
      <c r="AC97" s="149"/>
      <c r="AD97" s="149"/>
      <c r="AE97" s="149" t="s">
        <v>332</v>
      </c>
      <c r="AF97" s="149" t="s">
        <v>483</v>
      </c>
      <c r="AG97" s="149"/>
      <c r="AH97" s="194"/>
      <c r="AI97" s="194"/>
      <c r="AJ97" s="197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50"/>
      <c r="B98" s="270" t="s">
        <v>484</v>
      </c>
      <c r="C98" s="270"/>
      <c r="D98" s="271"/>
      <c r="E98" s="190">
        <v>0.54149000000000003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  <c r="S98" s="164"/>
      <c r="T98" s="163"/>
      <c r="U98" s="163"/>
      <c r="V98" s="163"/>
      <c r="W98" s="164"/>
      <c r="X98" s="164"/>
      <c r="Y98" s="149"/>
      <c r="Z98" s="149"/>
      <c r="AA98" s="149"/>
      <c r="AB98" s="149"/>
      <c r="AC98" s="149"/>
      <c r="AD98" s="149"/>
      <c r="AE98" s="149" t="s">
        <v>280</v>
      </c>
      <c r="AF98" s="149">
        <v>0</v>
      </c>
      <c r="AG98" s="149"/>
      <c r="AH98" s="194"/>
      <c r="AI98" s="198" t="s">
        <v>484</v>
      </c>
      <c r="AJ98" s="197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82">
        <v>33</v>
      </c>
      <c r="B99" s="183" t="s">
        <v>485</v>
      </c>
      <c r="C99" s="183" t="s">
        <v>486</v>
      </c>
      <c r="D99" s="184" t="s">
        <v>356</v>
      </c>
      <c r="E99" s="185">
        <v>981.37549999999999</v>
      </c>
      <c r="F99" s="188"/>
      <c r="G99" s="186">
        <f>ROUND(E99*F99,2)</f>
        <v>0</v>
      </c>
      <c r="H99" s="188"/>
      <c r="I99" s="186">
        <f>ROUND(E99*H99,2)</f>
        <v>0</v>
      </c>
      <c r="J99" s="188"/>
      <c r="K99" s="186">
        <f>ROUND(E99*J99,2)</f>
        <v>0</v>
      </c>
      <c r="L99" s="186">
        <v>21</v>
      </c>
      <c r="M99" s="186">
        <f>G99*(1+L99/100)</f>
        <v>0</v>
      </c>
      <c r="N99" s="186">
        <v>5.0000000000000001E-4</v>
      </c>
      <c r="O99" s="186">
        <f>ROUND(E99*N99,2)</f>
        <v>0.49</v>
      </c>
      <c r="P99" s="186">
        <v>0</v>
      </c>
      <c r="Q99" s="186">
        <f>ROUND(E99*P99,2)</f>
        <v>0</v>
      </c>
      <c r="R99" s="187" t="s">
        <v>397</v>
      </c>
      <c r="S99" s="187" t="s">
        <v>221</v>
      </c>
      <c r="T99" s="186" t="s">
        <v>221</v>
      </c>
      <c r="U99" s="186">
        <v>9.4E-2</v>
      </c>
      <c r="V99" s="186">
        <f>ROUND(E99*U99,2)</f>
        <v>92.25</v>
      </c>
      <c r="W99" s="187"/>
      <c r="X99" s="187"/>
      <c r="Y99" s="149"/>
      <c r="Z99" s="149"/>
      <c r="AA99" s="149"/>
      <c r="AB99" s="149"/>
      <c r="AC99" s="149"/>
      <c r="AD99" s="149"/>
      <c r="AE99" s="149" t="s">
        <v>332</v>
      </c>
      <c r="AF99" s="149" t="s">
        <v>487</v>
      </c>
      <c r="AG99" s="149"/>
      <c r="AH99" s="194"/>
      <c r="AI99" s="194"/>
      <c r="AJ99" s="197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50"/>
      <c r="B100" s="191" t="s">
        <v>488</v>
      </c>
      <c r="C100" s="192"/>
      <c r="D100" s="189"/>
      <c r="E100" s="190">
        <v>853.37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  <c r="S100" s="164"/>
      <c r="T100" s="163"/>
      <c r="U100" s="163"/>
      <c r="V100" s="163"/>
      <c r="W100" s="164"/>
      <c r="X100" s="164"/>
      <c r="Y100" s="149"/>
      <c r="Z100" s="149"/>
      <c r="AA100" s="149"/>
      <c r="AB100" s="149"/>
      <c r="AC100" s="149"/>
      <c r="AD100" s="149"/>
      <c r="AE100" s="149" t="s">
        <v>280</v>
      </c>
      <c r="AF100" s="149">
        <v>0</v>
      </c>
      <c r="AG100" s="149"/>
      <c r="AH100" s="194"/>
      <c r="AI100" s="198" t="s">
        <v>488</v>
      </c>
      <c r="AJ100" s="197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50"/>
      <c r="B101" s="191" t="s">
        <v>489</v>
      </c>
      <c r="C101" s="192"/>
      <c r="D101" s="189"/>
      <c r="E101" s="190">
        <v>128.00550000000001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4"/>
      <c r="S101" s="164"/>
      <c r="T101" s="163"/>
      <c r="U101" s="163"/>
      <c r="V101" s="163"/>
      <c r="W101" s="164"/>
      <c r="X101" s="164"/>
      <c r="Y101" s="149"/>
      <c r="Z101" s="149"/>
      <c r="AA101" s="149"/>
      <c r="AB101" s="149"/>
      <c r="AC101" s="149"/>
      <c r="AD101" s="149"/>
      <c r="AE101" s="149" t="s">
        <v>280</v>
      </c>
      <c r="AF101" s="149">
        <v>4</v>
      </c>
      <c r="AG101" s="149"/>
      <c r="AH101" s="194"/>
      <c r="AI101" s="198" t="s">
        <v>489</v>
      </c>
      <c r="AJ101" s="197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x14ac:dyDescent="0.25">
      <c r="A102" s="136"/>
      <c r="B102" s="154"/>
      <c r="C102" s="154"/>
      <c r="D102" s="157"/>
      <c r="E102" s="158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60"/>
      <c r="S102" s="160"/>
      <c r="T102" s="159"/>
      <c r="U102" s="159"/>
      <c r="V102" s="159"/>
      <c r="W102" s="160"/>
      <c r="X102" s="160"/>
      <c r="AH102" s="193"/>
      <c r="AI102" s="193"/>
      <c r="AJ102" s="196"/>
    </row>
    <row r="103" spans="1:60" x14ac:dyDescent="0.25">
      <c r="A103" s="152" t="s">
        <v>215</v>
      </c>
      <c r="B103" s="169" t="s">
        <v>90</v>
      </c>
      <c r="C103" s="169" t="s">
        <v>91</v>
      </c>
      <c r="D103" s="170"/>
      <c r="E103" s="171"/>
      <c r="F103" s="172"/>
      <c r="G103" s="173">
        <f>SUMIF(AE104:AE131,"&lt;&gt;NOR",G104:G131)</f>
        <v>0</v>
      </c>
      <c r="H103" s="172"/>
      <c r="I103" s="172">
        <f>SUM(I104:I131)</f>
        <v>0</v>
      </c>
      <c r="J103" s="172"/>
      <c r="K103" s="172">
        <f>SUM(K104:K131)</f>
        <v>0</v>
      </c>
      <c r="L103" s="172"/>
      <c r="M103" s="172">
        <f>SUM(M104:M131)</f>
        <v>0</v>
      </c>
      <c r="N103" s="172"/>
      <c r="O103" s="172">
        <f>SUM(O104:O131)</f>
        <v>192.21</v>
      </c>
      <c r="P103" s="172"/>
      <c r="Q103" s="172">
        <f>SUM(Q104:Q131)</f>
        <v>0</v>
      </c>
      <c r="R103" s="174"/>
      <c r="S103" s="174"/>
      <c r="T103" s="172"/>
      <c r="U103" s="172"/>
      <c r="V103" s="172">
        <f>SUM(V104:V131)</f>
        <v>290.83000000000004</v>
      </c>
      <c r="W103" s="174"/>
      <c r="X103" s="175"/>
      <c r="AE103" t="s">
        <v>216</v>
      </c>
      <c r="AH103" s="193"/>
      <c r="AI103" s="193"/>
      <c r="AJ103" s="196"/>
    </row>
    <row r="104" spans="1:60" outlineLevel="1" x14ac:dyDescent="0.25">
      <c r="A104" s="182">
        <v>34</v>
      </c>
      <c r="B104" s="183" t="s">
        <v>490</v>
      </c>
      <c r="C104" s="183" t="s">
        <v>491</v>
      </c>
      <c r="D104" s="184" t="s">
        <v>364</v>
      </c>
      <c r="E104" s="185">
        <v>4.2509899999999998</v>
      </c>
      <c r="F104" s="188"/>
      <c r="G104" s="186">
        <f>ROUND(E104*F104,2)</f>
        <v>0</v>
      </c>
      <c r="H104" s="188"/>
      <c r="I104" s="186">
        <f>ROUND(E104*H104,2)</f>
        <v>0</v>
      </c>
      <c r="J104" s="188"/>
      <c r="K104" s="186">
        <f>ROUND(E104*J104,2)</f>
        <v>0</v>
      </c>
      <c r="L104" s="186">
        <v>21</v>
      </c>
      <c r="M104" s="186">
        <f>G104*(1+L104/100)</f>
        <v>0</v>
      </c>
      <c r="N104" s="186">
        <v>1.07521</v>
      </c>
      <c r="O104" s="186">
        <f>ROUND(E104*N104,2)</f>
        <v>4.57</v>
      </c>
      <c r="P104" s="186">
        <v>0</v>
      </c>
      <c r="Q104" s="186">
        <f>ROUND(E104*P104,2)</f>
        <v>0</v>
      </c>
      <c r="R104" s="187" t="s">
        <v>397</v>
      </c>
      <c r="S104" s="187" t="s">
        <v>221</v>
      </c>
      <c r="T104" s="186" t="s">
        <v>221</v>
      </c>
      <c r="U104" s="186">
        <v>22.321000000000002</v>
      </c>
      <c r="V104" s="186">
        <f>ROUND(E104*U104,2)</f>
        <v>94.89</v>
      </c>
      <c r="W104" s="187"/>
      <c r="X104" s="187"/>
      <c r="Y104" s="149"/>
      <c r="Z104" s="149"/>
      <c r="AA104" s="149"/>
      <c r="AB104" s="149"/>
      <c r="AC104" s="149"/>
      <c r="AD104" s="149"/>
      <c r="AE104" s="149" t="s">
        <v>332</v>
      </c>
      <c r="AF104" s="149" t="s">
        <v>492</v>
      </c>
      <c r="AG104" s="149"/>
      <c r="AH104" s="194"/>
      <c r="AI104" s="194"/>
      <c r="AJ104" s="197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50"/>
      <c r="B105" s="191" t="s">
        <v>493</v>
      </c>
      <c r="C105" s="192"/>
      <c r="D105" s="189"/>
      <c r="E105" s="190">
        <v>0.28208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4"/>
      <c r="S105" s="164"/>
      <c r="T105" s="163"/>
      <c r="U105" s="163"/>
      <c r="V105" s="163"/>
      <c r="W105" s="164"/>
      <c r="X105" s="164"/>
      <c r="Y105" s="149"/>
      <c r="Z105" s="149"/>
      <c r="AA105" s="149"/>
      <c r="AB105" s="149"/>
      <c r="AC105" s="149"/>
      <c r="AD105" s="149"/>
      <c r="AE105" s="149" t="s">
        <v>280</v>
      </c>
      <c r="AF105" s="149">
        <v>0</v>
      </c>
      <c r="AG105" s="149"/>
      <c r="AH105" s="194"/>
      <c r="AI105" s="198" t="s">
        <v>493</v>
      </c>
      <c r="AJ105" s="197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50"/>
      <c r="B106" s="191" t="s">
        <v>494</v>
      </c>
      <c r="C106" s="192"/>
      <c r="D106" s="189"/>
      <c r="E106" s="190">
        <v>0.34655999999999998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4"/>
      <c r="S106" s="164"/>
      <c r="T106" s="163"/>
      <c r="U106" s="163"/>
      <c r="V106" s="163"/>
      <c r="W106" s="164"/>
      <c r="X106" s="164"/>
      <c r="Y106" s="149"/>
      <c r="Z106" s="149"/>
      <c r="AA106" s="149"/>
      <c r="AB106" s="149"/>
      <c r="AC106" s="149"/>
      <c r="AD106" s="149"/>
      <c r="AE106" s="149" t="s">
        <v>280</v>
      </c>
      <c r="AF106" s="149">
        <v>0</v>
      </c>
      <c r="AG106" s="149"/>
      <c r="AH106" s="194"/>
      <c r="AI106" s="198" t="s">
        <v>494</v>
      </c>
      <c r="AJ106" s="197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50"/>
      <c r="B107" s="191" t="s">
        <v>495</v>
      </c>
      <c r="C107" s="192"/>
      <c r="D107" s="189"/>
      <c r="E107" s="190">
        <v>0.58374999999999999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4"/>
      <c r="S107" s="164"/>
      <c r="T107" s="163"/>
      <c r="U107" s="163"/>
      <c r="V107" s="163"/>
      <c r="W107" s="164"/>
      <c r="X107" s="164"/>
      <c r="Y107" s="149"/>
      <c r="Z107" s="149"/>
      <c r="AA107" s="149"/>
      <c r="AB107" s="149"/>
      <c r="AC107" s="149"/>
      <c r="AD107" s="149"/>
      <c r="AE107" s="149" t="s">
        <v>280</v>
      </c>
      <c r="AF107" s="149">
        <v>0</v>
      </c>
      <c r="AG107" s="149"/>
      <c r="AH107" s="194"/>
      <c r="AI107" s="198" t="s">
        <v>495</v>
      </c>
      <c r="AJ107" s="197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0"/>
      <c r="B108" s="191" t="s">
        <v>496</v>
      </c>
      <c r="C108" s="192"/>
      <c r="D108" s="189"/>
      <c r="E108" s="190">
        <v>1.46113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4"/>
      <c r="S108" s="164"/>
      <c r="T108" s="163"/>
      <c r="U108" s="163"/>
      <c r="V108" s="163"/>
      <c r="W108" s="164"/>
      <c r="X108" s="164"/>
      <c r="Y108" s="149"/>
      <c r="Z108" s="149"/>
      <c r="AA108" s="149"/>
      <c r="AB108" s="149"/>
      <c r="AC108" s="149"/>
      <c r="AD108" s="149"/>
      <c r="AE108" s="149" t="s">
        <v>280</v>
      </c>
      <c r="AF108" s="149">
        <v>0</v>
      </c>
      <c r="AG108" s="149"/>
      <c r="AH108" s="194"/>
      <c r="AI108" s="198" t="s">
        <v>496</v>
      </c>
      <c r="AJ108" s="197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50"/>
      <c r="B109" s="191" t="s">
        <v>497</v>
      </c>
      <c r="C109" s="192"/>
      <c r="D109" s="189"/>
      <c r="E109" s="190">
        <v>0.88139999999999996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4"/>
      <c r="S109" s="164"/>
      <c r="T109" s="163"/>
      <c r="U109" s="163"/>
      <c r="V109" s="163"/>
      <c r="W109" s="164"/>
      <c r="X109" s="164"/>
      <c r="Y109" s="149"/>
      <c r="Z109" s="149"/>
      <c r="AA109" s="149"/>
      <c r="AB109" s="149"/>
      <c r="AC109" s="149"/>
      <c r="AD109" s="149"/>
      <c r="AE109" s="149" t="s">
        <v>280</v>
      </c>
      <c r="AF109" s="149">
        <v>0</v>
      </c>
      <c r="AG109" s="149"/>
      <c r="AH109" s="194"/>
      <c r="AI109" s="198" t="s">
        <v>497</v>
      </c>
      <c r="AJ109" s="197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50"/>
      <c r="B110" s="191" t="s">
        <v>498</v>
      </c>
      <c r="C110" s="192"/>
      <c r="D110" s="189"/>
      <c r="E110" s="190">
        <v>0.32594000000000001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4"/>
      <c r="S110" s="164"/>
      <c r="T110" s="163"/>
      <c r="U110" s="163"/>
      <c r="V110" s="163"/>
      <c r="W110" s="164"/>
      <c r="X110" s="164"/>
      <c r="Y110" s="149"/>
      <c r="Z110" s="149"/>
      <c r="AA110" s="149"/>
      <c r="AB110" s="149"/>
      <c r="AC110" s="149"/>
      <c r="AD110" s="149"/>
      <c r="AE110" s="149" t="s">
        <v>280</v>
      </c>
      <c r="AF110" s="149">
        <v>0</v>
      </c>
      <c r="AG110" s="149"/>
      <c r="AH110" s="194"/>
      <c r="AI110" s="198" t="s">
        <v>498</v>
      </c>
      <c r="AJ110" s="197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50"/>
      <c r="B111" s="191" t="s">
        <v>499</v>
      </c>
      <c r="C111" s="192"/>
      <c r="D111" s="189"/>
      <c r="E111" s="190">
        <v>0.17701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4"/>
      <c r="S111" s="164"/>
      <c r="T111" s="163"/>
      <c r="U111" s="163"/>
      <c r="V111" s="163"/>
      <c r="W111" s="164"/>
      <c r="X111" s="164"/>
      <c r="Y111" s="149"/>
      <c r="Z111" s="149"/>
      <c r="AA111" s="149"/>
      <c r="AB111" s="149"/>
      <c r="AC111" s="149"/>
      <c r="AD111" s="149"/>
      <c r="AE111" s="149" t="s">
        <v>280</v>
      </c>
      <c r="AF111" s="149">
        <v>0</v>
      </c>
      <c r="AG111" s="149"/>
      <c r="AH111" s="194"/>
      <c r="AI111" s="198" t="s">
        <v>499</v>
      </c>
      <c r="AJ111" s="197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50"/>
      <c r="B112" s="191" t="s">
        <v>500</v>
      </c>
      <c r="C112" s="192"/>
      <c r="D112" s="189"/>
      <c r="E112" s="190">
        <v>0.19312000000000001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4"/>
      <c r="S112" s="164"/>
      <c r="T112" s="163"/>
      <c r="U112" s="163"/>
      <c r="V112" s="163"/>
      <c r="W112" s="164"/>
      <c r="X112" s="164"/>
      <c r="Y112" s="149"/>
      <c r="Z112" s="149"/>
      <c r="AA112" s="149"/>
      <c r="AB112" s="149"/>
      <c r="AC112" s="149"/>
      <c r="AD112" s="149"/>
      <c r="AE112" s="149" t="s">
        <v>280</v>
      </c>
      <c r="AF112" s="149">
        <v>0</v>
      </c>
      <c r="AG112" s="149"/>
      <c r="AH112" s="194"/>
      <c r="AI112" s="198" t="s">
        <v>500</v>
      </c>
      <c r="AJ112" s="197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82">
        <v>35</v>
      </c>
      <c r="B113" s="183" t="s">
        <v>2860</v>
      </c>
      <c r="C113" s="183" t="s">
        <v>2858</v>
      </c>
      <c r="D113" s="184" t="s">
        <v>501</v>
      </c>
      <c r="E113" s="185">
        <v>36</v>
      </c>
      <c r="F113" s="188"/>
      <c r="G113" s="186">
        <f>ROUND(E113*F113,2)</f>
        <v>0</v>
      </c>
      <c r="H113" s="188"/>
      <c r="I113" s="186">
        <f>ROUND(E113*H113,2)</f>
        <v>0</v>
      </c>
      <c r="J113" s="188"/>
      <c r="K113" s="186">
        <f>ROUND(E113*J113,2)</f>
        <v>0</v>
      </c>
      <c r="L113" s="186">
        <v>21</v>
      </c>
      <c r="M113" s="186">
        <f>G113*(1+L113/100)</f>
        <v>0</v>
      </c>
      <c r="N113" s="186">
        <v>1.4E-3</v>
      </c>
      <c r="O113" s="186">
        <f>ROUND(E113*N113,2)</f>
        <v>0.05</v>
      </c>
      <c r="P113" s="186">
        <v>0</v>
      </c>
      <c r="Q113" s="186">
        <f>ROUND(E113*P113,2)</f>
        <v>0</v>
      </c>
      <c r="R113" s="187" t="s">
        <v>397</v>
      </c>
      <c r="S113" s="187" t="s">
        <v>221</v>
      </c>
      <c r="T113" s="186" t="s">
        <v>221</v>
      </c>
      <c r="U113" s="186">
        <v>0.72499999999999998</v>
      </c>
      <c r="V113" s="186">
        <f>ROUND(E113*U113,2)</f>
        <v>26.1</v>
      </c>
      <c r="W113" s="187"/>
      <c r="X113" s="187"/>
      <c r="Y113" s="149"/>
      <c r="Z113" s="149"/>
      <c r="AA113" s="149"/>
      <c r="AB113" s="149"/>
      <c r="AC113" s="149"/>
      <c r="AD113" s="149"/>
      <c r="AE113" s="149" t="s">
        <v>332</v>
      </c>
      <c r="AF113" s="149" t="s">
        <v>502</v>
      </c>
      <c r="AG113" s="149"/>
      <c r="AH113" s="194"/>
      <c r="AI113" s="194"/>
      <c r="AJ113" s="197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0"/>
      <c r="B114" s="191" t="s">
        <v>503</v>
      </c>
      <c r="C114" s="192"/>
      <c r="D114" s="189"/>
      <c r="E114" s="190">
        <v>16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4"/>
      <c r="S114" s="164"/>
      <c r="T114" s="163"/>
      <c r="U114" s="163"/>
      <c r="V114" s="163"/>
      <c r="W114" s="164"/>
      <c r="X114" s="164"/>
      <c r="Y114" s="149"/>
      <c r="Z114" s="149"/>
      <c r="AA114" s="149"/>
      <c r="AB114" s="149"/>
      <c r="AC114" s="149"/>
      <c r="AD114" s="149"/>
      <c r="AE114" s="149" t="s">
        <v>280</v>
      </c>
      <c r="AF114" s="149">
        <v>0</v>
      </c>
      <c r="AG114" s="149"/>
      <c r="AH114" s="194"/>
      <c r="AI114" s="198" t="s">
        <v>503</v>
      </c>
      <c r="AJ114" s="197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50"/>
      <c r="B115" s="191" t="s">
        <v>504</v>
      </c>
      <c r="C115" s="192"/>
      <c r="D115" s="189"/>
      <c r="E115" s="190">
        <v>20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4"/>
      <c r="S115" s="164"/>
      <c r="T115" s="163"/>
      <c r="U115" s="163"/>
      <c r="V115" s="163"/>
      <c r="W115" s="164"/>
      <c r="X115" s="164"/>
      <c r="Y115" s="149"/>
      <c r="Z115" s="149"/>
      <c r="AA115" s="149"/>
      <c r="AB115" s="149"/>
      <c r="AC115" s="149"/>
      <c r="AD115" s="149"/>
      <c r="AE115" s="149" t="s">
        <v>280</v>
      </c>
      <c r="AF115" s="149">
        <v>0</v>
      </c>
      <c r="AG115" s="149"/>
      <c r="AH115" s="194"/>
      <c r="AI115" s="198" t="s">
        <v>504</v>
      </c>
      <c r="AJ115" s="197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0.399999999999999" outlineLevel="1" x14ac:dyDescent="0.25">
      <c r="A116" s="182">
        <v>36</v>
      </c>
      <c r="B116" s="183" t="s">
        <v>2861</v>
      </c>
      <c r="C116" s="183" t="s">
        <v>2859</v>
      </c>
      <c r="D116" s="184" t="s">
        <v>501</v>
      </c>
      <c r="E116" s="185">
        <v>220</v>
      </c>
      <c r="F116" s="188"/>
      <c r="G116" s="186">
        <f>ROUND(E116*F116,2)</f>
        <v>0</v>
      </c>
      <c r="H116" s="188"/>
      <c r="I116" s="186">
        <f>ROUND(E116*H116,2)</f>
        <v>0</v>
      </c>
      <c r="J116" s="188"/>
      <c r="K116" s="186">
        <f>ROUND(E116*J116,2)</f>
        <v>0</v>
      </c>
      <c r="L116" s="186">
        <v>21</v>
      </c>
      <c r="M116" s="186">
        <f>G116*(1+L116/100)</f>
        <v>0</v>
      </c>
      <c r="N116" s="186">
        <v>1.4E-3</v>
      </c>
      <c r="O116" s="186">
        <f>ROUND(E116*N116,2)</f>
        <v>0.31</v>
      </c>
      <c r="P116" s="186">
        <v>0</v>
      </c>
      <c r="Q116" s="186">
        <f>ROUND(E116*P116,2)</f>
        <v>0</v>
      </c>
      <c r="R116" s="187" t="s">
        <v>397</v>
      </c>
      <c r="S116" s="187" t="s">
        <v>221</v>
      </c>
      <c r="T116" s="186" t="s">
        <v>221</v>
      </c>
      <c r="U116" s="186">
        <v>0.77200000000000002</v>
      </c>
      <c r="V116" s="186">
        <f>ROUND(E116*U116,2)</f>
        <v>169.84</v>
      </c>
      <c r="W116" s="187"/>
      <c r="X116" s="187"/>
      <c r="Y116" s="149"/>
      <c r="Z116" s="149"/>
      <c r="AA116" s="149"/>
      <c r="AB116" s="149"/>
      <c r="AC116" s="149"/>
      <c r="AD116" s="149"/>
      <c r="AE116" s="149" t="s">
        <v>332</v>
      </c>
      <c r="AF116" s="149" t="s">
        <v>505</v>
      </c>
      <c r="AG116" s="149"/>
      <c r="AH116" s="194"/>
      <c r="AI116" s="194"/>
      <c r="AJ116" s="197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50"/>
      <c r="B117" s="191" t="s">
        <v>506</v>
      </c>
      <c r="C117" s="192"/>
      <c r="D117" s="189"/>
      <c r="E117" s="190">
        <v>35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4"/>
      <c r="S117" s="164"/>
      <c r="T117" s="163"/>
      <c r="U117" s="163"/>
      <c r="V117" s="163"/>
      <c r="W117" s="164"/>
      <c r="X117" s="164"/>
      <c r="Y117" s="149"/>
      <c r="Z117" s="149"/>
      <c r="AA117" s="149"/>
      <c r="AB117" s="149"/>
      <c r="AC117" s="149"/>
      <c r="AD117" s="149"/>
      <c r="AE117" s="149" t="s">
        <v>280</v>
      </c>
      <c r="AF117" s="149">
        <v>0</v>
      </c>
      <c r="AG117" s="149"/>
      <c r="AH117" s="194"/>
      <c r="AI117" s="198" t="s">
        <v>506</v>
      </c>
      <c r="AJ117" s="197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50"/>
      <c r="B118" s="191" t="s">
        <v>507</v>
      </c>
      <c r="C118" s="192"/>
      <c r="D118" s="189"/>
      <c r="E118" s="190">
        <v>88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4"/>
      <c r="S118" s="164"/>
      <c r="T118" s="163"/>
      <c r="U118" s="163"/>
      <c r="V118" s="163"/>
      <c r="W118" s="164"/>
      <c r="X118" s="164"/>
      <c r="Y118" s="149"/>
      <c r="Z118" s="149"/>
      <c r="AA118" s="149"/>
      <c r="AB118" s="149"/>
      <c r="AC118" s="149"/>
      <c r="AD118" s="149"/>
      <c r="AE118" s="149" t="s">
        <v>280</v>
      </c>
      <c r="AF118" s="149">
        <v>0</v>
      </c>
      <c r="AG118" s="149"/>
      <c r="AH118" s="194"/>
      <c r="AI118" s="198" t="s">
        <v>507</v>
      </c>
      <c r="AJ118" s="197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50"/>
      <c r="B119" s="191" t="s">
        <v>508</v>
      </c>
      <c r="C119" s="192"/>
      <c r="D119" s="189"/>
      <c r="E119" s="190">
        <v>54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4"/>
      <c r="S119" s="164"/>
      <c r="T119" s="163"/>
      <c r="U119" s="163"/>
      <c r="V119" s="163"/>
      <c r="W119" s="164"/>
      <c r="X119" s="164"/>
      <c r="Y119" s="149"/>
      <c r="Z119" s="149"/>
      <c r="AA119" s="149"/>
      <c r="AB119" s="149"/>
      <c r="AC119" s="149"/>
      <c r="AD119" s="149"/>
      <c r="AE119" s="149" t="s">
        <v>280</v>
      </c>
      <c r="AF119" s="149">
        <v>0</v>
      </c>
      <c r="AG119" s="149"/>
      <c r="AH119" s="194"/>
      <c r="AI119" s="198" t="s">
        <v>508</v>
      </c>
      <c r="AJ119" s="197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50"/>
      <c r="B120" s="191" t="s">
        <v>509</v>
      </c>
      <c r="C120" s="192"/>
      <c r="D120" s="189"/>
      <c r="E120" s="190">
        <v>20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4"/>
      <c r="S120" s="164"/>
      <c r="T120" s="163"/>
      <c r="U120" s="163"/>
      <c r="V120" s="163"/>
      <c r="W120" s="164"/>
      <c r="X120" s="164"/>
      <c r="Y120" s="149"/>
      <c r="Z120" s="149"/>
      <c r="AA120" s="149"/>
      <c r="AB120" s="149"/>
      <c r="AC120" s="149"/>
      <c r="AD120" s="149"/>
      <c r="AE120" s="149" t="s">
        <v>280</v>
      </c>
      <c r="AF120" s="149">
        <v>0</v>
      </c>
      <c r="AG120" s="149"/>
      <c r="AH120" s="194"/>
      <c r="AI120" s="198" t="s">
        <v>509</v>
      </c>
      <c r="AJ120" s="197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50"/>
      <c r="B121" s="191" t="s">
        <v>510</v>
      </c>
      <c r="C121" s="192"/>
      <c r="D121" s="189"/>
      <c r="E121" s="190">
        <v>11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4"/>
      <c r="S121" s="164"/>
      <c r="T121" s="163"/>
      <c r="U121" s="163"/>
      <c r="V121" s="163"/>
      <c r="W121" s="164"/>
      <c r="X121" s="164"/>
      <c r="Y121" s="149"/>
      <c r="Z121" s="149"/>
      <c r="AA121" s="149"/>
      <c r="AB121" s="149"/>
      <c r="AC121" s="149"/>
      <c r="AD121" s="149"/>
      <c r="AE121" s="149" t="s">
        <v>280</v>
      </c>
      <c r="AF121" s="149">
        <v>0</v>
      </c>
      <c r="AG121" s="149"/>
      <c r="AH121" s="194"/>
      <c r="AI121" s="198" t="s">
        <v>510</v>
      </c>
      <c r="AJ121" s="197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50"/>
      <c r="B122" s="191" t="s">
        <v>511</v>
      </c>
      <c r="C122" s="192"/>
      <c r="D122" s="189"/>
      <c r="E122" s="190">
        <v>12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4"/>
      <c r="S122" s="164"/>
      <c r="T122" s="163"/>
      <c r="U122" s="163"/>
      <c r="V122" s="163"/>
      <c r="W122" s="164"/>
      <c r="X122" s="164"/>
      <c r="Y122" s="149"/>
      <c r="Z122" s="149"/>
      <c r="AA122" s="149"/>
      <c r="AB122" s="149"/>
      <c r="AC122" s="149"/>
      <c r="AD122" s="149"/>
      <c r="AE122" s="149" t="s">
        <v>280</v>
      </c>
      <c r="AF122" s="149">
        <v>0</v>
      </c>
      <c r="AG122" s="149"/>
      <c r="AH122" s="194"/>
      <c r="AI122" s="198" t="s">
        <v>511</v>
      </c>
      <c r="AJ122" s="197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82">
        <v>37</v>
      </c>
      <c r="B123" s="183" t="s">
        <v>512</v>
      </c>
      <c r="C123" s="183" t="s">
        <v>513</v>
      </c>
      <c r="D123" s="184" t="s">
        <v>330</v>
      </c>
      <c r="E123" s="185">
        <v>72.38</v>
      </c>
      <c r="F123" s="188"/>
      <c r="G123" s="186">
        <f>ROUND(E123*F123,2)</f>
        <v>0</v>
      </c>
      <c r="H123" s="188"/>
      <c r="I123" s="186">
        <f>ROUND(E123*H123,2)</f>
        <v>0</v>
      </c>
      <c r="J123" s="188"/>
      <c r="K123" s="186">
        <f>ROUND(E123*J123,2)</f>
        <v>0</v>
      </c>
      <c r="L123" s="186">
        <v>21</v>
      </c>
      <c r="M123" s="186">
        <f>G123*(1+L123/100)</f>
        <v>0</v>
      </c>
      <c r="N123" s="186">
        <v>2.5874999999999999</v>
      </c>
      <c r="O123" s="186">
        <f>ROUND(E123*N123,2)</f>
        <v>187.28</v>
      </c>
      <c r="P123" s="186">
        <v>0</v>
      </c>
      <c r="Q123" s="186">
        <f>ROUND(E123*P123,2)</f>
        <v>0</v>
      </c>
      <c r="R123" s="187"/>
      <c r="S123" s="187" t="s">
        <v>230</v>
      </c>
      <c r="T123" s="186" t="s">
        <v>221</v>
      </c>
      <c r="U123" s="186">
        <v>0</v>
      </c>
      <c r="V123" s="186">
        <f>ROUND(E123*U123,2)</f>
        <v>0</v>
      </c>
      <c r="W123" s="187"/>
      <c r="X123" s="187"/>
      <c r="Y123" s="149"/>
      <c r="Z123" s="149"/>
      <c r="AA123" s="149"/>
      <c r="AB123" s="149"/>
      <c r="AC123" s="149"/>
      <c r="AD123" s="149"/>
      <c r="AE123" s="149" t="s">
        <v>332</v>
      </c>
      <c r="AF123" s="149" t="s">
        <v>514</v>
      </c>
      <c r="AG123" s="149"/>
      <c r="AH123" s="194"/>
      <c r="AI123" s="194"/>
      <c r="AJ123" s="197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50"/>
      <c r="B124" s="191" t="s">
        <v>515</v>
      </c>
      <c r="C124" s="192"/>
      <c r="D124" s="189"/>
      <c r="E124" s="190">
        <v>4.5199999999999996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4"/>
      <c r="S124" s="164"/>
      <c r="T124" s="163"/>
      <c r="U124" s="163"/>
      <c r="V124" s="163"/>
      <c r="W124" s="164"/>
      <c r="X124" s="164"/>
      <c r="Y124" s="149"/>
      <c r="Z124" s="149"/>
      <c r="AA124" s="149"/>
      <c r="AB124" s="149"/>
      <c r="AC124" s="149"/>
      <c r="AD124" s="149"/>
      <c r="AE124" s="149" t="s">
        <v>280</v>
      </c>
      <c r="AF124" s="149">
        <v>0</v>
      </c>
      <c r="AG124" s="149"/>
      <c r="AH124" s="194"/>
      <c r="AI124" s="198" t="s">
        <v>515</v>
      </c>
      <c r="AJ124" s="197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50"/>
      <c r="B125" s="191" t="s">
        <v>516</v>
      </c>
      <c r="C125" s="192"/>
      <c r="D125" s="189"/>
      <c r="E125" s="190">
        <v>5.65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4"/>
      <c r="S125" s="164"/>
      <c r="T125" s="163"/>
      <c r="U125" s="163"/>
      <c r="V125" s="163"/>
      <c r="W125" s="164"/>
      <c r="X125" s="164"/>
      <c r="Y125" s="149"/>
      <c r="Z125" s="149"/>
      <c r="AA125" s="149"/>
      <c r="AB125" s="149"/>
      <c r="AC125" s="149"/>
      <c r="AD125" s="149"/>
      <c r="AE125" s="149" t="s">
        <v>280</v>
      </c>
      <c r="AF125" s="149">
        <v>0</v>
      </c>
      <c r="AG125" s="149"/>
      <c r="AH125" s="194"/>
      <c r="AI125" s="198" t="s">
        <v>516</v>
      </c>
      <c r="AJ125" s="197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50"/>
      <c r="B126" s="191" t="s">
        <v>517</v>
      </c>
      <c r="C126" s="192"/>
      <c r="D126" s="189"/>
      <c r="E126" s="190">
        <v>9.89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4"/>
      <c r="S126" s="164"/>
      <c r="T126" s="163"/>
      <c r="U126" s="163"/>
      <c r="V126" s="163"/>
      <c r="W126" s="164"/>
      <c r="X126" s="164"/>
      <c r="Y126" s="149"/>
      <c r="Z126" s="149"/>
      <c r="AA126" s="149"/>
      <c r="AB126" s="149"/>
      <c r="AC126" s="149"/>
      <c r="AD126" s="149"/>
      <c r="AE126" s="149" t="s">
        <v>280</v>
      </c>
      <c r="AF126" s="149">
        <v>0</v>
      </c>
      <c r="AG126" s="149"/>
      <c r="AH126" s="194"/>
      <c r="AI126" s="198" t="s">
        <v>517</v>
      </c>
      <c r="AJ126" s="197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50"/>
      <c r="B127" s="191" t="s">
        <v>518</v>
      </c>
      <c r="C127" s="192"/>
      <c r="D127" s="189"/>
      <c r="E127" s="190">
        <v>24.88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4"/>
      <c r="S127" s="164"/>
      <c r="T127" s="163"/>
      <c r="U127" s="163"/>
      <c r="V127" s="163"/>
      <c r="W127" s="164"/>
      <c r="X127" s="164"/>
      <c r="Y127" s="149"/>
      <c r="Z127" s="149"/>
      <c r="AA127" s="149"/>
      <c r="AB127" s="149"/>
      <c r="AC127" s="149"/>
      <c r="AD127" s="149"/>
      <c r="AE127" s="149" t="s">
        <v>280</v>
      </c>
      <c r="AF127" s="149">
        <v>0</v>
      </c>
      <c r="AG127" s="149"/>
      <c r="AH127" s="194"/>
      <c r="AI127" s="198" t="s">
        <v>518</v>
      </c>
      <c r="AJ127" s="197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50"/>
      <c r="B128" s="191" t="s">
        <v>519</v>
      </c>
      <c r="C128" s="192"/>
      <c r="D128" s="189"/>
      <c r="E128" s="190">
        <v>15.27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4"/>
      <c r="S128" s="164"/>
      <c r="T128" s="163"/>
      <c r="U128" s="163"/>
      <c r="V128" s="163"/>
      <c r="W128" s="164"/>
      <c r="X128" s="164"/>
      <c r="Y128" s="149"/>
      <c r="Z128" s="149"/>
      <c r="AA128" s="149"/>
      <c r="AB128" s="149"/>
      <c r="AC128" s="149"/>
      <c r="AD128" s="149"/>
      <c r="AE128" s="149" t="s">
        <v>280</v>
      </c>
      <c r="AF128" s="149">
        <v>0</v>
      </c>
      <c r="AG128" s="149"/>
      <c r="AH128" s="194"/>
      <c r="AI128" s="198" t="s">
        <v>519</v>
      </c>
      <c r="AJ128" s="197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50"/>
      <c r="B129" s="191" t="s">
        <v>520</v>
      </c>
      <c r="C129" s="192"/>
      <c r="D129" s="189"/>
      <c r="E129" s="190">
        <v>5.66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4"/>
      <c r="S129" s="164"/>
      <c r="T129" s="163"/>
      <c r="U129" s="163"/>
      <c r="V129" s="163"/>
      <c r="W129" s="164"/>
      <c r="X129" s="164"/>
      <c r="Y129" s="149"/>
      <c r="Z129" s="149"/>
      <c r="AA129" s="149"/>
      <c r="AB129" s="149"/>
      <c r="AC129" s="149"/>
      <c r="AD129" s="149"/>
      <c r="AE129" s="149" t="s">
        <v>280</v>
      </c>
      <c r="AF129" s="149">
        <v>0</v>
      </c>
      <c r="AG129" s="149"/>
      <c r="AH129" s="194"/>
      <c r="AI129" s="198" t="s">
        <v>520</v>
      </c>
      <c r="AJ129" s="197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50"/>
      <c r="B130" s="191" t="s">
        <v>521</v>
      </c>
      <c r="C130" s="192"/>
      <c r="D130" s="189"/>
      <c r="E130" s="190">
        <v>3.11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4"/>
      <c r="S130" s="164"/>
      <c r="T130" s="163"/>
      <c r="U130" s="163"/>
      <c r="V130" s="163"/>
      <c r="W130" s="164"/>
      <c r="X130" s="164"/>
      <c r="Y130" s="149"/>
      <c r="Z130" s="149"/>
      <c r="AA130" s="149"/>
      <c r="AB130" s="149"/>
      <c r="AC130" s="149"/>
      <c r="AD130" s="149"/>
      <c r="AE130" s="149" t="s">
        <v>280</v>
      </c>
      <c r="AF130" s="149">
        <v>0</v>
      </c>
      <c r="AG130" s="149"/>
      <c r="AH130" s="194"/>
      <c r="AI130" s="198" t="s">
        <v>521</v>
      </c>
      <c r="AJ130" s="197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50"/>
      <c r="B131" s="191" t="s">
        <v>522</v>
      </c>
      <c r="C131" s="192"/>
      <c r="D131" s="189"/>
      <c r="E131" s="190">
        <v>3.4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4"/>
      <c r="S131" s="164"/>
      <c r="T131" s="163"/>
      <c r="U131" s="163"/>
      <c r="V131" s="163"/>
      <c r="W131" s="164"/>
      <c r="X131" s="164"/>
      <c r="Y131" s="149"/>
      <c r="Z131" s="149"/>
      <c r="AA131" s="149"/>
      <c r="AB131" s="149"/>
      <c r="AC131" s="149"/>
      <c r="AD131" s="149"/>
      <c r="AE131" s="149" t="s">
        <v>280</v>
      </c>
      <c r="AF131" s="149">
        <v>0</v>
      </c>
      <c r="AG131" s="149"/>
      <c r="AH131" s="194"/>
      <c r="AI131" s="198" t="s">
        <v>522</v>
      </c>
      <c r="AJ131" s="197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x14ac:dyDescent="0.25">
      <c r="A132" s="136"/>
      <c r="B132" s="154"/>
      <c r="C132" s="154"/>
      <c r="D132" s="157"/>
      <c r="E132" s="158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60"/>
      <c r="S132" s="160"/>
      <c r="T132" s="159"/>
      <c r="U132" s="159"/>
      <c r="V132" s="159"/>
      <c r="W132" s="160"/>
      <c r="X132" s="160"/>
      <c r="AH132" s="193"/>
      <c r="AI132" s="193"/>
      <c r="AJ132" s="196"/>
    </row>
    <row r="133" spans="1:60" x14ac:dyDescent="0.25">
      <c r="A133" s="152" t="s">
        <v>215</v>
      </c>
      <c r="B133" s="169" t="s">
        <v>92</v>
      </c>
      <c r="C133" s="169" t="s">
        <v>93</v>
      </c>
      <c r="D133" s="170"/>
      <c r="E133" s="171"/>
      <c r="F133" s="172"/>
      <c r="G133" s="173">
        <f>SUMIF(AE134:AE173,"&lt;&gt;NOR",G134:G173)</f>
        <v>0</v>
      </c>
      <c r="H133" s="172"/>
      <c r="I133" s="172">
        <f>SUM(I134:I173)</f>
        <v>0</v>
      </c>
      <c r="J133" s="172"/>
      <c r="K133" s="172">
        <f>SUM(K134:K173)</f>
        <v>0</v>
      </c>
      <c r="L133" s="172"/>
      <c r="M133" s="172">
        <f>SUM(M134:M173)</f>
        <v>0</v>
      </c>
      <c r="N133" s="172"/>
      <c r="O133" s="172">
        <f>SUM(O134:O173)</f>
        <v>337.25000000000006</v>
      </c>
      <c r="P133" s="172"/>
      <c r="Q133" s="172">
        <f>SUM(Q134:Q173)</f>
        <v>0.4</v>
      </c>
      <c r="R133" s="174"/>
      <c r="S133" s="174"/>
      <c r="T133" s="172"/>
      <c r="U133" s="172"/>
      <c r="V133" s="172">
        <f>SUM(V134:V173)</f>
        <v>1349.74</v>
      </c>
      <c r="W133" s="174"/>
      <c r="X133" s="175"/>
      <c r="AE133" t="s">
        <v>216</v>
      </c>
      <c r="AH133" s="193"/>
      <c r="AI133" s="193"/>
      <c r="AJ133" s="196"/>
    </row>
    <row r="134" spans="1:60" outlineLevel="1" x14ac:dyDescent="0.25">
      <c r="A134" s="182">
        <v>38</v>
      </c>
      <c r="B134" s="183" t="s">
        <v>523</v>
      </c>
      <c r="C134" s="183" t="s">
        <v>524</v>
      </c>
      <c r="D134" s="184" t="s">
        <v>330</v>
      </c>
      <c r="E134" s="185">
        <v>1.4391</v>
      </c>
      <c r="F134" s="188"/>
      <c r="G134" s="186">
        <f>ROUND(E134*F134,2)</f>
        <v>0</v>
      </c>
      <c r="H134" s="188"/>
      <c r="I134" s="186">
        <f>ROUND(E134*H134,2)</f>
        <v>0</v>
      </c>
      <c r="J134" s="188"/>
      <c r="K134" s="186">
        <f>ROUND(E134*J134,2)</f>
        <v>0</v>
      </c>
      <c r="L134" s="186">
        <v>21</v>
      </c>
      <c r="M134" s="186">
        <f>G134*(1+L134/100)</f>
        <v>0</v>
      </c>
      <c r="N134" s="186">
        <v>1.79356</v>
      </c>
      <c r="O134" s="186">
        <f>ROUND(E134*N134,2)</f>
        <v>2.58</v>
      </c>
      <c r="P134" s="186">
        <v>0</v>
      </c>
      <c r="Q134" s="186">
        <f>ROUND(E134*P134,2)</f>
        <v>0</v>
      </c>
      <c r="R134" s="187" t="s">
        <v>525</v>
      </c>
      <c r="S134" s="187" t="s">
        <v>221</v>
      </c>
      <c r="T134" s="186" t="s">
        <v>221</v>
      </c>
      <c r="U134" s="186">
        <v>3.8420000000000001</v>
      </c>
      <c r="V134" s="186">
        <f>ROUND(E134*U134,2)</f>
        <v>5.53</v>
      </c>
      <c r="W134" s="187"/>
      <c r="X134" s="187"/>
      <c r="Y134" s="149"/>
      <c r="Z134" s="149"/>
      <c r="AA134" s="149"/>
      <c r="AB134" s="149"/>
      <c r="AC134" s="149"/>
      <c r="AD134" s="149"/>
      <c r="AE134" s="149" t="s">
        <v>332</v>
      </c>
      <c r="AF134" s="149" t="s">
        <v>526</v>
      </c>
      <c r="AG134" s="149"/>
      <c r="AH134" s="194"/>
      <c r="AI134" s="194"/>
      <c r="AJ134" s="197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50"/>
      <c r="B135" s="191" t="s">
        <v>527</v>
      </c>
      <c r="C135" s="192"/>
      <c r="D135" s="189"/>
      <c r="E135" s="190">
        <v>1.4391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4"/>
      <c r="S135" s="164"/>
      <c r="T135" s="163"/>
      <c r="U135" s="163"/>
      <c r="V135" s="163"/>
      <c r="W135" s="164"/>
      <c r="X135" s="164"/>
      <c r="Y135" s="149"/>
      <c r="Z135" s="149"/>
      <c r="AA135" s="149"/>
      <c r="AB135" s="149"/>
      <c r="AC135" s="149"/>
      <c r="AD135" s="149"/>
      <c r="AE135" s="149" t="s">
        <v>280</v>
      </c>
      <c r="AF135" s="149">
        <v>0</v>
      </c>
      <c r="AG135" s="149"/>
      <c r="AH135" s="194"/>
      <c r="AI135" s="198" t="s">
        <v>527</v>
      </c>
      <c r="AJ135" s="197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0.399999999999999" outlineLevel="1" x14ac:dyDescent="0.25">
      <c r="A136" s="182">
        <v>39</v>
      </c>
      <c r="B136" s="183" t="s">
        <v>528</v>
      </c>
      <c r="C136" s="183" t="s">
        <v>529</v>
      </c>
      <c r="D136" s="184" t="s">
        <v>356</v>
      </c>
      <c r="E136" s="185">
        <v>282.67200000000003</v>
      </c>
      <c r="F136" s="188"/>
      <c r="G136" s="186">
        <f>ROUND(E136*F136,2)</f>
        <v>0</v>
      </c>
      <c r="H136" s="188"/>
      <c r="I136" s="186">
        <f>ROUND(E136*H136,2)</f>
        <v>0</v>
      </c>
      <c r="J136" s="188"/>
      <c r="K136" s="186">
        <f>ROUND(E136*J136,2)</f>
        <v>0</v>
      </c>
      <c r="L136" s="186">
        <v>21</v>
      </c>
      <c r="M136" s="186">
        <f>G136*(1+L136/100)</f>
        <v>0</v>
      </c>
      <c r="N136" s="186">
        <v>0.14113999999999999</v>
      </c>
      <c r="O136" s="186">
        <f>ROUND(E136*N136,2)</f>
        <v>39.9</v>
      </c>
      <c r="P136" s="186">
        <v>0</v>
      </c>
      <c r="Q136" s="186">
        <f>ROUND(E136*P136,2)</f>
        <v>0</v>
      </c>
      <c r="R136" s="187" t="s">
        <v>377</v>
      </c>
      <c r="S136" s="187" t="s">
        <v>221</v>
      </c>
      <c r="T136" s="186" t="s">
        <v>221</v>
      </c>
      <c r="U136" s="186">
        <v>0.56999999999999995</v>
      </c>
      <c r="V136" s="186">
        <f>ROUND(E136*U136,2)</f>
        <v>161.12</v>
      </c>
      <c r="W136" s="187"/>
      <c r="X136" s="187"/>
      <c r="Y136" s="149"/>
      <c r="Z136" s="149"/>
      <c r="AA136" s="149"/>
      <c r="AB136" s="149"/>
      <c r="AC136" s="149"/>
      <c r="AD136" s="149"/>
      <c r="AE136" s="149" t="s">
        <v>332</v>
      </c>
      <c r="AF136" s="149" t="s">
        <v>530</v>
      </c>
      <c r="AG136" s="149"/>
      <c r="AH136" s="194"/>
      <c r="AI136" s="194"/>
      <c r="AJ136" s="197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50"/>
      <c r="B137" s="191" t="s">
        <v>531</v>
      </c>
      <c r="C137" s="192"/>
      <c r="D137" s="189"/>
      <c r="E137" s="190">
        <v>287.39999999999998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4"/>
      <c r="S137" s="164"/>
      <c r="T137" s="163"/>
      <c r="U137" s="163"/>
      <c r="V137" s="163"/>
      <c r="W137" s="164"/>
      <c r="X137" s="164"/>
      <c r="Y137" s="149"/>
      <c r="Z137" s="149"/>
      <c r="AA137" s="149"/>
      <c r="AB137" s="149"/>
      <c r="AC137" s="149"/>
      <c r="AD137" s="149"/>
      <c r="AE137" s="149" t="s">
        <v>280</v>
      </c>
      <c r="AF137" s="149">
        <v>0</v>
      </c>
      <c r="AG137" s="149"/>
      <c r="AH137" s="194"/>
      <c r="AI137" s="198" t="s">
        <v>531</v>
      </c>
      <c r="AJ137" s="197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50"/>
      <c r="B138" s="191" t="s">
        <v>532</v>
      </c>
      <c r="C138" s="192"/>
      <c r="D138" s="189"/>
      <c r="E138" s="190">
        <v>-4.7279999999999998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4"/>
      <c r="S138" s="164"/>
      <c r="T138" s="163"/>
      <c r="U138" s="163"/>
      <c r="V138" s="163"/>
      <c r="W138" s="164"/>
      <c r="X138" s="164"/>
      <c r="Y138" s="149"/>
      <c r="Z138" s="149"/>
      <c r="AA138" s="149"/>
      <c r="AB138" s="149"/>
      <c r="AC138" s="149"/>
      <c r="AD138" s="149"/>
      <c r="AE138" s="149" t="s">
        <v>280</v>
      </c>
      <c r="AF138" s="149">
        <v>0</v>
      </c>
      <c r="AG138" s="149"/>
      <c r="AH138" s="194"/>
      <c r="AI138" s="198" t="s">
        <v>532</v>
      </c>
      <c r="AJ138" s="197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0.399999999999999" outlineLevel="1" x14ac:dyDescent="0.25">
      <c r="A139" s="182">
        <v>40</v>
      </c>
      <c r="B139" s="183" t="s">
        <v>533</v>
      </c>
      <c r="C139" s="183" t="s">
        <v>534</v>
      </c>
      <c r="D139" s="184" t="s">
        <v>356</v>
      </c>
      <c r="E139" s="185">
        <v>362.76650000000001</v>
      </c>
      <c r="F139" s="188"/>
      <c r="G139" s="186">
        <f>ROUND(E139*F139,2)</f>
        <v>0</v>
      </c>
      <c r="H139" s="188"/>
      <c r="I139" s="186">
        <f>ROUND(E139*H139,2)</f>
        <v>0</v>
      </c>
      <c r="J139" s="188"/>
      <c r="K139" s="186">
        <f>ROUND(E139*J139,2)</f>
        <v>0</v>
      </c>
      <c r="L139" s="186">
        <v>21</v>
      </c>
      <c r="M139" s="186">
        <f>G139*(1+L139/100)</f>
        <v>0</v>
      </c>
      <c r="N139" s="186">
        <v>0.22388</v>
      </c>
      <c r="O139" s="186">
        <f>ROUND(E139*N139,2)</f>
        <v>81.22</v>
      </c>
      <c r="P139" s="186">
        <v>0</v>
      </c>
      <c r="Q139" s="186">
        <f>ROUND(E139*P139,2)</f>
        <v>0</v>
      </c>
      <c r="R139" s="187" t="s">
        <v>377</v>
      </c>
      <c r="S139" s="187" t="s">
        <v>221</v>
      </c>
      <c r="T139" s="186" t="s">
        <v>221</v>
      </c>
      <c r="U139" s="186">
        <v>0.74</v>
      </c>
      <c r="V139" s="186">
        <f>ROUND(E139*U139,2)</f>
        <v>268.45</v>
      </c>
      <c r="W139" s="187"/>
      <c r="X139" s="187"/>
      <c r="Y139" s="149"/>
      <c r="Z139" s="149"/>
      <c r="AA139" s="149"/>
      <c r="AB139" s="149"/>
      <c r="AC139" s="149"/>
      <c r="AD139" s="149"/>
      <c r="AE139" s="149" t="s">
        <v>332</v>
      </c>
      <c r="AF139" s="149" t="s">
        <v>535</v>
      </c>
      <c r="AG139" s="149"/>
      <c r="AH139" s="194"/>
      <c r="AI139" s="194"/>
      <c r="AJ139" s="197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50"/>
      <c r="B140" s="191" t="s">
        <v>536</v>
      </c>
      <c r="C140" s="192"/>
      <c r="D140" s="189"/>
      <c r="E140" s="190">
        <v>229.42500000000001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4"/>
      <c r="S140" s="164"/>
      <c r="T140" s="163"/>
      <c r="U140" s="163"/>
      <c r="V140" s="163"/>
      <c r="W140" s="164"/>
      <c r="X140" s="164"/>
      <c r="Y140" s="149"/>
      <c r="Z140" s="149"/>
      <c r="AA140" s="149"/>
      <c r="AB140" s="149"/>
      <c r="AC140" s="149"/>
      <c r="AD140" s="149"/>
      <c r="AE140" s="149" t="s">
        <v>280</v>
      </c>
      <c r="AF140" s="149">
        <v>0</v>
      </c>
      <c r="AG140" s="149"/>
      <c r="AH140" s="194"/>
      <c r="AI140" s="198" t="s">
        <v>536</v>
      </c>
      <c r="AJ140" s="197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50"/>
      <c r="B141" s="191" t="s">
        <v>537</v>
      </c>
      <c r="C141" s="192"/>
      <c r="D141" s="189"/>
      <c r="E141" s="190">
        <v>167.42250000000001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4"/>
      <c r="S141" s="164"/>
      <c r="T141" s="163"/>
      <c r="U141" s="163"/>
      <c r="V141" s="163"/>
      <c r="W141" s="164"/>
      <c r="X141" s="164"/>
      <c r="Y141" s="149"/>
      <c r="Z141" s="149"/>
      <c r="AA141" s="149"/>
      <c r="AB141" s="149"/>
      <c r="AC141" s="149"/>
      <c r="AD141" s="149"/>
      <c r="AE141" s="149" t="s">
        <v>280</v>
      </c>
      <c r="AF141" s="149">
        <v>0</v>
      </c>
      <c r="AG141" s="149"/>
      <c r="AH141" s="194"/>
      <c r="AI141" s="198" t="s">
        <v>537</v>
      </c>
      <c r="AJ141" s="197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50"/>
      <c r="B142" s="191" t="s">
        <v>538</v>
      </c>
      <c r="C142" s="192"/>
      <c r="D142" s="189"/>
      <c r="E142" s="190">
        <v>-34.081000000000003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4"/>
      <c r="S142" s="164"/>
      <c r="T142" s="163"/>
      <c r="U142" s="163"/>
      <c r="V142" s="163"/>
      <c r="W142" s="164"/>
      <c r="X142" s="164"/>
      <c r="Y142" s="149"/>
      <c r="Z142" s="149"/>
      <c r="AA142" s="149"/>
      <c r="AB142" s="149"/>
      <c r="AC142" s="149"/>
      <c r="AD142" s="149"/>
      <c r="AE142" s="149" t="s">
        <v>280</v>
      </c>
      <c r="AF142" s="149">
        <v>0</v>
      </c>
      <c r="AG142" s="149"/>
      <c r="AH142" s="194"/>
      <c r="AI142" s="198" t="s">
        <v>538</v>
      </c>
      <c r="AJ142" s="197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82">
        <v>41</v>
      </c>
      <c r="B143" s="183" t="s">
        <v>539</v>
      </c>
      <c r="C143" s="183" t="s">
        <v>540</v>
      </c>
      <c r="D143" s="184" t="s">
        <v>356</v>
      </c>
      <c r="E143" s="185">
        <v>40.272500000000001</v>
      </c>
      <c r="F143" s="188"/>
      <c r="G143" s="186">
        <f>ROUND(E143*F143,2)</f>
        <v>0</v>
      </c>
      <c r="H143" s="188"/>
      <c r="I143" s="186">
        <f>ROUND(E143*H143,2)</f>
        <v>0</v>
      </c>
      <c r="J143" s="188"/>
      <c r="K143" s="186">
        <f>ROUND(E143*J143,2)</f>
        <v>0</v>
      </c>
      <c r="L143" s="186">
        <v>21</v>
      </c>
      <c r="M143" s="186">
        <f>G143*(1+L143/100)</f>
        <v>0</v>
      </c>
      <c r="N143" s="186">
        <v>0.30059000000000002</v>
      </c>
      <c r="O143" s="186">
        <f>ROUND(E143*N143,2)</f>
        <v>12.11</v>
      </c>
      <c r="P143" s="186">
        <v>0</v>
      </c>
      <c r="Q143" s="186">
        <f>ROUND(E143*P143,2)</f>
        <v>0</v>
      </c>
      <c r="R143" s="187" t="s">
        <v>377</v>
      </c>
      <c r="S143" s="187" t="s">
        <v>221</v>
      </c>
      <c r="T143" s="186" t="s">
        <v>221</v>
      </c>
      <c r="U143" s="186">
        <v>1.08</v>
      </c>
      <c r="V143" s="186">
        <f>ROUND(E143*U143,2)</f>
        <v>43.49</v>
      </c>
      <c r="W143" s="187"/>
      <c r="X143" s="187"/>
      <c r="Y143" s="149"/>
      <c r="Z143" s="149"/>
      <c r="AA143" s="149"/>
      <c r="AB143" s="149"/>
      <c r="AC143" s="149"/>
      <c r="AD143" s="149"/>
      <c r="AE143" s="149" t="s">
        <v>332</v>
      </c>
      <c r="AF143" s="149" t="s">
        <v>541</v>
      </c>
      <c r="AG143" s="149"/>
      <c r="AH143" s="194"/>
      <c r="AI143" s="194"/>
      <c r="AJ143" s="197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1" outlineLevel="1" x14ac:dyDescent="0.25">
      <c r="A144" s="150"/>
      <c r="B144" s="270" t="s">
        <v>542</v>
      </c>
      <c r="C144" s="270"/>
      <c r="D144" s="271"/>
      <c r="E144" s="190">
        <v>40.272500000000001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4"/>
      <c r="S144" s="164"/>
      <c r="T144" s="163"/>
      <c r="U144" s="163"/>
      <c r="V144" s="163"/>
      <c r="W144" s="164"/>
      <c r="X144" s="164"/>
      <c r="Y144" s="149"/>
      <c r="Z144" s="149"/>
      <c r="AA144" s="149"/>
      <c r="AB144" s="149"/>
      <c r="AC144" s="149"/>
      <c r="AD144" s="149"/>
      <c r="AE144" s="149" t="s">
        <v>280</v>
      </c>
      <c r="AF144" s="149">
        <v>0</v>
      </c>
      <c r="AG144" s="149"/>
      <c r="AH144" s="194"/>
      <c r="AI144" s="198" t="s">
        <v>542</v>
      </c>
      <c r="AJ144" s="197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82">
        <v>42</v>
      </c>
      <c r="B145" s="183" t="s">
        <v>543</v>
      </c>
      <c r="C145" s="183" t="s">
        <v>544</v>
      </c>
      <c r="D145" s="184" t="s">
        <v>356</v>
      </c>
      <c r="E145" s="185">
        <v>408.5</v>
      </c>
      <c r="F145" s="188"/>
      <c r="G145" s="186">
        <f>ROUND(E145*F145,2)</f>
        <v>0</v>
      </c>
      <c r="H145" s="188"/>
      <c r="I145" s="186">
        <f>ROUND(E145*H145,2)</f>
        <v>0</v>
      </c>
      <c r="J145" s="188"/>
      <c r="K145" s="186">
        <f>ROUND(E145*J145,2)</f>
        <v>0</v>
      </c>
      <c r="L145" s="186">
        <v>21</v>
      </c>
      <c r="M145" s="186">
        <f>G145*(1+L145/100)</f>
        <v>0</v>
      </c>
      <c r="N145" s="186">
        <v>0.32929999999999998</v>
      </c>
      <c r="O145" s="186">
        <f>ROUND(E145*N145,2)</f>
        <v>134.52000000000001</v>
      </c>
      <c r="P145" s="186">
        <v>0</v>
      </c>
      <c r="Q145" s="186">
        <f>ROUND(E145*P145,2)</f>
        <v>0</v>
      </c>
      <c r="R145" s="187" t="s">
        <v>377</v>
      </c>
      <c r="S145" s="187" t="s">
        <v>221</v>
      </c>
      <c r="T145" s="186" t="s">
        <v>221</v>
      </c>
      <c r="U145" s="186">
        <v>1.18</v>
      </c>
      <c r="V145" s="186">
        <f>ROUND(E145*U145,2)</f>
        <v>482.03</v>
      </c>
      <c r="W145" s="187"/>
      <c r="X145" s="187"/>
      <c r="Y145" s="149"/>
      <c r="Z145" s="149"/>
      <c r="AA145" s="149"/>
      <c r="AB145" s="149"/>
      <c r="AC145" s="149"/>
      <c r="AD145" s="149"/>
      <c r="AE145" s="149" t="s">
        <v>332</v>
      </c>
      <c r="AF145" s="149" t="s">
        <v>545</v>
      </c>
      <c r="AG145" s="149"/>
      <c r="AH145" s="194"/>
      <c r="AI145" s="194"/>
      <c r="AJ145" s="197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50"/>
      <c r="B146" s="191" t="s">
        <v>546</v>
      </c>
      <c r="C146" s="192"/>
      <c r="D146" s="189"/>
      <c r="E146" s="190">
        <v>202.5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4"/>
      <c r="S146" s="164"/>
      <c r="T146" s="163"/>
      <c r="U146" s="163"/>
      <c r="V146" s="163"/>
      <c r="W146" s="164"/>
      <c r="X146" s="164"/>
      <c r="Y146" s="149"/>
      <c r="Z146" s="149"/>
      <c r="AA146" s="149"/>
      <c r="AB146" s="149"/>
      <c r="AC146" s="149"/>
      <c r="AD146" s="149"/>
      <c r="AE146" s="149" t="s">
        <v>280</v>
      </c>
      <c r="AF146" s="149">
        <v>0</v>
      </c>
      <c r="AG146" s="149"/>
      <c r="AH146" s="194"/>
      <c r="AI146" s="198" t="s">
        <v>546</v>
      </c>
      <c r="AJ146" s="197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50"/>
      <c r="B147" s="191" t="s">
        <v>547</v>
      </c>
      <c r="C147" s="192"/>
      <c r="D147" s="189"/>
      <c r="E147" s="190">
        <v>261.89999999999998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4"/>
      <c r="S147" s="164"/>
      <c r="T147" s="163"/>
      <c r="U147" s="163"/>
      <c r="V147" s="163"/>
      <c r="W147" s="164"/>
      <c r="X147" s="164"/>
      <c r="Y147" s="149"/>
      <c r="Z147" s="149"/>
      <c r="AA147" s="149"/>
      <c r="AB147" s="149"/>
      <c r="AC147" s="149"/>
      <c r="AD147" s="149"/>
      <c r="AE147" s="149" t="s">
        <v>280</v>
      </c>
      <c r="AF147" s="149">
        <v>0</v>
      </c>
      <c r="AG147" s="149"/>
      <c r="AH147" s="194"/>
      <c r="AI147" s="198" t="s">
        <v>547</v>
      </c>
      <c r="AJ147" s="197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50"/>
      <c r="B148" s="191" t="s">
        <v>548</v>
      </c>
      <c r="C148" s="192"/>
      <c r="D148" s="189"/>
      <c r="E148" s="190">
        <v>32.76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4"/>
      <c r="S148" s="164"/>
      <c r="T148" s="163"/>
      <c r="U148" s="163"/>
      <c r="V148" s="163"/>
      <c r="W148" s="164"/>
      <c r="X148" s="164"/>
      <c r="Y148" s="149"/>
      <c r="Z148" s="149"/>
      <c r="AA148" s="149"/>
      <c r="AB148" s="149"/>
      <c r="AC148" s="149"/>
      <c r="AD148" s="149"/>
      <c r="AE148" s="149" t="s">
        <v>280</v>
      </c>
      <c r="AF148" s="149">
        <v>0</v>
      </c>
      <c r="AG148" s="149"/>
      <c r="AH148" s="194"/>
      <c r="AI148" s="198" t="s">
        <v>548</v>
      </c>
      <c r="AJ148" s="197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5">
      <c r="A149" s="150"/>
      <c r="B149" s="191" t="s">
        <v>549</v>
      </c>
      <c r="C149" s="192"/>
      <c r="D149" s="189"/>
      <c r="E149" s="190">
        <v>-88.66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4"/>
      <c r="S149" s="164"/>
      <c r="T149" s="163"/>
      <c r="U149" s="163"/>
      <c r="V149" s="163"/>
      <c r="W149" s="164"/>
      <c r="X149" s="164"/>
      <c r="Y149" s="149"/>
      <c r="Z149" s="149"/>
      <c r="AA149" s="149"/>
      <c r="AB149" s="149"/>
      <c r="AC149" s="149"/>
      <c r="AD149" s="149"/>
      <c r="AE149" s="149" t="s">
        <v>280</v>
      </c>
      <c r="AF149" s="149">
        <v>0</v>
      </c>
      <c r="AG149" s="149"/>
      <c r="AH149" s="194"/>
      <c r="AI149" s="198" t="s">
        <v>549</v>
      </c>
      <c r="AJ149" s="197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82">
        <v>43</v>
      </c>
      <c r="B150" s="183" t="s">
        <v>550</v>
      </c>
      <c r="C150" s="183" t="s">
        <v>551</v>
      </c>
      <c r="D150" s="184" t="s">
        <v>382</v>
      </c>
      <c r="E150" s="185">
        <v>6</v>
      </c>
      <c r="F150" s="188"/>
      <c r="G150" s="186">
        <f t="shared" ref="G150:G158" si="0">ROUND(E150*F150,2)</f>
        <v>0</v>
      </c>
      <c r="H150" s="188"/>
      <c r="I150" s="186">
        <f t="shared" ref="I150:I158" si="1">ROUND(E150*H150,2)</f>
        <v>0</v>
      </c>
      <c r="J150" s="188"/>
      <c r="K150" s="186">
        <f t="shared" ref="K150:K158" si="2">ROUND(E150*J150,2)</f>
        <v>0</v>
      </c>
      <c r="L150" s="186">
        <v>21</v>
      </c>
      <c r="M150" s="186">
        <f t="shared" ref="M150:M158" si="3">G150*(1+L150/100)</f>
        <v>0</v>
      </c>
      <c r="N150" s="186">
        <v>1.9109999999999999E-2</v>
      </c>
      <c r="O150" s="186">
        <f t="shared" ref="O150:O158" si="4">ROUND(E150*N150,2)</f>
        <v>0.11</v>
      </c>
      <c r="P150" s="186">
        <v>0</v>
      </c>
      <c r="Q150" s="186">
        <f t="shared" ref="Q150:Q158" si="5">ROUND(E150*P150,2)</f>
        <v>0</v>
      </c>
      <c r="R150" s="187" t="s">
        <v>377</v>
      </c>
      <c r="S150" s="187" t="s">
        <v>221</v>
      </c>
      <c r="T150" s="186" t="s">
        <v>221</v>
      </c>
      <c r="U150" s="186">
        <v>0.25</v>
      </c>
      <c r="V150" s="186">
        <f t="shared" ref="V150:V158" si="6">ROUND(E150*U150,2)</f>
        <v>1.5</v>
      </c>
      <c r="W150" s="187"/>
      <c r="X150" s="187"/>
      <c r="Y150" s="149"/>
      <c r="Z150" s="149"/>
      <c r="AA150" s="149"/>
      <c r="AB150" s="149"/>
      <c r="AC150" s="149"/>
      <c r="AD150" s="149"/>
      <c r="AE150" s="149" t="s">
        <v>332</v>
      </c>
      <c r="AF150" s="149" t="s">
        <v>552</v>
      </c>
      <c r="AG150" s="149"/>
      <c r="AH150" s="194"/>
      <c r="AI150" s="194"/>
      <c r="AJ150" s="197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82">
        <v>44</v>
      </c>
      <c r="B151" s="183" t="s">
        <v>553</v>
      </c>
      <c r="C151" s="183" t="s">
        <v>554</v>
      </c>
      <c r="D151" s="184" t="s">
        <v>382</v>
      </c>
      <c r="E151" s="185">
        <v>9</v>
      </c>
      <c r="F151" s="188"/>
      <c r="G151" s="186">
        <f t="shared" si="0"/>
        <v>0</v>
      </c>
      <c r="H151" s="188"/>
      <c r="I151" s="186">
        <f t="shared" si="1"/>
        <v>0</v>
      </c>
      <c r="J151" s="188"/>
      <c r="K151" s="186">
        <f t="shared" si="2"/>
        <v>0</v>
      </c>
      <c r="L151" s="186">
        <v>21</v>
      </c>
      <c r="M151" s="186">
        <f t="shared" si="3"/>
        <v>0</v>
      </c>
      <c r="N151" s="186">
        <v>2.5239999999999999E-2</v>
      </c>
      <c r="O151" s="186">
        <f t="shared" si="4"/>
        <v>0.23</v>
      </c>
      <c r="P151" s="186">
        <v>0</v>
      </c>
      <c r="Q151" s="186">
        <f t="shared" si="5"/>
        <v>0</v>
      </c>
      <c r="R151" s="187" t="s">
        <v>377</v>
      </c>
      <c r="S151" s="187" t="s">
        <v>221</v>
      </c>
      <c r="T151" s="186" t="s">
        <v>221</v>
      </c>
      <c r="U151" s="186">
        <v>0.32</v>
      </c>
      <c r="V151" s="186">
        <f t="shared" si="6"/>
        <v>2.88</v>
      </c>
      <c r="W151" s="187"/>
      <c r="X151" s="187"/>
      <c r="Y151" s="149"/>
      <c r="Z151" s="149"/>
      <c r="AA151" s="149"/>
      <c r="AB151" s="149"/>
      <c r="AC151" s="149"/>
      <c r="AD151" s="149"/>
      <c r="AE151" s="149" t="s">
        <v>332</v>
      </c>
      <c r="AF151" s="149" t="s">
        <v>555</v>
      </c>
      <c r="AG151" s="149"/>
      <c r="AH151" s="194"/>
      <c r="AI151" s="194"/>
      <c r="AJ151" s="197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82">
        <v>45</v>
      </c>
      <c r="B152" s="183" t="s">
        <v>556</v>
      </c>
      <c r="C152" s="183" t="s">
        <v>557</v>
      </c>
      <c r="D152" s="184" t="s">
        <v>382</v>
      </c>
      <c r="E152" s="185">
        <v>4</v>
      </c>
      <c r="F152" s="188"/>
      <c r="G152" s="186">
        <f t="shared" si="0"/>
        <v>0</v>
      </c>
      <c r="H152" s="188"/>
      <c r="I152" s="186">
        <f t="shared" si="1"/>
        <v>0</v>
      </c>
      <c r="J152" s="188"/>
      <c r="K152" s="186">
        <f t="shared" si="2"/>
        <v>0</v>
      </c>
      <c r="L152" s="186">
        <v>21</v>
      </c>
      <c r="M152" s="186">
        <f t="shared" si="3"/>
        <v>0</v>
      </c>
      <c r="N152" s="186">
        <v>2.8330000000000001E-2</v>
      </c>
      <c r="O152" s="186">
        <f t="shared" si="4"/>
        <v>0.11</v>
      </c>
      <c r="P152" s="186">
        <v>0</v>
      </c>
      <c r="Q152" s="186">
        <f t="shared" si="5"/>
        <v>0</v>
      </c>
      <c r="R152" s="187" t="s">
        <v>377</v>
      </c>
      <c r="S152" s="187" t="s">
        <v>221</v>
      </c>
      <c r="T152" s="186" t="s">
        <v>221</v>
      </c>
      <c r="U152" s="186">
        <v>0.32</v>
      </c>
      <c r="V152" s="186">
        <f t="shared" si="6"/>
        <v>1.28</v>
      </c>
      <c r="W152" s="187"/>
      <c r="X152" s="187"/>
      <c r="Y152" s="149"/>
      <c r="Z152" s="149"/>
      <c r="AA152" s="149"/>
      <c r="AB152" s="149"/>
      <c r="AC152" s="149"/>
      <c r="AD152" s="149"/>
      <c r="AE152" s="149" t="s">
        <v>332</v>
      </c>
      <c r="AF152" s="149" t="s">
        <v>558</v>
      </c>
      <c r="AG152" s="149"/>
      <c r="AH152" s="194"/>
      <c r="AI152" s="194"/>
      <c r="AJ152" s="197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82">
        <v>46</v>
      </c>
      <c r="B153" s="183" t="s">
        <v>559</v>
      </c>
      <c r="C153" s="183" t="s">
        <v>560</v>
      </c>
      <c r="D153" s="184" t="s">
        <v>382</v>
      </c>
      <c r="E153" s="185">
        <v>28</v>
      </c>
      <c r="F153" s="188"/>
      <c r="G153" s="186">
        <f t="shared" si="0"/>
        <v>0</v>
      </c>
      <c r="H153" s="188"/>
      <c r="I153" s="186">
        <f t="shared" si="1"/>
        <v>0</v>
      </c>
      <c r="J153" s="188"/>
      <c r="K153" s="186">
        <f t="shared" si="2"/>
        <v>0</v>
      </c>
      <c r="L153" s="186">
        <v>21</v>
      </c>
      <c r="M153" s="186">
        <f t="shared" si="3"/>
        <v>0</v>
      </c>
      <c r="N153" s="186">
        <v>4.555E-2</v>
      </c>
      <c r="O153" s="186">
        <f t="shared" si="4"/>
        <v>1.28</v>
      </c>
      <c r="P153" s="186">
        <v>0</v>
      </c>
      <c r="Q153" s="186">
        <f t="shared" si="5"/>
        <v>0</v>
      </c>
      <c r="R153" s="187" t="s">
        <v>377</v>
      </c>
      <c r="S153" s="187" t="s">
        <v>221</v>
      </c>
      <c r="T153" s="186" t="s">
        <v>221</v>
      </c>
      <c r="U153" s="186">
        <v>0.25</v>
      </c>
      <c r="V153" s="186">
        <f t="shared" si="6"/>
        <v>7</v>
      </c>
      <c r="W153" s="187"/>
      <c r="X153" s="187"/>
      <c r="Y153" s="149"/>
      <c r="Z153" s="149"/>
      <c r="AA153" s="149"/>
      <c r="AB153" s="149"/>
      <c r="AC153" s="149"/>
      <c r="AD153" s="149"/>
      <c r="AE153" s="149" t="s">
        <v>332</v>
      </c>
      <c r="AF153" s="149" t="s">
        <v>561</v>
      </c>
      <c r="AG153" s="149"/>
      <c r="AH153" s="194"/>
      <c r="AI153" s="194"/>
      <c r="AJ153" s="197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82">
        <v>47</v>
      </c>
      <c r="B154" s="183" t="s">
        <v>562</v>
      </c>
      <c r="C154" s="183" t="s">
        <v>563</v>
      </c>
      <c r="D154" s="184" t="s">
        <v>382</v>
      </c>
      <c r="E154" s="185">
        <v>44</v>
      </c>
      <c r="F154" s="188"/>
      <c r="G154" s="186">
        <f t="shared" si="0"/>
        <v>0</v>
      </c>
      <c r="H154" s="188"/>
      <c r="I154" s="186">
        <f t="shared" si="1"/>
        <v>0</v>
      </c>
      <c r="J154" s="188"/>
      <c r="K154" s="186">
        <f t="shared" si="2"/>
        <v>0</v>
      </c>
      <c r="L154" s="186">
        <v>21</v>
      </c>
      <c r="M154" s="186">
        <f t="shared" si="3"/>
        <v>0</v>
      </c>
      <c r="N154" s="186">
        <v>5.4730000000000001E-2</v>
      </c>
      <c r="O154" s="186">
        <f t="shared" si="4"/>
        <v>2.41</v>
      </c>
      <c r="P154" s="186">
        <v>0</v>
      </c>
      <c r="Q154" s="186">
        <f t="shared" si="5"/>
        <v>0</v>
      </c>
      <c r="R154" s="187" t="s">
        <v>377</v>
      </c>
      <c r="S154" s="187" t="s">
        <v>221</v>
      </c>
      <c r="T154" s="186" t="s">
        <v>221</v>
      </c>
      <c r="U154" s="186">
        <v>0.26</v>
      </c>
      <c r="V154" s="186">
        <f t="shared" si="6"/>
        <v>11.44</v>
      </c>
      <c r="W154" s="187"/>
      <c r="X154" s="187"/>
      <c r="Y154" s="149"/>
      <c r="Z154" s="149"/>
      <c r="AA154" s="149"/>
      <c r="AB154" s="149"/>
      <c r="AC154" s="149"/>
      <c r="AD154" s="149"/>
      <c r="AE154" s="149" t="s">
        <v>332</v>
      </c>
      <c r="AF154" s="149" t="s">
        <v>564</v>
      </c>
      <c r="AG154" s="149"/>
      <c r="AH154" s="194"/>
      <c r="AI154" s="194"/>
      <c r="AJ154" s="197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82">
        <v>48</v>
      </c>
      <c r="B155" s="183" t="s">
        <v>565</v>
      </c>
      <c r="C155" s="183" t="s">
        <v>566</v>
      </c>
      <c r="D155" s="184" t="s">
        <v>382</v>
      </c>
      <c r="E155" s="185">
        <v>8</v>
      </c>
      <c r="F155" s="188"/>
      <c r="G155" s="186">
        <f t="shared" si="0"/>
        <v>0</v>
      </c>
      <c r="H155" s="188"/>
      <c r="I155" s="186">
        <f t="shared" si="1"/>
        <v>0</v>
      </c>
      <c r="J155" s="188"/>
      <c r="K155" s="186">
        <f t="shared" si="2"/>
        <v>0</v>
      </c>
      <c r="L155" s="186">
        <v>21</v>
      </c>
      <c r="M155" s="186">
        <f t="shared" si="3"/>
        <v>0</v>
      </c>
      <c r="N155" s="186">
        <v>8.1320000000000003E-2</v>
      </c>
      <c r="O155" s="186">
        <f t="shared" si="4"/>
        <v>0.65</v>
      </c>
      <c r="P155" s="186">
        <v>0</v>
      </c>
      <c r="Q155" s="186">
        <f t="shared" si="5"/>
        <v>0</v>
      </c>
      <c r="R155" s="187" t="s">
        <v>377</v>
      </c>
      <c r="S155" s="187" t="s">
        <v>221</v>
      </c>
      <c r="T155" s="186" t="s">
        <v>221</v>
      </c>
      <c r="U155" s="186">
        <v>0.35</v>
      </c>
      <c r="V155" s="186">
        <f t="shared" si="6"/>
        <v>2.8</v>
      </c>
      <c r="W155" s="187"/>
      <c r="X155" s="187"/>
      <c r="Y155" s="149"/>
      <c r="Z155" s="149"/>
      <c r="AA155" s="149"/>
      <c r="AB155" s="149"/>
      <c r="AC155" s="149"/>
      <c r="AD155" s="149"/>
      <c r="AE155" s="149" t="s">
        <v>332</v>
      </c>
      <c r="AF155" s="149" t="s">
        <v>567</v>
      </c>
      <c r="AG155" s="149"/>
      <c r="AH155" s="194"/>
      <c r="AI155" s="194"/>
      <c r="AJ155" s="197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82">
        <v>49</v>
      </c>
      <c r="B156" s="183" t="s">
        <v>568</v>
      </c>
      <c r="C156" s="183" t="s">
        <v>569</v>
      </c>
      <c r="D156" s="184" t="s">
        <v>382</v>
      </c>
      <c r="E156" s="185">
        <v>5</v>
      </c>
      <c r="F156" s="188"/>
      <c r="G156" s="186">
        <f t="shared" si="0"/>
        <v>0</v>
      </c>
      <c r="H156" s="188"/>
      <c r="I156" s="186">
        <f t="shared" si="1"/>
        <v>0</v>
      </c>
      <c r="J156" s="188"/>
      <c r="K156" s="186">
        <f t="shared" si="2"/>
        <v>0</v>
      </c>
      <c r="L156" s="186">
        <v>21</v>
      </c>
      <c r="M156" s="186">
        <f t="shared" si="3"/>
        <v>0</v>
      </c>
      <c r="N156" s="186">
        <v>0.12620000000000001</v>
      </c>
      <c r="O156" s="186">
        <f t="shared" si="4"/>
        <v>0.63</v>
      </c>
      <c r="P156" s="186">
        <v>0</v>
      </c>
      <c r="Q156" s="186">
        <f t="shared" si="5"/>
        <v>0</v>
      </c>
      <c r="R156" s="187" t="s">
        <v>377</v>
      </c>
      <c r="S156" s="187" t="s">
        <v>221</v>
      </c>
      <c r="T156" s="186" t="s">
        <v>221</v>
      </c>
      <c r="U156" s="186">
        <v>0.3</v>
      </c>
      <c r="V156" s="186">
        <f t="shared" si="6"/>
        <v>1.5</v>
      </c>
      <c r="W156" s="187"/>
      <c r="X156" s="187"/>
      <c r="Y156" s="149"/>
      <c r="Z156" s="149"/>
      <c r="AA156" s="149"/>
      <c r="AB156" s="149"/>
      <c r="AC156" s="149"/>
      <c r="AD156" s="149"/>
      <c r="AE156" s="149" t="s">
        <v>332</v>
      </c>
      <c r="AF156" s="149" t="s">
        <v>570</v>
      </c>
      <c r="AG156" s="149"/>
      <c r="AH156" s="194"/>
      <c r="AI156" s="194"/>
      <c r="AJ156" s="197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82">
        <v>50</v>
      </c>
      <c r="B157" s="183" t="s">
        <v>571</v>
      </c>
      <c r="C157" s="183" t="s">
        <v>572</v>
      </c>
      <c r="D157" s="184" t="s">
        <v>382</v>
      </c>
      <c r="E157" s="185">
        <v>28</v>
      </c>
      <c r="F157" s="188"/>
      <c r="G157" s="186">
        <f t="shared" si="0"/>
        <v>0</v>
      </c>
      <c r="H157" s="188"/>
      <c r="I157" s="186">
        <f t="shared" si="1"/>
        <v>0</v>
      </c>
      <c r="J157" s="188"/>
      <c r="K157" s="186">
        <f t="shared" si="2"/>
        <v>0</v>
      </c>
      <c r="L157" s="186">
        <v>21</v>
      </c>
      <c r="M157" s="186">
        <f t="shared" si="3"/>
        <v>0</v>
      </c>
      <c r="N157" s="186">
        <v>0.22295000000000001</v>
      </c>
      <c r="O157" s="186">
        <f t="shared" si="4"/>
        <v>6.24</v>
      </c>
      <c r="P157" s="186">
        <v>0</v>
      </c>
      <c r="Q157" s="186">
        <f t="shared" si="5"/>
        <v>0</v>
      </c>
      <c r="R157" s="187" t="s">
        <v>377</v>
      </c>
      <c r="S157" s="187" t="s">
        <v>221</v>
      </c>
      <c r="T157" s="186" t="s">
        <v>221</v>
      </c>
      <c r="U157" s="186">
        <v>0.35</v>
      </c>
      <c r="V157" s="186">
        <f t="shared" si="6"/>
        <v>9.8000000000000007</v>
      </c>
      <c r="W157" s="187"/>
      <c r="X157" s="187"/>
      <c r="Y157" s="149"/>
      <c r="Z157" s="149"/>
      <c r="AA157" s="149"/>
      <c r="AB157" s="149"/>
      <c r="AC157" s="149"/>
      <c r="AD157" s="149"/>
      <c r="AE157" s="149" t="s">
        <v>332</v>
      </c>
      <c r="AF157" s="149" t="s">
        <v>573</v>
      </c>
      <c r="AG157" s="149"/>
      <c r="AH157" s="194"/>
      <c r="AI157" s="194"/>
      <c r="AJ157" s="197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82">
        <v>51</v>
      </c>
      <c r="B158" s="183" t="s">
        <v>574</v>
      </c>
      <c r="C158" s="183" t="s">
        <v>575</v>
      </c>
      <c r="D158" s="184" t="s">
        <v>501</v>
      </c>
      <c r="E158" s="185">
        <v>247.33</v>
      </c>
      <c r="F158" s="188"/>
      <c r="G158" s="186">
        <f t="shared" si="0"/>
        <v>0</v>
      </c>
      <c r="H158" s="188"/>
      <c r="I158" s="186">
        <f t="shared" si="1"/>
        <v>0</v>
      </c>
      <c r="J158" s="188"/>
      <c r="K158" s="186">
        <f t="shared" si="2"/>
        <v>0</v>
      </c>
      <c r="L158" s="186">
        <v>21</v>
      </c>
      <c r="M158" s="186">
        <f t="shared" si="3"/>
        <v>0</v>
      </c>
      <c r="N158" s="186">
        <v>5.5000000000000003E-4</v>
      </c>
      <c r="O158" s="186">
        <f t="shared" si="4"/>
        <v>0.14000000000000001</v>
      </c>
      <c r="P158" s="186">
        <v>0</v>
      </c>
      <c r="Q158" s="186">
        <f t="shared" si="5"/>
        <v>0</v>
      </c>
      <c r="R158" s="187" t="s">
        <v>377</v>
      </c>
      <c r="S158" s="187" t="s">
        <v>221</v>
      </c>
      <c r="T158" s="186" t="s">
        <v>221</v>
      </c>
      <c r="U158" s="186">
        <v>0.15</v>
      </c>
      <c r="V158" s="186">
        <f t="shared" si="6"/>
        <v>37.1</v>
      </c>
      <c r="W158" s="187"/>
      <c r="X158" s="187"/>
      <c r="Y158" s="149"/>
      <c r="Z158" s="149"/>
      <c r="AA158" s="149"/>
      <c r="AB158" s="149"/>
      <c r="AC158" s="149"/>
      <c r="AD158" s="149"/>
      <c r="AE158" s="149" t="s">
        <v>332</v>
      </c>
      <c r="AF158" s="149" t="s">
        <v>576</v>
      </c>
      <c r="AG158" s="149"/>
      <c r="AH158" s="194"/>
      <c r="AI158" s="194"/>
      <c r="AJ158" s="197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5">
      <c r="A159" s="150"/>
      <c r="B159" s="191" t="s">
        <v>577</v>
      </c>
      <c r="C159" s="192"/>
      <c r="D159" s="189"/>
      <c r="E159" s="190">
        <v>233.56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4"/>
      <c r="S159" s="164"/>
      <c r="T159" s="163"/>
      <c r="U159" s="163"/>
      <c r="V159" s="163"/>
      <c r="W159" s="164"/>
      <c r="X159" s="164"/>
      <c r="Y159" s="149"/>
      <c r="Z159" s="149"/>
      <c r="AA159" s="149"/>
      <c r="AB159" s="149"/>
      <c r="AC159" s="149"/>
      <c r="AD159" s="149"/>
      <c r="AE159" s="149" t="s">
        <v>280</v>
      </c>
      <c r="AF159" s="149">
        <v>0</v>
      </c>
      <c r="AG159" s="149"/>
      <c r="AH159" s="194"/>
      <c r="AI159" s="198" t="s">
        <v>577</v>
      </c>
      <c r="AJ159" s="197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50"/>
      <c r="B160" s="191" t="s">
        <v>578</v>
      </c>
      <c r="C160" s="192"/>
      <c r="D160" s="189"/>
      <c r="E160" s="190">
        <v>13.77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4"/>
      <c r="S160" s="164"/>
      <c r="T160" s="163"/>
      <c r="U160" s="163"/>
      <c r="V160" s="163"/>
      <c r="W160" s="164"/>
      <c r="X160" s="164"/>
      <c r="Y160" s="149"/>
      <c r="Z160" s="149"/>
      <c r="AA160" s="149"/>
      <c r="AB160" s="149"/>
      <c r="AC160" s="149"/>
      <c r="AD160" s="149"/>
      <c r="AE160" s="149" t="s">
        <v>280</v>
      </c>
      <c r="AF160" s="149">
        <v>0</v>
      </c>
      <c r="AG160" s="149"/>
      <c r="AH160" s="194"/>
      <c r="AI160" s="198" t="s">
        <v>578</v>
      </c>
      <c r="AJ160" s="197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82">
        <v>52</v>
      </c>
      <c r="B161" s="183" t="s">
        <v>579</v>
      </c>
      <c r="C161" s="183" t="s">
        <v>580</v>
      </c>
      <c r="D161" s="184" t="s">
        <v>356</v>
      </c>
      <c r="E161" s="185">
        <v>59.470500000000001</v>
      </c>
      <c r="F161" s="188"/>
      <c r="G161" s="186">
        <f>ROUND(E161*F161,2)</f>
        <v>0</v>
      </c>
      <c r="H161" s="188"/>
      <c r="I161" s="186">
        <f>ROUND(E161*H161,2)</f>
        <v>0</v>
      </c>
      <c r="J161" s="188"/>
      <c r="K161" s="186">
        <f>ROUND(E161*J161,2)</f>
        <v>0</v>
      </c>
      <c r="L161" s="186">
        <v>21</v>
      </c>
      <c r="M161" s="186">
        <f>G161*(1+L161/100)</f>
        <v>0</v>
      </c>
      <c r="N161" s="186">
        <v>5.3190000000000001E-2</v>
      </c>
      <c r="O161" s="186">
        <f>ROUND(E161*N161,2)</f>
        <v>3.16</v>
      </c>
      <c r="P161" s="186">
        <v>0</v>
      </c>
      <c r="Q161" s="186">
        <f>ROUND(E161*P161,2)</f>
        <v>0</v>
      </c>
      <c r="R161" s="187" t="s">
        <v>377</v>
      </c>
      <c r="S161" s="187" t="s">
        <v>221</v>
      </c>
      <c r="T161" s="186" t="s">
        <v>221</v>
      </c>
      <c r="U161" s="186">
        <v>0.49</v>
      </c>
      <c r="V161" s="186">
        <f>ROUND(E161*U161,2)</f>
        <v>29.14</v>
      </c>
      <c r="W161" s="187"/>
      <c r="X161" s="187"/>
      <c r="Y161" s="149"/>
      <c r="Z161" s="149"/>
      <c r="AA161" s="149"/>
      <c r="AB161" s="149"/>
      <c r="AC161" s="149"/>
      <c r="AD161" s="149"/>
      <c r="AE161" s="149" t="s">
        <v>332</v>
      </c>
      <c r="AF161" s="149" t="s">
        <v>581</v>
      </c>
      <c r="AG161" s="149"/>
      <c r="AH161" s="194"/>
      <c r="AI161" s="194"/>
      <c r="AJ161" s="197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1" outlineLevel="1" x14ac:dyDescent="0.25">
      <c r="A162" s="150"/>
      <c r="B162" s="270" t="s">
        <v>582</v>
      </c>
      <c r="C162" s="270"/>
      <c r="D162" s="271"/>
      <c r="E162" s="190">
        <v>64.462500000000006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4"/>
      <c r="S162" s="164"/>
      <c r="T162" s="163"/>
      <c r="U162" s="163"/>
      <c r="V162" s="163"/>
      <c r="W162" s="164"/>
      <c r="X162" s="164"/>
      <c r="Y162" s="149"/>
      <c r="Z162" s="149"/>
      <c r="AA162" s="149"/>
      <c r="AB162" s="149"/>
      <c r="AC162" s="149"/>
      <c r="AD162" s="149"/>
      <c r="AE162" s="149" t="s">
        <v>280</v>
      </c>
      <c r="AF162" s="149">
        <v>0</v>
      </c>
      <c r="AG162" s="149"/>
      <c r="AH162" s="194"/>
      <c r="AI162" s="198" t="s">
        <v>582</v>
      </c>
      <c r="AJ162" s="197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50"/>
      <c r="B163" s="191" t="s">
        <v>583</v>
      </c>
      <c r="C163" s="192"/>
      <c r="D163" s="189"/>
      <c r="E163" s="190">
        <v>-7.0919999999999996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4"/>
      <c r="S163" s="164"/>
      <c r="T163" s="163"/>
      <c r="U163" s="163"/>
      <c r="V163" s="163"/>
      <c r="W163" s="164"/>
      <c r="X163" s="164"/>
      <c r="Y163" s="149"/>
      <c r="Z163" s="149"/>
      <c r="AA163" s="149"/>
      <c r="AB163" s="149"/>
      <c r="AC163" s="149"/>
      <c r="AD163" s="149"/>
      <c r="AE163" s="149" t="s">
        <v>280</v>
      </c>
      <c r="AF163" s="149">
        <v>0</v>
      </c>
      <c r="AG163" s="149"/>
      <c r="AH163" s="194"/>
      <c r="AI163" s="198" t="s">
        <v>583</v>
      </c>
      <c r="AJ163" s="197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50"/>
      <c r="B164" s="191" t="s">
        <v>302</v>
      </c>
      <c r="C164" s="192"/>
      <c r="D164" s="189"/>
      <c r="E164" s="190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4"/>
      <c r="S164" s="164"/>
      <c r="T164" s="163"/>
      <c r="U164" s="163"/>
      <c r="V164" s="163"/>
      <c r="W164" s="164"/>
      <c r="X164" s="164"/>
      <c r="Y164" s="149"/>
      <c r="Z164" s="149"/>
      <c r="AA164" s="149"/>
      <c r="AB164" s="149"/>
      <c r="AC164" s="149"/>
      <c r="AD164" s="149"/>
      <c r="AE164" s="149" t="s">
        <v>280</v>
      </c>
      <c r="AF164" s="149">
        <v>0</v>
      </c>
      <c r="AG164" s="149"/>
      <c r="AH164" s="194"/>
      <c r="AI164" s="198" t="s">
        <v>302</v>
      </c>
      <c r="AJ164" s="197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50"/>
      <c r="B165" s="191" t="s">
        <v>584</v>
      </c>
      <c r="C165" s="192"/>
      <c r="D165" s="189"/>
      <c r="E165" s="190">
        <v>2.1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4"/>
      <c r="S165" s="164"/>
      <c r="T165" s="163"/>
      <c r="U165" s="163"/>
      <c r="V165" s="163"/>
      <c r="W165" s="164"/>
      <c r="X165" s="164"/>
      <c r="Y165" s="149"/>
      <c r="Z165" s="149"/>
      <c r="AA165" s="149"/>
      <c r="AB165" s="149"/>
      <c r="AC165" s="149"/>
      <c r="AD165" s="149"/>
      <c r="AE165" s="149" t="s">
        <v>280</v>
      </c>
      <c r="AF165" s="149">
        <v>0</v>
      </c>
      <c r="AG165" s="149"/>
      <c r="AH165" s="194"/>
      <c r="AI165" s="198" t="s">
        <v>584</v>
      </c>
      <c r="AJ165" s="197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82">
        <v>53</v>
      </c>
      <c r="B166" s="183" t="s">
        <v>585</v>
      </c>
      <c r="C166" s="183" t="s">
        <v>586</v>
      </c>
      <c r="D166" s="184" t="s">
        <v>356</v>
      </c>
      <c r="E166" s="185">
        <v>476.69574999999998</v>
      </c>
      <c r="F166" s="188"/>
      <c r="G166" s="186">
        <f>ROUND(E166*F166,2)</f>
        <v>0</v>
      </c>
      <c r="H166" s="188"/>
      <c r="I166" s="186">
        <f>ROUND(E166*H166,2)</f>
        <v>0</v>
      </c>
      <c r="J166" s="188"/>
      <c r="K166" s="186">
        <f>ROUND(E166*J166,2)</f>
        <v>0</v>
      </c>
      <c r="L166" s="186">
        <v>21</v>
      </c>
      <c r="M166" s="186">
        <f>G166*(1+L166/100)</f>
        <v>0</v>
      </c>
      <c r="N166" s="186">
        <v>0.10736</v>
      </c>
      <c r="O166" s="186">
        <f>ROUND(E166*N166,2)</f>
        <v>51.18</v>
      </c>
      <c r="P166" s="186">
        <v>0</v>
      </c>
      <c r="Q166" s="186">
        <f>ROUND(E166*P166,2)</f>
        <v>0</v>
      </c>
      <c r="R166" s="187" t="s">
        <v>377</v>
      </c>
      <c r="S166" s="187" t="s">
        <v>221</v>
      </c>
      <c r="T166" s="186" t="s">
        <v>221</v>
      </c>
      <c r="U166" s="186">
        <v>0.56000000000000005</v>
      </c>
      <c r="V166" s="186">
        <f>ROUND(E166*U166,2)</f>
        <v>266.95</v>
      </c>
      <c r="W166" s="187"/>
      <c r="X166" s="187"/>
      <c r="Y166" s="149"/>
      <c r="Z166" s="149"/>
      <c r="AA166" s="149"/>
      <c r="AB166" s="149"/>
      <c r="AC166" s="149"/>
      <c r="AD166" s="149"/>
      <c r="AE166" s="149" t="s">
        <v>332</v>
      </c>
      <c r="AF166" s="149" t="s">
        <v>587</v>
      </c>
      <c r="AG166" s="149"/>
      <c r="AH166" s="194"/>
      <c r="AI166" s="194"/>
      <c r="AJ166" s="197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50"/>
      <c r="B167" s="191" t="s">
        <v>588</v>
      </c>
      <c r="C167" s="192"/>
      <c r="D167" s="189"/>
      <c r="E167" s="190">
        <v>80.775000000000006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4"/>
      <c r="S167" s="164"/>
      <c r="T167" s="163"/>
      <c r="U167" s="163"/>
      <c r="V167" s="163"/>
      <c r="W167" s="164"/>
      <c r="X167" s="164"/>
      <c r="Y167" s="149"/>
      <c r="Z167" s="149"/>
      <c r="AA167" s="149"/>
      <c r="AB167" s="149"/>
      <c r="AC167" s="149"/>
      <c r="AD167" s="149"/>
      <c r="AE167" s="149" t="s">
        <v>280</v>
      </c>
      <c r="AF167" s="149">
        <v>0</v>
      </c>
      <c r="AG167" s="149"/>
      <c r="AH167" s="194"/>
      <c r="AI167" s="198" t="s">
        <v>588</v>
      </c>
      <c r="AJ167" s="197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5">
      <c r="A168" s="150"/>
      <c r="B168" s="191" t="s">
        <v>589</v>
      </c>
      <c r="C168" s="192"/>
      <c r="D168" s="189"/>
      <c r="E168" s="190">
        <v>110.90625</v>
      </c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4"/>
      <c r="S168" s="164"/>
      <c r="T168" s="163"/>
      <c r="U168" s="163"/>
      <c r="V168" s="163"/>
      <c r="W168" s="164"/>
      <c r="X168" s="164"/>
      <c r="Y168" s="149"/>
      <c r="Z168" s="149"/>
      <c r="AA168" s="149"/>
      <c r="AB168" s="149"/>
      <c r="AC168" s="149"/>
      <c r="AD168" s="149"/>
      <c r="AE168" s="149" t="s">
        <v>280</v>
      </c>
      <c r="AF168" s="149">
        <v>0</v>
      </c>
      <c r="AG168" s="149"/>
      <c r="AH168" s="194"/>
      <c r="AI168" s="198" t="s">
        <v>589</v>
      </c>
      <c r="AJ168" s="197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5">
      <c r="A169" s="150"/>
      <c r="B169" s="191" t="s">
        <v>590</v>
      </c>
      <c r="C169" s="192"/>
      <c r="D169" s="189"/>
      <c r="E169" s="190">
        <v>-12.608000000000001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4"/>
      <c r="S169" s="164"/>
      <c r="T169" s="163"/>
      <c r="U169" s="163"/>
      <c r="V169" s="163"/>
      <c r="W169" s="164"/>
      <c r="X169" s="164"/>
      <c r="Y169" s="149"/>
      <c r="Z169" s="149"/>
      <c r="AA169" s="149"/>
      <c r="AB169" s="149"/>
      <c r="AC169" s="149"/>
      <c r="AD169" s="149"/>
      <c r="AE169" s="149" t="s">
        <v>280</v>
      </c>
      <c r="AF169" s="149">
        <v>0</v>
      </c>
      <c r="AG169" s="149"/>
      <c r="AH169" s="194"/>
      <c r="AI169" s="198" t="s">
        <v>590</v>
      </c>
      <c r="AJ169" s="197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50"/>
      <c r="B170" s="191" t="s">
        <v>302</v>
      </c>
      <c r="C170" s="192"/>
      <c r="D170" s="189"/>
      <c r="E170" s="190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4"/>
      <c r="S170" s="164"/>
      <c r="T170" s="163"/>
      <c r="U170" s="163"/>
      <c r="V170" s="163"/>
      <c r="W170" s="164"/>
      <c r="X170" s="164"/>
      <c r="Y170" s="149"/>
      <c r="Z170" s="149"/>
      <c r="AA170" s="149"/>
      <c r="AB170" s="149"/>
      <c r="AC170" s="149"/>
      <c r="AD170" s="149"/>
      <c r="AE170" s="149" t="s">
        <v>280</v>
      </c>
      <c r="AF170" s="149">
        <v>0</v>
      </c>
      <c r="AG170" s="149"/>
      <c r="AH170" s="194"/>
      <c r="AI170" s="198" t="s">
        <v>302</v>
      </c>
      <c r="AJ170" s="197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50"/>
      <c r="B171" s="270" t="s">
        <v>591</v>
      </c>
      <c r="C171" s="270"/>
      <c r="D171" s="271"/>
      <c r="E171" s="190">
        <v>270.54750000000001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4"/>
      <c r="S171" s="164"/>
      <c r="T171" s="163"/>
      <c r="U171" s="163"/>
      <c r="V171" s="163"/>
      <c r="W171" s="164"/>
      <c r="X171" s="164"/>
      <c r="Y171" s="149"/>
      <c r="Z171" s="149"/>
      <c r="AA171" s="149"/>
      <c r="AB171" s="149"/>
      <c r="AC171" s="149"/>
      <c r="AD171" s="149"/>
      <c r="AE171" s="149" t="s">
        <v>280</v>
      </c>
      <c r="AF171" s="149">
        <v>0</v>
      </c>
      <c r="AG171" s="149"/>
      <c r="AH171" s="194"/>
      <c r="AI171" s="198" t="s">
        <v>591</v>
      </c>
      <c r="AJ171" s="197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50"/>
      <c r="B172" s="270" t="s">
        <v>592</v>
      </c>
      <c r="C172" s="270"/>
      <c r="D172" s="271"/>
      <c r="E172" s="190">
        <v>27.074999999999999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4"/>
      <c r="S172" s="164"/>
      <c r="T172" s="163"/>
      <c r="U172" s="163"/>
      <c r="V172" s="163"/>
      <c r="W172" s="164"/>
      <c r="X172" s="164"/>
      <c r="Y172" s="149"/>
      <c r="Z172" s="149"/>
      <c r="AA172" s="149"/>
      <c r="AB172" s="149"/>
      <c r="AC172" s="149"/>
      <c r="AD172" s="149"/>
      <c r="AE172" s="149" t="s">
        <v>280</v>
      </c>
      <c r="AF172" s="149">
        <v>0</v>
      </c>
      <c r="AG172" s="149"/>
      <c r="AH172" s="194"/>
      <c r="AI172" s="198" t="s">
        <v>592</v>
      </c>
      <c r="AJ172" s="197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5">
      <c r="A173" s="182">
        <v>54</v>
      </c>
      <c r="B173" s="183" t="s">
        <v>593</v>
      </c>
      <c r="C173" s="183" t="s">
        <v>594</v>
      </c>
      <c r="D173" s="184" t="s">
        <v>382</v>
      </c>
      <c r="E173" s="185">
        <v>1</v>
      </c>
      <c r="F173" s="188"/>
      <c r="G173" s="186">
        <f>ROUND(E173*F173,2)</f>
        <v>0</v>
      </c>
      <c r="H173" s="188"/>
      <c r="I173" s="186">
        <f>ROUND(E173*H173,2)</f>
        <v>0</v>
      </c>
      <c r="J173" s="188"/>
      <c r="K173" s="186">
        <f>ROUND(E173*J173,2)</f>
        <v>0</v>
      </c>
      <c r="L173" s="186">
        <v>21</v>
      </c>
      <c r="M173" s="186">
        <f>G173*(1+L173/100)</f>
        <v>0</v>
      </c>
      <c r="N173" s="186">
        <v>0.77524000000000004</v>
      </c>
      <c r="O173" s="186">
        <f>ROUND(E173*N173,2)</f>
        <v>0.78</v>
      </c>
      <c r="P173" s="186">
        <v>0.39760000000000001</v>
      </c>
      <c r="Q173" s="186">
        <f>ROUND(E173*P173,2)</f>
        <v>0.4</v>
      </c>
      <c r="R173" s="187" t="s">
        <v>383</v>
      </c>
      <c r="S173" s="187" t="s">
        <v>221</v>
      </c>
      <c r="T173" s="186" t="s">
        <v>221</v>
      </c>
      <c r="U173" s="186">
        <v>17.731750000000002</v>
      </c>
      <c r="V173" s="186">
        <f>ROUND(E173*U173,2)</f>
        <v>17.73</v>
      </c>
      <c r="W173" s="187"/>
      <c r="X173" s="187"/>
      <c r="Y173" s="149"/>
      <c r="Z173" s="149"/>
      <c r="AA173" s="149"/>
      <c r="AB173" s="149"/>
      <c r="AC173" s="149"/>
      <c r="AD173" s="149"/>
      <c r="AE173" s="149" t="s">
        <v>384</v>
      </c>
      <c r="AF173" s="149" t="s">
        <v>595</v>
      </c>
      <c r="AG173" s="149"/>
      <c r="AH173" s="194"/>
      <c r="AI173" s="194"/>
      <c r="AJ173" s="197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x14ac:dyDescent="0.25">
      <c r="A174" s="136"/>
      <c r="B174" s="154"/>
      <c r="C174" s="154"/>
      <c r="D174" s="157"/>
      <c r="E174" s="158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60"/>
      <c r="S174" s="160"/>
      <c r="T174" s="159"/>
      <c r="U174" s="159"/>
      <c r="V174" s="159"/>
      <c r="W174" s="160"/>
      <c r="X174" s="160"/>
      <c r="AH174" s="193"/>
      <c r="AI174" s="193"/>
      <c r="AJ174" s="196"/>
    </row>
    <row r="175" spans="1:60" x14ac:dyDescent="0.25">
      <c r="A175" s="152" t="s">
        <v>215</v>
      </c>
      <c r="B175" s="169" t="s">
        <v>94</v>
      </c>
      <c r="C175" s="169" t="s">
        <v>95</v>
      </c>
      <c r="D175" s="170"/>
      <c r="E175" s="171"/>
      <c r="F175" s="172"/>
      <c r="G175" s="173">
        <f>SUMIF(AE176:AE242,"&lt;&gt;NOR",G176:G242)</f>
        <v>0</v>
      </c>
      <c r="H175" s="172"/>
      <c r="I175" s="172">
        <f>SUM(I176:I242)</f>
        <v>0</v>
      </c>
      <c r="J175" s="172"/>
      <c r="K175" s="172">
        <f>SUM(K176:K242)</f>
        <v>0</v>
      </c>
      <c r="L175" s="172"/>
      <c r="M175" s="172">
        <f>SUM(M176:M242)</f>
        <v>0</v>
      </c>
      <c r="N175" s="172"/>
      <c r="O175" s="172">
        <f>SUM(O176:O242)</f>
        <v>409.08</v>
      </c>
      <c r="P175" s="172"/>
      <c r="Q175" s="172">
        <f>SUM(Q176:Q242)</f>
        <v>0</v>
      </c>
      <c r="R175" s="174"/>
      <c r="S175" s="174"/>
      <c r="T175" s="172"/>
      <c r="U175" s="172"/>
      <c r="V175" s="172">
        <f>SUM(V176:V242)</f>
        <v>231.62999999999997</v>
      </c>
      <c r="W175" s="174"/>
      <c r="X175" s="175"/>
      <c r="AE175" t="s">
        <v>216</v>
      </c>
      <c r="AH175" s="193"/>
      <c r="AI175" s="193"/>
      <c r="AJ175" s="196"/>
    </row>
    <row r="176" spans="1:60" outlineLevel="1" x14ac:dyDescent="0.25">
      <c r="A176" s="182">
        <v>55</v>
      </c>
      <c r="B176" s="183" t="s">
        <v>596</v>
      </c>
      <c r="C176" s="183" t="s">
        <v>2847</v>
      </c>
      <c r="D176" s="184" t="s">
        <v>382</v>
      </c>
      <c r="E176" s="185">
        <v>115</v>
      </c>
      <c r="F176" s="188"/>
      <c r="G176" s="186">
        <f>ROUND(E176*F176,2)</f>
        <v>0</v>
      </c>
      <c r="H176" s="188"/>
      <c r="I176" s="186">
        <f>ROUND(E176*H176,2)</f>
        <v>0</v>
      </c>
      <c r="J176" s="188"/>
      <c r="K176" s="186">
        <f>ROUND(E176*J176,2)</f>
        <v>0</v>
      </c>
      <c r="L176" s="186">
        <v>21</v>
      </c>
      <c r="M176" s="186">
        <f>G176*(1+L176/100)</f>
        <v>0</v>
      </c>
      <c r="N176" s="186">
        <v>0.26486999999999999</v>
      </c>
      <c r="O176" s="186">
        <f>ROUND(E176*N176,2)</f>
        <v>30.46</v>
      </c>
      <c r="P176" s="186">
        <v>0</v>
      </c>
      <c r="Q176" s="186">
        <f>ROUND(E176*P176,2)</f>
        <v>0</v>
      </c>
      <c r="R176" s="187" t="s">
        <v>597</v>
      </c>
      <c r="S176" s="187" t="s">
        <v>221</v>
      </c>
      <c r="T176" s="186" t="s">
        <v>221</v>
      </c>
      <c r="U176" s="186">
        <v>1.117</v>
      </c>
      <c r="V176" s="186">
        <f>ROUND(E176*U176,2)</f>
        <v>128.46</v>
      </c>
      <c r="W176" s="187"/>
      <c r="X176" s="187"/>
      <c r="Y176" s="149"/>
      <c r="Z176" s="149"/>
      <c r="AA176" s="149"/>
      <c r="AB176" s="149"/>
      <c r="AC176" s="149"/>
      <c r="AD176" s="149"/>
      <c r="AE176" s="149" t="s">
        <v>332</v>
      </c>
      <c r="AF176" s="149" t="s">
        <v>598</v>
      </c>
      <c r="AG176" s="149"/>
      <c r="AH176" s="194"/>
      <c r="AI176" s="194"/>
      <c r="AJ176" s="197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50"/>
      <c r="B177" s="191" t="s">
        <v>599</v>
      </c>
      <c r="C177" s="192"/>
      <c r="D177" s="189"/>
      <c r="E177" s="190">
        <v>115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4"/>
      <c r="S177" s="164"/>
      <c r="T177" s="163"/>
      <c r="U177" s="163"/>
      <c r="V177" s="163"/>
      <c r="W177" s="164"/>
      <c r="X177" s="164"/>
      <c r="Y177" s="149"/>
      <c r="Z177" s="149"/>
      <c r="AA177" s="149"/>
      <c r="AB177" s="149"/>
      <c r="AC177" s="149"/>
      <c r="AD177" s="149"/>
      <c r="AE177" s="149" t="s">
        <v>280</v>
      </c>
      <c r="AF177" s="149">
        <v>0</v>
      </c>
      <c r="AG177" s="149"/>
      <c r="AH177" s="194"/>
      <c r="AI177" s="198" t="s">
        <v>599</v>
      </c>
      <c r="AJ177" s="197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5">
      <c r="A178" s="182">
        <v>56</v>
      </c>
      <c r="B178" s="183" t="s">
        <v>600</v>
      </c>
      <c r="C178" s="183" t="s">
        <v>601</v>
      </c>
      <c r="D178" s="184" t="s">
        <v>330</v>
      </c>
      <c r="E178" s="185">
        <v>4.4412500000000001</v>
      </c>
      <c r="F178" s="188"/>
      <c r="G178" s="186">
        <f>ROUND(E178*F178,2)</f>
        <v>0</v>
      </c>
      <c r="H178" s="188"/>
      <c r="I178" s="186">
        <f>ROUND(E178*H178,2)</f>
        <v>0</v>
      </c>
      <c r="J178" s="188"/>
      <c r="K178" s="186">
        <f>ROUND(E178*J178,2)</f>
        <v>0</v>
      </c>
      <c r="L178" s="186">
        <v>21</v>
      </c>
      <c r="M178" s="186">
        <f>G178*(1+L178/100)</f>
        <v>0</v>
      </c>
      <c r="N178" s="186">
        <v>2.5251399999999999</v>
      </c>
      <c r="O178" s="186">
        <f>ROUND(E178*N178,2)</f>
        <v>11.21</v>
      </c>
      <c r="P178" s="186">
        <v>0</v>
      </c>
      <c r="Q178" s="186">
        <f>ROUND(E178*P178,2)</f>
        <v>0</v>
      </c>
      <c r="R178" s="187" t="s">
        <v>377</v>
      </c>
      <c r="S178" s="187" t="s">
        <v>221</v>
      </c>
      <c r="T178" s="186" t="s">
        <v>221</v>
      </c>
      <c r="U178" s="186">
        <v>0.98699999999999999</v>
      </c>
      <c r="V178" s="186">
        <f>ROUND(E178*U178,2)</f>
        <v>4.38</v>
      </c>
      <c r="W178" s="187"/>
      <c r="X178" s="187"/>
      <c r="Y178" s="149"/>
      <c r="Z178" s="149"/>
      <c r="AA178" s="149"/>
      <c r="AB178" s="149"/>
      <c r="AC178" s="149"/>
      <c r="AD178" s="149"/>
      <c r="AE178" s="149" t="s">
        <v>332</v>
      </c>
      <c r="AF178" s="149" t="s">
        <v>602</v>
      </c>
      <c r="AG178" s="149"/>
      <c r="AH178" s="194"/>
      <c r="AI178" s="194"/>
      <c r="AJ178" s="197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150"/>
      <c r="B179" s="191" t="s">
        <v>603</v>
      </c>
      <c r="C179" s="192"/>
      <c r="D179" s="189"/>
      <c r="E179" s="190">
        <v>4.4412500000000001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4"/>
      <c r="S179" s="164"/>
      <c r="T179" s="163"/>
      <c r="U179" s="163"/>
      <c r="V179" s="163"/>
      <c r="W179" s="164"/>
      <c r="X179" s="164"/>
      <c r="Y179" s="149"/>
      <c r="Z179" s="149"/>
      <c r="AA179" s="149"/>
      <c r="AB179" s="149"/>
      <c r="AC179" s="149"/>
      <c r="AD179" s="149"/>
      <c r="AE179" s="149" t="s">
        <v>280</v>
      </c>
      <c r="AF179" s="149">
        <v>0</v>
      </c>
      <c r="AG179" s="149"/>
      <c r="AH179" s="194"/>
      <c r="AI179" s="198" t="s">
        <v>603</v>
      </c>
      <c r="AJ179" s="197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5">
      <c r="A180" s="182">
        <v>57</v>
      </c>
      <c r="B180" s="183" t="s">
        <v>604</v>
      </c>
      <c r="C180" s="183" t="s">
        <v>605</v>
      </c>
      <c r="D180" s="184" t="s">
        <v>356</v>
      </c>
      <c r="E180" s="185">
        <v>16.149999999999999</v>
      </c>
      <c r="F180" s="188"/>
      <c r="G180" s="186">
        <f>ROUND(E180*F180,2)</f>
        <v>0</v>
      </c>
      <c r="H180" s="188"/>
      <c r="I180" s="186">
        <f>ROUND(E180*H180,2)</f>
        <v>0</v>
      </c>
      <c r="J180" s="188"/>
      <c r="K180" s="186">
        <f>ROUND(E180*J180,2)</f>
        <v>0</v>
      </c>
      <c r="L180" s="186">
        <v>21</v>
      </c>
      <c r="M180" s="186">
        <f>G180*(1+L180/100)</f>
        <v>0</v>
      </c>
      <c r="N180" s="186">
        <v>4.7509999999999997E-2</v>
      </c>
      <c r="O180" s="186">
        <f>ROUND(E180*N180,2)</f>
        <v>0.77</v>
      </c>
      <c r="P180" s="186">
        <v>0</v>
      </c>
      <c r="Q180" s="186">
        <f>ROUND(E180*P180,2)</f>
        <v>0</v>
      </c>
      <c r="R180" s="187" t="s">
        <v>377</v>
      </c>
      <c r="S180" s="187" t="s">
        <v>221</v>
      </c>
      <c r="T180" s="186" t="s">
        <v>221</v>
      </c>
      <c r="U180" s="186">
        <v>0.65</v>
      </c>
      <c r="V180" s="186">
        <f>ROUND(E180*U180,2)</f>
        <v>10.5</v>
      </c>
      <c r="W180" s="187"/>
      <c r="X180" s="187"/>
      <c r="Y180" s="149"/>
      <c r="Z180" s="149"/>
      <c r="AA180" s="149"/>
      <c r="AB180" s="149"/>
      <c r="AC180" s="149"/>
      <c r="AD180" s="149"/>
      <c r="AE180" s="149" t="s">
        <v>332</v>
      </c>
      <c r="AF180" s="149" t="s">
        <v>606</v>
      </c>
      <c r="AG180" s="149"/>
      <c r="AH180" s="194"/>
      <c r="AI180" s="194"/>
      <c r="AJ180" s="197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82">
        <v>58</v>
      </c>
      <c r="B181" s="183" t="s">
        <v>607</v>
      </c>
      <c r="C181" s="183" t="s">
        <v>608</v>
      </c>
      <c r="D181" s="184" t="s">
        <v>356</v>
      </c>
      <c r="E181" s="185">
        <v>16.149999999999999</v>
      </c>
      <c r="F181" s="188"/>
      <c r="G181" s="186">
        <f>ROUND(E181*F181,2)</f>
        <v>0</v>
      </c>
      <c r="H181" s="188"/>
      <c r="I181" s="186">
        <f>ROUND(E181*H181,2)</f>
        <v>0</v>
      </c>
      <c r="J181" s="188"/>
      <c r="K181" s="186">
        <f>ROUND(E181*J181,2)</f>
        <v>0</v>
      </c>
      <c r="L181" s="186">
        <v>21</v>
      </c>
      <c r="M181" s="186">
        <f>G181*(1+L181/100)</f>
        <v>0</v>
      </c>
      <c r="N181" s="186">
        <v>0</v>
      </c>
      <c r="O181" s="186">
        <f>ROUND(E181*N181,2)</f>
        <v>0</v>
      </c>
      <c r="P181" s="186">
        <v>0</v>
      </c>
      <c r="Q181" s="186">
        <f>ROUND(E181*P181,2)</f>
        <v>0</v>
      </c>
      <c r="R181" s="187" t="s">
        <v>377</v>
      </c>
      <c r="S181" s="187" t="s">
        <v>221</v>
      </c>
      <c r="T181" s="186" t="s">
        <v>221</v>
      </c>
      <c r="U181" s="186">
        <v>0.17299999999999999</v>
      </c>
      <c r="V181" s="186">
        <f>ROUND(E181*U181,2)</f>
        <v>2.79</v>
      </c>
      <c r="W181" s="187"/>
      <c r="X181" s="187"/>
      <c r="Y181" s="149"/>
      <c r="Z181" s="149"/>
      <c r="AA181" s="149"/>
      <c r="AB181" s="149"/>
      <c r="AC181" s="149"/>
      <c r="AD181" s="149"/>
      <c r="AE181" s="149" t="s">
        <v>332</v>
      </c>
      <c r="AF181" s="149" t="s">
        <v>609</v>
      </c>
      <c r="AG181" s="149"/>
      <c r="AH181" s="194"/>
      <c r="AI181" s="194"/>
      <c r="AJ181" s="197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5">
      <c r="A182" s="182">
        <v>59</v>
      </c>
      <c r="B182" s="183" t="s">
        <v>610</v>
      </c>
      <c r="C182" s="183" t="s">
        <v>611</v>
      </c>
      <c r="D182" s="184" t="s">
        <v>356</v>
      </c>
      <c r="E182" s="185">
        <v>16.149999999999999</v>
      </c>
      <c r="F182" s="188"/>
      <c r="G182" s="186">
        <f>ROUND(E182*F182,2)</f>
        <v>0</v>
      </c>
      <c r="H182" s="188"/>
      <c r="I182" s="186">
        <f>ROUND(E182*H182,2)</f>
        <v>0</v>
      </c>
      <c r="J182" s="188"/>
      <c r="K182" s="186">
        <f>ROUND(E182*J182,2)</f>
        <v>0</v>
      </c>
      <c r="L182" s="186">
        <v>21</v>
      </c>
      <c r="M182" s="186">
        <f>G182*(1+L182/100)</f>
        <v>0</v>
      </c>
      <c r="N182" s="186">
        <v>4.8099999999999997E-2</v>
      </c>
      <c r="O182" s="186">
        <f>ROUND(E182*N182,2)</f>
        <v>0.78</v>
      </c>
      <c r="P182" s="186">
        <v>0</v>
      </c>
      <c r="Q182" s="186">
        <f>ROUND(E182*P182,2)</f>
        <v>0</v>
      </c>
      <c r="R182" s="187" t="s">
        <v>377</v>
      </c>
      <c r="S182" s="187" t="s">
        <v>221</v>
      </c>
      <c r="T182" s="186" t="s">
        <v>221</v>
      </c>
      <c r="U182" s="186">
        <v>0.82099999999999995</v>
      </c>
      <c r="V182" s="186">
        <f>ROUND(E182*U182,2)</f>
        <v>13.26</v>
      </c>
      <c r="W182" s="187"/>
      <c r="X182" s="187"/>
      <c r="Y182" s="149"/>
      <c r="Z182" s="149"/>
      <c r="AA182" s="149"/>
      <c r="AB182" s="149"/>
      <c r="AC182" s="149"/>
      <c r="AD182" s="149"/>
      <c r="AE182" s="149" t="s">
        <v>332</v>
      </c>
      <c r="AF182" s="149" t="s">
        <v>612</v>
      </c>
      <c r="AG182" s="149"/>
      <c r="AH182" s="194"/>
      <c r="AI182" s="194"/>
      <c r="AJ182" s="197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5">
      <c r="A183" s="182">
        <v>60</v>
      </c>
      <c r="B183" s="183" t="s">
        <v>613</v>
      </c>
      <c r="C183" s="183" t="s">
        <v>614</v>
      </c>
      <c r="D183" s="184" t="s">
        <v>356</v>
      </c>
      <c r="E183" s="185">
        <v>16.149999999999999</v>
      </c>
      <c r="F183" s="188"/>
      <c r="G183" s="186">
        <f>ROUND(E183*F183,2)</f>
        <v>0</v>
      </c>
      <c r="H183" s="188"/>
      <c r="I183" s="186">
        <f>ROUND(E183*H183,2)</f>
        <v>0</v>
      </c>
      <c r="J183" s="188"/>
      <c r="K183" s="186">
        <f>ROUND(E183*J183,2)</f>
        <v>0</v>
      </c>
      <c r="L183" s="186">
        <v>21</v>
      </c>
      <c r="M183" s="186">
        <f>G183*(1+L183/100)</f>
        <v>0</v>
      </c>
      <c r="N183" s="186">
        <v>0</v>
      </c>
      <c r="O183" s="186">
        <f>ROUND(E183*N183,2)</f>
        <v>0</v>
      </c>
      <c r="P183" s="186">
        <v>0</v>
      </c>
      <c r="Q183" s="186">
        <f>ROUND(E183*P183,2)</f>
        <v>0</v>
      </c>
      <c r="R183" s="187" t="s">
        <v>377</v>
      </c>
      <c r="S183" s="187" t="s">
        <v>221</v>
      </c>
      <c r="T183" s="186" t="s">
        <v>221</v>
      </c>
      <c r="U183" s="186">
        <v>0.41599999999999998</v>
      </c>
      <c r="V183" s="186">
        <f>ROUND(E183*U183,2)</f>
        <v>6.72</v>
      </c>
      <c r="W183" s="187"/>
      <c r="X183" s="187"/>
      <c r="Y183" s="149"/>
      <c r="Z183" s="149"/>
      <c r="AA183" s="149"/>
      <c r="AB183" s="149"/>
      <c r="AC183" s="149"/>
      <c r="AD183" s="149"/>
      <c r="AE183" s="149" t="s">
        <v>332</v>
      </c>
      <c r="AF183" s="149" t="s">
        <v>615</v>
      </c>
      <c r="AG183" s="149"/>
      <c r="AH183" s="194"/>
      <c r="AI183" s="194"/>
      <c r="AJ183" s="197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5">
      <c r="A184" s="182">
        <v>61</v>
      </c>
      <c r="B184" s="183" t="s">
        <v>616</v>
      </c>
      <c r="C184" s="183" t="s">
        <v>617</v>
      </c>
      <c r="D184" s="184" t="s">
        <v>501</v>
      </c>
      <c r="E184" s="185">
        <v>10.42</v>
      </c>
      <c r="F184" s="188"/>
      <c r="G184" s="186">
        <f>ROUND(E184*F184,2)</f>
        <v>0</v>
      </c>
      <c r="H184" s="188"/>
      <c r="I184" s="186">
        <f>ROUND(E184*H184,2)</f>
        <v>0</v>
      </c>
      <c r="J184" s="188"/>
      <c r="K184" s="186">
        <f>ROUND(E184*J184,2)</f>
        <v>0</v>
      </c>
      <c r="L184" s="186">
        <v>21</v>
      </c>
      <c r="M184" s="186">
        <f>G184*(1+L184/100)</f>
        <v>0</v>
      </c>
      <c r="N184" s="186">
        <v>3.0470000000000001E-2</v>
      </c>
      <c r="O184" s="186">
        <f>ROUND(E184*N184,2)</f>
        <v>0.32</v>
      </c>
      <c r="P184" s="186">
        <v>0</v>
      </c>
      <c r="Q184" s="186">
        <f>ROUND(E184*P184,2)</f>
        <v>0</v>
      </c>
      <c r="R184" s="187" t="s">
        <v>377</v>
      </c>
      <c r="S184" s="187" t="s">
        <v>221</v>
      </c>
      <c r="T184" s="186" t="s">
        <v>221</v>
      </c>
      <c r="U184" s="186">
        <v>0.87</v>
      </c>
      <c r="V184" s="186">
        <f>ROUND(E184*U184,2)</f>
        <v>9.07</v>
      </c>
      <c r="W184" s="187"/>
      <c r="X184" s="187"/>
      <c r="Y184" s="149"/>
      <c r="Z184" s="149"/>
      <c r="AA184" s="149"/>
      <c r="AB184" s="149"/>
      <c r="AC184" s="149"/>
      <c r="AD184" s="149"/>
      <c r="AE184" s="149" t="s">
        <v>332</v>
      </c>
      <c r="AF184" s="149" t="s">
        <v>618</v>
      </c>
      <c r="AG184" s="149"/>
      <c r="AH184" s="194"/>
      <c r="AI184" s="194"/>
      <c r="AJ184" s="197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5">
      <c r="A185" s="150"/>
      <c r="B185" s="191" t="s">
        <v>619</v>
      </c>
      <c r="C185" s="192"/>
      <c r="D185" s="189"/>
      <c r="E185" s="190">
        <v>10.42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4"/>
      <c r="S185" s="164"/>
      <c r="T185" s="163"/>
      <c r="U185" s="163"/>
      <c r="V185" s="163"/>
      <c r="W185" s="164"/>
      <c r="X185" s="164"/>
      <c r="Y185" s="149"/>
      <c r="Z185" s="149"/>
      <c r="AA185" s="149"/>
      <c r="AB185" s="149"/>
      <c r="AC185" s="149"/>
      <c r="AD185" s="149"/>
      <c r="AE185" s="149" t="s">
        <v>280</v>
      </c>
      <c r="AF185" s="149">
        <v>0</v>
      </c>
      <c r="AG185" s="149"/>
      <c r="AH185" s="194"/>
      <c r="AI185" s="198" t="s">
        <v>619</v>
      </c>
      <c r="AJ185" s="197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5">
      <c r="A186" s="182">
        <v>62</v>
      </c>
      <c r="B186" s="183" t="s">
        <v>620</v>
      </c>
      <c r="C186" s="183" t="s">
        <v>621</v>
      </c>
      <c r="D186" s="184" t="s">
        <v>501</v>
      </c>
      <c r="E186" s="185">
        <v>10.42</v>
      </c>
      <c r="F186" s="188"/>
      <c r="G186" s="186">
        <f>ROUND(E186*F186,2)</f>
        <v>0</v>
      </c>
      <c r="H186" s="188"/>
      <c r="I186" s="186">
        <f>ROUND(E186*H186,2)</f>
        <v>0</v>
      </c>
      <c r="J186" s="188"/>
      <c r="K186" s="186">
        <f>ROUND(E186*J186,2)</f>
        <v>0</v>
      </c>
      <c r="L186" s="186">
        <v>21</v>
      </c>
      <c r="M186" s="186">
        <f>G186*(1+L186/100)</f>
        <v>0</v>
      </c>
      <c r="N186" s="186">
        <v>0</v>
      </c>
      <c r="O186" s="186">
        <f>ROUND(E186*N186,2)</f>
        <v>0</v>
      </c>
      <c r="P186" s="186">
        <v>0</v>
      </c>
      <c r="Q186" s="186">
        <f>ROUND(E186*P186,2)</f>
        <v>0</v>
      </c>
      <c r="R186" s="187" t="s">
        <v>377</v>
      </c>
      <c r="S186" s="187" t="s">
        <v>221</v>
      </c>
      <c r="T186" s="186" t="s">
        <v>221</v>
      </c>
      <c r="U186" s="186">
        <v>0.23200000000000001</v>
      </c>
      <c r="V186" s="186">
        <f>ROUND(E186*U186,2)</f>
        <v>2.42</v>
      </c>
      <c r="W186" s="187"/>
      <c r="X186" s="187"/>
      <c r="Y186" s="149"/>
      <c r="Z186" s="149"/>
      <c r="AA186" s="149"/>
      <c r="AB186" s="149"/>
      <c r="AC186" s="149"/>
      <c r="AD186" s="149"/>
      <c r="AE186" s="149" t="s">
        <v>332</v>
      </c>
      <c r="AF186" s="149" t="s">
        <v>622</v>
      </c>
      <c r="AG186" s="149"/>
      <c r="AH186" s="194"/>
      <c r="AI186" s="194"/>
      <c r="AJ186" s="197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5">
      <c r="A187" s="182">
        <v>63</v>
      </c>
      <c r="B187" s="183" t="s">
        <v>623</v>
      </c>
      <c r="C187" s="183" t="s">
        <v>624</v>
      </c>
      <c r="D187" s="184" t="s">
        <v>364</v>
      </c>
      <c r="E187" s="185">
        <v>3.5360000000000003E-2</v>
      </c>
      <c r="F187" s="188"/>
      <c r="G187" s="186">
        <f>ROUND(E187*F187,2)</f>
        <v>0</v>
      </c>
      <c r="H187" s="188"/>
      <c r="I187" s="186">
        <f>ROUND(E187*H187,2)</f>
        <v>0</v>
      </c>
      <c r="J187" s="188"/>
      <c r="K187" s="186">
        <f>ROUND(E187*J187,2)</f>
        <v>0</v>
      </c>
      <c r="L187" s="186">
        <v>21</v>
      </c>
      <c r="M187" s="186">
        <f>G187*(1+L187/100)</f>
        <v>0</v>
      </c>
      <c r="N187" s="186">
        <v>1.02139</v>
      </c>
      <c r="O187" s="186">
        <f>ROUND(E187*N187,2)</f>
        <v>0.04</v>
      </c>
      <c r="P187" s="186">
        <v>0</v>
      </c>
      <c r="Q187" s="186">
        <f>ROUND(E187*P187,2)</f>
        <v>0</v>
      </c>
      <c r="R187" s="187" t="s">
        <v>377</v>
      </c>
      <c r="S187" s="187" t="s">
        <v>221</v>
      </c>
      <c r="T187" s="186" t="s">
        <v>221</v>
      </c>
      <c r="U187" s="186">
        <v>26.616</v>
      </c>
      <c r="V187" s="186">
        <f>ROUND(E187*U187,2)</f>
        <v>0.94</v>
      </c>
      <c r="W187" s="187"/>
      <c r="X187" s="187"/>
      <c r="Y187" s="149"/>
      <c r="Z187" s="149"/>
      <c r="AA187" s="149"/>
      <c r="AB187" s="149"/>
      <c r="AC187" s="149"/>
      <c r="AD187" s="149"/>
      <c r="AE187" s="149" t="s">
        <v>332</v>
      </c>
      <c r="AF187" s="149" t="s">
        <v>625</v>
      </c>
      <c r="AG187" s="149"/>
      <c r="AH187" s="194"/>
      <c r="AI187" s="194"/>
      <c r="AJ187" s="197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5">
      <c r="A188" s="150"/>
      <c r="B188" s="191" t="s">
        <v>626</v>
      </c>
      <c r="C188" s="192"/>
      <c r="D188" s="189"/>
      <c r="E188" s="190">
        <v>3.2149999999999998E-2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4"/>
      <c r="S188" s="164"/>
      <c r="T188" s="163"/>
      <c r="U188" s="163"/>
      <c r="V188" s="163"/>
      <c r="W188" s="164"/>
      <c r="X188" s="164"/>
      <c r="Y188" s="149"/>
      <c r="Z188" s="149"/>
      <c r="AA188" s="149"/>
      <c r="AB188" s="149"/>
      <c r="AC188" s="149"/>
      <c r="AD188" s="149"/>
      <c r="AE188" s="149" t="s">
        <v>280</v>
      </c>
      <c r="AF188" s="149">
        <v>0</v>
      </c>
      <c r="AG188" s="149"/>
      <c r="AH188" s="194"/>
      <c r="AI188" s="198" t="s">
        <v>626</v>
      </c>
      <c r="AJ188" s="197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5">
      <c r="A189" s="150"/>
      <c r="B189" s="191" t="s">
        <v>409</v>
      </c>
      <c r="C189" s="192"/>
      <c r="D189" s="189"/>
      <c r="E189" s="190">
        <v>3.2100000000000002E-3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4"/>
      <c r="S189" s="164"/>
      <c r="T189" s="163"/>
      <c r="U189" s="163"/>
      <c r="V189" s="163"/>
      <c r="W189" s="164"/>
      <c r="X189" s="164"/>
      <c r="Y189" s="149"/>
      <c r="Z189" s="149"/>
      <c r="AA189" s="149"/>
      <c r="AB189" s="149"/>
      <c r="AC189" s="149"/>
      <c r="AD189" s="149"/>
      <c r="AE189" s="149" t="s">
        <v>280</v>
      </c>
      <c r="AF189" s="149">
        <v>4</v>
      </c>
      <c r="AG189" s="149"/>
      <c r="AH189" s="194"/>
      <c r="AI189" s="198" t="s">
        <v>409</v>
      </c>
      <c r="AJ189" s="197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0.399999999999999" outlineLevel="1" x14ac:dyDescent="0.25">
      <c r="A190" s="182">
        <v>64</v>
      </c>
      <c r="B190" s="183" t="s">
        <v>627</v>
      </c>
      <c r="C190" s="183" t="s">
        <v>628</v>
      </c>
      <c r="D190" s="184" t="s">
        <v>364</v>
      </c>
      <c r="E190" s="185">
        <v>0.37792999999999999</v>
      </c>
      <c r="F190" s="188"/>
      <c r="G190" s="186">
        <f>ROUND(E190*F190,2)</f>
        <v>0</v>
      </c>
      <c r="H190" s="188"/>
      <c r="I190" s="186">
        <f>ROUND(E190*H190,2)</f>
        <v>0</v>
      </c>
      <c r="J190" s="188"/>
      <c r="K190" s="186">
        <f>ROUND(E190*J190,2)</f>
        <v>0</v>
      </c>
      <c r="L190" s="186">
        <v>21</v>
      </c>
      <c r="M190" s="186">
        <f>G190*(1+L190/100)</f>
        <v>0</v>
      </c>
      <c r="N190" s="186">
        <v>1.0543800000000001</v>
      </c>
      <c r="O190" s="186">
        <f>ROUND(E190*N190,2)</f>
        <v>0.4</v>
      </c>
      <c r="P190" s="186">
        <v>0</v>
      </c>
      <c r="Q190" s="186">
        <f>ROUND(E190*P190,2)</f>
        <v>0</v>
      </c>
      <c r="R190" s="187" t="s">
        <v>377</v>
      </c>
      <c r="S190" s="187" t="s">
        <v>221</v>
      </c>
      <c r="T190" s="186" t="s">
        <v>221</v>
      </c>
      <c r="U190" s="186">
        <v>15.211</v>
      </c>
      <c r="V190" s="186">
        <f>ROUND(E190*U190,2)</f>
        <v>5.75</v>
      </c>
      <c r="W190" s="187"/>
      <c r="X190" s="187"/>
      <c r="Y190" s="149"/>
      <c r="Z190" s="149"/>
      <c r="AA190" s="149"/>
      <c r="AB190" s="149"/>
      <c r="AC190" s="149"/>
      <c r="AD190" s="149"/>
      <c r="AE190" s="149" t="s">
        <v>332</v>
      </c>
      <c r="AF190" s="149" t="s">
        <v>629</v>
      </c>
      <c r="AG190" s="149"/>
      <c r="AH190" s="194"/>
      <c r="AI190" s="194"/>
      <c r="AJ190" s="197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50"/>
      <c r="B191" s="191" t="s">
        <v>630</v>
      </c>
      <c r="C191" s="192"/>
      <c r="D191" s="189"/>
      <c r="E191" s="190">
        <v>0.34356999999999999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4"/>
      <c r="S191" s="164"/>
      <c r="T191" s="163"/>
      <c r="U191" s="163"/>
      <c r="V191" s="163"/>
      <c r="W191" s="164"/>
      <c r="X191" s="164"/>
      <c r="Y191" s="149"/>
      <c r="Z191" s="149"/>
      <c r="AA191" s="149"/>
      <c r="AB191" s="149"/>
      <c r="AC191" s="149"/>
      <c r="AD191" s="149"/>
      <c r="AE191" s="149" t="s">
        <v>280</v>
      </c>
      <c r="AF191" s="149">
        <v>0</v>
      </c>
      <c r="AG191" s="149"/>
      <c r="AH191" s="194"/>
      <c r="AI191" s="198" t="s">
        <v>630</v>
      </c>
      <c r="AJ191" s="197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5">
      <c r="A192" s="150"/>
      <c r="B192" s="191" t="s">
        <v>409</v>
      </c>
      <c r="C192" s="192"/>
      <c r="D192" s="189"/>
      <c r="E192" s="190">
        <v>3.4360000000000002E-2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4"/>
      <c r="S192" s="164"/>
      <c r="T192" s="163"/>
      <c r="U192" s="163"/>
      <c r="V192" s="163"/>
      <c r="W192" s="164"/>
      <c r="X192" s="164"/>
      <c r="Y192" s="149"/>
      <c r="Z192" s="149"/>
      <c r="AA192" s="149"/>
      <c r="AB192" s="149"/>
      <c r="AC192" s="149"/>
      <c r="AD192" s="149"/>
      <c r="AE192" s="149" t="s">
        <v>280</v>
      </c>
      <c r="AF192" s="149">
        <v>4</v>
      </c>
      <c r="AG192" s="149"/>
      <c r="AH192" s="194"/>
      <c r="AI192" s="198" t="s">
        <v>409</v>
      </c>
      <c r="AJ192" s="197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82">
        <v>65</v>
      </c>
      <c r="B193" s="183" t="s">
        <v>631</v>
      </c>
      <c r="C193" s="183" t="s">
        <v>632</v>
      </c>
      <c r="D193" s="184" t="s">
        <v>330</v>
      </c>
      <c r="E193" s="185">
        <v>2.5132500000000002</v>
      </c>
      <c r="F193" s="188"/>
      <c r="G193" s="186">
        <f>ROUND(E193*F193,2)</f>
        <v>0</v>
      </c>
      <c r="H193" s="188"/>
      <c r="I193" s="186">
        <f>ROUND(E193*H193,2)</f>
        <v>0</v>
      </c>
      <c r="J193" s="188"/>
      <c r="K193" s="186">
        <f>ROUND(E193*J193,2)</f>
        <v>0</v>
      </c>
      <c r="L193" s="186">
        <v>21</v>
      </c>
      <c r="M193" s="186">
        <f>G193*(1+L193/100)</f>
        <v>0</v>
      </c>
      <c r="N193" s="186">
        <v>2.5250699999999999</v>
      </c>
      <c r="O193" s="186">
        <f>ROUND(E193*N193,2)</f>
        <v>6.35</v>
      </c>
      <c r="P193" s="186">
        <v>0</v>
      </c>
      <c r="Q193" s="186">
        <f>ROUND(E193*P193,2)</f>
        <v>0</v>
      </c>
      <c r="R193" s="187" t="s">
        <v>377</v>
      </c>
      <c r="S193" s="187" t="s">
        <v>221</v>
      </c>
      <c r="T193" s="186" t="s">
        <v>221</v>
      </c>
      <c r="U193" s="186">
        <v>0.86499999999999999</v>
      </c>
      <c r="V193" s="186">
        <f>ROUND(E193*U193,2)</f>
        <v>2.17</v>
      </c>
      <c r="W193" s="187"/>
      <c r="X193" s="187"/>
      <c r="Y193" s="149"/>
      <c r="Z193" s="149"/>
      <c r="AA193" s="149"/>
      <c r="AB193" s="149"/>
      <c r="AC193" s="149"/>
      <c r="AD193" s="149"/>
      <c r="AE193" s="149" t="s">
        <v>332</v>
      </c>
      <c r="AF193" s="149" t="s">
        <v>633</v>
      </c>
      <c r="AG193" s="149"/>
      <c r="AH193" s="194"/>
      <c r="AI193" s="194"/>
      <c r="AJ193" s="197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50"/>
      <c r="B194" s="191" t="s">
        <v>634</v>
      </c>
      <c r="C194" s="192"/>
      <c r="D194" s="189"/>
      <c r="E194" s="190">
        <v>1.83375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4"/>
      <c r="S194" s="164"/>
      <c r="T194" s="163"/>
      <c r="U194" s="163"/>
      <c r="V194" s="163"/>
      <c r="W194" s="164"/>
      <c r="X194" s="164"/>
      <c r="Y194" s="149"/>
      <c r="Z194" s="149"/>
      <c r="AA194" s="149"/>
      <c r="AB194" s="149"/>
      <c r="AC194" s="149"/>
      <c r="AD194" s="149"/>
      <c r="AE194" s="149" t="s">
        <v>280</v>
      </c>
      <c r="AF194" s="149">
        <v>0</v>
      </c>
      <c r="AG194" s="149"/>
      <c r="AH194" s="194"/>
      <c r="AI194" s="198" t="s">
        <v>634</v>
      </c>
      <c r="AJ194" s="197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50"/>
      <c r="B195" s="191" t="s">
        <v>635</v>
      </c>
      <c r="C195" s="192"/>
      <c r="D195" s="189"/>
      <c r="E195" s="190">
        <v>0.67949999999999999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4"/>
      <c r="S195" s="164"/>
      <c r="T195" s="163"/>
      <c r="U195" s="163"/>
      <c r="V195" s="163"/>
      <c r="W195" s="164"/>
      <c r="X195" s="164"/>
      <c r="Y195" s="149"/>
      <c r="Z195" s="149"/>
      <c r="AA195" s="149"/>
      <c r="AB195" s="149"/>
      <c r="AC195" s="149"/>
      <c r="AD195" s="149"/>
      <c r="AE195" s="149" t="s">
        <v>280</v>
      </c>
      <c r="AF195" s="149">
        <v>0</v>
      </c>
      <c r="AG195" s="149"/>
      <c r="AH195" s="194"/>
      <c r="AI195" s="198" t="s">
        <v>635</v>
      </c>
      <c r="AJ195" s="197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5">
      <c r="A196" s="182">
        <v>66</v>
      </c>
      <c r="B196" s="183" t="s">
        <v>636</v>
      </c>
      <c r="C196" s="183" t="s">
        <v>637</v>
      </c>
      <c r="D196" s="184" t="s">
        <v>356</v>
      </c>
      <c r="E196" s="185">
        <v>20.720500000000001</v>
      </c>
      <c r="F196" s="188"/>
      <c r="G196" s="186">
        <f>ROUND(E196*F196,2)</f>
        <v>0</v>
      </c>
      <c r="H196" s="188"/>
      <c r="I196" s="186">
        <f>ROUND(E196*H196,2)</f>
        <v>0</v>
      </c>
      <c r="J196" s="188"/>
      <c r="K196" s="186">
        <f>ROUND(E196*J196,2)</f>
        <v>0</v>
      </c>
      <c r="L196" s="186">
        <v>21</v>
      </c>
      <c r="M196" s="186">
        <f>G196*(1+L196/100)</f>
        <v>0</v>
      </c>
      <c r="N196" s="186">
        <v>5.7700000000000001E-2</v>
      </c>
      <c r="O196" s="186">
        <f>ROUND(E196*N196,2)</f>
        <v>1.2</v>
      </c>
      <c r="P196" s="186">
        <v>0</v>
      </c>
      <c r="Q196" s="186">
        <f>ROUND(E196*P196,2)</f>
        <v>0</v>
      </c>
      <c r="R196" s="187" t="s">
        <v>377</v>
      </c>
      <c r="S196" s="187" t="s">
        <v>221</v>
      </c>
      <c r="T196" s="186" t="s">
        <v>221</v>
      </c>
      <c r="U196" s="186">
        <v>0.95</v>
      </c>
      <c r="V196" s="186">
        <f>ROUND(E196*U196,2)</f>
        <v>19.68</v>
      </c>
      <c r="W196" s="187"/>
      <c r="X196" s="187"/>
      <c r="Y196" s="149"/>
      <c r="Z196" s="149"/>
      <c r="AA196" s="149"/>
      <c r="AB196" s="149"/>
      <c r="AC196" s="149"/>
      <c r="AD196" s="149"/>
      <c r="AE196" s="149" t="s">
        <v>332</v>
      </c>
      <c r="AF196" s="149" t="s">
        <v>638</v>
      </c>
      <c r="AG196" s="149"/>
      <c r="AH196" s="194"/>
      <c r="AI196" s="194"/>
      <c r="AJ196" s="197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5">
      <c r="A197" s="150"/>
      <c r="B197" s="191" t="s">
        <v>639</v>
      </c>
      <c r="C197" s="192"/>
      <c r="D197" s="189"/>
      <c r="E197" s="190">
        <v>7.335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4"/>
      <c r="S197" s="164"/>
      <c r="T197" s="163"/>
      <c r="U197" s="163"/>
      <c r="V197" s="163"/>
      <c r="W197" s="164"/>
      <c r="X197" s="164"/>
      <c r="Y197" s="149"/>
      <c r="Z197" s="149"/>
      <c r="AA197" s="149"/>
      <c r="AB197" s="149"/>
      <c r="AC197" s="149"/>
      <c r="AD197" s="149"/>
      <c r="AE197" s="149" t="s">
        <v>280</v>
      </c>
      <c r="AF197" s="149">
        <v>0</v>
      </c>
      <c r="AG197" s="149"/>
      <c r="AH197" s="194"/>
      <c r="AI197" s="198" t="s">
        <v>639</v>
      </c>
      <c r="AJ197" s="197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5">
      <c r="A198" s="150"/>
      <c r="B198" s="191" t="s">
        <v>640</v>
      </c>
      <c r="C198" s="192"/>
      <c r="D198" s="189"/>
      <c r="E198" s="190">
        <v>6.1375000000000002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4"/>
      <c r="S198" s="164"/>
      <c r="T198" s="163"/>
      <c r="U198" s="163"/>
      <c r="V198" s="163"/>
      <c r="W198" s="164"/>
      <c r="X198" s="164"/>
      <c r="Y198" s="149"/>
      <c r="Z198" s="149"/>
      <c r="AA198" s="149"/>
      <c r="AB198" s="149"/>
      <c r="AC198" s="149"/>
      <c r="AD198" s="149"/>
      <c r="AE198" s="149" t="s">
        <v>280</v>
      </c>
      <c r="AF198" s="149">
        <v>0</v>
      </c>
      <c r="AG198" s="149"/>
      <c r="AH198" s="194"/>
      <c r="AI198" s="198" t="s">
        <v>640</v>
      </c>
      <c r="AJ198" s="197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5">
      <c r="A199" s="150"/>
      <c r="B199" s="191" t="s">
        <v>641</v>
      </c>
      <c r="C199" s="192"/>
      <c r="D199" s="189"/>
      <c r="E199" s="190">
        <v>2.718</v>
      </c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4"/>
      <c r="S199" s="164"/>
      <c r="T199" s="163"/>
      <c r="U199" s="163"/>
      <c r="V199" s="163"/>
      <c r="W199" s="164"/>
      <c r="X199" s="164"/>
      <c r="Y199" s="149"/>
      <c r="Z199" s="149"/>
      <c r="AA199" s="149"/>
      <c r="AB199" s="149"/>
      <c r="AC199" s="149"/>
      <c r="AD199" s="149"/>
      <c r="AE199" s="149" t="s">
        <v>280</v>
      </c>
      <c r="AF199" s="149">
        <v>0</v>
      </c>
      <c r="AG199" s="149"/>
      <c r="AH199" s="194"/>
      <c r="AI199" s="198" t="s">
        <v>641</v>
      </c>
      <c r="AJ199" s="197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5">
      <c r="A200" s="150"/>
      <c r="B200" s="191" t="s">
        <v>642</v>
      </c>
      <c r="C200" s="192"/>
      <c r="D200" s="189"/>
      <c r="E200" s="190">
        <v>4.53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4"/>
      <c r="S200" s="164"/>
      <c r="T200" s="163"/>
      <c r="U200" s="163"/>
      <c r="V200" s="163"/>
      <c r="W200" s="164"/>
      <c r="X200" s="164"/>
      <c r="Y200" s="149"/>
      <c r="Z200" s="149"/>
      <c r="AA200" s="149"/>
      <c r="AB200" s="149"/>
      <c r="AC200" s="149"/>
      <c r="AD200" s="149"/>
      <c r="AE200" s="149" t="s">
        <v>280</v>
      </c>
      <c r="AF200" s="149">
        <v>0</v>
      </c>
      <c r="AG200" s="149"/>
      <c r="AH200" s="194"/>
      <c r="AI200" s="198" t="s">
        <v>642</v>
      </c>
      <c r="AJ200" s="197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5">
      <c r="A201" s="182">
        <v>67</v>
      </c>
      <c r="B201" s="183" t="s">
        <v>643</v>
      </c>
      <c r="C201" s="183" t="s">
        <v>644</v>
      </c>
      <c r="D201" s="184" t="s">
        <v>356</v>
      </c>
      <c r="E201" s="185">
        <v>20.720500000000001</v>
      </c>
      <c r="F201" s="188"/>
      <c r="G201" s="186">
        <f>ROUND(E201*F201,2)</f>
        <v>0</v>
      </c>
      <c r="H201" s="188"/>
      <c r="I201" s="186">
        <f>ROUND(E201*H201,2)</f>
        <v>0</v>
      </c>
      <c r="J201" s="188"/>
      <c r="K201" s="186">
        <f>ROUND(E201*J201,2)</f>
        <v>0</v>
      </c>
      <c r="L201" s="186">
        <v>21</v>
      </c>
      <c r="M201" s="186">
        <f>G201*(1+L201/100)</f>
        <v>0</v>
      </c>
      <c r="N201" s="186">
        <v>0</v>
      </c>
      <c r="O201" s="186">
        <f>ROUND(E201*N201,2)</f>
        <v>0</v>
      </c>
      <c r="P201" s="186">
        <v>0</v>
      </c>
      <c r="Q201" s="186">
        <f>ROUND(E201*P201,2)</f>
        <v>0</v>
      </c>
      <c r="R201" s="187" t="s">
        <v>377</v>
      </c>
      <c r="S201" s="187" t="s">
        <v>221</v>
      </c>
      <c r="T201" s="186" t="s">
        <v>221</v>
      </c>
      <c r="U201" s="186">
        <v>0.37</v>
      </c>
      <c r="V201" s="186">
        <f>ROUND(E201*U201,2)</f>
        <v>7.67</v>
      </c>
      <c r="W201" s="187"/>
      <c r="X201" s="187"/>
      <c r="Y201" s="149"/>
      <c r="Z201" s="149"/>
      <c r="AA201" s="149"/>
      <c r="AB201" s="149"/>
      <c r="AC201" s="149"/>
      <c r="AD201" s="149"/>
      <c r="AE201" s="149" t="s">
        <v>332</v>
      </c>
      <c r="AF201" s="149" t="s">
        <v>645</v>
      </c>
      <c r="AG201" s="149"/>
      <c r="AH201" s="194"/>
      <c r="AI201" s="194"/>
      <c r="AJ201" s="197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5">
      <c r="A202" s="182">
        <v>68</v>
      </c>
      <c r="B202" s="183" t="s">
        <v>646</v>
      </c>
      <c r="C202" s="183" t="s">
        <v>647</v>
      </c>
      <c r="D202" s="184" t="s">
        <v>364</v>
      </c>
      <c r="E202" s="185">
        <v>9.9360000000000004E-2</v>
      </c>
      <c r="F202" s="188"/>
      <c r="G202" s="186">
        <f>ROUND(E202*F202,2)</f>
        <v>0</v>
      </c>
      <c r="H202" s="188"/>
      <c r="I202" s="186">
        <f>ROUND(E202*H202,2)</f>
        <v>0</v>
      </c>
      <c r="J202" s="188"/>
      <c r="K202" s="186">
        <f>ROUND(E202*J202,2)</f>
        <v>0</v>
      </c>
      <c r="L202" s="186">
        <v>21</v>
      </c>
      <c r="M202" s="186">
        <f>G202*(1+L202/100)</f>
        <v>0</v>
      </c>
      <c r="N202" s="186">
        <v>1.01939</v>
      </c>
      <c r="O202" s="186">
        <f>ROUND(E202*N202,2)</f>
        <v>0.1</v>
      </c>
      <c r="P202" s="186">
        <v>0</v>
      </c>
      <c r="Q202" s="186">
        <f>ROUND(E202*P202,2)</f>
        <v>0</v>
      </c>
      <c r="R202" s="187" t="s">
        <v>377</v>
      </c>
      <c r="S202" s="187" t="s">
        <v>221</v>
      </c>
      <c r="T202" s="186" t="s">
        <v>221</v>
      </c>
      <c r="U202" s="186">
        <v>51.252000000000002</v>
      </c>
      <c r="V202" s="186">
        <f>ROUND(E202*U202,2)</f>
        <v>5.09</v>
      </c>
      <c r="W202" s="187"/>
      <c r="X202" s="187"/>
      <c r="Y202" s="149"/>
      <c r="Z202" s="149"/>
      <c r="AA202" s="149"/>
      <c r="AB202" s="149"/>
      <c r="AC202" s="149"/>
      <c r="AD202" s="149"/>
      <c r="AE202" s="149" t="s">
        <v>332</v>
      </c>
      <c r="AF202" s="149" t="s">
        <v>648</v>
      </c>
      <c r="AG202" s="149"/>
      <c r="AH202" s="194"/>
      <c r="AI202" s="194"/>
      <c r="AJ202" s="197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5">
      <c r="A203" s="150"/>
      <c r="B203" s="191" t="s">
        <v>649</v>
      </c>
      <c r="C203" s="192"/>
      <c r="D203" s="189"/>
      <c r="E203" s="190">
        <v>9.9360000000000004E-2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4"/>
      <c r="S203" s="164"/>
      <c r="T203" s="163"/>
      <c r="U203" s="163"/>
      <c r="V203" s="163"/>
      <c r="W203" s="164"/>
      <c r="X203" s="164"/>
      <c r="Y203" s="149"/>
      <c r="Z203" s="149"/>
      <c r="AA203" s="149"/>
      <c r="AB203" s="149"/>
      <c r="AC203" s="149"/>
      <c r="AD203" s="149"/>
      <c r="AE203" s="149" t="s">
        <v>280</v>
      </c>
      <c r="AF203" s="149">
        <v>0</v>
      </c>
      <c r="AG203" s="149"/>
      <c r="AH203" s="194"/>
      <c r="AI203" s="198" t="s">
        <v>649</v>
      </c>
      <c r="AJ203" s="197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5">
      <c r="A204" s="182">
        <v>69</v>
      </c>
      <c r="B204" s="183" t="s">
        <v>650</v>
      </c>
      <c r="C204" s="183" t="s">
        <v>651</v>
      </c>
      <c r="D204" s="184" t="s">
        <v>330</v>
      </c>
      <c r="E204" s="185">
        <v>0.54100000000000004</v>
      </c>
      <c r="F204" s="188"/>
      <c r="G204" s="186">
        <f>ROUND(E204*F204,2)</f>
        <v>0</v>
      </c>
      <c r="H204" s="188"/>
      <c r="I204" s="186">
        <f>ROUND(E204*H204,2)</f>
        <v>0</v>
      </c>
      <c r="J204" s="188"/>
      <c r="K204" s="186">
        <f>ROUND(E204*J204,2)</f>
        <v>0</v>
      </c>
      <c r="L204" s="186">
        <v>21</v>
      </c>
      <c r="M204" s="186">
        <f>G204*(1+L204/100)</f>
        <v>0</v>
      </c>
      <c r="N204" s="186">
        <v>2.52542</v>
      </c>
      <c r="O204" s="186">
        <f>ROUND(E204*N204,2)</f>
        <v>1.37</v>
      </c>
      <c r="P204" s="186">
        <v>0</v>
      </c>
      <c r="Q204" s="186">
        <f>ROUND(E204*P204,2)</f>
        <v>0</v>
      </c>
      <c r="R204" s="187" t="s">
        <v>454</v>
      </c>
      <c r="S204" s="187" t="s">
        <v>221</v>
      </c>
      <c r="T204" s="186" t="s">
        <v>221</v>
      </c>
      <c r="U204" s="186">
        <v>3.5720000000000001</v>
      </c>
      <c r="V204" s="186">
        <f>ROUND(E204*U204,2)</f>
        <v>1.93</v>
      </c>
      <c r="W204" s="187"/>
      <c r="X204" s="187"/>
      <c r="Y204" s="149"/>
      <c r="Z204" s="149"/>
      <c r="AA204" s="149"/>
      <c r="AB204" s="149"/>
      <c r="AC204" s="149"/>
      <c r="AD204" s="149"/>
      <c r="AE204" s="149" t="s">
        <v>332</v>
      </c>
      <c r="AF204" s="149" t="s">
        <v>652</v>
      </c>
      <c r="AG204" s="149"/>
      <c r="AH204" s="194"/>
      <c r="AI204" s="194"/>
      <c r="AJ204" s="197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5">
      <c r="A205" s="150"/>
      <c r="B205" s="191" t="s">
        <v>653</v>
      </c>
      <c r="C205" s="192"/>
      <c r="D205" s="189"/>
      <c r="E205" s="190">
        <v>0.54100000000000004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4"/>
      <c r="S205" s="164"/>
      <c r="T205" s="163"/>
      <c r="U205" s="163"/>
      <c r="V205" s="163"/>
      <c r="W205" s="164"/>
      <c r="X205" s="164"/>
      <c r="Y205" s="149"/>
      <c r="Z205" s="149"/>
      <c r="AA205" s="149"/>
      <c r="AB205" s="149"/>
      <c r="AC205" s="149"/>
      <c r="AD205" s="149"/>
      <c r="AE205" s="149" t="s">
        <v>280</v>
      </c>
      <c r="AF205" s="149">
        <v>0</v>
      </c>
      <c r="AG205" s="149"/>
      <c r="AH205" s="194"/>
      <c r="AI205" s="198" t="s">
        <v>653</v>
      </c>
      <c r="AJ205" s="197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5">
      <c r="A206" s="182">
        <v>70</v>
      </c>
      <c r="B206" s="183" t="s">
        <v>654</v>
      </c>
      <c r="C206" s="183" t="s">
        <v>655</v>
      </c>
      <c r="D206" s="184" t="s">
        <v>330</v>
      </c>
      <c r="E206" s="185">
        <v>3.0240499999999999</v>
      </c>
      <c r="F206" s="188"/>
      <c r="G206" s="186">
        <f>ROUND(E206*F206,2)</f>
        <v>0</v>
      </c>
      <c r="H206" s="188"/>
      <c r="I206" s="186">
        <f>ROUND(E206*H206,2)</f>
        <v>0</v>
      </c>
      <c r="J206" s="188"/>
      <c r="K206" s="186">
        <f>ROUND(E206*J206,2)</f>
        <v>0</v>
      </c>
      <c r="L206" s="186">
        <v>21</v>
      </c>
      <c r="M206" s="186">
        <f>G206*(1+L206/100)</f>
        <v>0</v>
      </c>
      <c r="N206" s="186">
        <v>2.52542</v>
      </c>
      <c r="O206" s="186">
        <f>ROUND(E206*N206,2)</f>
        <v>7.64</v>
      </c>
      <c r="P206" s="186">
        <v>0</v>
      </c>
      <c r="Q206" s="186">
        <f>ROUND(E206*P206,2)</f>
        <v>0</v>
      </c>
      <c r="R206" s="187" t="s">
        <v>454</v>
      </c>
      <c r="S206" s="187" t="s">
        <v>221</v>
      </c>
      <c r="T206" s="186" t="s">
        <v>221</v>
      </c>
      <c r="U206" s="186">
        <v>3.5720000000000001</v>
      </c>
      <c r="V206" s="186">
        <f>ROUND(E206*U206,2)</f>
        <v>10.8</v>
      </c>
      <c r="W206" s="187"/>
      <c r="X206" s="187"/>
      <c r="Y206" s="149"/>
      <c r="Z206" s="149"/>
      <c r="AA206" s="149"/>
      <c r="AB206" s="149"/>
      <c r="AC206" s="149"/>
      <c r="AD206" s="149"/>
      <c r="AE206" s="149" t="s">
        <v>332</v>
      </c>
      <c r="AF206" s="149" t="s">
        <v>656</v>
      </c>
      <c r="AG206" s="149"/>
      <c r="AH206" s="194"/>
      <c r="AI206" s="194"/>
      <c r="AJ206" s="197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5">
      <c r="A207" s="150"/>
      <c r="B207" s="191" t="s">
        <v>657</v>
      </c>
      <c r="C207" s="192"/>
      <c r="D207" s="189"/>
      <c r="E207" s="190">
        <v>2.5118</v>
      </c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4"/>
      <c r="S207" s="164"/>
      <c r="T207" s="163"/>
      <c r="U207" s="163"/>
      <c r="V207" s="163"/>
      <c r="W207" s="164"/>
      <c r="X207" s="164"/>
      <c r="Y207" s="149"/>
      <c r="Z207" s="149"/>
      <c r="AA207" s="149"/>
      <c r="AB207" s="149"/>
      <c r="AC207" s="149"/>
      <c r="AD207" s="149"/>
      <c r="AE207" s="149" t="s">
        <v>280</v>
      </c>
      <c r="AF207" s="149">
        <v>0</v>
      </c>
      <c r="AG207" s="149"/>
      <c r="AH207" s="194"/>
      <c r="AI207" s="198" t="s">
        <v>657</v>
      </c>
      <c r="AJ207" s="197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5">
      <c r="A208" s="150"/>
      <c r="B208" s="191" t="s">
        <v>658</v>
      </c>
      <c r="C208" s="192"/>
      <c r="D208" s="189"/>
      <c r="E208" s="190">
        <v>0.51224999999999998</v>
      </c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4"/>
      <c r="S208" s="164"/>
      <c r="T208" s="163"/>
      <c r="U208" s="163"/>
      <c r="V208" s="163"/>
      <c r="W208" s="164"/>
      <c r="X208" s="164"/>
      <c r="Y208" s="149"/>
      <c r="Z208" s="149"/>
      <c r="AA208" s="149"/>
      <c r="AB208" s="149"/>
      <c r="AC208" s="149"/>
      <c r="AD208" s="149"/>
      <c r="AE208" s="149" t="s">
        <v>280</v>
      </c>
      <c r="AF208" s="149">
        <v>0</v>
      </c>
      <c r="AG208" s="149"/>
      <c r="AH208" s="194"/>
      <c r="AI208" s="198" t="s">
        <v>658</v>
      </c>
      <c r="AJ208" s="197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5">
      <c r="A209" s="182">
        <v>71</v>
      </c>
      <c r="B209" s="183" t="s">
        <v>659</v>
      </c>
      <c r="C209" s="183" t="s">
        <v>2848</v>
      </c>
      <c r="D209" s="184" t="s">
        <v>501</v>
      </c>
      <c r="E209" s="185">
        <v>557.11199999999997</v>
      </c>
      <c r="F209" s="188"/>
      <c r="G209" s="186">
        <f>ROUND(E209*F209,2)</f>
        <v>0</v>
      </c>
      <c r="H209" s="188"/>
      <c r="I209" s="186">
        <f>ROUND(E209*H209,2)</f>
        <v>0</v>
      </c>
      <c r="J209" s="188"/>
      <c r="K209" s="186">
        <f>ROUND(E209*J209,2)</f>
        <v>0</v>
      </c>
      <c r="L209" s="186">
        <v>21</v>
      </c>
      <c r="M209" s="186">
        <f>G209*(1+L209/100)</f>
        <v>0</v>
      </c>
      <c r="N209" s="186">
        <v>0.56699999999999995</v>
      </c>
      <c r="O209" s="186">
        <f>ROUND(E209*N209,2)</f>
        <v>315.88</v>
      </c>
      <c r="P209" s="186">
        <v>0</v>
      </c>
      <c r="Q209" s="186">
        <f>ROUND(E209*P209,2)</f>
        <v>0</v>
      </c>
      <c r="R209" s="187"/>
      <c r="S209" s="187" t="s">
        <v>230</v>
      </c>
      <c r="T209" s="186" t="s">
        <v>222</v>
      </c>
      <c r="U209" s="186">
        <v>0</v>
      </c>
      <c r="V209" s="186">
        <f>ROUND(E209*U209,2)</f>
        <v>0</v>
      </c>
      <c r="W209" s="187"/>
      <c r="X209" s="187"/>
      <c r="Y209" s="149"/>
      <c r="Z209" s="149"/>
      <c r="AA209" s="149"/>
      <c r="AB209" s="149"/>
      <c r="AC209" s="149"/>
      <c r="AD209" s="149"/>
      <c r="AE209" s="149" t="s">
        <v>367</v>
      </c>
      <c r="AF209" s="149" t="s">
        <v>660</v>
      </c>
      <c r="AG209" s="149"/>
      <c r="AH209" s="194"/>
      <c r="AI209" s="194"/>
      <c r="AJ209" s="197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5">
      <c r="A210" s="150"/>
      <c r="B210" s="191" t="s">
        <v>661</v>
      </c>
      <c r="C210" s="192"/>
      <c r="D210" s="189"/>
      <c r="E210" s="190">
        <v>64.2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4"/>
      <c r="S210" s="164"/>
      <c r="T210" s="163"/>
      <c r="U210" s="163"/>
      <c r="V210" s="163"/>
      <c r="W210" s="164"/>
      <c r="X210" s="164"/>
      <c r="Y210" s="149"/>
      <c r="Z210" s="149"/>
      <c r="AA210" s="149"/>
      <c r="AB210" s="149"/>
      <c r="AC210" s="149"/>
      <c r="AD210" s="149"/>
      <c r="AE210" s="149" t="s">
        <v>280</v>
      </c>
      <c r="AF210" s="149">
        <v>0</v>
      </c>
      <c r="AG210" s="149"/>
      <c r="AH210" s="194"/>
      <c r="AI210" s="198" t="s">
        <v>661</v>
      </c>
      <c r="AJ210" s="197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5">
      <c r="A211" s="150"/>
      <c r="B211" s="191" t="s">
        <v>662</v>
      </c>
      <c r="C211" s="192"/>
      <c r="D211" s="189"/>
      <c r="E211" s="190">
        <v>80.16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4"/>
      <c r="S211" s="164"/>
      <c r="T211" s="163"/>
      <c r="U211" s="163"/>
      <c r="V211" s="163"/>
      <c r="W211" s="164"/>
      <c r="X211" s="164"/>
      <c r="Y211" s="149"/>
      <c r="Z211" s="149"/>
      <c r="AA211" s="149"/>
      <c r="AB211" s="149"/>
      <c r="AC211" s="149"/>
      <c r="AD211" s="149"/>
      <c r="AE211" s="149" t="s">
        <v>280</v>
      </c>
      <c r="AF211" s="149">
        <v>0</v>
      </c>
      <c r="AG211" s="149"/>
      <c r="AH211" s="194"/>
      <c r="AI211" s="198" t="s">
        <v>662</v>
      </c>
      <c r="AJ211" s="197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5">
      <c r="A212" s="150"/>
      <c r="B212" s="191" t="s">
        <v>663</v>
      </c>
      <c r="C212" s="192"/>
      <c r="D212" s="189"/>
      <c r="E212" s="190">
        <v>98.04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4"/>
      <c r="S212" s="164"/>
      <c r="T212" s="163"/>
      <c r="U212" s="163"/>
      <c r="V212" s="163"/>
      <c r="W212" s="164"/>
      <c r="X212" s="164"/>
      <c r="Y212" s="149"/>
      <c r="Z212" s="149"/>
      <c r="AA212" s="149"/>
      <c r="AB212" s="149"/>
      <c r="AC212" s="149"/>
      <c r="AD212" s="149"/>
      <c r="AE212" s="149" t="s">
        <v>280</v>
      </c>
      <c r="AF212" s="149">
        <v>0</v>
      </c>
      <c r="AG212" s="149"/>
      <c r="AH212" s="194"/>
      <c r="AI212" s="198" t="s">
        <v>663</v>
      </c>
      <c r="AJ212" s="197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5">
      <c r="A213" s="150"/>
      <c r="B213" s="191" t="s">
        <v>664</v>
      </c>
      <c r="C213" s="192"/>
      <c r="D213" s="189"/>
      <c r="E213" s="190">
        <v>47.25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4"/>
      <c r="S213" s="164"/>
      <c r="T213" s="163"/>
      <c r="U213" s="163"/>
      <c r="V213" s="163"/>
      <c r="W213" s="164"/>
      <c r="X213" s="164"/>
      <c r="Y213" s="149"/>
      <c r="Z213" s="149"/>
      <c r="AA213" s="149"/>
      <c r="AB213" s="149"/>
      <c r="AC213" s="149"/>
      <c r="AD213" s="149"/>
      <c r="AE213" s="149" t="s">
        <v>280</v>
      </c>
      <c r="AF213" s="149">
        <v>0</v>
      </c>
      <c r="AG213" s="149"/>
      <c r="AH213" s="194"/>
      <c r="AI213" s="198" t="s">
        <v>664</v>
      </c>
      <c r="AJ213" s="197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5">
      <c r="A214" s="150"/>
      <c r="B214" s="191" t="s">
        <v>665</v>
      </c>
      <c r="C214" s="192"/>
      <c r="D214" s="189"/>
      <c r="E214" s="190">
        <v>74.900000000000006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4"/>
      <c r="S214" s="164"/>
      <c r="T214" s="163"/>
      <c r="U214" s="163"/>
      <c r="V214" s="163"/>
      <c r="W214" s="164"/>
      <c r="X214" s="164"/>
      <c r="Y214" s="149"/>
      <c r="Z214" s="149"/>
      <c r="AA214" s="149"/>
      <c r="AB214" s="149"/>
      <c r="AC214" s="149"/>
      <c r="AD214" s="149"/>
      <c r="AE214" s="149" t="s">
        <v>280</v>
      </c>
      <c r="AF214" s="149">
        <v>0</v>
      </c>
      <c r="AG214" s="149"/>
      <c r="AH214" s="194"/>
      <c r="AI214" s="198" t="s">
        <v>665</v>
      </c>
      <c r="AJ214" s="197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5">
      <c r="A215" s="150"/>
      <c r="B215" s="191" t="s">
        <v>666</v>
      </c>
      <c r="C215" s="192"/>
      <c r="D215" s="189"/>
      <c r="E215" s="190">
        <v>73.5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4"/>
      <c r="S215" s="164"/>
      <c r="T215" s="163"/>
      <c r="U215" s="163"/>
      <c r="V215" s="163"/>
      <c r="W215" s="164"/>
      <c r="X215" s="164"/>
      <c r="Y215" s="149"/>
      <c r="Z215" s="149"/>
      <c r="AA215" s="149"/>
      <c r="AB215" s="149"/>
      <c r="AC215" s="149"/>
      <c r="AD215" s="149"/>
      <c r="AE215" s="149" t="s">
        <v>280</v>
      </c>
      <c r="AF215" s="149">
        <v>0</v>
      </c>
      <c r="AG215" s="149"/>
      <c r="AH215" s="194"/>
      <c r="AI215" s="198" t="s">
        <v>666</v>
      </c>
      <c r="AJ215" s="197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5">
      <c r="A216" s="150"/>
      <c r="B216" s="191" t="s">
        <v>667</v>
      </c>
      <c r="C216" s="192"/>
      <c r="D216" s="189"/>
      <c r="E216" s="190">
        <v>13.3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4"/>
      <c r="S216" s="164"/>
      <c r="T216" s="163"/>
      <c r="U216" s="163"/>
      <c r="V216" s="163"/>
      <c r="W216" s="164"/>
      <c r="X216" s="164"/>
      <c r="Y216" s="149"/>
      <c r="Z216" s="149"/>
      <c r="AA216" s="149"/>
      <c r="AB216" s="149"/>
      <c r="AC216" s="149"/>
      <c r="AD216" s="149"/>
      <c r="AE216" s="149" t="s">
        <v>280</v>
      </c>
      <c r="AF216" s="149">
        <v>0</v>
      </c>
      <c r="AG216" s="149"/>
      <c r="AH216" s="194"/>
      <c r="AI216" s="198" t="s">
        <v>667</v>
      </c>
      <c r="AJ216" s="197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5">
      <c r="A217" s="150"/>
      <c r="B217" s="191" t="s">
        <v>668</v>
      </c>
      <c r="C217" s="192"/>
      <c r="D217" s="189"/>
      <c r="E217" s="190">
        <v>9.9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4"/>
      <c r="S217" s="164"/>
      <c r="T217" s="163"/>
      <c r="U217" s="163"/>
      <c r="V217" s="163"/>
      <c r="W217" s="164"/>
      <c r="X217" s="164"/>
      <c r="Y217" s="149"/>
      <c r="Z217" s="149"/>
      <c r="AA217" s="149"/>
      <c r="AB217" s="149"/>
      <c r="AC217" s="149"/>
      <c r="AD217" s="149"/>
      <c r="AE217" s="149" t="s">
        <v>280</v>
      </c>
      <c r="AF217" s="149">
        <v>0</v>
      </c>
      <c r="AG217" s="149"/>
      <c r="AH217" s="194"/>
      <c r="AI217" s="198" t="s">
        <v>668</v>
      </c>
      <c r="AJ217" s="197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50"/>
      <c r="B218" s="191" t="s">
        <v>669</v>
      </c>
      <c r="C218" s="192"/>
      <c r="D218" s="189"/>
      <c r="E218" s="190">
        <v>6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4"/>
      <c r="S218" s="164"/>
      <c r="T218" s="163"/>
      <c r="U218" s="163"/>
      <c r="V218" s="163"/>
      <c r="W218" s="164"/>
      <c r="X218" s="164"/>
      <c r="Y218" s="149"/>
      <c r="Z218" s="149"/>
      <c r="AA218" s="149"/>
      <c r="AB218" s="149"/>
      <c r="AC218" s="149"/>
      <c r="AD218" s="149"/>
      <c r="AE218" s="149" t="s">
        <v>280</v>
      </c>
      <c r="AF218" s="149">
        <v>0</v>
      </c>
      <c r="AG218" s="149"/>
      <c r="AH218" s="194"/>
      <c r="AI218" s="198" t="s">
        <v>669</v>
      </c>
      <c r="AJ218" s="197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50"/>
      <c r="B219" s="191" t="s">
        <v>670</v>
      </c>
      <c r="C219" s="192"/>
      <c r="D219" s="189"/>
      <c r="E219" s="190">
        <v>11.055</v>
      </c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4"/>
      <c r="S219" s="164"/>
      <c r="T219" s="163"/>
      <c r="U219" s="163"/>
      <c r="V219" s="163"/>
      <c r="W219" s="164"/>
      <c r="X219" s="164"/>
      <c r="Y219" s="149"/>
      <c r="Z219" s="149"/>
      <c r="AA219" s="149"/>
      <c r="AB219" s="149"/>
      <c r="AC219" s="149"/>
      <c r="AD219" s="149"/>
      <c r="AE219" s="149" t="s">
        <v>280</v>
      </c>
      <c r="AF219" s="149">
        <v>0</v>
      </c>
      <c r="AG219" s="149"/>
      <c r="AH219" s="194"/>
      <c r="AI219" s="198" t="s">
        <v>670</v>
      </c>
      <c r="AJ219" s="197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5">
      <c r="A220" s="150"/>
      <c r="B220" s="191" t="s">
        <v>671</v>
      </c>
      <c r="C220" s="192"/>
      <c r="D220" s="189"/>
      <c r="E220" s="190">
        <v>11.048999999999999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4"/>
      <c r="S220" s="164"/>
      <c r="T220" s="163"/>
      <c r="U220" s="163"/>
      <c r="V220" s="163"/>
      <c r="W220" s="164"/>
      <c r="X220" s="164"/>
      <c r="Y220" s="149"/>
      <c r="Z220" s="149"/>
      <c r="AA220" s="149"/>
      <c r="AB220" s="149"/>
      <c r="AC220" s="149"/>
      <c r="AD220" s="149"/>
      <c r="AE220" s="149" t="s">
        <v>280</v>
      </c>
      <c r="AF220" s="149">
        <v>0</v>
      </c>
      <c r="AG220" s="149"/>
      <c r="AH220" s="194"/>
      <c r="AI220" s="198" t="s">
        <v>671</v>
      </c>
      <c r="AJ220" s="197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5">
      <c r="A221" s="150"/>
      <c r="B221" s="191" t="s">
        <v>672</v>
      </c>
      <c r="C221" s="192"/>
      <c r="D221" s="189"/>
      <c r="E221" s="190">
        <v>17.300999999999998</v>
      </c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4"/>
      <c r="S221" s="164"/>
      <c r="T221" s="163"/>
      <c r="U221" s="163"/>
      <c r="V221" s="163"/>
      <c r="W221" s="164"/>
      <c r="X221" s="164"/>
      <c r="Y221" s="149"/>
      <c r="Z221" s="149"/>
      <c r="AA221" s="149"/>
      <c r="AB221" s="149"/>
      <c r="AC221" s="149"/>
      <c r="AD221" s="149"/>
      <c r="AE221" s="149" t="s">
        <v>280</v>
      </c>
      <c r="AF221" s="149">
        <v>0</v>
      </c>
      <c r="AG221" s="149"/>
      <c r="AH221" s="194"/>
      <c r="AI221" s="198" t="s">
        <v>672</v>
      </c>
      <c r="AJ221" s="197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50"/>
      <c r="B222" s="191" t="s">
        <v>673</v>
      </c>
      <c r="C222" s="192"/>
      <c r="D222" s="189"/>
      <c r="E222" s="190">
        <v>15.007999999999999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4"/>
      <c r="S222" s="164"/>
      <c r="T222" s="163"/>
      <c r="U222" s="163"/>
      <c r="V222" s="163"/>
      <c r="W222" s="164"/>
      <c r="X222" s="164"/>
      <c r="Y222" s="149"/>
      <c r="Z222" s="149"/>
      <c r="AA222" s="149"/>
      <c r="AB222" s="149"/>
      <c r="AC222" s="149"/>
      <c r="AD222" s="149"/>
      <c r="AE222" s="149" t="s">
        <v>280</v>
      </c>
      <c r="AF222" s="149">
        <v>0</v>
      </c>
      <c r="AG222" s="149"/>
      <c r="AH222" s="194"/>
      <c r="AI222" s="198" t="s">
        <v>673</v>
      </c>
      <c r="AJ222" s="197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5">
      <c r="A223" s="150"/>
      <c r="B223" s="191" t="s">
        <v>674</v>
      </c>
      <c r="C223" s="192"/>
      <c r="D223" s="189"/>
      <c r="E223" s="190">
        <v>6.7690000000000001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4"/>
      <c r="S223" s="164"/>
      <c r="T223" s="163"/>
      <c r="U223" s="163"/>
      <c r="V223" s="163"/>
      <c r="W223" s="164"/>
      <c r="X223" s="164"/>
      <c r="Y223" s="149"/>
      <c r="Z223" s="149"/>
      <c r="AA223" s="149"/>
      <c r="AB223" s="149"/>
      <c r="AC223" s="149"/>
      <c r="AD223" s="149"/>
      <c r="AE223" s="149" t="s">
        <v>280</v>
      </c>
      <c r="AF223" s="149">
        <v>0</v>
      </c>
      <c r="AG223" s="149"/>
      <c r="AH223" s="194"/>
      <c r="AI223" s="198" t="s">
        <v>674</v>
      </c>
      <c r="AJ223" s="197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5">
      <c r="A224" s="150"/>
      <c r="B224" s="191" t="s">
        <v>675</v>
      </c>
      <c r="C224" s="192"/>
      <c r="D224" s="189"/>
      <c r="E224" s="190">
        <v>10.9</v>
      </c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4"/>
      <c r="S224" s="164"/>
      <c r="T224" s="163"/>
      <c r="U224" s="163"/>
      <c r="V224" s="163"/>
      <c r="W224" s="164"/>
      <c r="X224" s="164"/>
      <c r="Y224" s="149"/>
      <c r="Z224" s="149"/>
      <c r="AA224" s="149"/>
      <c r="AB224" s="149"/>
      <c r="AC224" s="149"/>
      <c r="AD224" s="149"/>
      <c r="AE224" s="149" t="s">
        <v>280</v>
      </c>
      <c r="AF224" s="149">
        <v>0</v>
      </c>
      <c r="AG224" s="149"/>
      <c r="AH224" s="194"/>
      <c r="AI224" s="198" t="s">
        <v>675</v>
      </c>
      <c r="AJ224" s="197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5">
      <c r="A225" s="150"/>
      <c r="B225" s="191" t="s">
        <v>676</v>
      </c>
      <c r="C225" s="192"/>
      <c r="D225" s="189"/>
      <c r="E225" s="190">
        <v>13.3</v>
      </c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4"/>
      <c r="S225" s="164"/>
      <c r="T225" s="163"/>
      <c r="U225" s="163"/>
      <c r="V225" s="163"/>
      <c r="W225" s="164"/>
      <c r="X225" s="164"/>
      <c r="Y225" s="149"/>
      <c r="Z225" s="149"/>
      <c r="AA225" s="149"/>
      <c r="AB225" s="149"/>
      <c r="AC225" s="149"/>
      <c r="AD225" s="149"/>
      <c r="AE225" s="149" t="s">
        <v>280</v>
      </c>
      <c r="AF225" s="149">
        <v>0</v>
      </c>
      <c r="AG225" s="149"/>
      <c r="AH225" s="194"/>
      <c r="AI225" s="198" t="s">
        <v>676</v>
      </c>
      <c r="AJ225" s="197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5">
      <c r="A226" s="150"/>
      <c r="B226" s="191" t="s">
        <v>677</v>
      </c>
      <c r="C226" s="192"/>
      <c r="D226" s="189"/>
      <c r="E226" s="190">
        <v>4.4800000000000004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4"/>
      <c r="S226" s="164"/>
      <c r="T226" s="163"/>
      <c r="U226" s="163"/>
      <c r="V226" s="163"/>
      <c r="W226" s="164"/>
      <c r="X226" s="164"/>
      <c r="Y226" s="149"/>
      <c r="Z226" s="149"/>
      <c r="AA226" s="149"/>
      <c r="AB226" s="149"/>
      <c r="AC226" s="149"/>
      <c r="AD226" s="149"/>
      <c r="AE226" s="149" t="s">
        <v>280</v>
      </c>
      <c r="AF226" s="149">
        <v>0</v>
      </c>
      <c r="AG226" s="149"/>
      <c r="AH226" s="194"/>
      <c r="AI226" s="198" t="s">
        <v>677</v>
      </c>
      <c r="AJ226" s="197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5">
      <c r="A227" s="182">
        <v>72</v>
      </c>
      <c r="B227" s="183" t="s">
        <v>678</v>
      </c>
      <c r="C227" s="183" t="s">
        <v>2849</v>
      </c>
      <c r="D227" s="184" t="s">
        <v>501</v>
      </c>
      <c r="E227" s="185">
        <v>9.7799999999999994</v>
      </c>
      <c r="F227" s="188"/>
      <c r="G227" s="186">
        <f>ROUND(E227*F227,2)</f>
        <v>0</v>
      </c>
      <c r="H227" s="188"/>
      <c r="I227" s="186">
        <f>ROUND(E227*H227,2)</f>
        <v>0</v>
      </c>
      <c r="J227" s="188"/>
      <c r="K227" s="186">
        <f>ROUND(E227*J227,2)</f>
        <v>0</v>
      </c>
      <c r="L227" s="186">
        <v>21</v>
      </c>
      <c r="M227" s="186">
        <f>G227*(1+L227/100)</f>
        <v>0</v>
      </c>
      <c r="N227" s="186">
        <v>0.56699999999999995</v>
      </c>
      <c r="O227" s="186">
        <f>ROUND(E227*N227,2)</f>
        <v>5.55</v>
      </c>
      <c r="P227" s="186">
        <v>0</v>
      </c>
      <c r="Q227" s="186">
        <f>ROUND(E227*P227,2)</f>
        <v>0</v>
      </c>
      <c r="R227" s="187"/>
      <c r="S227" s="187" t="s">
        <v>230</v>
      </c>
      <c r="T227" s="186" t="s">
        <v>222</v>
      </c>
      <c r="U227" s="186">
        <v>0</v>
      </c>
      <c r="V227" s="186">
        <f>ROUND(E227*U227,2)</f>
        <v>0</v>
      </c>
      <c r="W227" s="187"/>
      <c r="X227" s="187"/>
      <c r="Y227" s="149"/>
      <c r="Z227" s="149"/>
      <c r="AA227" s="149"/>
      <c r="AB227" s="149"/>
      <c r="AC227" s="149"/>
      <c r="AD227" s="149"/>
      <c r="AE227" s="149" t="s">
        <v>367</v>
      </c>
      <c r="AF227" s="149" t="s">
        <v>679</v>
      </c>
      <c r="AG227" s="149"/>
      <c r="AH227" s="194"/>
      <c r="AI227" s="194"/>
      <c r="AJ227" s="197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50"/>
      <c r="B228" s="191" t="s">
        <v>680</v>
      </c>
      <c r="C228" s="192"/>
      <c r="D228" s="189"/>
      <c r="E228" s="190">
        <v>3.3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4"/>
      <c r="S228" s="164"/>
      <c r="T228" s="163"/>
      <c r="U228" s="163"/>
      <c r="V228" s="163"/>
      <c r="W228" s="164"/>
      <c r="X228" s="164"/>
      <c r="Y228" s="149"/>
      <c r="Z228" s="149"/>
      <c r="AA228" s="149"/>
      <c r="AB228" s="149"/>
      <c r="AC228" s="149"/>
      <c r="AD228" s="149"/>
      <c r="AE228" s="149" t="s">
        <v>280</v>
      </c>
      <c r="AF228" s="149">
        <v>0</v>
      </c>
      <c r="AG228" s="149"/>
      <c r="AH228" s="194"/>
      <c r="AI228" s="198" t="s">
        <v>680</v>
      </c>
      <c r="AJ228" s="197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5">
      <c r="A229" s="150"/>
      <c r="B229" s="191" t="s">
        <v>681</v>
      </c>
      <c r="C229" s="192"/>
      <c r="D229" s="189"/>
      <c r="E229" s="190">
        <v>2</v>
      </c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4"/>
      <c r="S229" s="164"/>
      <c r="T229" s="163"/>
      <c r="U229" s="163"/>
      <c r="V229" s="163"/>
      <c r="W229" s="164"/>
      <c r="X229" s="164"/>
      <c r="Y229" s="149"/>
      <c r="Z229" s="149"/>
      <c r="AA229" s="149"/>
      <c r="AB229" s="149"/>
      <c r="AC229" s="149"/>
      <c r="AD229" s="149"/>
      <c r="AE229" s="149" t="s">
        <v>280</v>
      </c>
      <c r="AF229" s="149">
        <v>0</v>
      </c>
      <c r="AG229" s="149"/>
      <c r="AH229" s="194"/>
      <c r="AI229" s="198" t="s">
        <v>681</v>
      </c>
      <c r="AJ229" s="197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5">
      <c r="A230" s="150"/>
      <c r="B230" s="191" t="s">
        <v>677</v>
      </c>
      <c r="C230" s="192"/>
      <c r="D230" s="189"/>
      <c r="E230" s="190">
        <v>4.4800000000000004</v>
      </c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4"/>
      <c r="S230" s="164"/>
      <c r="T230" s="163"/>
      <c r="U230" s="163"/>
      <c r="V230" s="163"/>
      <c r="W230" s="164"/>
      <c r="X230" s="164"/>
      <c r="Y230" s="149"/>
      <c r="Z230" s="149"/>
      <c r="AA230" s="149"/>
      <c r="AB230" s="149"/>
      <c r="AC230" s="149"/>
      <c r="AD230" s="149"/>
      <c r="AE230" s="149" t="s">
        <v>280</v>
      </c>
      <c r="AF230" s="149">
        <v>0</v>
      </c>
      <c r="AG230" s="149"/>
      <c r="AH230" s="194"/>
      <c r="AI230" s="198" t="s">
        <v>677</v>
      </c>
      <c r="AJ230" s="197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5">
      <c r="A231" s="182">
        <v>73</v>
      </c>
      <c r="B231" s="183" t="s">
        <v>682</v>
      </c>
      <c r="C231" s="183" t="s">
        <v>2850</v>
      </c>
      <c r="D231" s="184" t="s">
        <v>501</v>
      </c>
      <c r="E231" s="185">
        <v>35.069000000000003</v>
      </c>
      <c r="F231" s="188"/>
      <c r="G231" s="186">
        <f>ROUND(E231*F231,2)</f>
        <v>0</v>
      </c>
      <c r="H231" s="188"/>
      <c r="I231" s="186">
        <f>ROUND(E231*H231,2)</f>
        <v>0</v>
      </c>
      <c r="J231" s="188"/>
      <c r="K231" s="186">
        <f>ROUND(E231*J231,2)</f>
        <v>0</v>
      </c>
      <c r="L231" s="186">
        <v>21</v>
      </c>
      <c r="M231" s="186">
        <f>G231*(1+L231/100)</f>
        <v>0</v>
      </c>
      <c r="N231" s="186">
        <v>0.56699999999999995</v>
      </c>
      <c r="O231" s="186">
        <f>ROUND(E231*N231,2)</f>
        <v>19.88</v>
      </c>
      <c r="P231" s="186">
        <v>0</v>
      </c>
      <c r="Q231" s="186">
        <f>ROUND(E231*P231,2)</f>
        <v>0</v>
      </c>
      <c r="R231" s="187"/>
      <c r="S231" s="187" t="s">
        <v>230</v>
      </c>
      <c r="T231" s="186" t="s">
        <v>222</v>
      </c>
      <c r="U231" s="186">
        <v>0</v>
      </c>
      <c r="V231" s="186">
        <f>ROUND(E231*U231,2)</f>
        <v>0</v>
      </c>
      <c r="W231" s="187"/>
      <c r="X231" s="187"/>
      <c r="Y231" s="149"/>
      <c r="Z231" s="149"/>
      <c r="AA231" s="149"/>
      <c r="AB231" s="149"/>
      <c r="AC231" s="149"/>
      <c r="AD231" s="149"/>
      <c r="AE231" s="149" t="s">
        <v>367</v>
      </c>
      <c r="AF231" s="149" t="s">
        <v>683</v>
      </c>
      <c r="AG231" s="149"/>
      <c r="AH231" s="194"/>
      <c r="AI231" s="194"/>
      <c r="AJ231" s="197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5">
      <c r="A232" s="150"/>
      <c r="B232" s="191" t="s">
        <v>684</v>
      </c>
      <c r="C232" s="192"/>
      <c r="D232" s="189"/>
      <c r="E232" s="190">
        <v>5.35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4"/>
      <c r="S232" s="164"/>
      <c r="T232" s="163"/>
      <c r="U232" s="163"/>
      <c r="V232" s="163"/>
      <c r="W232" s="164"/>
      <c r="X232" s="164"/>
      <c r="Y232" s="149"/>
      <c r="Z232" s="149"/>
      <c r="AA232" s="149"/>
      <c r="AB232" s="149"/>
      <c r="AC232" s="149"/>
      <c r="AD232" s="149"/>
      <c r="AE232" s="149" t="s">
        <v>280</v>
      </c>
      <c r="AF232" s="149">
        <v>0</v>
      </c>
      <c r="AG232" s="149"/>
      <c r="AH232" s="194"/>
      <c r="AI232" s="198" t="s">
        <v>684</v>
      </c>
      <c r="AJ232" s="197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50"/>
      <c r="B233" s="191" t="s">
        <v>685</v>
      </c>
      <c r="C233" s="192"/>
      <c r="D233" s="189"/>
      <c r="E233" s="190">
        <v>6.68</v>
      </c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4"/>
      <c r="S233" s="164"/>
      <c r="T233" s="163"/>
      <c r="U233" s="163"/>
      <c r="V233" s="163"/>
      <c r="W233" s="164"/>
      <c r="X233" s="164"/>
      <c r="Y233" s="149"/>
      <c r="Z233" s="149"/>
      <c r="AA233" s="149"/>
      <c r="AB233" s="149"/>
      <c r="AC233" s="149"/>
      <c r="AD233" s="149"/>
      <c r="AE233" s="149" t="s">
        <v>280</v>
      </c>
      <c r="AF233" s="149">
        <v>0</v>
      </c>
      <c r="AG233" s="149"/>
      <c r="AH233" s="194"/>
      <c r="AI233" s="198" t="s">
        <v>685</v>
      </c>
      <c r="AJ233" s="197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50"/>
      <c r="B234" s="191" t="s">
        <v>686</v>
      </c>
      <c r="C234" s="192"/>
      <c r="D234" s="189"/>
      <c r="E234" s="190">
        <v>8.17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4"/>
      <c r="S234" s="164"/>
      <c r="T234" s="163"/>
      <c r="U234" s="163"/>
      <c r="V234" s="163"/>
      <c r="W234" s="164"/>
      <c r="X234" s="164"/>
      <c r="Y234" s="149"/>
      <c r="Z234" s="149"/>
      <c r="AA234" s="149"/>
      <c r="AB234" s="149"/>
      <c r="AC234" s="149"/>
      <c r="AD234" s="149"/>
      <c r="AE234" s="149" t="s">
        <v>280</v>
      </c>
      <c r="AF234" s="149">
        <v>0</v>
      </c>
      <c r="AG234" s="149"/>
      <c r="AH234" s="194"/>
      <c r="AI234" s="198" t="s">
        <v>686</v>
      </c>
      <c r="AJ234" s="197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5">
      <c r="A235" s="150"/>
      <c r="B235" s="191" t="s">
        <v>687</v>
      </c>
      <c r="C235" s="192"/>
      <c r="D235" s="189"/>
      <c r="E235" s="190">
        <v>6.65</v>
      </c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4"/>
      <c r="S235" s="164"/>
      <c r="T235" s="163"/>
      <c r="U235" s="163"/>
      <c r="V235" s="163"/>
      <c r="W235" s="164"/>
      <c r="X235" s="164"/>
      <c r="Y235" s="149"/>
      <c r="Z235" s="149"/>
      <c r="AA235" s="149"/>
      <c r="AB235" s="149"/>
      <c r="AC235" s="149"/>
      <c r="AD235" s="149"/>
      <c r="AE235" s="149" t="s">
        <v>280</v>
      </c>
      <c r="AF235" s="149">
        <v>0</v>
      </c>
      <c r="AG235" s="149"/>
      <c r="AH235" s="194"/>
      <c r="AI235" s="198" t="s">
        <v>687</v>
      </c>
      <c r="AJ235" s="197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5">
      <c r="A236" s="150"/>
      <c r="B236" s="191" t="s">
        <v>681</v>
      </c>
      <c r="C236" s="192"/>
      <c r="D236" s="189"/>
      <c r="E236" s="190">
        <v>2</v>
      </c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4"/>
      <c r="S236" s="164"/>
      <c r="T236" s="163"/>
      <c r="U236" s="163"/>
      <c r="V236" s="163"/>
      <c r="W236" s="164"/>
      <c r="X236" s="164"/>
      <c r="Y236" s="149"/>
      <c r="Z236" s="149"/>
      <c r="AA236" s="149"/>
      <c r="AB236" s="149"/>
      <c r="AC236" s="149"/>
      <c r="AD236" s="149"/>
      <c r="AE236" s="149" t="s">
        <v>280</v>
      </c>
      <c r="AF236" s="149">
        <v>0</v>
      </c>
      <c r="AG236" s="149"/>
      <c r="AH236" s="194"/>
      <c r="AI236" s="198" t="s">
        <v>681</v>
      </c>
      <c r="AJ236" s="197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5">
      <c r="A237" s="150"/>
      <c r="B237" s="191" t="s">
        <v>688</v>
      </c>
      <c r="C237" s="192"/>
      <c r="D237" s="189"/>
      <c r="E237" s="190">
        <v>3.7519999999999998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4"/>
      <c r="S237" s="164"/>
      <c r="T237" s="163"/>
      <c r="U237" s="163"/>
      <c r="V237" s="163"/>
      <c r="W237" s="164"/>
      <c r="X237" s="164"/>
      <c r="Y237" s="149"/>
      <c r="Z237" s="149"/>
      <c r="AA237" s="149"/>
      <c r="AB237" s="149"/>
      <c r="AC237" s="149"/>
      <c r="AD237" s="149"/>
      <c r="AE237" s="149" t="s">
        <v>280</v>
      </c>
      <c r="AF237" s="149">
        <v>0</v>
      </c>
      <c r="AG237" s="149"/>
      <c r="AH237" s="194"/>
      <c r="AI237" s="198" t="s">
        <v>688</v>
      </c>
      <c r="AJ237" s="197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5">
      <c r="A238" s="150"/>
      <c r="B238" s="191" t="s">
        <v>689</v>
      </c>
      <c r="C238" s="192"/>
      <c r="D238" s="189"/>
      <c r="E238" s="190">
        <v>2.4670000000000001</v>
      </c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4"/>
      <c r="S238" s="164"/>
      <c r="T238" s="163"/>
      <c r="U238" s="163"/>
      <c r="V238" s="163"/>
      <c r="W238" s="164"/>
      <c r="X238" s="164"/>
      <c r="Y238" s="149"/>
      <c r="Z238" s="149"/>
      <c r="AA238" s="149"/>
      <c r="AB238" s="149"/>
      <c r="AC238" s="149"/>
      <c r="AD238" s="149"/>
      <c r="AE238" s="149" t="s">
        <v>280</v>
      </c>
      <c r="AF238" s="149">
        <v>0</v>
      </c>
      <c r="AG238" s="149"/>
      <c r="AH238" s="194"/>
      <c r="AI238" s="198" t="s">
        <v>689</v>
      </c>
      <c r="AJ238" s="197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5">
      <c r="A239" s="182">
        <v>74</v>
      </c>
      <c r="B239" s="183" t="s">
        <v>690</v>
      </c>
      <c r="C239" s="183" t="s">
        <v>2851</v>
      </c>
      <c r="D239" s="184" t="s">
        <v>501</v>
      </c>
      <c r="E239" s="185">
        <v>12.582000000000001</v>
      </c>
      <c r="F239" s="188"/>
      <c r="G239" s="186">
        <f>ROUND(E239*F239,2)</f>
        <v>0</v>
      </c>
      <c r="H239" s="188"/>
      <c r="I239" s="186">
        <f>ROUND(E239*H239,2)</f>
        <v>0</v>
      </c>
      <c r="J239" s="188"/>
      <c r="K239" s="186">
        <f>ROUND(E239*J239,2)</f>
        <v>0</v>
      </c>
      <c r="L239" s="186">
        <v>21</v>
      </c>
      <c r="M239" s="186">
        <f>G239*(1+L239/100)</f>
        <v>0</v>
      </c>
      <c r="N239" s="186">
        <v>0.56699999999999995</v>
      </c>
      <c r="O239" s="186">
        <f>ROUND(E239*N239,2)</f>
        <v>7.13</v>
      </c>
      <c r="P239" s="186">
        <v>0</v>
      </c>
      <c r="Q239" s="186">
        <f>ROUND(E239*P239,2)</f>
        <v>0</v>
      </c>
      <c r="R239" s="187"/>
      <c r="S239" s="187" t="s">
        <v>230</v>
      </c>
      <c r="T239" s="186" t="s">
        <v>222</v>
      </c>
      <c r="U239" s="186">
        <v>0</v>
      </c>
      <c r="V239" s="186">
        <f>ROUND(E239*U239,2)</f>
        <v>0</v>
      </c>
      <c r="W239" s="187"/>
      <c r="X239" s="187"/>
      <c r="Y239" s="149"/>
      <c r="Z239" s="149"/>
      <c r="AA239" s="149"/>
      <c r="AB239" s="149"/>
      <c r="AC239" s="149"/>
      <c r="AD239" s="149"/>
      <c r="AE239" s="149" t="s">
        <v>367</v>
      </c>
      <c r="AF239" s="149" t="s">
        <v>691</v>
      </c>
      <c r="AG239" s="149"/>
      <c r="AH239" s="194"/>
      <c r="AI239" s="194"/>
      <c r="AJ239" s="197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5">
      <c r="A240" s="150"/>
      <c r="B240" s="191" t="s">
        <v>688</v>
      </c>
      <c r="C240" s="192"/>
      <c r="D240" s="189"/>
      <c r="E240" s="190">
        <v>3.7519999999999998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4"/>
      <c r="S240" s="164"/>
      <c r="T240" s="163"/>
      <c r="U240" s="163"/>
      <c r="V240" s="163"/>
      <c r="W240" s="164"/>
      <c r="X240" s="164"/>
      <c r="Y240" s="149"/>
      <c r="Z240" s="149"/>
      <c r="AA240" s="149"/>
      <c r="AB240" s="149"/>
      <c r="AC240" s="149"/>
      <c r="AD240" s="149"/>
      <c r="AE240" s="149" t="s">
        <v>280</v>
      </c>
      <c r="AF240" s="149">
        <v>0</v>
      </c>
      <c r="AG240" s="149"/>
      <c r="AH240" s="194"/>
      <c r="AI240" s="198" t="s">
        <v>688</v>
      </c>
      <c r="AJ240" s="197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5">
      <c r="A241" s="150"/>
      <c r="B241" s="191" t="s">
        <v>692</v>
      </c>
      <c r="C241" s="192"/>
      <c r="D241" s="189"/>
      <c r="E241" s="190">
        <v>2.1800000000000002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4"/>
      <c r="S241" s="164"/>
      <c r="T241" s="163"/>
      <c r="U241" s="163"/>
      <c r="V241" s="163"/>
      <c r="W241" s="164"/>
      <c r="X241" s="164"/>
      <c r="Y241" s="149"/>
      <c r="Z241" s="149"/>
      <c r="AA241" s="149"/>
      <c r="AB241" s="149"/>
      <c r="AC241" s="149"/>
      <c r="AD241" s="149"/>
      <c r="AE241" s="149" t="s">
        <v>280</v>
      </c>
      <c r="AF241" s="149">
        <v>0</v>
      </c>
      <c r="AG241" s="149"/>
      <c r="AH241" s="194"/>
      <c r="AI241" s="198" t="s">
        <v>692</v>
      </c>
      <c r="AJ241" s="197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5">
      <c r="A242" s="150"/>
      <c r="B242" s="191" t="s">
        <v>693</v>
      </c>
      <c r="C242" s="192"/>
      <c r="D242" s="189"/>
      <c r="E242" s="190">
        <v>6.65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4"/>
      <c r="S242" s="164"/>
      <c r="T242" s="163"/>
      <c r="U242" s="163"/>
      <c r="V242" s="163"/>
      <c r="W242" s="164"/>
      <c r="X242" s="164"/>
      <c r="Y242" s="149"/>
      <c r="Z242" s="149"/>
      <c r="AA242" s="149"/>
      <c r="AB242" s="149"/>
      <c r="AC242" s="149"/>
      <c r="AD242" s="149"/>
      <c r="AE242" s="149" t="s">
        <v>280</v>
      </c>
      <c r="AF242" s="149">
        <v>0</v>
      </c>
      <c r="AG242" s="149"/>
      <c r="AH242" s="194"/>
      <c r="AI242" s="198" t="s">
        <v>693</v>
      </c>
      <c r="AJ242" s="197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x14ac:dyDescent="0.25">
      <c r="A243" s="136"/>
      <c r="B243" s="154"/>
      <c r="C243" s="154"/>
      <c r="D243" s="157"/>
      <c r="E243" s="158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60"/>
      <c r="S243" s="160"/>
      <c r="T243" s="159"/>
      <c r="U243" s="159"/>
      <c r="V243" s="159"/>
      <c r="W243" s="160"/>
      <c r="X243" s="160"/>
      <c r="AH243" s="193"/>
      <c r="AI243" s="193"/>
      <c r="AJ243" s="196"/>
    </row>
    <row r="244" spans="1:60" x14ac:dyDescent="0.25">
      <c r="A244" s="152" t="s">
        <v>215</v>
      </c>
      <c r="B244" s="169" t="s">
        <v>96</v>
      </c>
      <c r="C244" s="169" t="s">
        <v>97</v>
      </c>
      <c r="D244" s="170"/>
      <c r="E244" s="171"/>
      <c r="F244" s="172"/>
      <c r="G244" s="173">
        <f>SUMIF(AE245:AE286,"&lt;&gt;NOR",G245:G286)</f>
        <v>0</v>
      </c>
      <c r="H244" s="172"/>
      <c r="I244" s="172">
        <f>SUM(I245:I286)</f>
        <v>0</v>
      </c>
      <c r="J244" s="172"/>
      <c r="K244" s="172">
        <f>SUM(K245:K286)</f>
        <v>0</v>
      </c>
      <c r="L244" s="172"/>
      <c r="M244" s="172">
        <f>SUM(M245:M286)</f>
        <v>0</v>
      </c>
      <c r="N244" s="172"/>
      <c r="O244" s="172">
        <f>SUM(O245:O286)</f>
        <v>156.84999999999997</v>
      </c>
      <c r="P244" s="172"/>
      <c r="Q244" s="172">
        <f>SUM(Q245:Q286)</f>
        <v>0</v>
      </c>
      <c r="R244" s="174"/>
      <c r="S244" s="174"/>
      <c r="T244" s="172"/>
      <c r="U244" s="172"/>
      <c r="V244" s="172">
        <f>SUM(V245:V286)</f>
        <v>1022.6700000000001</v>
      </c>
      <c r="W244" s="174"/>
      <c r="X244" s="175"/>
      <c r="AE244" t="s">
        <v>216</v>
      </c>
      <c r="AH244" s="193"/>
      <c r="AI244" s="193"/>
      <c r="AJ244" s="196"/>
    </row>
    <row r="245" spans="1:60" ht="20.399999999999999" outlineLevel="1" x14ac:dyDescent="0.25">
      <c r="A245" s="182">
        <v>75</v>
      </c>
      <c r="B245" s="183" t="s">
        <v>694</v>
      </c>
      <c r="C245" s="183" t="s">
        <v>695</v>
      </c>
      <c r="D245" s="184" t="s">
        <v>364</v>
      </c>
      <c r="E245" s="185">
        <v>0.49056</v>
      </c>
      <c r="F245" s="188"/>
      <c r="G245" s="186">
        <f>ROUND(E245*F245,2)</f>
        <v>0</v>
      </c>
      <c r="H245" s="188"/>
      <c r="I245" s="186">
        <f>ROUND(E245*H245,2)</f>
        <v>0</v>
      </c>
      <c r="J245" s="188"/>
      <c r="K245" s="186">
        <f>ROUND(E245*J245,2)</f>
        <v>0</v>
      </c>
      <c r="L245" s="186">
        <v>21</v>
      </c>
      <c r="M245" s="186">
        <f>G245*(1+L245/100)</f>
        <v>0</v>
      </c>
      <c r="N245" s="186">
        <v>1.09663</v>
      </c>
      <c r="O245" s="186">
        <f>ROUND(E245*N245,2)</f>
        <v>0.54</v>
      </c>
      <c r="P245" s="186">
        <v>0</v>
      </c>
      <c r="Q245" s="186">
        <f>ROUND(E245*P245,2)</f>
        <v>0</v>
      </c>
      <c r="R245" s="187" t="s">
        <v>377</v>
      </c>
      <c r="S245" s="187" t="s">
        <v>221</v>
      </c>
      <c r="T245" s="186" t="s">
        <v>221</v>
      </c>
      <c r="U245" s="186">
        <v>16.582999999999998</v>
      </c>
      <c r="V245" s="186">
        <f>ROUND(E245*U245,2)</f>
        <v>8.1300000000000008</v>
      </c>
      <c r="W245" s="187"/>
      <c r="X245" s="187"/>
      <c r="Y245" s="149"/>
      <c r="Z245" s="149"/>
      <c r="AA245" s="149"/>
      <c r="AB245" s="149"/>
      <c r="AC245" s="149"/>
      <c r="AD245" s="149"/>
      <c r="AE245" s="149" t="s">
        <v>332</v>
      </c>
      <c r="AF245" s="149" t="s">
        <v>696</v>
      </c>
      <c r="AG245" s="149"/>
      <c r="AH245" s="194"/>
      <c r="AI245" s="194"/>
      <c r="AJ245" s="197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5">
      <c r="A246" s="150"/>
      <c r="B246" s="191" t="s">
        <v>697</v>
      </c>
      <c r="C246" s="192"/>
      <c r="D246" s="189"/>
      <c r="E246" s="190">
        <v>0.18396000000000001</v>
      </c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4"/>
      <c r="S246" s="164"/>
      <c r="T246" s="163"/>
      <c r="U246" s="163"/>
      <c r="V246" s="163"/>
      <c r="W246" s="164"/>
      <c r="X246" s="164"/>
      <c r="Y246" s="149"/>
      <c r="Z246" s="149"/>
      <c r="AA246" s="149"/>
      <c r="AB246" s="149"/>
      <c r="AC246" s="149"/>
      <c r="AD246" s="149"/>
      <c r="AE246" s="149" t="s">
        <v>280</v>
      </c>
      <c r="AF246" s="149">
        <v>0</v>
      </c>
      <c r="AG246" s="149"/>
      <c r="AH246" s="194"/>
      <c r="AI246" s="198" t="s">
        <v>697</v>
      </c>
      <c r="AJ246" s="197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5">
      <c r="A247" s="150"/>
      <c r="B247" s="191" t="s">
        <v>698</v>
      </c>
      <c r="C247" s="192"/>
      <c r="D247" s="189"/>
      <c r="E247" s="190">
        <v>0.30659999999999998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4"/>
      <c r="S247" s="164"/>
      <c r="T247" s="163"/>
      <c r="U247" s="163"/>
      <c r="V247" s="163"/>
      <c r="W247" s="164"/>
      <c r="X247" s="164"/>
      <c r="Y247" s="149"/>
      <c r="Z247" s="149"/>
      <c r="AA247" s="149"/>
      <c r="AB247" s="149"/>
      <c r="AC247" s="149"/>
      <c r="AD247" s="149"/>
      <c r="AE247" s="149" t="s">
        <v>280</v>
      </c>
      <c r="AF247" s="149">
        <v>0</v>
      </c>
      <c r="AG247" s="149"/>
      <c r="AH247" s="194"/>
      <c r="AI247" s="198" t="s">
        <v>698</v>
      </c>
      <c r="AJ247" s="197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ht="20.399999999999999" outlineLevel="1" x14ac:dyDescent="0.25">
      <c r="A248" s="182">
        <v>76</v>
      </c>
      <c r="B248" s="183" t="s">
        <v>699</v>
      </c>
      <c r="C248" s="183" t="s">
        <v>700</v>
      </c>
      <c r="D248" s="184" t="s">
        <v>364</v>
      </c>
      <c r="E248" s="185">
        <v>0.13624</v>
      </c>
      <c r="F248" s="188"/>
      <c r="G248" s="186">
        <f>ROUND(E248*F248,2)</f>
        <v>0</v>
      </c>
      <c r="H248" s="188"/>
      <c r="I248" s="186">
        <f>ROUND(E248*H248,2)</f>
        <v>0</v>
      </c>
      <c r="J248" s="188"/>
      <c r="K248" s="186">
        <f>ROUND(E248*J248,2)</f>
        <v>0</v>
      </c>
      <c r="L248" s="186">
        <v>21</v>
      </c>
      <c r="M248" s="186">
        <f>G248*(1+L248/100)</f>
        <v>0</v>
      </c>
      <c r="N248" s="186">
        <v>1.09663</v>
      </c>
      <c r="O248" s="186">
        <f>ROUND(E248*N248,2)</f>
        <v>0.15</v>
      </c>
      <c r="P248" s="186">
        <v>0</v>
      </c>
      <c r="Q248" s="186">
        <f>ROUND(E248*P248,2)</f>
        <v>0</v>
      </c>
      <c r="R248" s="187" t="s">
        <v>377</v>
      </c>
      <c r="S248" s="187" t="s">
        <v>221</v>
      </c>
      <c r="T248" s="186" t="s">
        <v>221</v>
      </c>
      <c r="U248" s="186">
        <v>16.582999999999998</v>
      </c>
      <c r="V248" s="186">
        <f>ROUND(E248*U248,2)</f>
        <v>2.2599999999999998</v>
      </c>
      <c r="W248" s="187"/>
      <c r="X248" s="187"/>
      <c r="Y248" s="149"/>
      <c r="Z248" s="149"/>
      <c r="AA248" s="149"/>
      <c r="AB248" s="149"/>
      <c r="AC248" s="149"/>
      <c r="AD248" s="149"/>
      <c r="AE248" s="149" t="s">
        <v>332</v>
      </c>
      <c r="AF248" s="149" t="s">
        <v>701</v>
      </c>
      <c r="AG248" s="149"/>
      <c r="AH248" s="194"/>
      <c r="AI248" s="194"/>
      <c r="AJ248" s="197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5">
      <c r="A249" s="150"/>
      <c r="B249" s="191" t="s">
        <v>702</v>
      </c>
      <c r="C249" s="192"/>
      <c r="D249" s="189"/>
      <c r="E249" s="190">
        <v>0.13624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4"/>
      <c r="S249" s="164"/>
      <c r="T249" s="163"/>
      <c r="U249" s="163"/>
      <c r="V249" s="163"/>
      <c r="W249" s="164"/>
      <c r="X249" s="164"/>
      <c r="Y249" s="149"/>
      <c r="Z249" s="149"/>
      <c r="AA249" s="149"/>
      <c r="AB249" s="149"/>
      <c r="AC249" s="149"/>
      <c r="AD249" s="149"/>
      <c r="AE249" s="149" t="s">
        <v>280</v>
      </c>
      <c r="AF249" s="149">
        <v>0</v>
      </c>
      <c r="AG249" s="149"/>
      <c r="AH249" s="194"/>
      <c r="AI249" s="198" t="s">
        <v>702</v>
      </c>
      <c r="AJ249" s="197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5">
      <c r="A250" s="182">
        <v>77</v>
      </c>
      <c r="B250" s="183" t="s">
        <v>703</v>
      </c>
      <c r="C250" s="183" t="s">
        <v>704</v>
      </c>
      <c r="D250" s="184" t="s">
        <v>501</v>
      </c>
      <c r="E250" s="185">
        <v>292</v>
      </c>
      <c r="F250" s="188"/>
      <c r="G250" s="186">
        <f>ROUND(E250*F250,2)</f>
        <v>0</v>
      </c>
      <c r="H250" s="188"/>
      <c r="I250" s="186">
        <f>ROUND(E250*H250,2)</f>
        <v>0</v>
      </c>
      <c r="J250" s="188"/>
      <c r="K250" s="186">
        <f>ROUND(E250*J250,2)</f>
        <v>0</v>
      </c>
      <c r="L250" s="186">
        <v>21</v>
      </c>
      <c r="M250" s="186">
        <f>G250*(1+L250/100)</f>
        <v>0</v>
      </c>
      <c r="N250" s="186">
        <v>1.8380000000000001E-2</v>
      </c>
      <c r="O250" s="186">
        <f>ROUND(E250*N250,2)</f>
        <v>5.37</v>
      </c>
      <c r="P250" s="186">
        <v>0</v>
      </c>
      <c r="Q250" s="186">
        <f>ROUND(E250*P250,2)</f>
        <v>0</v>
      </c>
      <c r="R250" s="187" t="s">
        <v>377</v>
      </c>
      <c r="S250" s="187" t="s">
        <v>221</v>
      </c>
      <c r="T250" s="186" t="s">
        <v>221</v>
      </c>
      <c r="U250" s="186">
        <v>0.255</v>
      </c>
      <c r="V250" s="186">
        <f>ROUND(E250*U250,2)</f>
        <v>74.459999999999994</v>
      </c>
      <c r="W250" s="187"/>
      <c r="X250" s="187"/>
      <c r="Y250" s="149"/>
      <c r="Z250" s="149"/>
      <c r="AA250" s="149"/>
      <c r="AB250" s="149"/>
      <c r="AC250" s="149"/>
      <c r="AD250" s="149"/>
      <c r="AE250" s="149" t="s">
        <v>332</v>
      </c>
      <c r="AF250" s="149" t="s">
        <v>705</v>
      </c>
      <c r="AG250" s="149"/>
      <c r="AH250" s="194"/>
      <c r="AI250" s="194"/>
      <c r="AJ250" s="197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5">
      <c r="A251" s="150"/>
      <c r="B251" s="191" t="s">
        <v>706</v>
      </c>
      <c r="C251" s="192"/>
      <c r="D251" s="189"/>
      <c r="E251" s="190">
        <v>136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4"/>
      <c r="S251" s="164"/>
      <c r="T251" s="163"/>
      <c r="U251" s="163"/>
      <c r="V251" s="163"/>
      <c r="W251" s="164"/>
      <c r="X251" s="164"/>
      <c r="Y251" s="149"/>
      <c r="Z251" s="149"/>
      <c r="AA251" s="149"/>
      <c r="AB251" s="149"/>
      <c r="AC251" s="149"/>
      <c r="AD251" s="149"/>
      <c r="AE251" s="149" t="s">
        <v>280</v>
      </c>
      <c r="AF251" s="149">
        <v>0</v>
      </c>
      <c r="AG251" s="149"/>
      <c r="AH251" s="194"/>
      <c r="AI251" s="198" t="s">
        <v>706</v>
      </c>
      <c r="AJ251" s="197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5">
      <c r="A252" s="150"/>
      <c r="B252" s="191" t="s">
        <v>707</v>
      </c>
      <c r="C252" s="192"/>
      <c r="D252" s="189"/>
      <c r="E252" s="190">
        <v>87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4"/>
      <c r="S252" s="164"/>
      <c r="T252" s="163"/>
      <c r="U252" s="163"/>
      <c r="V252" s="163"/>
      <c r="W252" s="164"/>
      <c r="X252" s="164"/>
      <c r="Y252" s="149"/>
      <c r="Z252" s="149"/>
      <c r="AA252" s="149"/>
      <c r="AB252" s="149"/>
      <c r="AC252" s="149"/>
      <c r="AD252" s="149"/>
      <c r="AE252" s="149" t="s">
        <v>280</v>
      </c>
      <c r="AF252" s="149">
        <v>0</v>
      </c>
      <c r="AG252" s="149"/>
      <c r="AH252" s="194"/>
      <c r="AI252" s="198" t="s">
        <v>707</v>
      </c>
      <c r="AJ252" s="197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5">
      <c r="A253" s="150"/>
      <c r="B253" s="191" t="s">
        <v>708</v>
      </c>
      <c r="C253" s="192"/>
      <c r="D253" s="189"/>
      <c r="E253" s="190">
        <v>50</v>
      </c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4"/>
      <c r="S253" s="164"/>
      <c r="T253" s="163"/>
      <c r="U253" s="163"/>
      <c r="V253" s="163"/>
      <c r="W253" s="164"/>
      <c r="X253" s="164"/>
      <c r="Y253" s="149"/>
      <c r="Z253" s="149"/>
      <c r="AA253" s="149"/>
      <c r="AB253" s="149"/>
      <c r="AC253" s="149"/>
      <c r="AD253" s="149"/>
      <c r="AE253" s="149" t="s">
        <v>280</v>
      </c>
      <c r="AF253" s="149">
        <v>0</v>
      </c>
      <c r="AG253" s="149"/>
      <c r="AH253" s="194"/>
      <c r="AI253" s="198" t="s">
        <v>708</v>
      </c>
      <c r="AJ253" s="197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5">
      <c r="A254" s="150"/>
      <c r="B254" s="191" t="s">
        <v>709</v>
      </c>
      <c r="C254" s="192"/>
      <c r="D254" s="189"/>
      <c r="E254" s="190">
        <v>19</v>
      </c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4"/>
      <c r="S254" s="164"/>
      <c r="T254" s="163"/>
      <c r="U254" s="163"/>
      <c r="V254" s="163"/>
      <c r="W254" s="164"/>
      <c r="X254" s="164"/>
      <c r="Y254" s="149"/>
      <c r="Z254" s="149"/>
      <c r="AA254" s="149"/>
      <c r="AB254" s="149"/>
      <c r="AC254" s="149"/>
      <c r="AD254" s="149"/>
      <c r="AE254" s="149" t="s">
        <v>280</v>
      </c>
      <c r="AF254" s="149">
        <v>0</v>
      </c>
      <c r="AG254" s="149"/>
      <c r="AH254" s="194"/>
      <c r="AI254" s="198" t="s">
        <v>709</v>
      </c>
      <c r="AJ254" s="197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5">
      <c r="A255" s="182">
        <v>78</v>
      </c>
      <c r="B255" s="183" t="s">
        <v>710</v>
      </c>
      <c r="C255" s="183" t="s">
        <v>711</v>
      </c>
      <c r="D255" s="184" t="s">
        <v>330</v>
      </c>
      <c r="E255" s="185">
        <v>38.403750000000002</v>
      </c>
      <c r="F255" s="188"/>
      <c r="G255" s="186">
        <f>ROUND(E255*F255,2)</f>
        <v>0</v>
      </c>
      <c r="H255" s="188"/>
      <c r="I255" s="186">
        <f>ROUND(E255*H255,2)</f>
        <v>0</v>
      </c>
      <c r="J255" s="188"/>
      <c r="K255" s="186">
        <f>ROUND(E255*J255,2)</f>
        <v>0</v>
      </c>
      <c r="L255" s="186">
        <v>21</v>
      </c>
      <c r="M255" s="186">
        <f>G255*(1+L255/100)</f>
        <v>0</v>
      </c>
      <c r="N255" s="186">
        <v>2.5251100000000002</v>
      </c>
      <c r="O255" s="186">
        <f>ROUND(E255*N255,2)</f>
        <v>96.97</v>
      </c>
      <c r="P255" s="186">
        <v>0</v>
      </c>
      <c r="Q255" s="186">
        <f>ROUND(E255*P255,2)</f>
        <v>0</v>
      </c>
      <c r="R255" s="187" t="s">
        <v>377</v>
      </c>
      <c r="S255" s="187" t="s">
        <v>221</v>
      </c>
      <c r="T255" s="186" t="s">
        <v>221</v>
      </c>
      <c r="U255" s="186">
        <v>1.448</v>
      </c>
      <c r="V255" s="186">
        <f>ROUND(E255*U255,2)</f>
        <v>55.61</v>
      </c>
      <c r="W255" s="187"/>
      <c r="X255" s="187"/>
      <c r="Y255" s="149"/>
      <c r="Z255" s="149"/>
      <c r="AA255" s="149"/>
      <c r="AB255" s="149"/>
      <c r="AC255" s="149"/>
      <c r="AD255" s="149"/>
      <c r="AE255" s="149" t="s">
        <v>332</v>
      </c>
      <c r="AF255" s="149" t="s">
        <v>712</v>
      </c>
      <c r="AG255" s="149"/>
      <c r="AH255" s="194"/>
      <c r="AI255" s="194"/>
      <c r="AJ255" s="197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50"/>
      <c r="B256" s="191" t="s">
        <v>713</v>
      </c>
      <c r="C256" s="192"/>
      <c r="D256" s="189"/>
      <c r="E256" s="190">
        <v>0.46200000000000002</v>
      </c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4"/>
      <c r="S256" s="164"/>
      <c r="T256" s="163"/>
      <c r="U256" s="163"/>
      <c r="V256" s="163"/>
      <c r="W256" s="164"/>
      <c r="X256" s="164"/>
      <c r="Y256" s="149"/>
      <c r="Z256" s="149"/>
      <c r="AA256" s="149"/>
      <c r="AB256" s="149"/>
      <c r="AC256" s="149"/>
      <c r="AD256" s="149"/>
      <c r="AE256" s="149" t="s">
        <v>280</v>
      </c>
      <c r="AF256" s="149">
        <v>0</v>
      </c>
      <c r="AG256" s="149"/>
      <c r="AH256" s="194"/>
      <c r="AI256" s="198" t="s">
        <v>713</v>
      </c>
      <c r="AJ256" s="197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50"/>
      <c r="B257" s="191" t="s">
        <v>714</v>
      </c>
      <c r="C257" s="192"/>
      <c r="D257" s="189"/>
      <c r="E257" s="190">
        <v>0.39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4"/>
      <c r="S257" s="164"/>
      <c r="T257" s="163"/>
      <c r="U257" s="163"/>
      <c r="V257" s="163"/>
      <c r="W257" s="164"/>
      <c r="X257" s="164"/>
      <c r="Y257" s="149"/>
      <c r="Z257" s="149"/>
      <c r="AA257" s="149"/>
      <c r="AB257" s="149"/>
      <c r="AC257" s="149"/>
      <c r="AD257" s="149"/>
      <c r="AE257" s="149" t="s">
        <v>280</v>
      </c>
      <c r="AF257" s="149">
        <v>0</v>
      </c>
      <c r="AG257" s="149"/>
      <c r="AH257" s="194"/>
      <c r="AI257" s="198" t="s">
        <v>714</v>
      </c>
      <c r="AJ257" s="197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5">
      <c r="A258" s="150"/>
      <c r="B258" s="191" t="s">
        <v>715</v>
      </c>
      <c r="C258" s="192"/>
      <c r="D258" s="189"/>
      <c r="E258" s="190">
        <v>0.52500000000000002</v>
      </c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4"/>
      <c r="S258" s="164"/>
      <c r="T258" s="163"/>
      <c r="U258" s="163"/>
      <c r="V258" s="163"/>
      <c r="W258" s="164"/>
      <c r="X258" s="164"/>
      <c r="Y258" s="149"/>
      <c r="Z258" s="149"/>
      <c r="AA258" s="149"/>
      <c r="AB258" s="149"/>
      <c r="AC258" s="149"/>
      <c r="AD258" s="149"/>
      <c r="AE258" s="149" t="s">
        <v>280</v>
      </c>
      <c r="AF258" s="149">
        <v>0</v>
      </c>
      <c r="AG258" s="149"/>
      <c r="AH258" s="194"/>
      <c r="AI258" s="198" t="s">
        <v>715</v>
      </c>
      <c r="AJ258" s="197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5">
      <c r="A259" s="150"/>
      <c r="B259" s="191" t="s">
        <v>716</v>
      </c>
      <c r="C259" s="192"/>
      <c r="D259" s="189"/>
      <c r="E259" s="190">
        <v>7.82</v>
      </c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4"/>
      <c r="S259" s="164"/>
      <c r="T259" s="163"/>
      <c r="U259" s="163"/>
      <c r="V259" s="163"/>
      <c r="W259" s="164"/>
      <c r="X259" s="164"/>
      <c r="Y259" s="149"/>
      <c r="Z259" s="149"/>
      <c r="AA259" s="149"/>
      <c r="AB259" s="149"/>
      <c r="AC259" s="149"/>
      <c r="AD259" s="149"/>
      <c r="AE259" s="149" t="s">
        <v>280</v>
      </c>
      <c r="AF259" s="149">
        <v>0</v>
      </c>
      <c r="AG259" s="149"/>
      <c r="AH259" s="194"/>
      <c r="AI259" s="198" t="s">
        <v>716</v>
      </c>
      <c r="AJ259" s="197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5">
      <c r="A260" s="150"/>
      <c r="B260" s="191" t="s">
        <v>717</v>
      </c>
      <c r="C260" s="192"/>
      <c r="D260" s="189"/>
      <c r="E260" s="190">
        <v>0.90249999999999997</v>
      </c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4"/>
      <c r="S260" s="164"/>
      <c r="T260" s="163"/>
      <c r="U260" s="163"/>
      <c r="V260" s="163"/>
      <c r="W260" s="164"/>
      <c r="X260" s="164"/>
      <c r="Y260" s="149"/>
      <c r="Z260" s="149"/>
      <c r="AA260" s="149"/>
      <c r="AB260" s="149"/>
      <c r="AC260" s="149"/>
      <c r="AD260" s="149"/>
      <c r="AE260" s="149" t="s">
        <v>280</v>
      </c>
      <c r="AF260" s="149">
        <v>0</v>
      </c>
      <c r="AG260" s="149"/>
      <c r="AH260" s="194"/>
      <c r="AI260" s="198" t="s">
        <v>717</v>
      </c>
      <c r="AJ260" s="197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5">
      <c r="A261" s="150"/>
      <c r="B261" s="191" t="s">
        <v>718</v>
      </c>
      <c r="C261" s="192"/>
      <c r="D261" s="189"/>
      <c r="E261" s="190">
        <v>0.21</v>
      </c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4"/>
      <c r="S261" s="164"/>
      <c r="T261" s="163"/>
      <c r="U261" s="163"/>
      <c r="V261" s="163"/>
      <c r="W261" s="164"/>
      <c r="X261" s="164"/>
      <c r="Y261" s="149"/>
      <c r="Z261" s="149"/>
      <c r="AA261" s="149"/>
      <c r="AB261" s="149"/>
      <c r="AC261" s="149"/>
      <c r="AD261" s="149"/>
      <c r="AE261" s="149" t="s">
        <v>280</v>
      </c>
      <c r="AF261" s="149">
        <v>0</v>
      </c>
      <c r="AG261" s="149"/>
      <c r="AH261" s="194"/>
      <c r="AI261" s="198" t="s">
        <v>718</v>
      </c>
      <c r="AJ261" s="197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5">
      <c r="A262" s="150"/>
      <c r="B262" s="191" t="s">
        <v>719</v>
      </c>
      <c r="C262" s="192"/>
      <c r="D262" s="189"/>
      <c r="E262" s="190">
        <v>4.9279999999999999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4"/>
      <c r="S262" s="164"/>
      <c r="T262" s="163"/>
      <c r="U262" s="163"/>
      <c r="V262" s="163"/>
      <c r="W262" s="164"/>
      <c r="X262" s="164"/>
      <c r="Y262" s="149"/>
      <c r="Z262" s="149"/>
      <c r="AA262" s="149"/>
      <c r="AB262" s="149"/>
      <c r="AC262" s="149"/>
      <c r="AD262" s="149"/>
      <c r="AE262" s="149" t="s">
        <v>280</v>
      </c>
      <c r="AF262" s="149">
        <v>0</v>
      </c>
      <c r="AG262" s="149"/>
      <c r="AH262" s="194"/>
      <c r="AI262" s="198" t="s">
        <v>719</v>
      </c>
      <c r="AJ262" s="197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5">
      <c r="A263" s="150"/>
      <c r="B263" s="191" t="s">
        <v>720</v>
      </c>
      <c r="C263" s="192"/>
      <c r="D263" s="189"/>
      <c r="E263" s="190">
        <v>3.2374999999999998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4"/>
      <c r="S263" s="164"/>
      <c r="T263" s="163"/>
      <c r="U263" s="163"/>
      <c r="V263" s="163"/>
      <c r="W263" s="164"/>
      <c r="X263" s="164"/>
      <c r="Y263" s="149"/>
      <c r="Z263" s="149"/>
      <c r="AA263" s="149"/>
      <c r="AB263" s="149"/>
      <c r="AC263" s="149"/>
      <c r="AD263" s="149"/>
      <c r="AE263" s="149" t="s">
        <v>280</v>
      </c>
      <c r="AF263" s="149">
        <v>0</v>
      </c>
      <c r="AG263" s="149"/>
      <c r="AH263" s="194"/>
      <c r="AI263" s="198" t="s">
        <v>720</v>
      </c>
      <c r="AJ263" s="197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5">
      <c r="A264" s="150"/>
      <c r="B264" s="191" t="s">
        <v>721</v>
      </c>
      <c r="C264" s="192"/>
      <c r="D264" s="189"/>
      <c r="E264" s="190">
        <v>7.7249999999999996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4"/>
      <c r="S264" s="164"/>
      <c r="T264" s="163"/>
      <c r="U264" s="163"/>
      <c r="V264" s="163"/>
      <c r="W264" s="164"/>
      <c r="X264" s="164"/>
      <c r="Y264" s="149"/>
      <c r="Z264" s="149"/>
      <c r="AA264" s="149"/>
      <c r="AB264" s="149"/>
      <c r="AC264" s="149"/>
      <c r="AD264" s="149"/>
      <c r="AE264" s="149" t="s">
        <v>280</v>
      </c>
      <c r="AF264" s="149">
        <v>0</v>
      </c>
      <c r="AG264" s="149"/>
      <c r="AH264" s="194"/>
      <c r="AI264" s="198" t="s">
        <v>721</v>
      </c>
      <c r="AJ264" s="197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5">
      <c r="A265" s="150"/>
      <c r="B265" s="191" t="s">
        <v>722</v>
      </c>
      <c r="C265" s="192"/>
      <c r="D265" s="189"/>
      <c r="E265" s="190">
        <v>2.71875</v>
      </c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4"/>
      <c r="S265" s="164"/>
      <c r="T265" s="163"/>
      <c r="U265" s="163"/>
      <c r="V265" s="163"/>
      <c r="W265" s="164"/>
      <c r="X265" s="164"/>
      <c r="Y265" s="149"/>
      <c r="Z265" s="149"/>
      <c r="AA265" s="149"/>
      <c r="AB265" s="149"/>
      <c r="AC265" s="149"/>
      <c r="AD265" s="149"/>
      <c r="AE265" s="149" t="s">
        <v>280</v>
      </c>
      <c r="AF265" s="149">
        <v>0</v>
      </c>
      <c r="AG265" s="149"/>
      <c r="AH265" s="194"/>
      <c r="AI265" s="198" t="s">
        <v>722</v>
      </c>
      <c r="AJ265" s="197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5">
      <c r="A266" s="150"/>
      <c r="B266" s="191" t="s">
        <v>723</v>
      </c>
      <c r="C266" s="192"/>
      <c r="D266" s="189"/>
      <c r="E266" s="190">
        <v>3.125</v>
      </c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4"/>
      <c r="S266" s="164"/>
      <c r="T266" s="163"/>
      <c r="U266" s="163"/>
      <c r="V266" s="163"/>
      <c r="W266" s="164"/>
      <c r="X266" s="164"/>
      <c r="Y266" s="149"/>
      <c r="Z266" s="149"/>
      <c r="AA266" s="149"/>
      <c r="AB266" s="149"/>
      <c r="AC266" s="149"/>
      <c r="AD266" s="149"/>
      <c r="AE266" s="149" t="s">
        <v>280</v>
      </c>
      <c r="AF266" s="149">
        <v>0</v>
      </c>
      <c r="AG266" s="149"/>
      <c r="AH266" s="194"/>
      <c r="AI266" s="198" t="s">
        <v>723</v>
      </c>
      <c r="AJ266" s="197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5">
      <c r="A267" s="150"/>
      <c r="B267" s="191" t="s">
        <v>724</v>
      </c>
      <c r="C267" s="192"/>
      <c r="D267" s="189"/>
      <c r="E267" s="190">
        <v>0.95</v>
      </c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4"/>
      <c r="S267" s="164"/>
      <c r="T267" s="163"/>
      <c r="U267" s="163"/>
      <c r="V267" s="163"/>
      <c r="W267" s="164"/>
      <c r="X267" s="164"/>
      <c r="Y267" s="149"/>
      <c r="Z267" s="149"/>
      <c r="AA267" s="149"/>
      <c r="AB267" s="149"/>
      <c r="AC267" s="149"/>
      <c r="AD267" s="149"/>
      <c r="AE267" s="149" t="s">
        <v>280</v>
      </c>
      <c r="AF267" s="149">
        <v>0</v>
      </c>
      <c r="AG267" s="149"/>
      <c r="AH267" s="194"/>
      <c r="AI267" s="198" t="s">
        <v>724</v>
      </c>
      <c r="AJ267" s="197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5">
      <c r="A268" s="150"/>
      <c r="B268" s="191" t="s">
        <v>725</v>
      </c>
      <c r="C268" s="192"/>
      <c r="D268" s="189"/>
      <c r="E268" s="190">
        <v>1.0062500000000001</v>
      </c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4"/>
      <c r="S268" s="164"/>
      <c r="T268" s="163"/>
      <c r="U268" s="163"/>
      <c r="V268" s="163"/>
      <c r="W268" s="164"/>
      <c r="X268" s="164"/>
      <c r="Y268" s="149"/>
      <c r="Z268" s="149"/>
      <c r="AA268" s="149"/>
      <c r="AB268" s="149"/>
      <c r="AC268" s="149"/>
      <c r="AD268" s="149"/>
      <c r="AE268" s="149" t="s">
        <v>280</v>
      </c>
      <c r="AF268" s="149">
        <v>0</v>
      </c>
      <c r="AG268" s="149"/>
      <c r="AH268" s="194"/>
      <c r="AI268" s="198" t="s">
        <v>725</v>
      </c>
      <c r="AJ268" s="197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5">
      <c r="A269" s="150"/>
      <c r="B269" s="191" t="s">
        <v>726</v>
      </c>
      <c r="C269" s="192"/>
      <c r="D269" s="189"/>
      <c r="E269" s="190">
        <v>0.91249999999999998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4"/>
      <c r="S269" s="164"/>
      <c r="T269" s="163"/>
      <c r="U269" s="163"/>
      <c r="V269" s="163"/>
      <c r="W269" s="164"/>
      <c r="X269" s="164"/>
      <c r="Y269" s="149"/>
      <c r="Z269" s="149"/>
      <c r="AA269" s="149"/>
      <c r="AB269" s="149"/>
      <c r="AC269" s="149"/>
      <c r="AD269" s="149"/>
      <c r="AE269" s="149" t="s">
        <v>280</v>
      </c>
      <c r="AF269" s="149">
        <v>0</v>
      </c>
      <c r="AG269" s="149"/>
      <c r="AH269" s="194"/>
      <c r="AI269" s="198" t="s">
        <v>726</v>
      </c>
      <c r="AJ269" s="197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5">
      <c r="A270" s="150"/>
      <c r="B270" s="191" t="s">
        <v>409</v>
      </c>
      <c r="C270" s="192"/>
      <c r="D270" s="189"/>
      <c r="E270" s="190">
        <v>3.49125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4"/>
      <c r="S270" s="164"/>
      <c r="T270" s="163"/>
      <c r="U270" s="163"/>
      <c r="V270" s="163"/>
      <c r="W270" s="164"/>
      <c r="X270" s="164"/>
      <c r="Y270" s="149"/>
      <c r="Z270" s="149"/>
      <c r="AA270" s="149"/>
      <c r="AB270" s="149"/>
      <c r="AC270" s="149"/>
      <c r="AD270" s="149"/>
      <c r="AE270" s="149" t="s">
        <v>280</v>
      </c>
      <c r="AF270" s="149">
        <v>4</v>
      </c>
      <c r="AG270" s="149"/>
      <c r="AH270" s="194"/>
      <c r="AI270" s="198" t="s">
        <v>409</v>
      </c>
      <c r="AJ270" s="197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5">
      <c r="A271" s="182">
        <v>79</v>
      </c>
      <c r="B271" s="183" t="s">
        <v>727</v>
      </c>
      <c r="C271" s="183" t="s">
        <v>728</v>
      </c>
      <c r="D271" s="184" t="s">
        <v>501</v>
      </c>
      <c r="E271" s="185">
        <v>577.4</v>
      </c>
      <c r="F271" s="188"/>
      <c r="G271" s="186">
        <f>ROUND(E271*F271,2)</f>
        <v>0</v>
      </c>
      <c r="H271" s="188"/>
      <c r="I271" s="186">
        <f>ROUND(E271*H271,2)</f>
        <v>0</v>
      </c>
      <c r="J271" s="188"/>
      <c r="K271" s="186">
        <f>ROUND(E271*J271,2)</f>
        <v>0</v>
      </c>
      <c r="L271" s="186">
        <v>21</v>
      </c>
      <c r="M271" s="186">
        <f>G271*(1+L271/100)</f>
        <v>0</v>
      </c>
      <c r="N271" s="186">
        <v>4.965E-2</v>
      </c>
      <c r="O271" s="186">
        <f>ROUND(E271*N271,2)</f>
        <v>28.67</v>
      </c>
      <c r="P271" s="186">
        <v>0</v>
      </c>
      <c r="Q271" s="186">
        <f>ROUND(E271*P271,2)</f>
        <v>0</v>
      </c>
      <c r="R271" s="187" t="s">
        <v>377</v>
      </c>
      <c r="S271" s="187" t="s">
        <v>221</v>
      </c>
      <c r="T271" s="186" t="s">
        <v>221</v>
      </c>
      <c r="U271" s="186">
        <v>0.94</v>
      </c>
      <c r="V271" s="186">
        <f>ROUND(E271*U271,2)</f>
        <v>542.76</v>
      </c>
      <c r="W271" s="187"/>
      <c r="X271" s="187"/>
      <c r="Y271" s="149"/>
      <c r="Z271" s="149"/>
      <c r="AA271" s="149"/>
      <c r="AB271" s="149"/>
      <c r="AC271" s="149"/>
      <c r="AD271" s="149"/>
      <c r="AE271" s="149" t="s">
        <v>332</v>
      </c>
      <c r="AF271" s="149" t="s">
        <v>729</v>
      </c>
      <c r="AG271" s="149"/>
      <c r="AH271" s="194"/>
      <c r="AI271" s="194"/>
      <c r="AJ271" s="197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5">
      <c r="A272" s="150"/>
      <c r="B272" s="191" t="s">
        <v>730</v>
      </c>
      <c r="C272" s="192"/>
      <c r="D272" s="189"/>
      <c r="E272" s="190">
        <v>4.2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4"/>
      <c r="S272" s="164"/>
      <c r="T272" s="163"/>
      <c r="U272" s="163"/>
      <c r="V272" s="163"/>
      <c r="W272" s="164"/>
      <c r="X272" s="164"/>
      <c r="Y272" s="149"/>
      <c r="Z272" s="149"/>
      <c r="AA272" s="149"/>
      <c r="AB272" s="149"/>
      <c r="AC272" s="149"/>
      <c r="AD272" s="149"/>
      <c r="AE272" s="149" t="s">
        <v>280</v>
      </c>
      <c r="AF272" s="149">
        <v>0</v>
      </c>
      <c r="AG272" s="149"/>
      <c r="AH272" s="194"/>
      <c r="AI272" s="198" t="s">
        <v>730</v>
      </c>
      <c r="AJ272" s="197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5">
      <c r="A273" s="150"/>
      <c r="B273" s="191" t="s">
        <v>731</v>
      </c>
      <c r="C273" s="192"/>
      <c r="D273" s="189"/>
      <c r="E273" s="190">
        <v>5.2</v>
      </c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4"/>
      <c r="S273" s="164"/>
      <c r="T273" s="163"/>
      <c r="U273" s="163"/>
      <c r="V273" s="163"/>
      <c r="W273" s="164"/>
      <c r="X273" s="164"/>
      <c r="Y273" s="149"/>
      <c r="Z273" s="149"/>
      <c r="AA273" s="149"/>
      <c r="AB273" s="149"/>
      <c r="AC273" s="149"/>
      <c r="AD273" s="149"/>
      <c r="AE273" s="149" t="s">
        <v>280</v>
      </c>
      <c r="AF273" s="149">
        <v>0</v>
      </c>
      <c r="AG273" s="149"/>
      <c r="AH273" s="194"/>
      <c r="AI273" s="198" t="s">
        <v>731</v>
      </c>
      <c r="AJ273" s="197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5">
      <c r="A274" s="150"/>
      <c r="B274" s="191" t="s">
        <v>732</v>
      </c>
      <c r="C274" s="192"/>
      <c r="D274" s="189"/>
      <c r="E274" s="190">
        <v>7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4"/>
      <c r="S274" s="164"/>
      <c r="T274" s="163"/>
      <c r="U274" s="163"/>
      <c r="V274" s="163"/>
      <c r="W274" s="164"/>
      <c r="X274" s="164"/>
      <c r="Y274" s="149"/>
      <c r="Z274" s="149"/>
      <c r="AA274" s="149"/>
      <c r="AB274" s="149"/>
      <c r="AC274" s="149"/>
      <c r="AD274" s="149"/>
      <c r="AE274" s="149" t="s">
        <v>280</v>
      </c>
      <c r="AF274" s="149">
        <v>0</v>
      </c>
      <c r="AG274" s="149"/>
      <c r="AH274" s="194"/>
      <c r="AI274" s="198" t="s">
        <v>732</v>
      </c>
      <c r="AJ274" s="197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5">
      <c r="A275" s="150"/>
      <c r="B275" s="191" t="s">
        <v>706</v>
      </c>
      <c r="C275" s="192"/>
      <c r="D275" s="189"/>
      <c r="E275" s="190">
        <v>136</v>
      </c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4"/>
      <c r="S275" s="164"/>
      <c r="T275" s="163"/>
      <c r="U275" s="163"/>
      <c r="V275" s="163"/>
      <c r="W275" s="164"/>
      <c r="X275" s="164"/>
      <c r="Y275" s="149"/>
      <c r="Z275" s="149"/>
      <c r="AA275" s="149"/>
      <c r="AB275" s="149"/>
      <c r="AC275" s="149"/>
      <c r="AD275" s="149"/>
      <c r="AE275" s="149" t="s">
        <v>280</v>
      </c>
      <c r="AF275" s="149">
        <v>0</v>
      </c>
      <c r="AG275" s="149"/>
      <c r="AH275" s="194"/>
      <c r="AI275" s="198" t="s">
        <v>706</v>
      </c>
      <c r="AJ275" s="197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5">
      <c r="A276" s="150"/>
      <c r="B276" s="191" t="s">
        <v>733</v>
      </c>
      <c r="C276" s="192"/>
      <c r="D276" s="189"/>
      <c r="E276" s="190">
        <v>19</v>
      </c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4"/>
      <c r="S276" s="164"/>
      <c r="T276" s="163"/>
      <c r="U276" s="163"/>
      <c r="V276" s="163"/>
      <c r="W276" s="164"/>
      <c r="X276" s="164"/>
      <c r="Y276" s="149"/>
      <c r="Z276" s="149"/>
      <c r="AA276" s="149"/>
      <c r="AB276" s="149"/>
      <c r="AC276" s="149"/>
      <c r="AD276" s="149"/>
      <c r="AE276" s="149" t="s">
        <v>280</v>
      </c>
      <c r="AF276" s="149">
        <v>0</v>
      </c>
      <c r="AG276" s="149"/>
      <c r="AH276" s="194"/>
      <c r="AI276" s="198" t="s">
        <v>733</v>
      </c>
      <c r="AJ276" s="197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5">
      <c r="A277" s="150"/>
      <c r="B277" s="191" t="s">
        <v>734</v>
      </c>
      <c r="C277" s="192"/>
      <c r="D277" s="189"/>
      <c r="E277" s="190">
        <v>2.8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4"/>
      <c r="S277" s="164"/>
      <c r="T277" s="163"/>
      <c r="U277" s="163"/>
      <c r="V277" s="163"/>
      <c r="W277" s="164"/>
      <c r="X277" s="164"/>
      <c r="Y277" s="149"/>
      <c r="Z277" s="149"/>
      <c r="AA277" s="149"/>
      <c r="AB277" s="149"/>
      <c r="AC277" s="149"/>
      <c r="AD277" s="149"/>
      <c r="AE277" s="149" t="s">
        <v>280</v>
      </c>
      <c r="AF277" s="149">
        <v>0</v>
      </c>
      <c r="AG277" s="149"/>
      <c r="AH277" s="194"/>
      <c r="AI277" s="198" t="s">
        <v>734</v>
      </c>
      <c r="AJ277" s="197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5">
      <c r="A278" s="150"/>
      <c r="B278" s="191" t="s">
        <v>735</v>
      </c>
      <c r="C278" s="192"/>
      <c r="D278" s="189"/>
      <c r="E278" s="190">
        <v>123.2</v>
      </c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4"/>
      <c r="S278" s="164"/>
      <c r="T278" s="163"/>
      <c r="U278" s="163"/>
      <c r="V278" s="163"/>
      <c r="W278" s="164"/>
      <c r="X278" s="164"/>
      <c r="Y278" s="149"/>
      <c r="Z278" s="149"/>
      <c r="AA278" s="149"/>
      <c r="AB278" s="149"/>
      <c r="AC278" s="149"/>
      <c r="AD278" s="149"/>
      <c r="AE278" s="149" t="s">
        <v>280</v>
      </c>
      <c r="AF278" s="149">
        <v>0</v>
      </c>
      <c r="AG278" s="149"/>
      <c r="AH278" s="194"/>
      <c r="AI278" s="198" t="s">
        <v>735</v>
      </c>
      <c r="AJ278" s="197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5">
      <c r="A279" s="150"/>
      <c r="B279" s="191" t="s">
        <v>736</v>
      </c>
      <c r="C279" s="192"/>
      <c r="D279" s="189"/>
      <c r="E279" s="190">
        <v>74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4"/>
      <c r="S279" s="164"/>
      <c r="T279" s="163"/>
      <c r="U279" s="163"/>
      <c r="V279" s="163"/>
      <c r="W279" s="164"/>
      <c r="X279" s="164"/>
      <c r="Y279" s="149"/>
      <c r="Z279" s="149"/>
      <c r="AA279" s="149"/>
      <c r="AB279" s="149"/>
      <c r="AC279" s="149"/>
      <c r="AD279" s="149"/>
      <c r="AE279" s="149" t="s">
        <v>280</v>
      </c>
      <c r="AF279" s="149">
        <v>0</v>
      </c>
      <c r="AG279" s="149"/>
      <c r="AH279" s="194"/>
      <c r="AI279" s="198" t="s">
        <v>736</v>
      </c>
      <c r="AJ279" s="197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5">
      <c r="A280" s="150"/>
      <c r="B280" s="191" t="s">
        <v>737</v>
      </c>
      <c r="C280" s="192"/>
      <c r="D280" s="189"/>
      <c r="E280" s="190">
        <v>206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4"/>
      <c r="S280" s="164"/>
      <c r="T280" s="163"/>
      <c r="U280" s="163"/>
      <c r="V280" s="163"/>
      <c r="W280" s="164"/>
      <c r="X280" s="164"/>
      <c r="Y280" s="149"/>
      <c r="Z280" s="149"/>
      <c r="AA280" s="149"/>
      <c r="AB280" s="149"/>
      <c r="AC280" s="149"/>
      <c r="AD280" s="149"/>
      <c r="AE280" s="149" t="s">
        <v>280</v>
      </c>
      <c r="AF280" s="149">
        <v>0</v>
      </c>
      <c r="AG280" s="149"/>
      <c r="AH280" s="194"/>
      <c r="AI280" s="198" t="s">
        <v>737</v>
      </c>
      <c r="AJ280" s="197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5">
      <c r="A281" s="182">
        <v>80</v>
      </c>
      <c r="B281" s="183" t="s">
        <v>738</v>
      </c>
      <c r="C281" s="183" t="s">
        <v>739</v>
      </c>
      <c r="D281" s="184" t="s">
        <v>501</v>
      </c>
      <c r="E281" s="185">
        <v>577.4</v>
      </c>
      <c r="F281" s="188"/>
      <c r="G281" s="186">
        <f>ROUND(E281*F281,2)</f>
        <v>0</v>
      </c>
      <c r="H281" s="188"/>
      <c r="I281" s="186">
        <f>ROUND(E281*H281,2)</f>
        <v>0</v>
      </c>
      <c r="J281" s="188"/>
      <c r="K281" s="186">
        <f>ROUND(E281*J281,2)</f>
        <v>0</v>
      </c>
      <c r="L281" s="186">
        <v>21</v>
      </c>
      <c r="M281" s="186">
        <f>G281*(1+L281/100)</f>
        <v>0</v>
      </c>
      <c r="N281" s="186">
        <v>0</v>
      </c>
      <c r="O281" s="186">
        <f>ROUND(E281*N281,2)</f>
        <v>0</v>
      </c>
      <c r="P281" s="186">
        <v>0</v>
      </c>
      <c r="Q281" s="186">
        <f>ROUND(E281*P281,2)</f>
        <v>0</v>
      </c>
      <c r="R281" s="187" t="s">
        <v>377</v>
      </c>
      <c r="S281" s="187" t="s">
        <v>221</v>
      </c>
      <c r="T281" s="186" t="s">
        <v>221</v>
      </c>
      <c r="U281" s="186">
        <v>0.28999999999999998</v>
      </c>
      <c r="V281" s="186">
        <f>ROUND(E281*U281,2)</f>
        <v>167.45</v>
      </c>
      <c r="W281" s="187"/>
      <c r="X281" s="187"/>
      <c r="Y281" s="149"/>
      <c r="Z281" s="149"/>
      <c r="AA281" s="149"/>
      <c r="AB281" s="149"/>
      <c r="AC281" s="149"/>
      <c r="AD281" s="149"/>
      <c r="AE281" s="149" t="s">
        <v>332</v>
      </c>
      <c r="AF281" s="149" t="s">
        <v>740</v>
      </c>
      <c r="AG281" s="149"/>
      <c r="AH281" s="194"/>
      <c r="AI281" s="194"/>
      <c r="AJ281" s="197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5">
      <c r="A282" s="182">
        <v>81</v>
      </c>
      <c r="B282" s="183" t="s">
        <v>741</v>
      </c>
      <c r="C282" s="183" t="s">
        <v>742</v>
      </c>
      <c r="D282" s="184" t="s">
        <v>364</v>
      </c>
      <c r="E282" s="185">
        <v>4.5634899999999998</v>
      </c>
      <c r="F282" s="188"/>
      <c r="G282" s="186">
        <f>ROUND(E282*F282,2)</f>
        <v>0</v>
      </c>
      <c r="H282" s="188"/>
      <c r="I282" s="186">
        <f>ROUND(E282*H282,2)</f>
        <v>0</v>
      </c>
      <c r="J282" s="188"/>
      <c r="K282" s="186">
        <f>ROUND(E282*J282,2)</f>
        <v>0</v>
      </c>
      <c r="L282" s="186">
        <v>21</v>
      </c>
      <c r="M282" s="186">
        <f>G282*(1+L282/100)</f>
        <v>0</v>
      </c>
      <c r="N282" s="186">
        <v>1.0166500000000001</v>
      </c>
      <c r="O282" s="186">
        <f>ROUND(E282*N282,2)</f>
        <v>4.6399999999999997</v>
      </c>
      <c r="P282" s="186">
        <v>0</v>
      </c>
      <c r="Q282" s="186">
        <f>ROUND(E282*P282,2)</f>
        <v>0</v>
      </c>
      <c r="R282" s="187" t="s">
        <v>377</v>
      </c>
      <c r="S282" s="187" t="s">
        <v>221</v>
      </c>
      <c r="T282" s="186" t="s">
        <v>221</v>
      </c>
      <c r="U282" s="186">
        <v>27.672999999999998</v>
      </c>
      <c r="V282" s="186">
        <f>ROUND(E282*U282,2)</f>
        <v>126.29</v>
      </c>
      <c r="W282" s="187"/>
      <c r="X282" s="187"/>
      <c r="Y282" s="149"/>
      <c r="Z282" s="149"/>
      <c r="AA282" s="149"/>
      <c r="AB282" s="149"/>
      <c r="AC282" s="149"/>
      <c r="AD282" s="149"/>
      <c r="AE282" s="149" t="s">
        <v>332</v>
      </c>
      <c r="AF282" s="149" t="s">
        <v>743</v>
      </c>
      <c r="AG282" s="149"/>
      <c r="AH282" s="194"/>
      <c r="AI282" s="194"/>
      <c r="AJ282" s="197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5">
      <c r="A283" s="150"/>
      <c r="B283" s="191" t="s">
        <v>744</v>
      </c>
      <c r="C283" s="192"/>
      <c r="D283" s="189"/>
      <c r="E283" s="190">
        <v>4.1486200000000002</v>
      </c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4"/>
      <c r="S283" s="164"/>
      <c r="T283" s="163"/>
      <c r="U283" s="163"/>
      <c r="V283" s="163"/>
      <c r="W283" s="164"/>
      <c r="X283" s="164"/>
      <c r="Y283" s="149"/>
      <c r="Z283" s="149"/>
      <c r="AA283" s="149"/>
      <c r="AB283" s="149"/>
      <c r="AC283" s="149"/>
      <c r="AD283" s="149"/>
      <c r="AE283" s="149" t="s">
        <v>280</v>
      </c>
      <c r="AF283" s="149">
        <v>0</v>
      </c>
      <c r="AG283" s="149"/>
      <c r="AH283" s="194"/>
      <c r="AI283" s="198" t="s">
        <v>744</v>
      </c>
      <c r="AJ283" s="197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5">
      <c r="A284" s="150"/>
      <c r="B284" s="191" t="s">
        <v>409</v>
      </c>
      <c r="C284" s="192"/>
      <c r="D284" s="189"/>
      <c r="E284" s="190">
        <v>0.41486000000000001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4"/>
      <c r="S284" s="164"/>
      <c r="T284" s="163"/>
      <c r="U284" s="163"/>
      <c r="V284" s="163"/>
      <c r="W284" s="164"/>
      <c r="X284" s="164"/>
      <c r="Y284" s="149"/>
      <c r="Z284" s="149"/>
      <c r="AA284" s="149"/>
      <c r="AB284" s="149"/>
      <c r="AC284" s="149"/>
      <c r="AD284" s="149"/>
      <c r="AE284" s="149" t="s">
        <v>280</v>
      </c>
      <c r="AF284" s="149">
        <v>4</v>
      </c>
      <c r="AG284" s="149"/>
      <c r="AH284" s="194"/>
      <c r="AI284" s="198" t="s">
        <v>409</v>
      </c>
      <c r="AJ284" s="197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5">
      <c r="A285" s="182">
        <v>82</v>
      </c>
      <c r="B285" s="183" t="s">
        <v>745</v>
      </c>
      <c r="C285" s="183" t="s">
        <v>746</v>
      </c>
      <c r="D285" s="184" t="s">
        <v>501</v>
      </c>
      <c r="E285" s="185">
        <v>123.2</v>
      </c>
      <c r="F285" s="188"/>
      <c r="G285" s="186">
        <f>ROUND(E285*F285,2)</f>
        <v>0</v>
      </c>
      <c r="H285" s="188"/>
      <c r="I285" s="186">
        <f>ROUND(E285*H285,2)</f>
        <v>0</v>
      </c>
      <c r="J285" s="188"/>
      <c r="K285" s="186">
        <f>ROUND(E285*J285,2)</f>
        <v>0</v>
      </c>
      <c r="L285" s="186">
        <v>21</v>
      </c>
      <c r="M285" s="186">
        <f>G285*(1+L285/100)</f>
        <v>0</v>
      </c>
      <c r="N285" s="186">
        <v>0.16647999999999999</v>
      </c>
      <c r="O285" s="186">
        <f>ROUND(E285*N285,2)</f>
        <v>20.51</v>
      </c>
      <c r="P285" s="186">
        <v>0</v>
      </c>
      <c r="Q285" s="186">
        <f>ROUND(E285*P285,2)</f>
        <v>0</v>
      </c>
      <c r="R285" s="187"/>
      <c r="S285" s="187" t="s">
        <v>230</v>
      </c>
      <c r="T285" s="186" t="s">
        <v>222</v>
      </c>
      <c r="U285" s="186">
        <v>0.371</v>
      </c>
      <c r="V285" s="186">
        <f>ROUND(E285*U285,2)</f>
        <v>45.71</v>
      </c>
      <c r="W285" s="187"/>
      <c r="X285" s="187"/>
      <c r="Y285" s="149"/>
      <c r="Z285" s="149"/>
      <c r="AA285" s="149"/>
      <c r="AB285" s="149"/>
      <c r="AC285" s="149"/>
      <c r="AD285" s="149"/>
      <c r="AE285" s="149" t="s">
        <v>332</v>
      </c>
      <c r="AF285" s="149" t="s">
        <v>747</v>
      </c>
      <c r="AG285" s="149"/>
      <c r="AH285" s="194"/>
      <c r="AI285" s="194"/>
      <c r="AJ285" s="197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5">
      <c r="A286" s="150"/>
      <c r="B286" s="191" t="s">
        <v>735</v>
      </c>
      <c r="C286" s="192"/>
      <c r="D286" s="189"/>
      <c r="E286" s="190">
        <v>123.2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4"/>
      <c r="S286" s="164"/>
      <c r="T286" s="163"/>
      <c r="U286" s="163"/>
      <c r="V286" s="163"/>
      <c r="W286" s="164"/>
      <c r="X286" s="164"/>
      <c r="Y286" s="149"/>
      <c r="Z286" s="149"/>
      <c r="AA286" s="149"/>
      <c r="AB286" s="149"/>
      <c r="AC286" s="149"/>
      <c r="AD286" s="149"/>
      <c r="AE286" s="149" t="s">
        <v>280</v>
      </c>
      <c r="AF286" s="149">
        <v>0</v>
      </c>
      <c r="AG286" s="149"/>
      <c r="AH286" s="194"/>
      <c r="AI286" s="198" t="s">
        <v>735</v>
      </c>
      <c r="AJ286" s="197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x14ac:dyDescent="0.25">
      <c r="A287" s="136"/>
      <c r="B287" s="154"/>
      <c r="C287" s="154"/>
      <c r="D287" s="157"/>
      <c r="E287" s="158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60"/>
      <c r="S287" s="160"/>
      <c r="T287" s="159"/>
      <c r="U287" s="159"/>
      <c r="V287" s="159"/>
      <c r="W287" s="160"/>
      <c r="X287" s="160"/>
      <c r="AH287" s="193"/>
      <c r="AI287" s="193"/>
      <c r="AJ287" s="196"/>
    </row>
    <row r="288" spans="1:60" x14ac:dyDescent="0.25">
      <c r="A288" s="152" t="s">
        <v>215</v>
      </c>
      <c r="B288" s="169" t="s">
        <v>98</v>
      </c>
      <c r="C288" s="169" t="s">
        <v>99</v>
      </c>
      <c r="D288" s="170"/>
      <c r="E288" s="171"/>
      <c r="F288" s="172"/>
      <c r="G288" s="173">
        <f>SUMIF(AE289:AE296,"&lt;&gt;NOR",G289:G296)</f>
        <v>0</v>
      </c>
      <c r="H288" s="172"/>
      <c r="I288" s="172">
        <f>SUM(I289:I296)</f>
        <v>0</v>
      </c>
      <c r="J288" s="172"/>
      <c r="K288" s="172">
        <f>SUM(K289:K296)</f>
        <v>0</v>
      </c>
      <c r="L288" s="172"/>
      <c r="M288" s="172">
        <f>SUM(M289:M296)</f>
        <v>0</v>
      </c>
      <c r="N288" s="172"/>
      <c r="O288" s="172">
        <f>SUM(O289:O296)</f>
        <v>28.91</v>
      </c>
      <c r="P288" s="172"/>
      <c r="Q288" s="172">
        <f>SUM(Q289:Q296)</f>
        <v>0</v>
      </c>
      <c r="R288" s="174"/>
      <c r="S288" s="174"/>
      <c r="T288" s="172"/>
      <c r="U288" s="172"/>
      <c r="V288" s="172">
        <f>SUM(V289:V296)</f>
        <v>109.83999999999999</v>
      </c>
      <c r="W288" s="174"/>
      <c r="X288" s="175"/>
      <c r="AE288" t="s">
        <v>216</v>
      </c>
      <c r="AH288" s="193"/>
      <c r="AI288" s="193"/>
      <c r="AJ288" s="196"/>
    </row>
    <row r="289" spans="1:60" outlineLevel="1" x14ac:dyDescent="0.25">
      <c r="A289" s="182">
        <v>83</v>
      </c>
      <c r="B289" s="183" t="s">
        <v>748</v>
      </c>
      <c r="C289" s="183" t="s">
        <v>749</v>
      </c>
      <c r="D289" s="184" t="s">
        <v>330</v>
      </c>
      <c r="E289" s="185">
        <v>10.954499999999999</v>
      </c>
      <c r="F289" s="188"/>
      <c r="G289" s="186">
        <f>ROUND(E289*F289,2)</f>
        <v>0</v>
      </c>
      <c r="H289" s="188"/>
      <c r="I289" s="186">
        <f>ROUND(E289*H289,2)</f>
        <v>0</v>
      </c>
      <c r="J289" s="188"/>
      <c r="K289" s="186">
        <f>ROUND(E289*J289,2)</f>
        <v>0</v>
      </c>
      <c r="L289" s="186">
        <v>21</v>
      </c>
      <c r="M289" s="186">
        <f>G289*(1+L289/100)</f>
        <v>0</v>
      </c>
      <c r="N289" s="186">
        <v>2.52508</v>
      </c>
      <c r="O289" s="186">
        <f>ROUND(E289*N289,2)</f>
        <v>27.66</v>
      </c>
      <c r="P289" s="186">
        <v>0</v>
      </c>
      <c r="Q289" s="186">
        <f>ROUND(E289*P289,2)</f>
        <v>0</v>
      </c>
      <c r="R289" s="187" t="s">
        <v>377</v>
      </c>
      <c r="S289" s="187" t="s">
        <v>221</v>
      </c>
      <c r="T289" s="186" t="s">
        <v>221</v>
      </c>
      <c r="U289" s="186">
        <v>3.6749999999999998</v>
      </c>
      <c r="V289" s="186">
        <f>ROUND(E289*U289,2)</f>
        <v>40.26</v>
      </c>
      <c r="W289" s="187"/>
      <c r="X289" s="187"/>
      <c r="Y289" s="149"/>
      <c r="Z289" s="149"/>
      <c r="AA289" s="149"/>
      <c r="AB289" s="149"/>
      <c r="AC289" s="149"/>
      <c r="AD289" s="149"/>
      <c r="AE289" s="149" t="s">
        <v>332</v>
      </c>
      <c r="AF289" s="149" t="s">
        <v>750</v>
      </c>
      <c r="AG289" s="149"/>
      <c r="AH289" s="194"/>
      <c r="AI289" s="194"/>
      <c r="AJ289" s="197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5">
      <c r="A290" s="150"/>
      <c r="B290" s="191" t="s">
        <v>751</v>
      </c>
      <c r="C290" s="192"/>
      <c r="D290" s="189"/>
      <c r="E290" s="190">
        <v>9.5850000000000009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4"/>
      <c r="S290" s="164"/>
      <c r="T290" s="163"/>
      <c r="U290" s="163"/>
      <c r="V290" s="163"/>
      <c r="W290" s="164"/>
      <c r="X290" s="164"/>
      <c r="Y290" s="149"/>
      <c r="Z290" s="149"/>
      <c r="AA290" s="149"/>
      <c r="AB290" s="149"/>
      <c r="AC290" s="149"/>
      <c r="AD290" s="149"/>
      <c r="AE290" s="149" t="s">
        <v>280</v>
      </c>
      <c r="AF290" s="149">
        <v>0</v>
      </c>
      <c r="AG290" s="149"/>
      <c r="AH290" s="194"/>
      <c r="AI290" s="198" t="s">
        <v>751</v>
      </c>
      <c r="AJ290" s="197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5">
      <c r="A291" s="150"/>
      <c r="B291" s="191" t="s">
        <v>752</v>
      </c>
      <c r="C291" s="192"/>
      <c r="D291" s="189"/>
      <c r="E291" s="190">
        <v>1.3694999999999999</v>
      </c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4"/>
      <c r="S291" s="164"/>
      <c r="T291" s="163"/>
      <c r="U291" s="163"/>
      <c r="V291" s="163"/>
      <c r="W291" s="164"/>
      <c r="X291" s="164"/>
      <c r="Y291" s="149"/>
      <c r="Z291" s="149"/>
      <c r="AA291" s="149"/>
      <c r="AB291" s="149"/>
      <c r="AC291" s="149"/>
      <c r="AD291" s="149"/>
      <c r="AE291" s="149" t="s">
        <v>280</v>
      </c>
      <c r="AF291" s="149">
        <v>0</v>
      </c>
      <c r="AG291" s="149"/>
      <c r="AH291" s="194"/>
      <c r="AI291" s="198" t="s">
        <v>752</v>
      </c>
      <c r="AJ291" s="197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5">
      <c r="A292" s="182">
        <v>84</v>
      </c>
      <c r="B292" s="183" t="s">
        <v>753</v>
      </c>
      <c r="C292" s="183" t="s">
        <v>754</v>
      </c>
      <c r="D292" s="184" t="s">
        <v>364</v>
      </c>
      <c r="E292" s="185">
        <v>0.56964000000000004</v>
      </c>
      <c r="F292" s="188"/>
      <c r="G292" s="186">
        <f>ROUND(E292*F292,2)</f>
        <v>0</v>
      </c>
      <c r="H292" s="188"/>
      <c r="I292" s="186">
        <f>ROUND(E292*H292,2)</f>
        <v>0</v>
      </c>
      <c r="J292" s="188"/>
      <c r="K292" s="186">
        <f>ROUND(E292*J292,2)</f>
        <v>0</v>
      </c>
      <c r="L292" s="186">
        <v>21</v>
      </c>
      <c r="M292" s="186">
        <f>G292*(1+L292/100)</f>
        <v>0</v>
      </c>
      <c r="N292" s="186">
        <v>1.02092</v>
      </c>
      <c r="O292" s="186">
        <f>ROUND(E292*N292,2)</f>
        <v>0.57999999999999996</v>
      </c>
      <c r="P292" s="186">
        <v>0</v>
      </c>
      <c r="Q292" s="186">
        <f>ROUND(E292*P292,2)</f>
        <v>0</v>
      </c>
      <c r="R292" s="187" t="s">
        <v>377</v>
      </c>
      <c r="S292" s="187" t="s">
        <v>221</v>
      </c>
      <c r="T292" s="186" t="s">
        <v>221</v>
      </c>
      <c r="U292" s="186">
        <v>54.167999999999999</v>
      </c>
      <c r="V292" s="186">
        <f>ROUND(E292*U292,2)</f>
        <v>30.86</v>
      </c>
      <c r="W292" s="187"/>
      <c r="X292" s="187"/>
      <c r="Y292" s="149"/>
      <c r="Z292" s="149"/>
      <c r="AA292" s="149"/>
      <c r="AB292" s="149"/>
      <c r="AC292" s="149"/>
      <c r="AD292" s="149"/>
      <c r="AE292" s="149" t="s">
        <v>332</v>
      </c>
      <c r="AF292" s="149" t="s">
        <v>755</v>
      </c>
      <c r="AG292" s="149"/>
      <c r="AH292" s="194"/>
      <c r="AI292" s="194"/>
      <c r="AJ292" s="197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5">
      <c r="A293" s="150"/>
      <c r="B293" s="191" t="s">
        <v>756</v>
      </c>
      <c r="C293" s="192"/>
      <c r="D293" s="189"/>
      <c r="E293" s="190">
        <v>0.56964000000000004</v>
      </c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4"/>
      <c r="S293" s="164"/>
      <c r="T293" s="163"/>
      <c r="U293" s="163"/>
      <c r="V293" s="163"/>
      <c r="W293" s="164"/>
      <c r="X293" s="164"/>
      <c r="Y293" s="149"/>
      <c r="Z293" s="149"/>
      <c r="AA293" s="149"/>
      <c r="AB293" s="149"/>
      <c r="AC293" s="149"/>
      <c r="AD293" s="149"/>
      <c r="AE293" s="149" t="s">
        <v>280</v>
      </c>
      <c r="AF293" s="149">
        <v>0</v>
      </c>
      <c r="AG293" s="149"/>
      <c r="AH293" s="194"/>
      <c r="AI293" s="198" t="s">
        <v>756</v>
      </c>
      <c r="AJ293" s="197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5">
      <c r="A294" s="182">
        <v>85</v>
      </c>
      <c r="B294" s="183" t="s">
        <v>757</v>
      </c>
      <c r="C294" s="183" t="s">
        <v>758</v>
      </c>
      <c r="D294" s="184" t="s">
        <v>356</v>
      </c>
      <c r="E294" s="185">
        <v>14.68</v>
      </c>
      <c r="F294" s="188"/>
      <c r="G294" s="186">
        <f>ROUND(E294*F294,2)</f>
        <v>0</v>
      </c>
      <c r="H294" s="188"/>
      <c r="I294" s="186">
        <f>ROUND(E294*H294,2)</f>
        <v>0</v>
      </c>
      <c r="J294" s="188"/>
      <c r="K294" s="186">
        <f>ROUND(E294*J294,2)</f>
        <v>0</v>
      </c>
      <c r="L294" s="186">
        <v>21</v>
      </c>
      <c r="M294" s="186">
        <f>G294*(1+L294/100)</f>
        <v>0</v>
      </c>
      <c r="N294" s="186">
        <v>4.5969999999999997E-2</v>
      </c>
      <c r="O294" s="186">
        <f>ROUND(E294*N294,2)</f>
        <v>0.67</v>
      </c>
      <c r="P294" s="186">
        <v>0</v>
      </c>
      <c r="Q294" s="186">
        <f>ROUND(E294*P294,2)</f>
        <v>0</v>
      </c>
      <c r="R294" s="187" t="s">
        <v>377</v>
      </c>
      <c r="S294" s="187" t="s">
        <v>221</v>
      </c>
      <c r="T294" s="186" t="s">
        <v>221</v>
      </c>
      <c r="U294" s="186">
        <v>2.2999999999999998</v>
      </c>
      <c r="V294" s="186">
        <f>ROUND(E294*U294,2)</f>
        <v>33.76</v>
      </c>
      <c r="W294" s="187"/>
      <c r="X294" s="187"/>
      <c r="Y294" s="149"/>
      <c r="Z294" s="149"/>
      <c r="AA294" s="149"/>
      <c r="AB294" s="149"/>
      <c r="AC294" s="149"/>
      <c r="AD294" s="149"/>
      <c r="AE294" s="149" t="s">
        <v>332</v>
      </c>
      <c r="AF294" s="149" t="s">
        <v>759</v>
      </c>
      <c r="AG294" s="149"/>
      <c r="AH294" s="194"/>
      <c r="AI294" s="194"/>
      <c r="AJ294" s="197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5">
      <c r="A295" s="150"/>
      <c r="B295" s="191" t="s">
        <v>760</v>
      </c>
      <c r="C295" s="192"/>
      <c r="D295" s="189"/>
      <c r="E295" s="190">
        <v>14.68</v>
      </c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4"/>
      <c r="S295" s="164"/>
      <c r="T295" s="163"/>
      <c r="U295" s="163"/>
      <c r="V295" s="163"/>
      <c r="W295" s="164"/>
      <c r="X295" s="164"/>
      <c r="Y295" s="149"/>
      <c r="Z295" s="149"/>
      <c r="AA295" s="149"/>
      <c r="AB295" s="149"/>
      <c r="AC295" s="149"/>
      <c r="AD295" s="149"/>
      <c r="AE295" s="149" t="s">
        <v>280</v>
      </c>
      <c r="AF295" s="149">
        <v>0</v>
      </c>
      <c r="AG295" s="149"/>
      <c r="AH295" s="194"/>
      <c r="AI295" s="198" t="s">
        <v>760</v>
      </c>
      <c r="AJ295" s="197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5">
      <c r="A296" s="182">
        <v>86</v>
      </c>
      <c r="B296" s="183" t="s">
        <v>761</v>
      </c>
      <c r="C296" s="183" t="s">
        <v>762</v>
      </c>
      <c r="D296" s="184" t="s">
        <v>356</v>
      </c>
      <c r="E296" s="185">
        <v>14.68</v>
      </c>
      <c r="F296" s="188"/>
      <c r="G296" s="186">
        <f>ROUND(E296*F296,2)</f>
        <v>0</v>
      </c>
      <c r="H296" s="188"/>
      <c r="I296" s="186">
        <f>ROUND(E296*H296,2)</f>
        <v>0</v>
      </c>
      <c r="J296" s="188"/>
      <c r="K296" s="186">
        <f>ROUND(E296*J296,2)</f>
        <v>0</v>
      </c>
      <c r="L296" s="186">
        <v>21</v>
      </c>
      <c r="M296" s="186">
        <f>G296*(1+L296/100)</f>
        <v>0</v>
      </c>
      <c r="N296" s="186">
        <v>0</v>
      </c>
      <c r="O296" s="186">
        <f>ROUND(E296*N296,2)</f>
        <v>0</v>
      </c>
      <c r="P296" s="186">
        <v>0</v>
      </c>
      <c r="Q296" s="186">
        <f>ROUND(E296*P296,2)</f>
        <v>0</v>
      </c>
      <c r="R296" s="187" t="s">
        <v>377</v>
      </c>
      <c r="S296" s="187" t="s">
        <v>221</v>
      </c>
      <c r="T296" s="186" t="s">
        <v>221</v>
      </c>
      <c r="U296" s="186">
        <v>0.33800000000000002</v>
      </c>
      <c r="V296" s="186">
        <f>ROUND(E296*U296,2)</f>
        <v>4.96</v>
      </c>
      <c r="W296" s="187"/>
      <c r="X296" s="187"/>
      <c r="Y296" s="149"/>
      <c r="Z296" s="149"/>
      <c r="AA296" s="149"/>
      <c r="AB296" s="149"/>
      <c r="AC296" s="149"/>
      <c r="AD296" s="149"/>
      <c r="AE296" s="149" t="s">
        <v>332</v>
      </c>
      <c r="AF296" s="149" t="s">
        <v>763</v>
      </c>
      <c r="AG296" s="149"/>
      <c r="AH296" s="194"/>
      <c r="AI296" s="194"/>
      <c r="AJ296" s="197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x14ac:dyDescent="0.25">
      <c r="A297" s="136"/>
      <c r="B297" s="154"/>
      <c r="C297" s="154"/>
      <c r="D297" s="157"/>
      <c r="E297" s="158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60"/>
      <c r="S297" s="160"/>
      <c r="T297" s="159"/>
      <c r="U297" s="159"/>
      <c r="V297" s="159"/>
      <c r="W297" s="160"/>
      <c r="X297" s="160"/>
      <c r="AH297" s="193"/>
      <c r="AI297" s="193"/>
      <c r="AJ297" s="196"/>
    </row>
    <row r="298" spans="1:60" x14ac:dyDescent="0.25">
      <c r="A298" s="152" t="s">
        <v>215</v>
      </c>
      <c r="B298" s="169" t="s">
        <v>100</v>
      </c>
      <c r="C298" s="169" t="s">
        <v>101</v>
      </c>
      <c r="D298" s="170"/>
      <c r="E298" s="171"/>
      <c r="F298" s="172"/>
      <c r="G298" s="173">
        <f>SUMIF(AE299:AE357,"&lt;&gt;NOR",G299:G357)</f>
        <v>0</v>
      </c>
      <c r="H298" s="172"/>
      <c r="I298" s="172">
        <f>SUM(I299:I357)</f>
        <v>0</v>
      </c>
      <c r="J298" s="172"/>
      <c r="K298" s="172">
        <f>SUM(K299:K357)</f>
        <v>0</v>
      </c>
      <c r="L298" s="172"/>
      <c r="M298" s="172">
        <f>SUM(M299:M357)</f>
        <v>0</v>
      </c>
      <c r="N298" s="172"/>
      <c r="O298" s="172">
        <f>SUM(O299:O357)</f>
        <v>8.36</v>
      </c>
      <c r="P298" s="172"/>
      <c r="Q298" s="172">
        <f>SUM(Q299:Q357)</f>
        <v>0</v>
      </c>
      <c r="R298" s="174"/>
      <c r="S298" s="174"/>
      <c r="T298" s="172"/>
      <c r="U298" s="172"/>
      <c r="V298" s="172">
        <f>SUM(V299:V357)</f>
        <v>747.1</v>
      </c>
      <c r="W298" s="174"/>
      <c r="X298" s="175"/>
      <c r="AE298" t="s">
        <v>216</v>
      </c>
      <c r="AH298" s="193"/>
      <c r="AI298" s="193"/>
      <c r="AJ298" s="196"/>
    </row>
    <row r="299" spans="1:60" ht="20.399999999999999" outlineLevel="1" x14ac:dyDescent="0.25">
      <c r="A299" s="182">
        <v>87</v>
      </c>
      <c r="B299" s="183" t="s">
        <v>764</v>
      </c>
      <c r="C299" s="183" t="s">
        <v>765</v>
      </c>
      <c r="D299" s="184" t="s">
        <v>356</v>
      </c>
      <c r="E299" s="185">
        <v>681.22</v>
      </c>
      <c r="F299" s="188"/>
      <c r="G299" s="186">
        <f>ROUND(E299*F299,2)</f>
        <v>0</v>
      </c>
      <c r="H299" s="188"/>
      <c r="I299" s="186">
        <f>ROUND(E299*H299,2)</f>
        <v>0</v>
      </c>
      <c r="J299" s="188"/>
      <c r="K299" s="186">
        <f>ROUND(E299*J299,2)</f>
        <v>0</v>
      </c>
      <c r="L299" s="186">
        <v>21</v>
      </c>
      <c r="M299" s="186">
        <f>G299*(1+L299/100)</f>
        <v>0</v>
      </c>
      <c r="N299" s="186">
        <v>1.2149999999999999E-2</v>
      </c>
      <c r="O299" s="186">
        <f>ROUND(E299*N299,2)</f>
        <v>8.2799999999999994</v>
      </c>
      <c r="P299" s="186">
        <v>0</v>
      </c>
      <c r="Q299" s="186">
        <f>ROUND(E299*P299,2)</f>
        <v>0</v>
      </c>
      <c r="R299" s="187" t="s">
        <v>377</v>
      </c>
      <c r="S299" s="187" t="s">
        <v>221</v>
      </c>
      <c r="T299" s="186" t="s">
        <v>221</v>
      </c>
      <c r="U299" s="186">
        <v>1.0109999999999999</v>
      </c>
      <c r="V299" s="186">
        <f>ROUND(E299*U299,2)</f>
        <v>688.71</v>
      </c>
      <c r="W299" s="187"/>
      <c r="X299" s="187"/>
      <c r="Y299" s="149"/>
      <c r="Z299" s="149"/>
      <c r="AA299" s="149"/>
      <c r="AB299" s="149"/>
      <c r="AC299" s="149"/>
      <c r="AD299" s="149"/>
      <c r="AE299" s="149" t="s">
        <v>332</v>
      </c>
      <c r="AF299" s="199" t="s">
        <v>766</v>
      </c>
      <c r="AG299" s="149"/>
      <c r="AH299" s="194"/>
      <c r="AI299" s="194"/>
      <c r="AJ299" s="197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5">
      <c r="A300" s="150"/>
      <c r="B300" s="191" t="s">
        <v>281</v>
      </c>
      <c r="C300" s="192"/>
      <c r="D300" s="189"/>
      <c r="E300" s="190">
        <v>9.5299999999999994</v>
      </c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4"/>
      <c r="S300" s="164"/>
      <c r="T300" s="163"/>
      <c r="U300" s="163"/>
      <c r="V300" s="163"/>
      <c r="W300" s="164"/>
      <c r="X300" s="164"/>
      <c r="Y300" s="149"/>
      <c r="Z300" s="149"/>
      <c r="AA300" s="149"/>
      <c r="AB300" s="149"/>
      <c r="AC300" s="149"/>
      <c r="AD300" s="149"/>
      <c r="AE300" s="149" t="s">
        <v>280</v>
      </c>
      <c r="AF300" s="149">
        <v>0</v>
      </c>
      <c r="AG300" s="149"/>
      <c r="AH300" s="194"/>
      <c r="AI300" s="198" t="s">
        <v>281</v>
      </c>
      <c r="AJ300" s="197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5">
      <c r="A301" s="150"/>
      <c r="B301" s="191" t="s">
        <v>282</v>
      </c>
      <c r="C301" s="192"/>
      <c r="D301" s="189"/>
      <c r="E301" s="190">
        <v>45.62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4"/>
      <c r="S301" s="164"/>
      <c r="T301" s="163"/>
      <c r="U301" s="163"/>
      <c r="V301" s="163"/>
      <c r="W301" s="164"/>
      <c r="X301" s="164"/>
      <c r="Y301" s="149"/>
      <c r="Z301" s="149"/>
      <c r="AA301" s="149"/>
      <c r="AB301" s="149"/>
      <c r="AC301" s="149"/>
      <c r="AD301" s="149"/>
      <c r="AE301" s="149" t="s">
        <v>280</v>
      </c>
      <c r="AF301" s="149">
        <v>0</v>
      </c>
      <c r="AG301" s="149"/>
      <c r="AH301" s="194"/>
      <c r="AI301" s="198" t="s">
        <v>282</v>
      </c>
      <c r="AJ301" s="197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5">
      <c r="A302" s="150"/>
      <c r="B302" s="191" t="s">
        <v>305</v>
      </c>
      <c r="C302" s="192"/>
      <c r="D302" s="189"/>
      <c r="E302" s="190">
        <v>14.18</v>
      </c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4"/>
      <c r="S302" s="164"/>
      <c r="T302" s="163"/>
      <c r="U302" s="163"/>
      <c r="V302" s="163"/>
      <c r="W302" s="164"/>
      <c r="X302" s="164"/>
      <c r="Y302" s="149"/>
      <c r="Z302" s="149"/>
      <c r="AA302" s="149"/>
      <c r="AB302" s="149"/>
      <c r="AC302" s="149"/>
      <c r="AD302" s="149"/>
      <c r="AE302" s="149" t="s">
        <v>280</v>
      </c>
      <c r="AF302" s="149">
        <v>0</v>
      </c>
      <c r="AG302" s="149"/>
      <c r="AH302" s="194"/>
      <c r="AI302" s="198" t="s">
        <v>305</v>
      </c>
      <c r="AJ302" s="197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5">
      <c r="A303" s="150"/>
      <c r="B303" s="191" t="s">
        <v>306</v>
      </c>
      <c r="C303" s="192"/>
      <c r="D303" s="189"/>
      <c r="E303" s="190">
        <v>20.32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4"/>
      <c r="S303" s="164"/>
      <c r="T303" s="163"/>
      <c r="U303" s="163"/>
      <c r="V303" s="163"/>
      <c r="W303" s="164"/>
      <c r="X303" s="164"/>
      <c r="Y303" s="149"/>
      <c r="Z303" s="149"/>
      <c r="AA303" s="149"/>
      <c r="AB303" s="149"/>
      <c r="AC303" s="149"/>
      <c r="AD303" s="149"/>
      <c r="AE303" s="149" t="s">
        <v>280</v>
      </c>
      <c r="AF303" s="149">
        <v>0</v>
      </c>
      <c r="AG303" s="149"/>
      <c r="AH303" s="194"/>
      <c r="AI303" s="198" t="s">
        <v>306</v>
      </c>
      <c r="AJ303" s="197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5">
      <c r="A304" s="150"/>
      <c r="B304" s="191" t="s">
        <v>307</v>
      </c>
      <c r="C304" s="192"/>
      <c r="D304" s="189"/>
      <c r="E304" s="190">
        <v>15.81</v>
      </c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4"/>
      <c r="S304" s="164"/>
      <c r="T304" s="163"/>
      <c r="U304" s="163"/>
      <c r="V304" s="163"/>
      <c r="W304" s="164"/>
      <c r="X304" s="164"/>
      <c r="Y304" s="149"/>
      <c r="Z304" s="149"/>
      <c r="AA304" s="149"/>
      <c r="AB304" s="149"/>
      <c r="AC304" s="149"/>
      <c r="AD304" s="149"/>
      <c r="AE304" s="149" t="s">
        <v>280</v>
      </c>
      <c r="AF304" s="149">
        <v>0</v>
      </c>
      <c r="AG304" s="149"/>
      <c r="AH304" s="194"/>
      <c r="AI304" s="198" t="s">
        <v>307</v>
      </c>
      <c r="AJ304" s="197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5">
      <c r="A305" s="150"/>
      <c r="B305" s="191" t="s">
        <v>308</v>
      </c>
      <c r="C305" s="192"/>
      <c r="D305" s="189"/>
      <c r="E305" s="190">
        <v>15.81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4"/>
      <c r="S305" s="164"/>
      <c r="T305" s="163"/>
      <c r="U305" s="163"/>
      <c r="V305" s="163"/>
      <c r="W305" s="164"/>
      <c r="X305" s="164"/>
      <c r="Y305" s="149"/>
      <c r="Z305" s="149"/>
      <c r="AA305" s="149"/>
      <c r="AB305" s="149"/>
      <c r="AC305" s="149"/>
      <c r="AD305" s="149"/>
      <c r="AE305" s="149" t="s">
        <v>280</v>
      </c>
      <c r="AF305" s="149">
        <v>0</v>
      </c>
      <c r="AG305" s="149"/>
      <c r="AH305" s="194"/>
      <c r="AI305" s="198" t="s">
        <v>308</v>
      </c>
      <c r="AJ305" s="197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5">
      <c r="A306" s="150"/>
      <c r="B306" s="191" t="s">
        <v>309</v>
      </c>
      <c r="C306" s="192"/>
      <c r="D306" s="189"/>
      <c r="E306" s="190">
        <v>15.81</v>
      </c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4"/>
      <c r="S306" s="164"/>
      <c r="T306" s="163"/>
      <c r="U306" s="163"/>
      <c r="V306" s="163"/>
      <c r="W306" s="164"/>
      <c r="X306" s="164"/>
      <c r="Y306" s="149"/>
      <c r="Z306" s="149"/>
      <c r="AA306" s="149"/>
      <c r="AB306" s="149"/>
      <c r="AC306" s="149"/>
      <c r="AD306" s="149"/>
      <c r="AE306" s="149" t="s">
        <v>280</v>
      </c>
      <c r="AF306" s="149">
        <v>0</v>
      </c>
      <c r="AG306" s="149"/>
      <c r="AH306" s="194"/>
      <c r="AI306" s="198" t="s">
        <v>309</v>
      </c>
      <c r="AJ306" s="197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5">
      <c r="A307" s="150"/>
      <c r="B307" s="191" t="s">
        <v>310</v>
      </c>
      <c r="C307" s="192"/>
      <c r="D307" s="189"/>
      <c r="E307" s="190">
        <v>15.81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4"/>
      <c r="S307" s="164"/>
      <c r="T307" s="163"/>
      <c r="U307" s="163"/>
      <c r="V307" s="163"/>
      <c r="W307" s="164"/>
      <c r="X307" s="164"/>
      <c r="Y307" s="149"/>
      <c r="Z307" s="149"/>
      <c r="AA307" s="149"/>
      <c r="AB307" s="149"/>
      <c r="AC307" s="149"/>
      <c r="AD307" s="149"/>
      <c r="AE307" s="149" t="s">
        <v>280</v>
      </c>
      <c r="AF307" s="149">
        <v>0</v>
      </c>
      <c r="AG307" s="149"/>
      <c r="AH307" s="194"/>
      <c r="AI307" s="198" t="s">
        <v>310</v>
      </c>
      <c r="AJ307" s="197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5">
      <c r="A308" s="150"/>
      <c r="B308" s="191" t="s">
        <v>311</v>
      </c>
      <c r="C308" s="192"/>
      <c r="D308" s="189"/>
      <c r="E308" s="190">
        <v>18.36</v>
      </c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4"/>
      <c r="S308" s="164"/>
      <c r="T308" s="163"/>
      <c r="U308" s="163"/>
      <c r="V308" s="163"/>
      <c r="W308" s="164"/>
      <c r="X308" s="164"/>
      <c r="Y308" s="149"/>
      <c r="Z308" s="149"/>
      <c r="AA308" s="149"/>
      <c r="AB308" s="149"/>
      <c r="AC308" s="149"/>
      <c r="AD308" s="149"/>
      <c r="AE308" s="149" t="s">
        <v>280</v>
      </c>
      <c r="AF308" s="149">
        <v>0</v>
      </c>
      <c r="AG308" s="149"/>
      <c r="AH308" s="194"/>
      <c r="AI308" s="198" t="s">
        <v>311</v>
      </c>
      <c r="AJ308" s="197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5">
      <c r="A309" s="150"/>
      <c r="B309" s="191" t="s">
        <v>312</v>
      </c>
      <c r="C309" s="192"/>
      <c r="D309" s="189"/>
      <c r="E309" s="190">
        <v>4.55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4"/>
      <c r="S309" s="164"/>
      <c r="T309" s="163"/>
      <c r="U309" s="163"/>
      <c r="V309" s="163"/>
      <c r="W309" s="164"/>
      <c r="X309" s="164"/>
      <c r="Y309" s="149"/>
      <c r="Z309" s="149"/>
      <c r="AA309" s="149"/>
      <c r="AB309" s="149"/>
      <c r="AC309" s="149"/>
      <c r="AD309" s="149"/>
      <c r="AE309" s="149" t="s">
        <v>280</v>
      </c>
      <c r="AF309" s="149">
        <v>0</v>
      </c>
      <c r="AG309" s="149"/>
      <c r="AH309" s="194"/>
      <c r="AI309" s="198" t="s">
        <v>312</v>
      </c>
      <c r="AJ309" s="197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5">
      <c r="A310" s="150"/>
      <c r="B310" s="191" t="s">
        <v>283</v>
      </c>
      <c r="C310" s="192"/>
      <c r="D310" s="189"/>
      <c r="E310" s="190">
        <v>5.9</v>
      </c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4"/>
      <c r="S310" s="164"/>
      <c r="T310" s="163"/>
      <c r="U310" s="163"/>
      <c r="V310" s="163"/>
      <c r="W310" s="164"/>
      <c r="X310" s="164"/>
      <c r="Y310" s="149"/>
      <c r="Z310" s="149"/>
      <c r="AA310" s="149"/>
      <c r="AB310" s="149"/>
      <c r="AC310" s="149"/>
      <c r="AD310" s="149"/>
      <c r="AE310" s="149" t="s">
        <v>280</v>
      </c>
      <c r="AF310" s="149">
        <v>0</v>
      </c>
      <c r="AG310" s="149"/>
      <c r="AH310" s="194"/>
      <c r="AI310" s="198" t="s">
        <v>283</v>
      </c>
      <c r="AJ310" s="197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5">
      <c r="A311" s="150"/>
      <c r="B311" s="191" t="s">
        <v>284</v>
      </c>
      <c r="C311" s="192"/>
      <c r="D311" s="189"/>
      <c r="E311" s="190">
        <v>5.72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4"/>
      <c r="S311" s="164"/>
      <c r="T311" s="163"/>
      <c r="U311" s="163"/>
      <c r="V311" s="163"/>
      <c r="W311" s="164"/>
      <c r="X311" s="164"/>
      <c r="Y311" s="149"/>
      <c r="Z311" s="149"/>
      <c r="AA311" s="149"/>
      <c r="AB311" s="149"/>
      <c r="AC311" s="149"/>
      <c r="AD311" s="149"/>
      <c r="AE311" s="149" t="s">
        <v>280</v>
      </c>
      <c r="AF311" s="149">
        <v>0</v>
      </c>
      <c r="AG311" s="149"/>
      <c r="AH311" s="194"/>
      <c r="AI311" s="198" t="s">
        <v>284</v>
      </c>
      <c r="AJ311" s="197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5">
      <c r="A312" s="150"/>
      <c r="B312" s="191" t="s">
        <v>285</v>
      </c>
      <c r="C312" s="192"/>
      <c r="D312" s="189"/>
      <c r="E312" s="190">
        <v>4.3600000000000003</v>
      </c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4"/>
      <c r="S312" s="164"/>
      <c r="T312" s="163"/>
      <c r="U312" s="163"/>
      <c r="V312" s="163"/>
      <c r="W312" s="164"/>
      <c r="X312" s="164"/>
      <c r="Y312" s="149"/>
      <c r="Z312" s="149"/>
      <c r="AA312" s="149"/>
      <c r="AB312" s="149"/>
      <c r="AC312" s="149"/>
      <c r="AD312" s="149"/>
      <c r="AE312" s="149" t="s">
        <v>280</v>
      </c>
      <c r="AF312" s="149">
        <v>0</v>
      </c>
      <c r="AG312" s="149"/>
      <c r="AH312" s="194"/>
      <c r="AI312" s="198" t="s">
        <v>285</v>
      </c>
      <c r="AJ312" s="197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5">
      <c r="A313" s="150"/>
      <c r="B313" s="191" t="s">
        <v>286</v>
      </c>
      <c r="C313" s="192"/>
      <c r="D313" s="189"/>
      <c r="E313" s="190">
        <v>5.2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4"/>
      <c r="S313" s="164"/>
      <c r="T313" s="163"/>
      <c r="U313" s="163"/>
      <c r="V313" s="163"/>
      <c r="W313" s="164"/>
      <c r="X313" s="164"/>
      <c r="Y313" s="149"/>
      <c r="Z313" s="149"/>
      <c r="AA313" s="149"/>
      <c r="AB313" s="149"/>
      <c r="AC313" s="149"/>
      <c r="AD313" s="149"/>
      <c r="AE313" s="149" t="s">
        <v>280</v>
      </c>
      <c r="AF313" s="149">
        <v>0</v>
      </c>
      <c r="AG313" s="149"/>
      <c r="AH313" s="194"/>
      <c r="AI313" s="198" t="s">
        <v>286</v>
      </c>
      <c r="AJ313" s="197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5">
      <c r="A314" s="150"/>
      <c r="B314" s="191" t="s">
        <v>287</v>
      </c>
      <c r="C314" s="192"/>
      <c r="D314" s="189"/>
      <c r="E314" s="190">
        <v>6.82</v>
      </c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4"/>
      <c r="S314" s="164"/>
      <c r="T314" s="163"/>
      <c r="U314" s="163"/>
      <c r="V314" s="163"/>
      <c r="W314" s="164"/>
      <c r="X314" s="164"/>
      <c r="Y314" s="149"/>
      <c r="Z314" s="149"/>
      <c r="AA314" s="149"/>
      <c r="AB314" s="149"/>
      <c r="AC314" s="149"/>
      <c r="AD314" s="149"/>
      <c r="AE314" s="149" t="s">
        <v>280</v>
      </c>
      <c r="AF314" s="149">
        <v>0</v>
      </c>
      <c r="AG314" s="149"/>
      <c r="AH314" s="194"/>
      <c r="AI314" s="198" t="s">
        <v>287</v>
      </c>
      <c r="AJ314" s="197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5">
      <c r="A315" s="150"/>
      <c r="B315" s="191" t="s">
        <v>288</v>
      </c>
      <c r="C315" s="192"/>
      <c r="D315" s="189"/>
      <c r="E315" s="190">
        <v>18.61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4"/>
      <c r="S315" s="164"/>
      <c r="T315" s="163"/>
      <c r="U315" s="163"/>
      <c r="V315" s="163"/>
      <c r="W315" s="164"/>
      <c r="X315" s="164"/>
      <c r="Y315" s="149"/>
      <c r="Z315" s="149"/>
      <c r="AA315" s="149"/>
      <c r="AB315" s="149"/>
      <c r="AC315" s="149"/>
      <c r="AD315" s="149"/>
      <c r="AE315" s="149" t="s">
        <v>280</v>
      </c>
      <c r="AF315" s="149">
        <v>0</v>
      </c>
      <c r="AG315" s="149"/>
      <c r="AH315" s="194"/>
      <c r="AI315" s="198" t="s">
        <v>288</v>
      </c>
      <c r="AJ315" s="197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5">
      <c r="A316" s="150"/>
      <c r="B316" s="191" t="s">
        <v>289</v>
      </c>
      <c r="C316" s="192"/>
      <c r="D316" s="189"/>
      <c r="E316" s="190">
        <v>74.3</v>
      </c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4"/>
      <c r="S316" s="164"/>
      <c r="T316" s="163"/>
      <c r="U316" s="163"/>
      <c r="V316" s="163"/>
      <c r="W316" s="164"/>
      <c r="X316" s="164"/>
      <c r="Y316" s="149"/>
      <c r="Z316" s="149"/>
      <c r="AA316" s="149"/>
      <c r="AB316" s="149"/>
      <c r="AC316" s="149"/>
      <c r="AD316" s="149"/>
      <c r="AE316" s="149" t="s">
        <v>280</v>
      </c>
      <c r="AF316" s="149">
        <v>0</v>
      </c>
      <c r="AG316" s="149"/>
      <c r="AH316" s="194"/>
      <c r="AI316" s="198" t="s">
        <v>289</v>
      </c>
      <c r="AJ316" s="197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5">
      <c r="A317" s="150"/>
      <c r="B317" s="191" t="s">
        <v>290</v>
      </c>
      <c r="C317" s="192"/>
      <c r="D317" s="189"/>
      <c r="E317" s="190">
        <v>12.19</v>
      </c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4"/>
      <c r="S317" s="164"/>
      <c r="T317" s="163"/>
      <c r="U317" s="163"/>
      <c r="V317" s="163"/>
      <c r="W317" s="164"/>
      <c r="X317" s="164"/>
      <c r="Y317" s="149"/>
      <c r="Z317" s="149"/>
      <c r="AA317" s="149"/>
      <c r="AB317" s="149"/>
      <c r="AC317" s="149"/>
      <c r="AD317" s="149"/>
      <c r="AE317" s="149" t="s">
        <v>280</v>
      </c>
      <c r="AF317" s="149">
        <v>0</v>
      </c>
      <c r="AG317" s="149"/>
      <c r="AH317" s="194"/>
      <c r="AI317" s="198" t="s">
        <v>290</v>
      </c>
      <c r="AJ317" s="197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5">
      <c r="A318" s="150"/>
      <c r="B318" s="191" t="s">
        <v>313</v>
      </c>
      <c r="C318" s="192"/>
      <c r="D318" s="189"/>
      <c r="E318" s="190">
        <v>34.130000000000003</v>
      </c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4"/>
      <c r="S318" s="164"/>
      <c r="T318" s="163"/>
      <c r="U318" s="163"/>
      <c r="V318" s="163"/>
      <c r="W318" s="164"/>
      <c r="X318" s="164"/>
      <c r="Y318" s="149"/>
      <c r="Z318" s="149"/>
      <c r="AA318" s="149"/>
      <c r="AB318" s="149"/>
      <c r="AC318" s="149"/>
      <c r="AD318" s="149"/>
      <c r="AE318" s="149" t="s">
        <v>280</v>
      </c>
      <c r="AF318" s="149">
        <v>0</v>
      </c>
      <c r="AG318" s="149"/>
      <c r="AH318" s="194"/>
      <c r="AI318" s="198" t="s">
        <v>313</v>
      </c>
      <c r="AJ318" s="197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5">
      <c r="A319" s="150"/>
      <c r="B319" s="191" t="s">
        <v>314</v>
      </c>
      <c r="C319" s="192"/>
      <c r="D319" s="189"/>
      <c r="E319" s="190">
        <v>34.450000000000003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4"/>
      <c r="S319" s="164"/>
      <c r="T319" s="163"/>
      <c r="U319" s="163"/>
      <c r="V319" s="163"/>
      <c r="W319" s="164"/>
      <c r="X319" s="164"/>
      <c r="Y319" s="149"/>
      <c r="Z319" s="149"/>
      <c r="AA319" s="149"/>
      <c r="AB319" s="149"/>
      <c r="AC319" s="149"/>
      <c r="AD319" s="149"/>
      <c r="AE319" s="149" t="s">
        <v>280</v>
      </c>
      <c r="AF319" s="149">
        <v>0</v>
      </c>
      <c r="AG319" s="149"/>
      <c r="AH319" s="194"/>
      <c r="AI319" s="198" t="s">
        <v>314</v>
      </c>
      <c r="AJ319" s="197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5">
      <c r="A320" s="150"/>
      <c r="B320" s="191" t="s">
        <v>315</v>
      </c>
      <c r="C320" s="192"/>
      <c r="D320" s="189"/>
      <c r="E320" s="190">
        <v>36.49</v>
      </c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4"/>
      <c r="S320" s="164"/>
      <c r="T320" s="163"/>
      <c r="U320" s="163"/>
      <c r="V320" s="163"/>
      <c r="W320" s="164"/>
      <c r="X320" s="164"/>
      <c r="Y320" s="149"/>
      <c r="Z320" s="149"/>
      <c r="AA320" s="149"/>
      <c r="AB320" s="149"/>
      <c r="AC320" s="149"/>
      <c r="AD320" s="149"/>
      <c r="AE320" s="149" t="s">
        <v>280</v>
      </c>
      <c r="AF320" s="149">
        <v>0</v>
      </c>
      <c r="AG320" s="149"/>
      <c r="AH320" s="194"/>
      <c r="AI320" s="198" t="s">
        <v>315</v>
      </c>
      <c r="AJ320" s="197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5">
      <c r="A321" s="150"/>
      <c r="B321" s="191" t="s">
        <v>291</v>
      </c>
      <c r="C321" s="192"/>
      <c r="D321" s="189"/>
      <c r="E321" s="190">
        <v>5.24</v>
      </c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4"/>
      <c r="S321" s="164"/>
      <c r="T321" s="163"/>
      <c r="U321" s="163"/>
      <c r="V321" s="163"/>
      <c r="W321" s="164"/>
      <c r="X321" s="164"/>
      <c r="Y321" s="149"/>
      <c r="Z321" s="149"/>
      <c r="AA321" s="149"/>
      <c r="AB321" s="149"/>
      <c r="AC321" s="149"/>
      <c r="AD321" s="149"/>
      <c r="AE321" s="149" t="s">
        <v>280</v>
      </c>
      <c r="AF321" s="149">
        <v>0</v>
      </c>
      <c r="AG321" s="149"/>
      <c r="AH321" s="194"/>
      <c r="AI321" s="198" t="s">
        <v>291</v>
      </c>
      <c r="AJ321" s="197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5">
      <c r="A322" s="150"/>
      <c r="B322" s="191" t="s">
        <v>292</v>
      </c>
      <c r="C322" s="192"/>
      <c r="D322" s="189"/>
      <c r="E322" s="190">
        <v>6.12</v>
      </c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4"/>
      <c r="S322" s="164"/>
      <c r="T322" s="163"/>
      <c r="U322" s="163"/>
      <c r="V322" s="163"/>
      <c r="W322" s="164"/>
      <c r="X322" s="164"/>
      <c r="Y322" s="149"/>
      <c r="Z322" s="149"/>
      <c r="AA322" s="149"/>
      <c r="AB322" s="149"/>
      <c r="AC322" s="149"/>
      <c r="AD322" s="149"/>
      <c r="AE322" s="149" t="s">
        <v>280</v>
      </c>
      <c r="AF322" s="149">
        <v>0</v>
      </c>
      <c r="AG322" s="149"/>
      <c r="AH322" s="194"/>
      <c r="AI322" s="198" t="s">
        <v>292</v>
      </c>
      <c r="AJ322" s="197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5">
      <c r="A323" s="150"/>
      <c r="B323" s="191" t="s">
        <v>293</v>
      </c>
      <c r="C323" s="192"/>
      <c r="D323" s="189"/>
      <c r="E323" s="190">
        <v>2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4"/>
      <c r="S323" s="164"/>
      <c r="T323" s="163"/>
      <c r="U323" s="163"/>
      <c r="V323" s="163"/>
      <c r="W323" s="164"/>
      <c r="X323" s="164"/>
      <c r="Y323" s="149"/>
      <c r="Z323" s="149"/>
      <c r="AA323" s="149"/>
      <c r="AB323" s="149"/>
      <c r="AC323" s="149"/>
      <c r="AD323" s="149"/>
      <c r="AE323" s="149" t="s">
        <v>280</v>
      </c>
      <c r="AF323" s="149">
        <v>0</v>
      </c>
      <c r="AG323" s="149"/>
      <c r="AH323" s="194"/>
      <c r="AI323" s="198" t="s">
        <v>293</v>
      </c>
      <c r="AJ323" s="197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5">
      <c r="A324" s="150"/>
      <c r="B324" s="191" t="s">
        <v>294</v>
      </c>
      <c r="C324" s="192"/>
      <c r="D324" s="189"/>
      <c r="E324" s="190">
        <v>5.2</v>
      </c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4"/>
      <c r="S324" s="164"/>
      <c r="T324" s="163"/>
      <c r="U324" s="163"/>
      <c r="V324" s="163"/>
      <c r="W324" s="164"/>
      <c r="X324" s="164"/>
      <c r="Y324" s="149"/>
      <c r="Z324" s="149"/>
      <c r="AA324" s="149"/>
      <c r="AB324" s="149"/>
      <c r="AC324" s="149"/>
      <c r="AD324" s="149"/>
      <c r="AE324" s="149" t="s">
        <v>280</v>
      </c>
      <c r="AF324" s="149">
        <v>0</v>
      </c>
      <c r="AG324" s="149"/>
      <c r="AH324" s="194"/>
      <c r="AI324" s="198" t="s">
        <v>294</v>
      </c>
      <c r="AJ324" s="197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5">
      <c r="A325" s="150"/>
      <c r="B325" s="191" t="s">
        <v>295</v>
      </c>
      <c r="C325" s="192"/>
      <c r="D325" s="189"/>
      <c r="E325" s="190">
        <v>4.68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4"/>
      <c r="S325" s="164"/>
      <c r="T325" s="163"/>
      <c r="U325" s="163"/>
      <c r="V325" s="163"/>
      <c r="W325" s="164"/>
      <c r="X325" s="164"/>
      <c r="Y325" s="149"/>
      <c r="Z325" s="149"/>
      <c r="AA325" s="149"/>
      <c r="AB325" s="149"/>
      <c r="AC325" s="149"/>
      <c r="AD325" s="149"/>
      <c r="AE325" s="149" t="s">
        <v>280</v>
      </c>
      <c r="AF325" s="149">
        <v>0</v>
      </c>
      <c r="AG325" s="149"/>
      <c r="AH325" s="194"/>
      <c r="AI325" s="198" t="s">
        <v>295</v>
      </c>
      <c r="AJ325" s="197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5">
      <c r="A326" s="150"/>
      <c r="B326" s="191" t="s">
        <v>296</v>
      </c>
      <c r="C326" s="192"/>
      <c r="D326" s="189"/>
      <c r="E326" s="190">
        <v>13.6</v>
      </c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4"/>
      <c r="S326" s="164"/>
      <c r="T326" s="163"/>
      <c r="U326" s="163"/>
      <c r="V326" s="163"/>
      <c r="W326" s="164"/>
      <c r="X326" s="164"/>
      <c r="Y326" s="149"/>
      <c r="Z326" s="149"/>
      <c r="AA326" s="149"/>
      <c r="AB326" s="149"/>
      <c r="AC326" s="149"/>
      <c r="AD326" s="149"/>
      <c r="AE326" s="149" t="s">
        <v>280</v>
      </c>
      <c r="AF326" s="149">
        <v>0</v>
      </c>
      <c r="AG326" s="149"/>
      <c r="AH326" s="194"/>
      <c r="AI326" s="198" t="s">
        <v>296</v>
      </c>
      <c r="AJ326" s="197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5">
      <c r="A327" s="150"/>
      <c r="B327" s="191" t="s">
        <v>297</v>
      </c>
      <c r="C327" s="192"/>
      <c r="D327" s="189"/>
      <c r="E327" s="190">
        <v>29.3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4"/>
      <c r="S327" s="164"/>
      <c r="T327" s="163"/>
      <c r="U327" s="163"/>
      <c r="V327" s="163"/>
      <c r="W327" s="164"/>
      <c r="X327" s="164"/>
      <c r="Y327" s="149"/>
      <c r="Z327" s="149"/>
      <c r="AA327" s="149"/>
      <c r="AB327" s="149"/>
      <c r="AC327" s="149"/>
      <c r="AD327" s="149"/>
      <c r="AE327" s="149" t="s">
        <v>280</v>
      </c>
      <c r="AF327" s="149">
        <v>0</v>
      </c>
      <c r="AG327" s="149"/>
      <c r="AH327" s="194"/>
      <c r="AI327" s="198" t="s">
        <v>297</v>
      </c>
      <c r="AJ327" s="197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5">
      <c r="A328" s="150"/>
      <c r="B328" s="191" t="s">
        <v>297</v>
      </c>
      <c r="C328" s="192"/>
      <c r="D328" s="189"/>
      <c r="E328" s="190">
        <v>29.3</v>
      </c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4"/>
      <c r="S328" s="164"/>
      <c r="T328" s="163"/>
      <c r="U328" s="163"/>
      <c r="V328" s="163"/>
      <c r="W328" s="164"/>
      <c r="X328" s="164"/>
      <c r="Y328" s="149"/>
      <c r="Z328" s="149"/>
      <c r="AA328" s="149"/>
      <c r="AB328" s="149"/>
      <c r="AC328" s="149"/>
      <c r="AD328" s="149"/>
      <c r="AE328" s="149" t="s">
        <v>280</v>
      </c>
      <c r="AF328" s="149">
        <v>0</v>
      </c>
      <c r="AG328" s="149"/>
      <c r="AH328" s="194"/>
      <c r="AI328" s="198" t="s">
        <v>297</v>
      </c>
      <c r="AJ328" s="197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5">
      <c r="A329" s="150"/>
      <c r="B329" s="191" t="s">
        <v>316</v>
      </c>
      <c r="C329" s="192"/>
      <c r="D329" s="189"/>
      <c r="E329" s="190">
        <v>14.79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4"/>
      <c r="S329" s="164"/>
      <c r="T329" s="163"/>
      <c r="U329" s="163"/>
      <c r="V329" s="163"/>
      <c r="W329" s="164"/>
      <c r="X329" s="164"/>
      <c r="Y329" s="149"/>
      <c r="Z329" s="149"/>
      <c r="AA329" s="149"/>
      <c r="AB329" s="149"/>
      <c r="AC329" s="149"/>
      <c r="AD329" s="149"/>
      <c r="AE329" s="149" t="s">
        <v>280</v>
      </c>
      <c r="AF329" s="149">
        <v>0</v>
      </c>
      <c r="AG329" s="149"/>
      <c r="AH329" s="194"/>
      <c r="AI329" s="198" t="s">
        <v>316</v>
      </c>
      <c r="AJ329" s="197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5">
      <c r="A330" s="150"/>
      <c r="B330" s="191" t="s">
        <v>317</v>
      </c>
      <c r="C330" s="192"/>
      <c r="D330" s="189"/>
      <c r="E330" s="190">
        <v>14.79</v>
      </c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4"/>
      <c r="S330" s="164"/>
      <c r="T330" s="163"/>
      <c r="U330" s="163"/>
      <c r="V330" s="163"/>
      <c r="W330" s="164"/>
      <c r="X330" s="164"/>
      <c r="Y330" s="149"/>
      <c r="Z330" s="149"/>
      <c r="AA330" s="149"/>
      <c r="AB330" s="149"/>
      <c r="AC330" s="149"/>
      <c r="AD330" s="149"/>
      <c r="AE330" s="149" t="s">
        <v>280</v>
      </c>
      <c r="AF330" s="149">
        <v>0</v>
      </c>
      <c r="AG330" s="149"/>
      <c r="AH330" s="194"/>
      <c r="AI330" s="198" t="s">
        <v>317</v>
      </c>
      <c r="AJ330" s="197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5">
      <c r="A331" s="150"/>
      <c r="B331" s="191" t="s">
        <v>318</v>
      </c>
      <c r="C331" s="192"/>
      <c r="D331" s="189"/>
      <c r="E331" s="190">
        <v>14.54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4"/>
      <c r="S331" s="164"/>
      <c r="T331" s="163"/>
      <c r="U331" s="163"/>
      <c r="V331" s="163"/>
      <c r="W331" s="164"/>
      <c r="X331" s="164"/>
      <c r="Y331" s="149"/>
      <c r="Z331" s="149"/>
      <c r="AA331" s="149"/>
      <c r="AB331" s="149"/>
      <c r="AC331" s="149"/>
      <c r="AD331" s="149"/>
      <c r="AE331" s="149" t="s">
        <v>280</v>
      </c>
      <c r="AF331" s="149">
        <v>0</v>
      </c>
      <c r="AG331" s="149"/>
      <c r="AH331" s="194"/>
      <c r="AI331" s="198" t="s">
        <v>318</v>
      </c>
      <c r="AJ331" s="197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5">
      <c r="A332" s="150"/>
      <c r="B332" s="191" t="s">
        <v>319</v>
      </c>
      <c r="C332" s="192"/>
      <c r="D332" s="189"/>
      <c r="E332" s="190">
        <v>14.54</v>
      </c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4"/>
      <c r="S332" s="164"/>
      <c r="T332" s="163"/>
      <c r="U332" s="163"/>
      <c r="V332" s="163"/>
      <c r="W332" s="164"/>
      <c r="X332" s="164"/>
      <c r="Y332" s="149"/>
      <c r="Z332" s="149"/>
      <c r="AA332" s="149"/>
      <c r="AB332" s="149"/>
      <c r="AC332" s="149"/>
      <c r="AD332" s="149"/>
      <c r="AE332" s="149" t="s">
        <v>280</v>
      </c>
      <c r="AF332" s="149">
        <v>0</v>
      </c>
      <c r="AG332" s="149"/>
      <c r="AH332" s="194"/>
      <c r="AI332" s="198" t="s">
        <v>319</v>
      </c>
      <c r="AJ332" s="197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5">
      <c r="A333" s="150"/>
      <c r="B333" s="191" t="s">
        <v>320</v>
      </c>
      <c r="C333" s="192"/>
      <c r="D333" s="189"/>
      <c r="E333" s="190">
        <v>14.41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4"/>
      <c r="S333" s="164"/>
      <c r="T333" s="163"/>
      <c r="U333" s="163"/>
      <c r="V333" s="163"/>
      <c r="W333" s="164"/>
      <c r="X333" s="164"/>
      <c r="Y333" s="149"/>
      <c r="Z333" s="149"/>
      <c r="AA333" s="149"/>
      <c r="AB333" s="149"/>
      <c r="AC333" s="149"/>
      <c r="AD333" s="149"/>
      <c r="AE333" s="149" t="s">
        <v>280</v>
      </c>
      <c r="AF333" s="149">
        <v>0</v>
      </c>
      <c r="AG333" s="149"/>
      <c r="AH333" s="194"/>
      <c r="AI333" s="198" t="s">
        <v>320</v>
      </c>
      <c r="AJ333" s="197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5">
      <c r="A334" s="150"/>
      <c r="B334" s="191" t="s">
        <v>321</v>
      </c>
      <c r="C334" s="192"/>
      <c r="D334" s="189"/>
      <c r="E334" s="190">
        <v>9.24</v>
      </c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4"/>
      <c r="S334" s="164"/>
      <c r="T334" s="163"/>
      <c r="U334" s="163"/>
      <c r="V334" s="163"/>
      <c r="W334" s="164"/>
      <c r="X334" s="164"/>
      <c r="Y334" s="149"/>
      <c r="Z334" s="149"/>
      <c r="AA334" s="149"/>
      <c r="AB334" s="149"/>
      <c r="AC334" s="149"/>
      <c r="AD334" s="149"/>
      <c r="AE334" s="149" t="s">
        <v>280</v>
      </c>
      <c r="AF334" s="149">
        <v>0</v>
      </c>
      <c r="AG334" s="149"/>
      <c r="AH334" s="194"/>
      <c r="AI334" s="198" t="s">
        <v>321</v>
      </c>
      <c r="AJ334" s="197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5">
      <c r="A335" s="150"/>
      <c r="B335" s="191" t="s">
        <v>322</v>
      </c>
      <c r="C335" s="192"/>
      <c r="D335" s="189"/>
      <c r="E335" s="190">
        <v>30.85</v>
      </c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4"/>
      <c r="S335" s="164"/>
      <c r="T335" s="163"/>
      <c r="U335" s="163"/>
      <c r="V335" s="163"/>
      <c r="W335" s="164"/>
      <c r="X335" s="164"/>
      <c r="Y335" s="149"/>
      <c r="Z335" s="149"/>
      <c r="AA335" s="149"/>
      <c r="AB335" s="149"/>
      <c r="AC335" s="149"/>
      <c r="AD335" s="149"/>
      <c r="AE335" s="149" t="s">
        <v>280</v>
      </c>
      <c r="AF335" s="149">
        <v>0</v>
      </c>
      <c r="AG335" s="149"/>
      <c r="AH335" s="194"/>
      <c r="AI335" s="198" t="s">
        <v>322</v>
      </c>
      <c r="AJ335" s="197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5">
      <c r="A336" s="150"/>
      <c r="B336" s="191" t="s">
        <v>323</v>
      </c>
      <c r="C336" s="192"/>
      <c r="D336" s="189"/>
      <c r="E336" s="190">
        <v>11.94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4"/>
      <c r="S336" s="164"/>
      <c r="T336" s="163"/>
      <c r="U336" s="163"/>
      <c r="V336" s="163"/>
      <c r="W336" s="164"/>
      <c r="X336" s="164"/>
      <c r="Y336" s="149"/>
      <c r="Z336" s="149"/>
      <c r="AA336" s="149"/>
      <c r="AB336" s="149"/>
      <c r="AC336" s="149"/>
      <c r="AD336" s="149"/>
      <c r="AE336" s="149" t="s">
        <v>280</v>
      </c>
      <c r="AF336" s="149">
        <v>0</v>
      </c>
      <c r="AG336" s="149"/>
      <c r="AH336" s="194"/>
      <c r="AI336" s="198" t="s">
        <v>323</v>
      </c>
      <c r="AJ336" s="197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5">
      <c r="A337" s="150"/>
      <c r="B337" s="191" t="s">
        <v>299</v>
      </c>
      <c r="C337" s="192"/>
      <c r="D337" s="189"/>
      <c r="E337" s="190">
        <v>13.22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4"/>
      <c r="S337" s="164"/>
      <c r="T337" s="163"/>
      <c r="U337" s="163"/>
      <c r="V337" s="163"/>
      <c r="W337" s="164"/>
      <c r="X337" s="164"/>
      <c r="Y337" s="149"/>
      <c r="Z337" s="149"/>
      <c r="AA337" s="149"/>
      <c r="AB337" s="149"/>
      <c r="AC337" s="149"/>
      <c r="AD337" s="149"/>
      <c r="AE337" s="149" t="s">
        <v>280</v>
      </c>
      <c r="AF337" s="149">
        <v>0</v>
      </c>
      <c r="AG337" s="149"/>
      <c r="AH337" s="194"/>
      <c r="AI337" s="198" t="s">
        <v>299</v>
      </c>
      <c r="AJ337" s="197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5">
      <c r="A338" s="150"/>
      <c r="B338" s="191" t="s">
        <v>300</v>
      </c>
      <c r="C338" s="192"/>
      <c r="D338" s="189"/>
      <c r="E338" s="190">
        <v>24.58</v>
      </c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4"/>
      <c r="S338" s="164"/>
      <c r="T338" s="163"/>
      <c r="U338" s="163"/>
      <c r="V338" s="163"/>
      <c r="W338" s="164"/>
      <c r="X338" s="164"/>
      <c r="Y338" s="149"/>
      <c r="Z338" s="149"/>
      <c r="AA338" s="149"/>
      <c r="AB338" s="149"/>
      <c r="AC338" s="149"/>
      <c r="AD338" s="149"/>
      <c r="AE338" s="149" t="s">
        <v>280</v>
      </c>
      <c r="AF338" s="149">
        <v>0</v>
      </c>
      <c r="AG338" s="149"/>
      <c r="AH338" s="194"/>
      <c r="AI338" s="198" t="s">
        <v>300</v>
      </c>
      <c r="AJ338" s="197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5">
      <c r="A339" s="150"/>
      <c r="B339" s="191" t="s">
        <v>301</v>
      </c>
      <c r="C339" s="192"/>
      <c r="D339" s="189"/>
      <c r="E339" s="190">
        <v>8.91</v>
      </c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4"/>
      <c r="S339" s="164"/>
      <c r="T339" s="163"/>
      <c r="U339" s="163"/>
      <c r="V339" s="163"/>
      <c r="W339" s="164"/>
      <c r="X339" s="164"/>
      <c r="Y339" s="149"/>
      <c r="Z339" s="149"/>
      <c r="AA339" s="149"/>
      <c r="AB339" s="149"/>
      <c r="AC339" s="149"/>
      <c r="AD339" s="149"/>
      <c r="AE339" s="149" t="s">
        <v>280</v>
      </c>
      <c r="AF339" s="149">
        <v>0</v>
      </c>
      <c r="AG339" s="149"/>
      <c r="AH339" s="194"/>
      <c r="AI339" s="198" t="s">
        <v>301</v>
      </c>
      <c r="AJ339" s="197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ht="20.399999999999999" outlineLevel="1" x14ac:dyDescent="0.25">
      <c r="A340" s="182">
        <v>88</v>
      </c>
      <c r="B340" s="183" t="s">
        <v>767</v>
      </c>
      <c r="C340" s="183" t="s">
        <v>768</v>
      </c>
      <c r="D340" s="184" t="s">
        <v>356</v>
      </c>
      <c r="E340" s="185">
        <v>6.27</v>
      </c>
      <c r="F340" s="188"/>
      <c r="G340" s="186">
        <f>ROUND(E340*F340,2)</f>
        <v>0</v>
      </c>
      <c r="H340" s="188"/>
      <c r="I340" s="186">
        <f>ROUND(E340*H340,2)</f>
        <v>0</v>
      </c>
      <c r="J340" s="188"/>
      <c r="K340" s="186">
        <f>ROUND(E340*J340,2)</f>
        <v>0</v>
      </c>
      <c r="L340" s="186">
        <v>21</v>
      </c>
      <c r="M340" s="186">
        <f>G340*(1+L340/100)</f>
        <v>0</v>
      </c>
      <c r="N340" s="186">
        <v>1.2149999999999999E-2</v>
      </c>
      <c r="O340" s="186">
        <f>ROUND(E340*N340,2)</f>
        <v>0.08</v>
      </c>
      <c r="P340" s="186">
        <v>0</v>
      </c>
      <c r="Q340" s="186">
        <f>ROUND(E340*P340,2)</f>
        <v>0</v>
      </c>
      <c r="R340" s="187" t="s">
        <v>377</v>
      </c>
      <c r="S340" s="187" t="s">
        <v>221</v>
      </c>
      <c r="T340" s="186" t="s">
        <v>221</v>
      </c>
      <c r="U340" s="186">
        <v>1.0109999999999999</v>
      </c>
      <c r="V340" s="186">
        <f>ROUND(E340*U340,2)</f>
        <v>6.34</v>
      </c>
      <c r="W340" s="187"/>
      <c r="X340" s="187"/>
      <c r="Y340" s="149"/>
      <c r="Z340" s="149"/>
      <c r="AA340" s="149"/>
      <c r="AB340" s="149"/>
      <c r="AC340" s="149"/>
      <c r="AD340" s="149"/>
      <c r="AE340" s="149" t="s">
        <v>332</v>
      </c>
      <c r="AF340" s="149" t="s">
        <v>769</v>
      </c>
      <c r="AG340" s="149"/>
      <c r="AH340" s="194"/>
      <c r="AI340" s="194"/>
      <c r="AJ340" s="197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5">
      <c r="A341" s="150"/>
      <c r="B341" s="191" t="s">
        <v>298</v>
      </c>
      <c r="C341" s="192"/>
      <c r="D341" s="189"/>
      <c r="E341" s="190">
        <v>6.27</v>
      </c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4"/>
      <c r="S341" s="164"/>
      <c r="T341" s="163"/>
      <c r="U341" s="163"/>
      <c r="V341" s="163"/>
      <c r="W341" s="164"/>
      <c r="X341" s="164"/>
      <c r="Y341" s="149"/>
      <c r="Z341" s="149"/>
      <c r="AA341" s="149"/>
      <c r="AB341" s="149"/>
      <c r="AC341" s="149"/>
      <c r="AD341" s="149"/>
      <c r="AE341" s="149" t="s">
        <v>280</v>
      </c>
      <c r="AF341" s="149">
        <v>0</v>
      </c>
      <c r="AG341" s="149"/>
      <c r="AH341" s="194"/>
      <c r="AI341" s="198" t="s">
        <v>298</v>
      </c>
      <c r="AJ341" s="197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5">
      <c r="A342" s="182">
        <v>89</v>
      </c>
      <c r="B342" s="183" t="s">
        <v>770</v>
      </c>
      <c r="C342" s="183" t="s">
        <v>771</v>
      </c>
      <c r="D342" s="184" t="s">
        <v>356</v>
      </c>
      <c r="E342" s="185">
        <v>89.74</v>
      </c>
      <c r="F342" s="188"/>
      <c r="G342" s="186">
        <f>ROUND(E342*F342,2)</f>
        <v>0</v>
      </c>
      <c r="H342" s="188"/>
      <c r="I342" s="186">
        <f>ROUND(E342*H342,2)</f>
        <v>0</v>
      </c>
      <c r="J342" s="188"/>
      <c r="K342" s="186">
        <f>ROUND(E342*J342,2)</f>
        <v>0</v>
      </c>
      <c r="L342" s="186">
        <v>21</v>
      </c>
      <c r="M342" s="186">
        <f>G342*(1+L342/100)</f>
        <v>0</v>
      </c>
      <c r="N342" s="186">
        <v>0</v>
      </c>
      <c r="O342" s="186">
        <f>ROUND(E342*N342,2)</f>
        <v>0</v>
      </c>
      <c r="P342" s="186">
        <v>0</v>
      </c>
      <c r="Q342" s="186">
        <f>ROUND(E342*P342,2)</f>
        <v>0</v>
      </c>
      <c r="R342" s="187" t="s">
        <v>377</v>
      </c>
      <c r="S342" s="187" t="s">
        <v>221</v>
      </c>
      <c r="T342" s="186" t="s">
        <v>221</v>
      </c>
      <c r="U342" s="186">
        <v>0.57999999999999996</v>
      </c>
      <c r="V342" s="186">
        <f>ROUND(E342*U342,2)</f>
        <v>52.05</v>
      </c>
      <c r="W342" s="187"/>
      <c r="X342" s="187"/>
      <c r="Y342" s="149"/>
      <c r="Z342" s="149"/>
      <c r="AA342" s="149"/>
      <c r="AB342" s="149"/>
      <c r="AC342" s="149"/>
      <c r="AD342" s="149"/>
      <c r="AE342" s="149" t="s">
        <v>332</v>
      </c>
      <c r="AF342" s="149" t="s">
        <v>772</v>
      </c>
      <c r="AG342" s="149"/>
      <c r="AH342" s="194"/>
      <c r="AI342" s="194"/>
      <c r="AJ342" s="197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5">
      <c r="A343" s="150"/>
      <c r="B343" s="191" t="s">
        <v>281</v>
      </c>
      <c r="C343" s="192"/>
      <c r="D343" s="189"/>
      <c r="E343" s="190">
        <v>9.5299999999999994</v>
      </c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4"/>
      <c r="S343" s="164"/>
      <c r="T343" s="163"/>
      <c r="U343" s="163"/>
      <c r="V343" s="163"/>
      <c r="W343" s="164"/>
      <c r="X343" s="164"/>
      <c r="Y343" s="149"/>
      <c r="Z343" s="149"/>
      <c r="AA343" s="149"/>
      <c r="AB343" s="149"/>
      <c r="AC343" s="149"/>
      <c r="AD343" s="149"/>
      <c r="AE343" s="149" t="s">
        <v>280</v>
      </c>
      <c r="AF343" s="149">
        <v>0</v>
      </c>
      <c r="AG343" s="149"/>
      <c r="AH343" s="194"/>
      <c r="AI343" s="198" t="s">
        <v>281</v>
      </c>
      <c r="AJ343" s="197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5">
      <c r="A344" s="150"/>
      <c r="B344" s="191" t="s">
        <v>312</v>
      </c>
      <c r="C344" s="192"/>
      <c r="D344" s="189"/>
      <c r="E344" s="190">
        <v>4.55</v>
      </c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4"/>
      <c r="S344" s="164"/>
      <c r="T344" s="163"/>
      <c r="U344" s="163"/>
      <c r="V344" s="163"/>
      <c r="W344" s="164"/>
      <c r="X344" s="164"/>
      <c r="Y344" s="149"/>
      <c r="Z344" s="149"/>
      <c r="AA344" s="149"/>
      <c r="AB344" s="149"/>
      <c r="AC344" s="149"/>
      <c r="AD344" s="149"/>
      <c r="AE344" s="149" t="s">
        <v>280</v>
      </c>
      <c r="AF344" s="149">
        <v>0</v>
      </c>
      <c r="AG344" s="149"/>
      <c r="AH344" s="194"/>
      <c r="AI344" s="198" t="s">
        <v>312</v>
      </c>
      <c r="AJ344" s="197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5">
      <c r="A345" s="150"/>
      <c r="B345" s="191" t="s">
        <v>283</v>
      </c>
      <c r="C345" s="192"/>
      <c r="D345" s="189"/>
      <c r="E345" s="190">
        <v>5.9</v>
      </c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4"/>
      <c r="S345" s="164"/>
      <c r="T345" s="163"/>
      <c r="U345" s="163"/>
      <c r="V345" s="163"/>
      <c r="W345" s="164"/>
      <c r="X345" s="164"/>
      <c r="Y345" s="149"/>
      <c r="Z345" s="149"/>
      <c r="AA345" s="149"/>
      <c r="AB345" s="149"/>
      <c r="AC345" s="149"/>
      <c r="AD345" s="149"/>
      <c r="AE345" s="149" t="s">
        <v>280</v>
      </c>
      <c r="AF345" s="149">
        <v>0</v>
      </c>
      <c r="AG345" s="149"/>
      <c r="AH345" s="194"/>
      <c r="AI345" s="198" t="s">
        <v>283</v>
      </c>
      <c r="AJ345" s="197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5">
      <c r="A346" s="150"/>
      <c r="B346" s="191" t="s">
        <v>284</v>
      </c>
      <c r="C346" s="192"/>
      <c r="D346" s="189"/>
      <c r="E346" s="190">
        <v>5.72</v>
      </c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4"/>
      <c r="S346" s="164"/>
      <c r="T346" s="163"/>
      <c r="U346" s="163"/>
      <c r="V346" s="163"/>
      <c r="W346" s="164"/>
      <c r="X346" s="164"/>
      <c r="Y346" s="149"/>
      <c r="Z346" s="149"/>
      <c r="AA346" s="149"/>
      <c r="AB346" s="149"/>
      <c r="AC346" s="149"/>
      <c r="AD346" s="149"/>
      <c r="AE346" s="149" t="s">
        <v>280</v>
      </c>
      <c r="AF346" s="149">
        <v>0</v>
      </c>
      <c r="AG346" s="149"/>
      <c r="AH346" s="194"/>
      <c r="AI346" s="198" t="s">
        <v>284</v>
      </c>
      <c r="AJ346" s="197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5">
      <c r="A347" s="150"/>
      <c r="B347" s="191" t="s">
        <v>285</v>
      </c>
      <c r="C347" s="192"/>
      <c r="D347" s="189"/>
      <c r="E347" s="190">
        <v>4.3600000000000003</v>
      </c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4"/>
      <c r="S347" s="164"/>
      <c r="T347" s="163"/>
      <c r="U347" s="163"/>
      <c r="V347" s="163"/>
      <c r="W347" s="164"/>
      <c r="X347" s="164"/>
      <c r="Y347" s="149"/>
      <c r="Z347" s="149"/>
      <c r="AA347" s="149"/>
      <c r="AB347" s="149"/>
      <c r="AC347" s="149"/>
      <c r="AD347" s="149"/>
      <c r="AE347" s="149" t="s">
        <v>280</v>
      </c>
      <c r="AF347" s="149">
        <v>0</v>
      </c>
      <c r="AG347" s="149"/>
      <c r="AH347" s="194"/>
      <c r="AI347" s="198" t="s">
        <v>285</v>
      </c>
      <c r="AJ347" s="197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5">
      <c r="A348" s="150"/>
      <c r="B348" s="191" t="s">
        <v>286</v>
      </c>
      <c r="C348" s="192"/>
      <c r="D348" s="189"/>
      <c r="E348" s="190">
        <v>5.2</v>
      </c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4"/>
      <c r="S348" s="164"/>
      <c r="T348" s="163"/>
      <c r="U348" s="163"/>
      <c r="V348" s="163"/>
      <c r="W348" s="164"/>
      <c r="X348" s="164"/>
      <c r="Y348" s="149"/>
      <c r="Z348" s="149"/>
      <c r="AA348" s="149"/>
      <c r="AB348" s="149"/>
      <c r="AC348" s="149"/>
      <c r="AD348" s="149"/>
      <c r="AE348" s="149" t="s">
        <v>280</v>
      </c>
      <c r="AF348" s="149">
        <v>0</v>
      </c>
      <c r="AG348" s="149"/>
      <c r="AH348" s="194"/>
      <c r="AI348" s="198" t="s">
        <v>286</v>
      </c>
      <c r="AJ348" s="197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5">
      <c r="A349" s="150"/>
      <c r="B349" s="191" t="s">
        <v>287</v>
      </c>
      <c r="C349" s="192"/>
      <c r="D349" s="189"/>
      <c r="E349" s="190">
        <v>6.82</v>
      </c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4"/>
      <c r="S349" s="164"/>
      <c r="T349" s="163"/>
      <c r="U349" s="163"/>
      <c r="V349" s="163"/>
      <c r="W349" s="164"/>
      <c r="X349" s="164"/>
      <c r="Y349" s="149"/>
      <c r="Z349" s="149"/>
      <c r="AA349" s="149"/>
      <c r="AB349" s="149"/>
      <c r="AC349" s="149"/>
      <c r="AD349" s="149"/>
      <c r="AE349" s="149" t="s">
        <v>280</v>
      </c>
      <c r="AF349" s="149">
        <v>0</v>
      </c>
      <c r="AG349" s="149"/>
      <c r="AH349" s="194"/>
      <c r="AI349" s="198" t="s">
        <v>287</v>
      </c>
      <c r="AJ349" s="197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5">
      <c r="A350" s="150"/>
      <c r="B350" s="191" t="s">
        <v>291</v>
      </c>
      <c r="C350" s="192"/>
      <c r="D350" s="189"/>
      <c r="E350" s="190">
        <v>5.24</v>
      </c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4"/>
      <c r="S350" s="164"/>
      <c r="T350" s="163"/>
      <c r="U350" s="163"/>
      <c r="V350" s="163"/>
      <c r="W350" s="164"/>
      <c r="X350" s="164"/>
      <c r="Y350" s="149"/>
      <c r="Z350" s="149"/>
      <c r="AA350" s="149"/>
      <c r="AB350" s="149"/>
      <c r="AC350" s="149"/>
      <c r="AD350" s="149"/>
      <c r="AE350" s="149" t="s">
        <v>280</v>
      </c>
      <c r="AF350" s="149">
        <v>0</v>
      </c>
      <c r="AG350" s="149"/>
      <c r="AH350" s="194"/>
      <c r="AI350" s="198" t="s">
        <v>291</v>
      </c>
      <c r="AJ350" s="197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5">
      <c r="A351" s="150"/>
      <c r="B351" s="191" t="s">
        <v>292</v>
      </c>
      <c r="C351" s="192"/>
      <c r="D351" s="189"/>
      <c r="E351" s="190">
        <v>6.12</v>
      </c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4"/>
      <c r="S351" s="164"/>
      <c r="T351" s="163"/>
      <c r="U351" s="163"/>
      <c r="V351" s="163"/>
      <c r="W351" s="164"/>
      <c r="X351" s="164"/>
      <c r="Y351" s="149"/>
      <c r="Z351" s="149"/>
      <c r="AA351" s="149"/>
      <c r="AB351" s="149"/>
      <c r="AC351" s="149"/>
      <c r="AD351" s="149"/>
      <c r="AE351" s="149" t="s">
        <v>280</v>
      </c>
      <c r="AF351" s="149">
        <v>0</v>
      </c>
      <c r="AG351" s="149"/>
      <c r="AH351" s="194"/>
      <c r="AI351" s="198" t="s">
        <v>292</v>
      </c>
      <c r="AJ351" s="197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5">
      <c r="A352" s="150"/>
      <c r="B352" s="191" t="s">
        <v>293</v>
      </c>
      <c r="C352" s="192"/>
      <c r="D352" s="189"/>
      <c r="E352" s="190">
        <v>2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4"/>
      <c r="S352" s="164"/>
      <c r="T352" s="163"/>
      <c r="U352" s="163"/>
      <c r="V352" s="163"/>
      <c r="W352" s="164"/>
      <c r="X352" s="164"/>
      <c r="Y352" s="149"/>
      <c r="Z352" s="149"/>
      <c r="AA352" s="149"/>
      <c r="AB352" s="149"/>
      <c r="AC352" s="149"/>
      <c r="AD352" s="149"/>
      <c r="AE352" s="149" t="s">
        <v>280</v>
      </c>
      <c r="AF352" s="149">
        <v>0</v>
      </c>
      <c r="AG352" s="149"/>
      <c r="AH352" s="194"/>
      <c r="AI352" s="198" t="s">
        <v>293</v>
      </c>
      <c r="AJ352" s="197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5">
      <c r="A353" s="150"/>
      <c r="B353" s="191" t="s">
        <v>294</v>
      </c>
      <c r="C353" s="192"/>
      <c r="D353" s="189"/>
      <c r="E353" s="190">
        <v>5.2</v>
      </c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4"/>
      <c r="S353" s="164"/>
      <c r="T353" s="163"/>
      <c r="U353" s="163"/>
      <c r="V353" s="163"/>
      <c r="W353" s="164"/>
      <c r="X353" s="164"/>
      <c r="Y353" s="149"/>
      <c r="Z353" s="149"/>
      <c r="AA353" s="149"/>
      <c r="AB353" s="149"/>
      <c r="AC353" s="149"/>
      <c r="AD353" s="149"/>
      <c r="AE353" s="149" t="s">
        <v>280</v>
      </c>
      <c r="AF353" s="149">
        <v>0</v>
      </c>
      <c r="AG353" s="149"/>
      <c r="AH353" s="194"/>
      <c r="AI353" s="198" t="s">
        <v>294</v>
      </c>
      <c r="AJ353" s="197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5">
      <c r="A354" s="150"/>
      <c r="B354" s="191" t="s">
        <v>295</v>
      </c>
      <c r="C354" s="192"/>
      <c r="D354" s="189"/>
      <c r="E354" s="190">
        <v>4.68</v>
      </c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4"/>
      <c r="S354" s="164"/>
      <c r="T354" s="163"/>
      <c r="U354" s="163"/>
      <c r="V354" s="163"/>
      <c r="W354" s="164"/>
      <c r="X354" s="164"/>
      <c r="Y354" s="149"/>
      <c r="Z354" s="149"/>
      <c r="AA354" s="149"/>
      <c r="AB354" s="149"/>
      <c r="AC354" s="149"/>
      <c r="AD354" s="149"/>
      <c r="AE354" s="149" t="s">
        <v>280</v>
      </c>
      <c r="AF354" s="149">
        <v>0</v>
      </c>
      <c r="AG354" s="149"/>
      <c r="AH354" s="194"/>
      <c r="AI354" s="198" t="s">
        <v>295</v>
      </c>
      <c r="AJ354" s="197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5">
      <c r="A355" s="150"/>
      <c r="B355" s="191" t="s">
        <v>298</v>
      </c>
      <c r="C355" s="192"/>
      <c r="D355" s="189"/>
      <c r="E355" s="190">
        <v>6.27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4"/>
      <c r="S355" s="164"/>
      <c r="T355" s="163"/>
      <c r="U355" s="163"/>
      <c r="V355" s="163"/>
      <c r="W355" s="164"/>
      <c r="X355" s="164"/>
      <c r="Y355" s="149"/>
      <c r="Z355" s="149"/>
      <c r="AA355" s="149"/>
      <c r="AB355" s="149"/>
      <c r="AC355" s="149"/>
      <c r="AD355" s="149"/>
      <c r="AE355" s="149" t="s">
        <v>280</v>
      </c>
      <c r="AF355" s="149">
        <v>0</v>
      </c>
      <c r="AG355" s="149"/>
      <c r="AH355" s="194"/>
      <c r="AI355" s="198" t="s">
        <v>298</v>
      </c>
      <c r="AJ355" s="197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5">
      <c r="A356" s="150"/>
      <c r="B356" s="191" t="s">
        <v>321</v>
      </c>
      <c r="C356" s="192"/>
      <c r="D356" s="189"/>
      <c r="E356" s="190">
        <v>9.24</v>
      </c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4"/>
      <c r="S356" s="164"/>
      <c r="T356" s="163"/>
      <c r="U356" s="163"/>
      <c r="V356" s="163"/>
      <c r="W356" s="164"/>
      <c r="X356" s="164"/>
      <c r="Y356" s="149"/>
      <c r="Z356" s="149"/>
      <c r="AA356" s="149"/>
      <c r="AB356" s="149"/>
      <c r="AC356" s="149"/>
      <c r="AD356" s="149"/>
      <c r="AE356" s="149" t="s">
        <v>280</v>
      </c>
      <c r="AF356" s="149">
        <v>0</v>
      </c>
      <c r="AG356" s="149"/>
      <c r="AH356" s="194"/>
      <c r="AI356" s="198" t="s">
        <v>321</v>
      </c>
      <c r="AJ356" s="197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5">
      <c r="A357" s="150"/>
      <c r="B357" s="191" t="s">
        <v>301</v>
      </c>
      <c r="C357" s="192"/>
      <c r="D357" s="189"/>
      <c r="E357" s="190">
        <v>8.91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4"/>
      <c r="S357" s="164"/>
      <c r="T357" s="163"/>
      <c r="U357" s="163"/>
      <c r="V357" s="163"/>
      <c r="W357" s="164"/>
      <c r="X357" s="164"/>
      <c r="Y357" s="149"/>
      <c r="Z357" s="149"/>
      <c r="AA357" s="149"/>
      <c r="AB357" s="149"/>
      <c r="AC357" s="149"/>
      <c r="AD357" s="149"/>
      <c r="AE357" s="149" t="s">
        <v>280</v>
      </c>
      <c r="AF357" s="149">
        <v>0</v>
      </c>
      <c r="AG357" s="149"/>
      <c r="AH357" s="194"/>
      <c r="AI357" s="198" t="s">
        <v>301</v>
      </c>
      <c r="AJ357" s="197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x14ac:dyDescent="0.25">
      <c r="A358" s="136"/>
      <c r="B358" s="154"/>
      <c r="C358" s="154"/>
      <c r="D358" s="157"/>
      <c r="E358" s="158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60"/>
      <c r="S358" s="160"/>
      <c r="T358" s="159"/>
      <c r="U358" s="159"/>
      <c r="V358" s="159"/>
      <c r="W358" s="160"/>
      <c r="X358" s="160"/>
      <c r="AH358" s="193"/>
      <c r="AI358" s="193"/>
      <c r="AJ358" s="196"/>
    </row>
    <row r="359" spans="1:60" x14ac:dyDescent="0.25">
      <c r="A359" s="152" t="s">
        <v>215</v>
      </c>
      <c r="B359" s="169" t="s">
        <v>102</v>
      </c>
      <c r="C359" s="169" t="s">
        <v>103</v>
      </c>
      <c r="D359" s="170"/>
      <c r="E359" s="171"/>
      <c r="F359" s="172"/>
      <c r="G359" s="173">
        <f>SUMIF(AE360:AE370,"&lt;&gt;NOR",G360:G370)</f>
        <v>0</v>
      </c>
      <c r="H359" s="172"/>
      <c r="I359" s="172">
        <f>SUM(I360:I370)</f>
        <v>0</v>
      </c>
      <c r="J359" s="172"/>
      <c r="K359" s="172">
        <f>SUM(K360:K370)</f>
        <v>0</v>
      </c>
      <c r="L359" s="172"/>
      <c r="M359" s="172">
        <f>SUM(M360:M370)</f>
        <v>0</v>
      </c>
      <c r="N359" s="172"/>
      <c r="O359" s="172">
        <f>SUM(O360:O370)</f>
        <v>940.22000000000014</v>
      </c>
      <c r="P359" s="172"/>
      <c r="Q359" s="172">
        <f>SUM(Q360:Q370)</f>
        <v>0</v>
      </c>
      <c r="R359" s="174"/>
      <c r="S359" s="174"/>
      <c r="T359" s="172"/>
      <c r="U359" s="172"/>
      <c r="V359" s="172">
        <f>SUM(V360:V370)</f>
        <v>659.13</v>
      </c>
      <c r="W359" s="174"/>
      <c r="X359" s="175"/>
      <c r="AE359" t="s">
        <v>216</v>
      </c>
      <c r="AH359" s="193"/>
      <c r="AI359" s="193"/>
      <c r="AJ359" s="196"/>
    </row>
    <row r="360" spans="1:60" outlineLevel="1" x14ac:dyDescent="0.25">
      <c r="A360" s="182">
        <v>90</v>
      </c>
      <c r="B360" s="183" t="s">
        <v>773</v>
      </c>
      <c r="C360" s="183" t="s">
        <v>774</v>
      </c>
      <c r="D360" s="184" t="s">
        <v>356</v>
      </c>
      <c r="E360" s="185">
        <v>940.5</v>
      </c>
      <c r="F360" s="188"/>
      <c r="G360" s="186">
        <f>ROUND(E360*F360,2)</f>
        <v>0</v>
      </c>
      <c r="H360" s="188"/>
      <c r="I360" s="186">
        <f>ROUND(E360*H360,2)</f>
        <v>0</v>
      </c>
      <c r="J360" s="188"/>
      <c r="K360" s="186">
        <f>ROUND(E360*J360,2)</f>
        <v>0</v>
      </c>
      <c r="L360" s="186">
        <v>21</v>
      </c>
      <c r="M360" s="186">
        <f>G360*(1+L360/100)</f>
        <v>0</v>
      </c>
      <c r="N360" s="186">
        <v>3.3270000000000001E-2</v>
      </c>
      <c r="O360" s="186">
        <f>ROUND(E360*N360,2)</f>
        <v>31.29</v>
      </c>
      <c r="P360" s="186">
        <v>0</v>
      </c>
      <c r="Q360" s="186">
        <f>ROUND(E360*P360,2)</f>
        <v>0</v>
      </c>
      <c r="R360" s="187" t="s">
        <v>775</v>
      </c>
      <c r="S360" s="187" t="s">
        <v>221</v>
      </c>
      <c r="T360" s="186" t="s">
        <v>221</v>
      </c>
      <c r="U360" s="186">
        <v>4.4999999999999998E-2</v>
      </c>
      <c r="V360" s="186">
        <f>ROUND(E360*U360,2)</f>
        <v>42.32</v>
      </c>
      <c r="W360" s="187"/>
      <c r="X360" s="187"/>
      <c r="Y360" s="149"/>
      <c r="Z360" s="149"/>
      <c r="AA360" s="149"/>
      <c r="AB360" s="149"/>
      <c r="AC360" s="149"/>
      <c r="AD360" s="149"/>
      <c r="AE360" s="149" t="s">
        <v>332</v>
      </c>
      <c r="AF360" s="149" t="s">
        <v>776</v>
      </c>
      <c r="AG360" s="149"/>
      <c r="AH360" s="194"/>
      <c r="AI360" s="194"/>
      <c r="AJ360" s="197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5">
      <c r="A361" s="150"/>
      <c r="B361" s="191" t="s">
        <v>777</v>
      </c>
      <c r="C361" s="192"/>
      <c r="D361" s="189"/>
      <c r="E361" s="190">
        <v>940.5</v>
      </c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4"/>
      <c r="S361" s="164"/>
      <c r="T361" s="163"/>
      <c r="U361" s="163"/>
      <c r="V361" s="163"/>
      <c r="W361" s="164"/>
      <c r="X361" s="164"/>
      <c r="Y361" s="149"/>
      <c r="Z361" s="149"/>
      <c r="AA361" s="149"/>
      <c r="AB361" s="149"/>
      <c r="AC361" s="149"/>
      <c r="AD361" s="149"/>
      <c r="AE361" s="149" t="s">
        <v>280</v>
      </c>
      <c r="AF361" s="149">
        <v>0</v>
      </c>
      <c r="AG361" s="149"/>
      <c r="AH361" s="194"/>
      <c r="AI361" s="198" t="s">
        <v>777</v>
      </c>
      <c r="AJ361" s="197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5">
      <c r="A362" s="182">
        <v>91</v>
      </c>
      <c r="B362" s="183" t="s">
        <v>778</v>
      </c>
      <c r="C362" s="183" t="s">
        <v>779</v>
      </c>
      <c r="D362" s="184" t="s">
        <v>356</v>
      </c>
      <c r="E362" s="185">
        <v>897.75</v>
      </c>
      <c r="F362" s="188"/>
      <c r="G362" s="186">
        <f>ROUND(E362*F362,2)</f>
        <v>0</v>
      </c>
      <c r="H362" s="188"/>
      <c r="I362" s="186">
        <f>ROUND(E362*H362,2)</f>
        <v>0</v>
      </c>
      <c r="J362" s="188"/>
      <c r="K362" s="186">
        <f>ROUND(E362*J362,2)</f>
        <v>0</v>
      </c>
      <c r="L362" s="186">
        <v>21</v>
      </c>
      <c r="M362" s="186">
        <f>G362*(1+L362/100)</f>
        <v>0</v>
      </c>
      <c r="N362" s="186">
        <v>0.1012</v>
      </c>
      <c r="O362" s="186">
        <f>ROUND(E362*N362,2)</f>
        <v>90.85</v>
      </c>
      <c r="P362" s="186">
        <v>0</v>
      </c>
      <c r="Q362" s="186">
        <f>ROUND(E362*P362,2)</f>
        <v>0</v>
      </c>
      <c r="R362" s="187" t="s">
        <v>775</v>
      </c>
      <c r="S362" s="187" t="s">
        <v>221</v>
      </c>
      <c r="T362" s="186" t="s">
        <v>221</v>
      </c>
      <c r="U362" s="186">
        <v>2.4E-2</v>
      </c>
      <c r="V362" s="186">
        <f>ROUND(E362*U362,2)</f>
        <v>21.55</v>
      </c>
      <c r="W362" s="187"/>
      <c r="X362" s="187"/>
      <c r="Y362" s="149"/>
      <c r="Z362" s="149"/>
      <c r="AA362" s="149"/>
      <c r="AB362" s="149"/>
      <c r="AC362" s="149"/>
      <c r="AD362" s="149"/>
      <c r="AE362" s="149" t="s">
        <v>332</v>
      </c>
      <c r="AF362" s="149" t="s">
        <v>780</v>
      </c>
      <c r="AG362" s="149"/>
      <c r="AH362" s="194"/>
      <c r="AI362" s="194"/>
      <c r="AJ362" s="197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5">
      <c r="A363" s="150"/>
      <c r="B363" s="191" t="s">
        <v>781</v>
      </c>
      <c r="C363" s="192"/>
      <c r="D363" s="189"/>
      <c r="E363" s="190">
        <v>897.75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4"/>
      <c r="S363" s="164"/>
      <c r="T363" s="163"/>
      <c r="U363" s="163"/>
      <c r="V363" s="163"/>
      <c r="W363" s="164"/>
      <c r="X363" s="164"/>
      <c r="Y363" s="149"/>
      <c r="Z363" s="149"/>
      <c r="AA363" s="149"/>
      <c r="AB363" s="149"/>
      <c r="AC363" s="149"/>
      <c r="AD363" s="149"/>
      <c r="AE363" s="149" t="s">
        <v>280</v>
      </c>
      <c r="AF363" s="149">
        <v>0</v>
      </c>
      <c r="AG363" s="149"/>
      <c r="AH363" s="194"/>
      <c r="AI363" s="198" t="s">
        <v>781</v>
      </c>
      <c r="AJ363" s="197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5">
      <c r="A364" s="182">
        <v>92</v>
      </c>
      <c r="B364" s="183" t="s">
        <v>782</v>
      </c>
      <c r="C364" s="183" t="s">
        <v>783</v>
      </c>
      <c r="D364" s="184" t="s">
        <v>356</v>
      </c>
      <c r="E364" s="185">
        <v>897.75</v>
      </c>
      <c r="F364" s="188"/>
      <c r="G364" s="186">
        <f>ROUND(E364*F364,2)</f>
        <v>0</v>
      </c>
      <c r="H364" s="188"/>
      <c r="I364" s="186">
        <f>ROUND(E364*H364,2)</f>
        <v>0</v>
      </c>
      <c r="J364" s="188"/>
      <c r="K364" s="186">
        <f>ROUND(E364*J364,2)</f>
        <v>0</v>
      </c>
      <c r="L364" s="186">
        <v>21</v>
      </c>
      <c r="M364" s="186">
        <f>G364*(1+L364/100)</f>
        <v>0</v>
      </c>
      <c r="N364" s="186">
        <v>0.60104000000000002</v>
      </c>
      <c r="O364" s="186">
        <f>ROUND(E364*N364,2)</f>
        <v>539.58000000000004</v>
      </c>
      <c r="P364" s="186">
        <v>0</v>
      </c>
      <c r="Q364" s="186">
        <f>ROUND(E364*P364,2)</f>
        <v>0</v>
      </c>
      <c r="R364" s="187" t="s">
        <v>775</v>
      </c>
      <c r="S364" s="187" t="s">
        <v>221</v>
      </c>
      <c r="T364" s="186" t="s">
        <v>221</v>
      </c>
      <c r="U364" s="186">
        <v>5.8999999999999997E-2</v>
      </c>
      <c r="V364" s="186">
        <f>ROUND(E364*U364,2)</f>
        <v>52.97</v>
      </c>
      <c r="W364" s="187"/>
      <c r="X364" s="187"/>
      <c r="Y364" s="149"/>
      <c r="Z364" s="149"/>
      <c r="AA364" s="149"/>
      <c r="AB364" s="149"/>
      <c r="AC364" s="149"/>
      <c r="AD364" s="149"/>
      <c r="AE364" s="149" t="s">
        <v>332</v>
      </c>
      <c r="AF364" s="149" t="s">
        <v>784</v>
      </c>
      <c r="AG364" s="149"/>
      <c r="AH364" s="194"/>
      <c r="AI364" s="194"/>
      <c r="AJ364" s="197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5">
      <c r="A365" s="150"/>
      <c r="B365" s="191" t="s">
        <v>781</v>
      </c>
      <c r="C365" s="192"/>
      <c r="D365" s="189"/>
      <c r="E365" s="190">
        <v>897.75</v>
      </c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4"/>
      <c r="S365" s="164"/>
      <c r="T365" s="163"/>
      <c r="U365" s="163"/>
      <c r="V365" s="163"/>
      <c r="W365" s="164"/>
      <c r="X365" s="164"/>
      <c r="Y365" s="149"/>
      <c r="Z365" s="149"/>
      <c r="AA365" s="149"/>
      <c r="AB365" s="149"/>
      <c r="AC365" s="149"/>
      <c r="AD365" s="149"/>
      <c r="AE365" s="149" t="s">
        <v>280</v>
      </c>
      <c r="AF365" s="149">
        <v>0</v>
      </c>
      <c r="AG365" s="149"/>
      <c r="AH365" s="194"/>
      <c r="AI365" s="198" t="s">
        <v>781</v>
      </c>
      <c r="AJ365" s="197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5">
      <c r="A366" s="182">
        <v>93</v>
      </c>
      <c r="B366" s="183" t="s">
        <v>785</v>
      </c>
      <c r="C366" s="183" t="s">
        <v>786</v>
      </c>
      <c r="D366" s="184" t="s">
        <v>356</v>
      </c>
      <c r="E366" s="185">
        <v>855</v>
      </c>
      <c r="F366" s="188"/>
      <c r="G366" s="186">
        <f>ROUND(E366*F366,2)</f>
        <v>0</v>
      </c>
      <c r="H366" s="188"/>
      <c r="I366" s="186">
        <f>ROUND(E366*H366,2)</f>
        <v>0</v>
      </c>
      <c r="J366" s="188"/>
      <c r="K366" s="186">
        <f>ROUND(E366*J366,2)</f>
        <v>0</v>
      </c>
      <c r="L366" s="186">
        <v>21</v>
      </c>
      <c r="M366" s="186">
        <f>G366*(1+L366/100)</f>
        <v>0</v>
      </c>
      <c r="N366" s="186">
        <v>9.2799999999999994E-2</v>
      </c>
      <c r="O366" s="186">
        <f>ROUND(E366*N366,2)</f>
        <v>79.34</v>
      </c>
      <c r="P366" s="186">
        <v>0</v>
      </c>
      <c r="Q366" s="186">
        <f>ROUND(E366*P366,2)</f>
        <v>0</v>
      </c>
      <c r="R366" s="187" t="s">
        <v>775</v>
      </c>
      <c r="S366" s="187" t="s">
        <v>221</v>
      </c>
      <c r="T366" s="186" t="s">
        <v>221</v>
      </c>
      <c r="U366" s="186">
        <v>0.47799999999999998</v>
      </c>
      <c r="V366" s="186">
        <f>ROUND(E366*U366,2)</f>
        <v>408.69</v>
      </c>
      <c r="W366" s="187"/>
      <c r="X366" s="187"/>
      <c r="Y366" s="149"/>
      <c r="Z366" s="149"/>
      <c r="AA366" s="149"/>
      <c r="AB366" s="149"/>
      <c r="AC366" s="149"/>
      <c r="AD366" s="149"/>
      <c r="AE366" s="149" t="s">
        <v>332</v>
      </c>
      <c r="AF366" s="149" t="s">
        <v>787</v>
      </c>
      <c r="AG366" s="149"/>
      <c r="AH366" s="194"/>
      <c r="AI366" s="194"/>
      <c r="AJ366" s="197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5">
      <c r="A367" s="182">
        <v>94</v>
      </c>
      <c r="B367" s="183" t="s">
        <v>788</v>
      </c>
      <c r="C367" s="183" t="s">
        <v>789</v>
      </c>
      <c r="D367" s="184" t="s">
        <v>501</v>
      </c>
      <c r="E367" s="185">
        <v>200</v>
      </c>
      <c r="F367" s="188"/>
      <c r="G367" s="186">
        <f>ROUND(E367*F367,2)</f>
        <v>0</v>
      </c>
      <c r="H367" s="188"/>
      <c r="I367" s="186">
        <f>ROUND(E367*H367,2)</f>
        <v>0</v>
      </c>
      <c r="J367" s="188"/>
      <c r="K367" s="186">
        <f>ROUND(E367*J367,2)</f>
        <v>0</v>
      </c>
      <c r="L367" s="186">
        <v>21</v>
      </c>
      <c r="M367" s="186">
        <f>G367*(1+L367/100)</f>
        <v>0</v>
      </c>
      <c r="N367" s="186">
        <v>3.6000000000000002E-4</v>
      </c>
      <c r="O367" s="186">
        <f>ROUND(E367*N367,2)</f>
        <v>7.0000000000000007E-2</v>
      </c>
      <c r="P367" s="186">
        <v>0</v>
      </c>
      <c r="Q367" s="186">
        <f>ROUND(E367*P367,2)</f>
        <v>0</v>
      </c>
      <c r="R367" s="187" t="s">
        <v>775</v>
      </c>
      <c r="S367" s="187" t="s">
        <v>221</v>
      </c>
      <c r="T367" s="186" t="s">
        <v>221</v>
      </c>
      <c r="U367" s="186">
        <v>0.43</v>
      </c>
      <c r="V367" s="186">
        <f>ROUND(E367*U367,2)</f>
        <v>86</v>
      </c>
      <c r="W367" s="187"/>
      <c r="X367" s="187"/>
      <c r="Y367" s="149"/>
      <c r="Z367" s="149"/>
      <c r="AA367" s="149"/>
      <c r="AB367" s="149"/>
      <c r="AC367" s="149"/>
      <c r="AD367" s="149"/>
      <c r="AE367" s="149" t="s">
        <v>332</v>
      </c>
      <c r="AF367" s="149" t="s">
        <v>790</v>
      </c>
      <c r="AG367" s="149"/>
      <c r="AH367" s="194"/>
      <c r="AI367" s="194"/>
      <c r="AJ367" s="197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20.399999999999999" outlineLevel="1" x14ac:dyDescent="0.25">
      <c r="A368" s="182">
        <v>95</v>
      </c>
      <c r="B368" s="183" t="s">
        <v>791</v>
      </c>
      <c r="C368" s="183" t="s">
        <v>792</v>
      </c>
      <c r="D368" s="184" t="s">
        <v>501</v>
      </c>
      <c r="E368" s="185">
        <v>175</v>
      </c>
      <c r="F368" s="188"/>
      <c r="G368" s="186">
        <f>ROUND(E368*F368,2)</f>
        <v>0</v>
      </c>
      <c r="H368" s="188"/>
      <c r="I368" s="186">
        <f>ROUND(E368*H368,2)</f>
        <v>0</v>
      </c>
      <c r="J368" s="188"/>
      <c r="K368" s="186">
        <f>ROUND(E368*J368,2)</f>
        <v>0</v>
      </c>
      <c r="L368" s="186">
        <v>21</v>
      </c>
      <c r="M368" s="186">
        <f>G368*(1+L368/100)</f>
        <v>0</v>
      </c>
      <c r="N368" s="186">
        <v>0.26980999999999999</v>
      </c>
      <c r="O368" s="186">
        <f>ROUND(E368*N368,2)</f>
        <v>47.22</v>
      </c>
      <c r="P368" s="186">
        <v>0</v>
      </c>
      <c r="Q368" s="186">
        <f>ROUND(E368*P368,2)</f>
        <v>0</v>
      </c>
      <c r="R368" s="187" t="s">
        <v>775</v>
      </c>
      <c r="S368" s="187" t="s">
        <v>221</v>
      </c>
      <c r="T368" s="186" t="s">
        <v>221</v>
      </c>
      <c r="U368" s="186">
        <v>0.27200000000000002</v>
      </c>
      <c r="V368" s="186">
        <f>ROUND(E368*U368,2)</f>
        <v>47.6</v>
      </c>
      <c r="W368" s="187"/>
      <c r="X368" s="187"/>
      <c r="Y368" s="149"/>
      <c r="Z368" s="149"/>
      <c r="AA368" s="149"/>
      <c r="AB368" s="149"/>
      <c r="AC368" s="149"/>
      <c r="AD368" s="149"/>
      <c r="AE368" s="149" t="s">
        <v>332</v>
      </c>
      <c r="AF368" s="149" t="s">
        <v>793</v>
      </c>
      <c r="AG368" s="149"/>
      <c r="AH368" s="194"/>
      <c r="AI368" s="194"/>
      <c r="AJ368" s="197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5">
      <c r="A369" s="182">
        <v>96</v>
      </c>
      <c r="B369" s="183" t="s">
        <v>794</v>
      </c>
      <c r="C369" s="183" t="s">
        <v>795</v>
      </c>
      <c r="D369" s="184" t="s">
        <v>356</v>
      </c>
      <c r="E369" s="185">
        <v>880.65</v>
      </c>
      <c r="F369" s="188"/>
      <c r="G369" s="186">
        <f>ROUND(E369*F369,2)</f>
        <v>0</v>
      </c>
      <c r="H369" s="188"/>
      <c r="I369" s="186">
        <f>ROUND(E369*H369,2)</f>
        <v>0</v>
      </c>
      <c r="J369" s="188"/>
      <c r="K369" s="186">
        <f>ROUND(E369*J369,2)</f>
        <v>0</v>
      </c>
      <c r="L369" s="186">
        <v>21</v>
      </c>
      <c r="M369" s="186">
        <f>G369*(1+L369/100)</f>
        <v>0</v>
      </c>
      <c r="N369" s="186">
        <v>0.17244999999999999</v>
      </c>
      <c r="O369" s="186">
        <f>ROUND(E369*N369,2)</f>
        <v>151.87</v>
      </c>
      <c r="P369" s="186">
        <v>0</v>
      </c>
      <c r="Q369" s="186">
        <f>ROUND(E369*P369,2)</f>
        <v>0</v>
      </c>
      <c r="R369" s="187" t="s">
        <v>365</v>
      </c>
      <c r="S369" s="187" t="s">
        <v>221</v>
      </c>
      <c r="T369" s="186" t="s">
        <v>221</v>
      </c>
      <c r="U369" s="186">
        <v>0</v>
      </c>
      <c r="V369" s="186">
        <f>ROUND(E369*U369,2)</f>
        <v>0</v>
      </c>
      <c r="W369" s="187"/>
      <c r="X369" s="187"/>
      <c r="Y369" s="149"/>
      <c r="Z369" s="149"/>
      <c r="AA369" s="149"/>
      <c r="AB369" s="149"/>
      <c r="AC369" s="149"/>
      <c r="AD369" s="149"/>
      <c r="AE369" s="149" t="s">
        <v>367</v>
      </c>
      <c r="AF369" s="149" t="s">
        <v>796</v>
      </c>
      <c r="AG369" s="149"/>
      <c r="AH369" s="194"/>
      <c r="AI369" s="194"/>
      <c r="AJ369" s="197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5">
      <c r="A370" s="150"/>
      <c r="B370" s="191" t="s">
        <v>797</v>
      </c>
      <c r="C370" s="192"/>
      <c r="D370" s="189"/>
      <c r="E370" s="190">
        <v>880.65</v>
      </c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4"/>
      <c r="S370" s="164"/>
      <c r="T370" s="163"/>
      <c r="U370" s="163"/>
      <c r="V370" s="163"/>
      <c r="W370" s="164"/>
      <c r="X370" s="164"/>
      <c r="Y370" s="149"/>
      <c r="Z370" s="149"/>
      <c r="AA370" s="149"/>
      <c r="AB370" s="149"/>
      <c r="AC370" s="149"/>
      <c r="AD370" s="149"/>
      <c r="AE370" s="149" t="s">
        <v>280</v>
      </c>
      <c r="AF370" s="149">
        <v>0</v>
      </c>
      <c r="AG370" s="149"/>
      <c r="AH370" s="194"/>
      <c r="AI370" s="198" t="s">
        <v>797</v>
      </c>
      <c r="AJ370" s="197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x14ac:dyDescent="0.25">
      <c r="A371" s="136"/>
      <c r="B371" s="154"/>
      <c r="C371" s="154"/>
      <c r="D371" s="157"/>
      <c r="E371" s="158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60"/>
      <c r="S371" s="160"/>
      <c r="T371" s="159"/>
      <c r="U371" s="159"/>
      <c r="V371" s="159"/>
      <c r="W371" s="160"/>
      <c r="X371" s="160"/>
      <c r="AH371" s="193"/>
      <c r="AI371" s="193"/>
      <c r="AJ371" s="196"/>
    </row>
    <row r="372" spans="1:60" x14ac:dyDescent="0.25">
      <c r="A372" s="152" t="s">
        <v>215</v>
      </c>
      <c r="B372" s="169" t="s">
        <v>104</v>
      </c>
      <c r="C372" s="169" t="s">
        <v>105</v>
      </c>
      <c r="D372" s="170"/>
      <c r="E372" s="171"/>
      <c r="F372" s="172"/>
      <c r="G372" s="173">
        <f>SUMIF(AE373:AE441,"&lt;&gt;NOR",G373:G441)</f>
        <v>0</v>
      </c>
      <c r="H372" s="172"/>
      <c r="I372" s="172">
        <f>SUM(I373:I441)</f>
        <v>0</v>
      </c>
      <c r="J372" s="172"/>
      <c r="K372" s="172">
        <f>SUM(K373:K441)</f>
        <v>0</v>
      </c>
      <c r="L372" s="172"/>
      <c r="M372" s="172">
        <f>SUM(M373:M441)</f>
        <v>0</v>
      </c>
      <c r="N372" s="172"/>
      <c r="O372" s="172">
        <f>SUM(O373:O441)</f>
        <v>59.92</v>
      </c>
      <c r="P372" s="172"/>
      <c r="Q372" s="172">
        <f>SUM(Q373:Q441)</f>
        <v>0</v>
      </c>
      <c r="R372" s="174"/>
      <c r="S372" s="174"/>
      <c r="T372" s="172"/>
      <c r="U372" s="172"/>
      <c r="V372" s="172">
        <f>SUM(V373:V441)</f>
        <v>1431.93</v>
      </c>
      <c r="W372" s="174"/>
      <c r="X372" s="175"/>
      <c r="AE372" t="s">
        <v>216</v>
      </c>
      <c r="AH372" s="193"/>
      <c r="AI372" s="193"/>
      <c r="AJ372" s="196"/>
    </row>
    <row r="373" spans="1:60" outlineLevel="1" x14ac:dyDescent="0.25">
      <c r="A373" s="182">
        <v>97</v>
      </c>
      <c r="B373" s="183" t="s">
        <v>798</v>
      </c>
      <c r="C373" s="183" t="s">
        <v>799</v>
      </c>
      <c r="D373" s="184" t="s">
        <v>356</v>
      </c>
      <c r="E373" s="185">
        <v>3.4458799999999998</v>
      </c>
      <c r="F373" s="188"/>
      <c r="G373" s="186">
        <f>ROUND(E373*F373,2)</f>
        <v>0</v>
      </c>
      <c r="H373" s="188"/>
      <c r="I373" s="186">
        <f>ROUND(E373*H373,2)</f>
        <v>0</v>
      </c>
      <c r="J373" s="188"/>
      <c r="K373" s="186">
        <f>ROUND(E373*J373,2)</f>
        <v>0</v>
      </c>
      <c r="L373" s="186">
        <v>21</v>
      </c>
      <c r="M373" s="186">
        <f>G373*(1+L373/100)</f>
        <v>0</v>
      </c>
      <c r="N373" s="186">
        <v>0</v>
      </c>
      <c r="O373" s="186">
        <f>ROUND(E373*N373,2)</f>
        <v>0</v>
      </c>
      <c r="P373" s="186">
        <v>0</v>
      </c>
      <c r="Q373" s="186">
        <f>ROUND(E373*P373,2)</f>
        <v>0</v>
      </c>
      <c r="R373" s="187" t="s">
        <v>800</v>
      </c>
      <c r="S373" s="187" t="s">
        <v>221</v>
      </c>
      <c r="T373" s="186" t="s">
        <v>222</v>
      </c>
      <c r="U373" s="186">
        <v>1.4630000000000001</v>
      </c>
      <c r="V373" s="186">
        <f>ROUND(E373*U373,2)</f>
        <v>5.04</v>
      </c>
      <c r="W373" s="187"/>
      <c r="X373" s="187"/>
      <c r="Y373" s="149"/>
      <c r="Z373" s="149"/>
      <c r="AA373" s="149"/>
      <c r="AB373" s="149"/>
      <c r="AC373" s="149"/>
      <c r="AD373" s="149"/>
      <c r="AE373" s="149" t="s">
        <v>332</v>
      </c>
      <c r="AF373" s="149" t="s">
        <v>801</v>
      </c>
      <c r="AG373" s="149"/>
      <c r="AH373" s="194"/>
      <c r="AI373" s="194"/>
      <c r="AJ373" s="197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5">
      <c r="A374" s="150"/>
      <c r="B374" s="191" t="s">
        <v>802</v>
      </c>
      <c r="C374" s="192"/>
      <c r="D374" s="189"/>
      <c r="E374" s="190">
        <v>3.4458799999999998</v>
      </c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4"/>
      <c r="S374" s="164"/>
      <c r="T374" s="163"/>
      <c r="U374" s="163"/>
      <c r="V374" s="163"/>
      <c r="W374" s="164"/>
      <c r="X374" s="164"/>
      <c r="Y374" s="149"/>
      <c r="Z374" s="149"/>
      <c r="AA374" s="149"/>
      <c r="AB374" s="149"/>
      <c r="AC374" s="149"/>
      <c r="AD374" s="149"/>
      <c r="AE374" s="149" t="s">
        <v>280</v>
      </c>
      <c r="AF374" s="149">
        <v>0</v>
      </c>
      <c r="AG374" s="149"/>
      <c r="AH374" s="194"/>
      <c r="AI374" s="198" t="s">
        <v>802</v>
      </c>
      <c r="AJ374" s="197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5">
      <c r="A375" s="182">
        <v>98</v>
      </c>
      <c r="B375" s="183" t="s">
        <v>803</v>
      </c>
      <c r="C375" s="183" t="s">
        <v>804</v>
      </c>
      <c r="D375" s="184" t="s">
        <v>356</v>
      </c>
      <c r="E375" s="185">
        <v>1664.2414000000001</v>
      </c>
      <c r="F375" s="188"/>
      <c r="G375" s="186">
        <f>ROUND(E375*F375,2)</f>
        <v>0</v>
      </c>
      <c r="H375" s="188"/>
      <c r="I375" s="186">
        <f>ROUND(E375*H375,2)</f>
        <v>0</v>
      </c>
      <c r="J375" s="188"/>
      <c r="K375" s="186">
        <f>ROUND(E375*J375,2)</f>
        <v>0</v>
      </c>
      <c r="L375" s="186">
        <v>21</v>
      </c>
      <c r="M375" s="186">
        <f>G375*(1+L375/100)</f>
        <v>0</v>
      </c>
      <c r="N375" s="186">
        <v>3.2000000000000003E-4</v>
      </c>
      <c r="O375" s="186">
        <f>ROUND(E375*N375,2)</f>
        <v>0.53</v>
      </c>
      <c r="P375" s="186">
        <v>0</v>
      </c>
      <c r="Q375" s="186">
        <f>ROUND(E375*P375,2)</f>
        <v>0</v>
      </c>
      <c r="R375" s="187" t="s">
        <v>377</v>
      </c>
      <c r="S375" s="187" t="s">
        <v>221</v>
      </c>
      <c r="T375" s="186" t="s">
        <v>221</v>
      </c>
      <c r="U375" s="186">
        <v>7.0000000000000007E-2</v>
      </c>
      <c r="V375" s="186">
        <f>ROUND(E375*U375,2)</f>
        <v>116.5</v>
      </c>
      <c r="W375" s="187"/>
      <c r="X375" s="187"/>
      <c r="Y375" s="149"/>
      <c r="Z375" s="149"/>
      <c r="AA375" s="149"/>
      <c r="AB375" s="149"/>
      <c r="AC375" s="149"/>
      <c r="AD375" s="149"/>
      <c r="AE375" s="149" t="s">
        <v>332</v>
      </c>
      <c r="AF375" s="199" t="s">
        <v>805</v>
      </c>
      <c r="AG375" s="149"/>
      <c r="AH375" s="194"/>
      <c r="AI375" s="194"/>
      <c r="AJ375" s="197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5">
      <c r="A376" s="182">
        <v>99</v>
      </c>
      <c r="B376" s="183" t="s">
        <v>806</v>
      </c>
      <c r="C376" s="183" t="s">
        <v>807</v>
      </c>
      <c r="D376" s="184" t="s">
        <v>356</v>
      </c>
      <c r="E376" s="185">
        <v>123.09</v>
      </c>
      <c r="F376" s="188"/>
      <c r="G376" s="186">
        <f>ROUND(E376*F376,2)</f>
        <v>0</v>
      </c>
      <c r="H376" s="188"/>
      <c r="I376" s="186">
        <f>ROUND(E376*H376,2)</f>
        <v>0</v>
      </c>
      <c r="J376" s="188"/>
      <c r="K376" s="186">
        <f>ROUND(E376*J376,2)</f>
        <v>0</v>
      </c>
      <c r="L376" s="186">
        <v>21</v>
      </c>
      <c r="M376" s="186">
        <f>G376*(1+L376/100)</f>
        <v>0</v>
      </c>
      <c r="N376" s="186">
        <v>4.0000000000000003E-5</v>
      </c>
      <c r="O376" s="186">
        <f>ROUND(E376*N376,2)</f>
        <v>0</v>
      </c>
      <c r="P376" s="186">
        <v>0</v>
      </c>
      <c r="Q376" s="186">
        <f>ROUND(E376*P376,2)</f>
        <v>0</v>
      </c>
      <c r="R376" s="187" t="s">
        <v>377</v>
      </c>
      <c r="S376" s="187" t="s">
        <v>221</v>
      </c>
      <c r="T376" s="186" t="s">
        <v>221</v>
      </c>
      <c r="U376" s="186">
        <v>7.8E-2</v>
      </c>
      <c r="V376" s="186">
        <f>ROUND(E376*U376,2)</f>
        <v>9.6</v>
      </c>
      <c r="W376" s="187"/>
      <c r="X376" s="187"/>
      <c r="Y376" s="149"/>
      <c r="Z376" s="149"/>
      <c r="AA376" s="149"/>
      <c r="AB376" s="149"/>
      <c r="AC376" s="149"/>
      <c r="AD376" s="149"/>
      <c r="AE376" s="149" t="s">
        <v>332</v>
      </c>
      <c r="AF376" s="149" t="s">
        <v>808</v>
      </c>
      <c r="AG376" s="149"/>
      <c r="AH376" s="194"/>
      <c r="AI376" s="194"/>
      <c r="AJ376" s="197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5">
      <c r="A377" s="150"/>
      <c r="B377" s="191" t="s">
        <v>809</v>
      </c>
      <c r="C377" s="192"/>
      <c r="D377" s="189"/>
      <c r="E377" s="190">
        <v>69.16</v>
      </c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4"/>
      <c r="S377" s="164"/>
      <c r="T377" s="163"/>
      <c r="U377" s="163"/>
      <c r="V377" s="163"/>
      <c r="W377" s="164"/>
      <c r="X377" s="164"/>
      <c r="Y377" s="149"/>
      <c r="Z377" s="149"/>
      <c r="AA377" s="149"/>
      <c r="AB377" s="149"/>
      <c r="AC377" s="149"/>
      <c r="AD377" s="149"/>
      <c r="AE377" s="149" t="s">
        <v>280</v>
      </c>
      <c r="AF377" s="149">
        <v>0</v>
      </c>
      <c r="AG377" s="149"/>
      <c r="AH377" s="194"/>
      <c r="AI377" s="198" t="s">
        <v>809</v>
      </c>
      <c r="AJ377" s="197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5">
      <c r="A378" s="150"/>
      <c r="B378" s="191" t="s">
        <v>810</v>
      </c>
      <c r="C378" s="192"/>
      <c r="D378" s="189"/>
      <c r="E378" s="190">
        <v>10.5</v>
      </c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4"/>
      <c r="S378" s="164"/>
      <c r="T378" s="163"/>
      <c r="U378" s="163"/>
      <c r="V378" s="163"/>
      <c r="W378" s="164"/>
      <c r="X378" s="164"/>
      <c r="Y378" s="149"/>
      <c r="Z378" s="149"/>
      <c r="AA378" s="149"/>
      <c r="AB378" s="149"/>
      <c r="AC378" s="149"/>
      <c r="AD378" s="149"/>
      <c r="AE378" s="149" t="s">
        <v>280</v>
      </c>
      <c r="AF378" s="149">
        <v>0</v>
      </c>
      <c r="AG378" s="149"/>
      <c r="AH378" s="194"/>
      <c r="AI378" s="198" t="s">
        <v>810</v>
      </c>
      <c r="AJ378" s="197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5">
      <c r="A379" s="150"/>
      <c r="B379" s="191" t="s">
        <v>811</v>
      </c>
      <c r="C379" s="192"/>
      <c r="D379" s="189"/>
      <c r="E379" s="190">
        <v>9</v>
      </c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4"/>
      <c r="S379" s="164"/>
      <c r="T379" s="163"/>
      <c r="U379" s="163"/>
      <c r="V379" s="163"/>
      <c r="W379" s="164"/>
      <c r="X379" s="164"/>
      <c r="Y379" s="149"/>
      <c r="Z379" s="149"/>
      <c r="AA379" s="149"/>
      <c r="AB379" s="149"/>
      <c r="AC379" s="149"/>
      <c r="AD379" s="149"/>
      <c r="AE379" s="149" t="s">
        <v>280</v>
      </c>
      <c r="AF379" s="149">
        <v>0</v>
      </c>
      <c r="AG379" s="149"/>
      <c r="AH379" s="194"/>
      <c r="AI379" s="198" t="s">
        <v>811</v>
      </c>
      <c r="AJ379" s="197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5">
      <c r="A380" s="150"/>
      <c r="B380" s="191" t="s">
        <v>812</v>
      </c>
      <c r="C380" s="192"/>
      <c r="D380" s="189"/>
      <c r="E380" s="190">
        <v>5.1449999999999996</v>
      </c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4"/>
      <c r="S380" s="164"/>
      <c r="T380" s="163"/>
      <c r="U380" s="163"/>
      <c r="V380" s="163"/>
      <c r="W380" s="164"/>
      <c r="X380" s="164"/>
      <c r="Y380" s="149"/>
      <c r="Z380" s="149"/>
      <c r="AA380" s="149"/>
      <c r="AB380" s="149"/>
      <c r="AC380" s="149"/>
      <c r="AD380" s="149"/>
      <c r="AE380" s="149" t="s">
        <v>280</v>
      </c>
      <c r="AF380" s="149">
        <v>0</v>
      </c>
      <c r="AG380" s="149"/>
      <c r="AH380" s="194"/>
      <c r="AI380" s="198" t="s">
        <v>812</v>
      </c>
      <c r="AJ380" s="197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5">
      <c r="A381" s="150"/>
      <c r="B381" s="191" t="s">
        <v>813</v>
      </c>
      <c r="C381" s="192"/>
      <c r="D381" s="189"/>
      <c r="E381" s="190">
        <v>11.22</v>
      </c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4"/>
      <c r="S381" s="164"/>
      <c r="T381" s="163"/>
      <c r="U381" s="163"/>
      <c r="V381" s="163"/>
      <c r="W381" s="164"/>
      <c r="X381" s="164"/>
      <c r="Y381" s="149"/>
      <c r="Z381" s="149"/>
      <c r="AA381" s="149"/>
      <c r="AB381" s="149"/>
      <c r="AC381" s="149"/>
      <c r="AD381" s="149"/>
      <c r="AE381" s="149" t="s">
        <v>280</v>
      </c>
      <c r="AF381" s="149">
        <v>0</v>
      </c>
      <c r="AG381" s="149"/>
      <c r="AH381" s="194"/>
      <c r="AI381" s="198" t="s">
        <v>813</v>
      </c>
      <c r="AJ381" s="197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5">
      <c r="A382" s="150"/>
      <c r="B382" s="191" t="s">
        <v>814</v>
      </c>
      <c r="C382" s="192"/>
      <c r="D382" s="189"/>
      <c r="E382" s="190">
        <v>10.5</v>
      </c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4"/>
      <c r="S382" s="164"/>
      <c r="T382" s="163"/>
      <c r="U382" s="163"/>
      <c r="V382" s="163"/>
      <c r="W382" s="164"/>
      <c r="X382" s="164"/>
      <c r="Y382" s="149"/>
      <c r="Z382" s="149"/>
      <c r="AA382" s="149"/>
      <c r="AB382" s="149"/>
      <c r="AC382" s="149"/>
      <c r="AD382" s="149"/>
      <c r="AE382" s="149" t="s">
        <v>280</v>
      </c>
      <c r="AF382" s="149">
        <v>0</v>
      </c>
      <c r="AG382" s="149"/>
      <c r="AH382" s="194"/>
      <c r="AI382" s="198" t="s">
        <v>814</v>
      </c>
      <c r="AJ382" s="197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5">
      <c r="A383" s="150"/>
      <c r="B383" s="191" t="s">
        <v>815</v>
      </c>
      <c r="C383" s="192"/>
      <c r="D383" s="189"/>
      <c r="E383" s="190">
        <v>3.6549999999999998</v>
      </c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4"/>
      <c r="S383" s="164"/>
      <c r="T383" s="163"/>
      <c r="U383" s="163"/>
      <c r="V383" s="163"/>
      <c r="W383" s="164"/>
      <c r="X383" s="164"/>
      <c r="Y383" s="149"/>
      <c r="Z383" s="149"/>
      <c r="AA383" s="149"/>
      <c r="AB383" s="149"/>
      <c r="AC383" s="149"/>
      <c r="AD383" s="149"/>
      <c r="AE383" s="149" t="s">
        <v>280</v>
      </c>
      <c r="AF383" s="149">
        <v>0</v>
      </c>
      <c r="AG383" s="149"/>
      <c r="AH383" s="194"/>
      <c r="AI383" s="198" t="s">
        <v>815</v>
      </c>
      <c r="AJ383" s="197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5">
      <c r="A384" s="150"/>
      <c r="B384" s="191" t="s">
        <v>816</v>
      </c>
      <c r="C384" s="192"/>
      <c r="D384" s="189"/>
      <c r="E384" s="190">
        <v>3.91</v>
      </c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4"/>
      <c r="S384" s="164"/>
      <c r="T384" s="163"/>
      <c r="U384" s="163"/>
      <c r="V384" s="163"/>
      <c r="W384" s="164"/>
      <c r="X384" s="164"/>
      <c r="Y384" s="149"/>
      <c r="Z384" s="149"/>
      <c r="AA384" s="149"/>
      <c r="AB384" s="149"/>
      <c r="AC384" s="149"/>
      <c r="AD384" s="149"/>
      <c r="AE384" s="149" t="s">
        <v>280</v>
      </c>
      <c r="AF384" s="149">
        <v>0</v>
      </c>
      <c r="AG384" s="149"/>
      <c r="AH384" s="194"/>
      <c r="AI384" s="198" t="s">
        <v>816</v>
      </c>
      <c r="AJ384" s="197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5">
      <c r="A385" s="182">
        <v>100</v>
      </c>
      <c r="B385" s="183" t="s">
        <v>817</v>
      </c>
      <c r="C385" s="183" t="s">
        <v>818</v>
      </c>
      <c r="D385" s="184" t="s">
        <v>501</v>
      </c>
      <c r="E385" s="185">
        <v>160.80000000000001</v>
      </c>
      <c r="F385" s="188"/>
      <c r="G385" s="186">
        <f>ROUND(E385*F385,2)</f>
        <v>0</v>
      </c>
      <c r="H385" s="188"/>
      <c r="I385" s="186">
        <f>ROUND(E385*H385,2)</f>
        <v>0</v>
      </c>
      <c r="J385" s="188"/>
      <c r="K385" s="186">
        <f>ROUND(E385*J385,2)</f>
        <v>0</v>
      </c>
      <c r="L385" s="186">
        <v>21</v>
      </c>
      <c r="M385" s="186">
        <f>G385*(1+L385/100)</f>
        <v>0</v>
      </c>
      <c r="N385" s="186">
        <v>1.4999999999999999E-4</v>
      </c>
      <c r="O385" s="186">
        <f>ROUND(E385*N385,2)</f>
        <v>0.02</v>
      </c>
      <c r="P385" s="186">
        <v>0</v>
      </c>
      <c r="Q385" s="186">
        <f>ROUND(E385*P385,2)</f>
        <v>0</v>
      </c>
      <c r="R385" s="187" t="s">
        <v>377</v>
      </c>
      <c r="S385" s="187" t="s">
        <v>221</v>
      </c>
      <c r="T385" s="186" t="s">
        <v>221</v>
      </c>
      <c r="U385" s="186">
        <v>0.05</v>
      </c>
      <c r="V385" s="186">
        <f>ROUND(E385*U385,2)</f>
        <v>8.0399999999999991</v>
      </c>
      <c r="W385" s="187"/>
      <c r="X385" s="187"/>
      <c r="Y385" s="149"/>
      <c r="Z385" s="149"/>
      <c r="AA385" s="149"/>
      <c r="AB385" s="149"/>
      <c r="AC385" s="149"/>
      <c r="AD385" s="149"/>
      <c r="AE385" s="149" t="s">
        <v>332</v>
      </c>
      <c r="AF385" s="149" t="s">
        <v>819</v>
      </c>
      <c r="AG385" s="149"/>
      <c r="AH385" s="194"/>
      <c r="AI385" s="194"/>
      <c r="AJ385" s="197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5">
      <c r="A386" s="150"/>
      <c r="B386" s="191" t="s">
        <v>820</v>
      </c>
      <c r="C386" s="192"/>
      <c r="D386" s="189"/>
      <c r="E386" s="190">
        <v>160.80000000000001</v>
      </c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4"/>
      <c r="S386" s="164"/>
      <c r="T386" s="163"/>
      <c r="U386" s="163"/>
      <c r="V386" s="163"/>
      <c r="W386" s="164"/>
      <c r="X386" s="164"/>
      <c r="Y386" s="149"/>
      <c r="Z386" s="149"/>
      <c r="AA386" s="149"/>
      <c r="AB386" s="149"/>
      <c r="AC386" s="149"/>
      <c r="AD386" s="149"/>
      <c r="AE386" s="149" t="s">
        <v>280</v>
      </c>
      <c r="AF386" s="149">
        <v>0</v>
      </c>
      <c r="AG386" s="149"/>
      <c r="AH386" s="194"/>
      <c r="AI386" s="198" t="s">
        <v>820</v>
      </c>
      <c r="AJ386" s="197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t="20.399999999999999" outlineLevel="1" x14ac:dyDescent="0.25">
      <c r="A387" s="182">
        <v>101</v>
      </c>
      <c r="B387" s="183" t="s">
        <v>821</v>
      </c>
      <c r="C387" s="183" t="s">
        <v>822</v>
      </c>
      <c r="D387" s="184" t="s">
        <v>356</v>
      </c>
      <c r="E387" s="185">
        <v>24.61</v>
      </c>
      <c r="F387" s="188"/>
      <c r="G387" s="186">
        <f>ROUND(E387*F387,2)</f>
        <v>0</v>
      </c>
      <c r="H387" s="188"/>
      <c r="I387" s="186">
        <f>ROUND(E387*H387,2)</f>
        <v>0</v>
      </c>
      <c r="J387" s="188"/>
      <c r="K387" s="186">
        <f>ROUND(E387*J387,2)</f>
        <v>0</v>
      </c>
      <c r="L387" s="186">
        <v>21</v>
      </c>
      <c r="M387" s="186">
        <f>G387*(1+L387/100)</f>
        <v>0</v>
      </c>
      <c r="N387" s="186">
        <v>1.184E-2</v>
      </c>
      <c r="O387" s="186">
        <f>ROUND(E387*N387,2)</f>
        <v>0.28999999999999998</v>
      </c>
      <c r="P387" s="186">
        <v>0</v>
      </c>
      <c r="Q387" s="186">
        <f>ROUND(E387*P387,2)</f>
        <v>0</v>
      </c>
      <c r="R387" s="187" t="s">
        <v>525</v>
      </c>
      <c r="S387" s="187" t="s">
        <v>221</v>
      </c>
      <c r="T387" s="186" t="s">
        <v>221</v>
      </c>
      <c r="U387" s="186">
        <v>0.38947999999999999</v>
      </c>
      <c r="V387" s="186">
        <f>ROUND(E387*U387,2)</f>
        <v>9.59</v>
      </c>
      <c r="W387" s="187"/>
      <c r="X387" s="187"/>
      <c r="Y387" s="149"/>
      <c r="Z387" s="149"/>
      <c r="AA387" s="149"/>
      <c r="AB387" s="149"/>
      <c r="AC387" s="149"/>
      <c r="AD387" s="149"/>
      <c r="AE387" s="149" t="s">
        <v>332</v>
      </c>
      <c r="AF387" s="149" t="s">
        <v>823</v>
      </c>
      <c r="AG387" s="149"/>
      <c r="AH387" s="194"/>
      <c r="AI387" s="194"/>
      <c r="AJ387" s="197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5">
      <c r="A388" s="150"/>
      <c r="B388" s="191" t="s">
        <v>824</v>
      </c>
      <c r="C388" s="192"/>
      <c r="D388" s="189"/>
      <c r="E388" s="190">
        <v>24.61</v>
      </c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4"/>
      <c r="S388" s="164"/>
      <c r="T388" s="163"/>
      <c r="U388" s="163"/>
      <c r="V388" s="163"/>
      <c r="W388" s="164"/>
      <c r="X388" s="164"/>
      <c r="Y388" s="149"/>
      <c r="Z388" s="149"/>
      <c r="AA388" s="149"/>
      <c r="AB388" s="149"/>
      <c r="AC388" s="149"/>
      <c r="AD388" s="149"/>
      <c r="AE388" s="149" t="s">
        <v>280</v>
      </c>
      <c r="AF388" s="149">
        <v>0</v>
      </c>
      <c r="AG388" s="149"/>
      <c r="AH388" s="194"/>
      <c r="AI388" s="198" t="s">
        <v>824</v>
      </c>
      <c r="AJ388" s="197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t="20.399999999999999" outlineLevel="1" x14ac:dyDescent="0.25">
      <c r="A389" s="182">
        <v>102</v>
      </c>
      <c r="B389" s="183" t="s">
        <v>825</v>
      </c>
      <c r="C389" s="183" t="s">
        <v>826</v>
      </c>
      <c r="D389" s="184" t="s">
        <v>356</v>
      </c>
      <c r="E389" s="185">
        <v>60.554900000000004</v>
      </c>
      <c r="F389" s="188"/>
      <c r="G389" s="186">
        <f>ROUND(E389*F389,2)</f>
        <v>0</v>
      </c>
      <c r="H389" s="188"/>
      <c r="I389" s="186">
        <f>ROUND(E389*H389,2)</f>
        <v>0</v>
      </c>
      <c r="J389" s="188"/>
      <c r="K389" s="186">
        <f>ROUND(E389*J389,2)</f>
        <v>0</v>
      </c>
      <c r="L389" s="186">
        <v>21</v>
      </c>
      <c r="M389" s="186">
        <f>G389*(1+L389/100)</f>
        <v>0</v>
      </c>
      <c r="N389" s="186">
        <v>1.038E-2</v>
      </c>
      <c r="O389" s="186">
        <f>ROUND(E389*N389,2)</f>
        <v>0.63</v>
      </c>
      <c r="P389" s="186">
        <v>0</v>
      </c>
      <c r="Q389" s="186">
        <f>ROUND(E389*P389,2)</f>
        <v>0</v>
      </c>
      <c r="R389" s="187" t="s">
        <v>525</v>
      </c>
      <c r="S389" s="187" t="s">
        <v>221</v>
      </c>
      <c r="T389" s="186" t="s">
        <v>221</v>
      </c>
      <c r="U389" s="186">
        <v>0.33688000000000001</v>
      </c>
      <c r="V389" s="186">
        <f>ROUND(E389*U389,2)</f>
        <v>20.399999999999999</v>
      </c>
      <c r="W389" s="187"/>
      <c r="X389" s="187"/>
      <c r="Y389" s="149"/>
      <c r="Z389" s="149"/>
      <c r="AA389" s="149"/>
      <c r="AB389" s="149"/>
      <c r="AC389" s="149"/>
      <c r="AD389" s="149"/>
      <c r="AE389" s="149" t="s">
        <v>332</v>
      </c>
      <c r="AF389" s="149" t="s">
        <v>827</v>
      </c>
      <c r="AG389" s="149"/>
      <c r="AH389" s="194"/>
      <c r="AI389" s="194"/>
      <c r="AJ389" s="197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5">
      <c r="A390" s="150"/>
      <c r="B390" s="191" t="s">
        <v>828</v>
      </c>
      <c r="C390" s="192"/>
      <c r="D390" s="189"/>
      <c r="E390" s="190">
        <v>72.377499999999998</v>
      </c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4"/>
      <c r="S390" s="164"/>
      <c r="T390" s="163"/>
      <c r="U390" s="163"/>
      <c r="V390" s="163"/>
      <c r="W390" s="164"/>
      <c r="X390" s="164"/>
      <c r="Y390" s="149"/>
      <c r="Z390" s="149"/>
      <c r="AA390" s="149"/>
      <c r="AB390" s="149"/>
      <c r="AC390" s="149"/>
      <c r="AD390" s="149"/>
      <c r="AE390" s="149" t="s">
        <v>280</v>
      </c>
      <c r="AF390" s="149">
        <v>0</v>
      </c>
      <c r="AG390" s="149"/>
      <c r="AH390" s="194"/>
      <c r="AI390" s="198" t="s">
        <v>828</v>
      </c>
      <c r="AJ390" s="197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5">
      <c r="A391" s="150"/>
      <c r="B391" s="191" t="s">
        <v>829</v>
      </c>
      <c r="C391" s="192"/>
      <c r="D391" s="189"/>
      <c r="E391" s="190">
        <v>-11.8226</v>
      </c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4"/>
      <c r="S391" s="164"/>
      <c r="T391" s="163"/>
      <c r="U391" s="163"/>
      <c r="V391" s="163"/>
      <c r="W391" s="164"/>
      <c r="X391" s="164"/>
      <c r="Y391" s="149"/>
      <c r="Z391" s="149"/>
      <c r="AA391" s="149"/>
      <c r="AB391" s="149"/>
      <c r="AC391" s="149"/>
      <c r="AD391" s="149"/>
      <c r="AE391" s="149" t="s">
        <v>280</v>
      </c>
      <c r="AF391" s="149">
        <v>0</v>
      </c>
      <c r="AG391" s="149"/>
      <c r="AH391" s="194"/>
      <c r="AI391" s="198" t="s">
        <v>829</v>
      </c>
      <c r="AJ391" s="197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5">
      <c r="A392" s="182">
        <v>103</v>
      </c>
      <c r="B392" s="183" t="s">
        <v>830</v>
      </c>
      <c r="C392" s="183" t="s">
        <v>831</v>
      </c>
      <c r="D392" s="184" t="s">
        <v>356</v>
      </c>
      <c r="E392" s="185">
        <v>25.05463</v>
      </c>
      <c r="F392" s="188"/>
      <c r="G392" s="186">
        <f>ROUND(E392*F392,2)</f>
        <v>0</v>
      </c>
      <c r="H392" s="188"/>
      <c r="I392" s="186">
        <f>ROUND(E392*H392,2)</f>
        <v>0</v>
      </c>
      <c r="J392" s="188"/>
      <c r="K392" s="186">
        <f>ROUND(E392*J392,2)</f>
        <v>0</v>
      </c>
      <c r="L392" s="186">
        <v>21</v>
      </c>
      <c r="M392" s="186">
        <f>G392*(1+L392/100)</f>
        <v>0</v>
      </c>
      <c r="N392" s="186">
        <v>5.3690000000000002E-2</v>
      </c>
      <c r="O392" s="186">
        <f>ROUND(E392*N392,2)</f>
        <v>1.35</v>
      </c>
      <c r="P392" s="186">
        <v>0</v>
      </c>
      <c r="Q392" s="186">
        <f>ROUND(E392*P392,2)</f>
        <v>0</v>
      </c>
      <c r="R392" s="187" t="s">
        <v>525</v>
      </c>
      <c r="S392" s="187" t="s">
        <v>221</v>
      </c>
      <c r="T392" s="186" t="s">
        <v>221</v>
      </c>
      <c r="U392" s="186">
        <v>1.17717</v>
      </c>
      <c r="V392" s="186">
        <f>ROUND(E392*U392,2)</f>
        <v>29.49</v>
      </c>
      <c r="W392" s="187"/>
      <c r="X392" s="187"/>
      <c r="Y392" s="149"/>
      <c r="Z392" s="149"/>
      <c r="AA392" s="149"/>
      <c r="AB392" s="149"/>
      <c r="AC392" s="149"/>
      <c r="AD392" s="149"/>
      <c r="AE392" s="149" t="s">
        <v>332</v>
      </c>
      <c r="AF392" s="149" t="s">
        <v>832</v>
      </c>
      <c r="AG392" s="149"/>
      <c r="AH392" s="194"/>
      <c r="AI392" s="194"/>
      <c r="AJ392" s="197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ht="21" outlineLevel="1" x14ac:dyDescent="0.25">
      <c r="A393" s="150"/>
      <c r="B393" s="270" t="s">
        <v>833</v>
      </c>
      <c r="C393" s="270"/>
      <c r="D393" s="271"/>
      <c r="E393" s="190">
        <v>13.0144</v>
      </c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4"/>
      <c r="S393" s="164"/>
      <c r="T393" s="163"/>
      <c r="U393" s="163"/>
      <c r="V393" s="163"/>
      <c r="W393" s="164"/>
      <c r="X393" s="164"/>
      <c r="Y393" s="149"/>
      <c r="Z393" s="149"/>
      <c r="AA393" s="149"/>
      <c r="AB393" s="149"/>
      <c r="AC393" s="149"/>
      <c r="AD393" s="149"/>
      <c r="AE393" s="149" t="s">
        <v>280</v>
      </c>
      <c r="AF393" s="149">
        <v>0</v>
      </c>
      <c r="AG393" s="149"/>
      <c r="AH393" s="194"/>
      <c r="AI393" s="198" t="s">
        <v>833</v>
      </c>
      <c r="AJ393" s="197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5">
      <c r="A394" s="150"/>
      <c r="B394" s="270" t="s">
        <v>834</v>
      </c>
      <c r="C394" s="270"/>
      <c r="D394" s="271"/>
      <c r="E394" s="190">
        <v>8.5307999999999993</v>
      </c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4"/>
      <c r="S394" s="164"/>
      <c r="T394" s="163"/>
      <c r="U394" s="163"/>
      <c r="V394" s="163"/>
      <c r="W394" s="164"/>
      <c r="X394" s="164"/>
      <c r="Y394" s="149"/>
      <c r="Z394" s="149"/>
      <c r="AA394" s="149"/>
      <c r="AB394" s="149"/>
      <c r="AC394" s="149"/>
      <c r="AD394" s="149"/>
      <c r="AE394" s="149" t="s">
        <v>280</v>
      </c>
      <c r="AF394" s="149">
        <v>0</v>
      </c>
      <c r="AG394" s="149"/>
      <c r="AH394" s="194"/>
      <c r="AI394" s="198" t="s">
        <v>834</v>
      </c>
      <c r="AJ394" s="197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5">
      <c r="A395" s="150"/>
      <c r="B395" s="270" t="s">
        <v>835</v>
      </c>
      <c r="C395" s="270"/>
      <c r="D395" s="271"/>
      <c r="E395" s="190">
        <v>0.52463000000000004</v>
      </c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4"/>
      <c r="S395" s="164"/>
      <c r="T395" s="163"/>
      <c r="U395" s="163"/>
      <c r="V395" s="163"/>
      <c r="W395" s="164"/>
      <c r="X395" s="164"/>
      <c r="Y395" s="149"/>
      <c r="Z395" s="149"/>
      <c r="AA395" s="149"/>
      <c r="AB395" s="149"/>
      <c r="AC395" s="149"/>
      <c r="AD395" s="149"/>
      <c r="AE395" s="149" t="s">
        <v>280</v>
      </c>
      <c r="AF395" s="149">
        <v>0</v>
      </c>
      <c r="AG395" s="149"/>
      <c r="AH395" s="194"/>
      <c r="AI395" s="198" t="s">
        <v>835</v>
      </c>
      <c r="AJ395" s="197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5">
      <c r="A396" s="150"/>
      <c r="B396" s="191" t="s">
        <v>836</v>
      </c>
      <c r="C396" s="192"/>
      <c r="D396" s="189"/>
      <c r="E396" s="190">
        <v>2.9847999999999999</v>
      </c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4"/>
      <c r="S396" s="164"/>
      <c r="T396" s="163"/>
      <c r="U396" s="163"/>
      <c r="V396" s="163"/>
      <c r="W396" s="164"/>
      <c r="X396" s="164"/>
      <c r="Y396" s="149"/>
      <c r="Z396" s="149"/>
      <c r="AA396" s="149"/>
      <c r="AB396" s="149"/>
      <c r="AC396" s="149"/>
      <c r="AD396" s="149"/>
      <c r="AE396" s="149" t="s">
        <v>280</v>
      </c>
      <c r="AF396" s="149">
        <v>0</v>
      </c>
      <c r="AG396" s="149"/>
      <c r="AH396" s="194"/>
      <c r="AI396" s="198" t="s">
        <v>836</v>
      </c>
      <c r="AJ396" s="197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5">
      <c r="A397" s="182">
        <v>104</v>
      </c>
      <c r="B397" s="183" t="s">
        <v>837</v>
      </c>
      <c r="C397" s="183" t="s">
        <v>838</v>
      </c>
      <c r="D397" s="184" t="s">
        <v>356</v>
      </c>
      <c r="E397" s="185">
        <v>235.85759999999999</v>
      </c>
      <c r="F397" s="188"/>
      <c r="G397" s="186">
        <f>ROUND(E397*F397,2)</f>
        <v>0</v>
      </c>
      <c r="H397" s="188"/>
      <c r="I397" s="186">
        <f>ROUND(E397*H397,2)</f>
        <v>0</v>
      </c>
      <c r="J397" s="188"/>
      <c r="K397" s="186">
        <f>ROUND(E397*J397,2)</f>
        <v>0</v>
      </c>
      <c r="L397" s="186">
        <v>21</v>
      </c>
      <c r="M397" s="186">
        <f>G397*(1+L397/100)</f>
        <v>0</v>
      </c>
      <c r="N397" s="186">
        <v>2.495E-2</v>
      </c>
      <c r="O397" s="186">
        <f>ROUND(E397*N397,2)</f>
        <v>5.88</v>
      </c>
      <c r="P397" s="186">
        <v>0</v>
      </c>
      <c r="Q397" s="186">
        <f>ROUND(E397*P397,2)</f>
        <v>0</v>
      </c>
      <c r="R397" s="187" t="s">
        <v>377</v>
      </c>
      <c r="S397" s="187" t="s">
        <v>221</v>
      </c>
      <c r="T397" s="186" t="s">
        <v>221</v>
      </c>
      <c r="U397" s="186">
        <v>0.37</v>
      </c>
      <c r="V397" s="186">
        <f>ROUND(E397*U397,2)</f>
        <v>87.27</v>
      </c>
      <c r="W397" s="187"/>
      <c r="X397" s="187"/>
      <c r="Y397" s="149"/>
      <c r="Z397" s="149"/>
      <c r="AA397" s="149"/>
      <c r="AB397" s="149"/>
      <c r="AC397" s="149"/>
      <c r="AD397" s="149"/>
      <c r="AE397" s="149" t="s">
        <v>332</v>
      </c>
      <c r="AF397" s="149" t="s">
        <v>839</v>
      </c>
      <c r="AG397" s="149"/>
      <c r="AH397" s="194"/>
      <c r="AI397" s="194"/>
      <c r="AJ397" s="197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5">
      <c r="A398" s="150"/>
      <c r="B398" s="191" t="s">
        <v>840</v>
      </c>
      <c r="C398" s="192"/>
      <c r="D398" s="189"/>
      <c r="E398" s="190">
        <v>214.416</v>
      </c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4"/>
      <c r="S398" s="164"/>
      <c r="T398" s="163"/>
      <c r="U398" s="163"/>
      <c r="V398" s="163"/>
      <c r="W398" s="164"/>
      <c r="X398" s="164"/>
      <c r="Y398" s="149"/>
      <c r="Z398" s="149"/>
      <c r="AA398" s="149"/>
      <c r="AB398" s="149"/>
      <c r="AC398" s="149"/>
      <c r="AD398" s="149"/>
      <c r="AE398" s="149" t="s">
        <v>280</v>
      </c>
      <c r="AF398" s="149">
        <v>0</v>
      </c>
      <c r="AG398" s="149"/>
      <c r="AH398" s="194"/>
      <c r="AI398" s="198" t="s">
        <v>840</v>
      </c>
      <c r="AJ398" s="197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5">
      <c r="A399" s="150"/>
      <c r="B399" s="191" t="s">
        <v>409</v>
      </c>
      <c r="C399" s="192"/>
      <c r="D399" s="189"/>
      <c r="E399" s="190">
        <v>21.441600000000001</v>
      </c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4"/>
      <c r="S399" s="164"/>
      <c r="T399" s="163"/>
      <c r="U399" s="163"/>
      <c r="V399" s="163"/>
      <c r="W399" s="164"/>
      <c r="X399" s="164"/>
      <c r="Y399" s="149"/>
      <c r="Z399" s="149"/>
      <c r="AA399" s="149"/>
      <c r="AB399" s="149"/>
      <c r="AC399" s="149"/>
      <c r="AD399" s="149"/>
      <c r="AE399" s="149" t="s">
        <v>280</v>
      </c>
      <c r="AF399" s="149">
        <v>4</v>
      </c>
      <c r="AG399" s="149"/>
      <c r="AH399" s="194"/>
      <c r="AI399" s="198" t="s">
        <v>409</v>
      </c>
      <c r="AJ399" s="197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5">
      <c r="A400" s="182">
        <v>105</v>
      </c>
      <c r="B400" s="183" t="s">
        <v>841</v>
      </c>
      <c r="C400" s="183" t="s">
        <v>842</v>
      </c>
      <c r="D400" s="184" t="s">
        <v>356</v>
      </c>
      <c r="E400" s="185">
        <v>1830.66554</v>
      </c>
      <c r="F400" s="188"/>
      <c r="G400" s="186">
        <f>ROUND(E400*F400,2)</f>
        <v>0</v>
      </c>
      <c r="H400" s="188"/>
      <c r="I400" s="186">
        <f>ROUND(E400*H400,2)</f>
        <v>0</v>
      </c>
      <c r="J400" s="188"/>
      <c r="K400" s="186">
        <f>ROUND(E400*J400,2)</f>
        <v>0</v>
      </c>
      <c r="L400" s="186">
        <v>21</v>
      </c>
      <c r="M400" s="186">
        <f>G400*(1+L400/100)</f>
        <v>0</v>
      </c>
      <c r="N400" s="186">
        <v>2.7980000000000001E-2</v>
      </c>
      <c r="O400" s="186">
        <f>ROUND(E400*N400,2)</f>
        <v>51.22</v>
      </c>
      <c r="P400" s="186">
        <v>0</v>
      </c>
      <c r="Q400" s="186">
        <f>ROUND(E400*P400,2)</f>
        <v>0</v>
      </c>
      <c r="R400" s="187" t="s">
        <v>377</v>
      </c>
      <c r="S400" s="187" t="s">
        <v>221</v>
      </c>
      <c r="T400" s="186" t="s">
        <v>221</v>
      </c>
      <c r="U400" s="186">
        <v>0.626</v>
      </c>
      <c r="V400" s="186">
        <f>ROUND(E400*U400,2)</f>
        <v>1146</v>
      </c>
      <c r="W400" s="187"/>
      <c r="X400" s="187"/>
      <c r="Y400" s="149"/>
      <c r="Z400" s="149"/>
      <c r="AA400" s="149"/>
      <c r="AB400" s="149"/>
      <c r="AC400" s="149"/>
      <c r="AD400" s="149"/>
      <c r="AE400" s="149" t="s">
        <v>332</v>
      </c>
      <c r="AF400" s="149" t="s">
        <v>843</v>
      </c>
      <c r="AG400" s="149"/>
      <c r="AH400" s="194"/>
      <c r="AI400" s="194"/>
      <c r="AJ400" s="197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5">
      <c r="A401" s="150"/>
      <c r="B401" s="191" t="s">
        <v>844</v>
      </c>
      <c r="C401" s="192"/>
      <c r="D401" s="189"/>
      <c r="E401" s="190">
        <v>16.995999999999999</v>
      </c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4"/>
      <c r="S401" s="164"/>
      <c r="T401" s="163"/>
      <c r="U401" s="163"/>
      <c r="V401" s="163"/>
      <c r="W401" s="164"/>
      <c r="X401" s="164"/>
      <c r="Y401" s="149"/>
      <c r="Z401" s="149"/>
      <c r="AA401" s="149"/>
      <c r="AB401" s="149"/>
      <c r="AC401" s="149"/>
      <c r="AD401" s="149"/>
      <c r="AE401" s="149" t="s">
        <v>280</v>
      </c>
      <c r="AF401" s="149">
        <v>0</v>
      </c>
      <c r="AG401" s="149"/>
      <c r="AH401" s="194"/>
      <c r="AI401" s="198" t="s">
        <v>844</v>
      </c>
      <c r="AJ401" s="197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5">
      <c r="A402" s="150"/>
      <c r="B402" s="270" t="s">
        <v>845</v>
      </c>
      <c r="C402" s="270"/>
      <c r="D402" s="271"/>
      <c r="E402" s="190">
        <v>85.061000000000007</v>
      </c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4"/>
      <c r="S402" s="164"/>
      <c r="T402" s="163"/>
      <c r="U402" s="163"/>
      <c r="V402" s="163"/>
      <c r="W402" s="164"/>
      <c r="X402" s="164"/>
      <c r="Y402" s="149"/>
      <c r="Z402" s="149"/>
      <c r="AA402" s="149"/>
      <c r="AB402" s="149"/>
      <c r="AC402" s="149"/>
      <c r="AD402" s="149"/>
      <c r="AE402" s="149" t="s">
        <v>280</v>
      </c>
      <c r="AF402" s="149">
        <v>0</v>
      </c>
      <c r="AG402" s="149"/>
      <c r="AH402" s="194"/>
      <c r="AI402" s="198" t="s">
        <v>845</v>
      </c>
      <c r="AJ402" s="197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5">
      <c r="A403" s="150"/>
      <c r="B403" s="191" t="s">
        <v>846</v>
      </c>
      <c r="C403" s="192"/>
      <c r="D403" s="189"/>
      <c r="E403" s="190">
        <v>43.694000000000003</v>
      </c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4"/>
      <c r="S403" s="164"/>
      <c r="T403" s="163"/>
      <c r="U403" s="163"/>
      <c r="V403" s="163"/>
      <c r="W403" s="164"/>
      <c r="X403" s="164"/>
      <c r="Y403" s="149"/>
      <c r="Z403" s="149"/>
      <c r="AA403" s="149"/>
      <c r="AB403" s="149"/>
      <c r="AC403" s="149"/>
      <c r="AD403" s="149"/>
      <c r="AE403" s="149" t="s">
        <v>280</v>
      </c>
      <c r="AF403" s="149">
        <v>0</v>
      </c>
      <c r="AG403" s="149"/>
      <c r="AH403" s="194"/>
      <c r="AI403" s="198" t="s">
        <v>846</v>
      </c>
      <c r="AJ403" s="197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5">
      <c r="A404" s="150"/>
      <c r="B404" s="191" t="s">
        <v>847</v>
      </c>
      <c r="C404" s="192"/>
      <c r="D404" s="189"/>
      <c r="E404" s="190">
        <v>52.848999999999997</v>
      </c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4"/>
      <c r="S404" s="164"/>
      <c r="T404" s="163"/>
      <c r="U404" s="163"/>
      <c r="V404" s="163"/>
      <c r="W404" s="164"/>
      <c r="X404" s="164"/>
      <c r="Y404" s="149"/>
      <c r="Z404" s="149"/>
      <c r="AA404" s="149"/>
      <c r="AB404" s="149"/>
      <c r="AC404" s="149"/>
      <c r="AD404" s="149"/>
      <c r="AE404" s="149" t="s">
        <v>280</v>
      </c>
      <c r="AF404" s="149">
        <v>0</v>
      </c>
      <c r="AG404" s="149"/>
      <c r="AH404" s="194"/>
      <c r="AI404" s="198" t="s">
        <v>847</v>
      </c>
      <c r="AJ404" s="197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5">
      <c r="A405" s="150"/>
      <c r="B405" s="191" t="s">
        <v>848</v>
      </c>
      <c r="C405" s="192"/>
      <c r="D405" s="189"/>
      <c r="E405" s="190">
        <v>46.793999999999997</v>
      </c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4"/>
      <c r="S405" s="164"/>
      <c r="T405" s="163"/>
      <c r="U405" s="163"/>
      <c r="V405" s="163"/>
      <c r="W405" s="164"/>
      <c r="X405" s="164"/>
      <c r="Y405" s="149"/>
      <c r="Z405" s="149"/>
      <c r="AA405" s="149"/>
      <c r="AB405" s="149"/>
      <c r="AC405" s="149"/>
      <c r="AD405" s="149"/>
      <c r="AE405" s="149" t="s">
        <v>280</v>
      </c>
      <c r="AF405" s="149">
        <v>0</v>
      </c>
      <c r="AG405" s="149"/>
      <c r="AH405" s="194"/>
      <c r="AI405" s="198" t="s">
        <v>848</v>
      </c>
      <c r="AJ405" s="197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5">
      <c r="A406" s="150"/>
      <c r="B406" s="191" t="s">
        <v>849</v>
      </c>
      <c r="C406" s="192"/>
      <c r="D406" s="189"/>
      <c r="E406" s="190">
        <v>46.793999999999997</v>
      </c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4"/>
      <c r="S406" s="164"/>
      <c r="T406" s="163"/>
      <c r="U406" s="163"/>
      <c r="V406" s="163"/>
      <c r="W406" s="164"/>
      <c r="X406" s="164"/>
      <c r="Y406" s="149"/>
      <c r="Z406" s="149"/>
      <c r="AA406" s="149"/>
      <c r="AB406" s="149"/>
      <c r="AC406" s="149"/>
      <c r="AD406" s="149"/>
      <c r="AE406" s="149" t="s">
        <v>280</v>
      </c>
      <c r="AF406" s="149">
        <v>0</v>
      </c>
      <c r="AG406" s="149"/>
      <c r="AH406" s="194"/>
      <c r="AI406" s="198" t="s">
        <v>849</v>
      </c>
      <c r="AJ406" s="197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5">
      <c r="A407" s="150"/>
      <c r="B407" s="191" t="s">
        <v>850</v>
      </c>
      <c r="C407" s="192"/>
      <c r="D407" s="189"/>
      <c r="E407" s="190">
        <v>46.793999999999997</v>
      </c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4"/>
      <c r="S407" s="164"/>
      <c r="T407" s="163"/>
      <c r="U407" s="163"/>
      <c r="V407" s="163"/>
      <c r="W407" s="164"/>
      <c r="X407" s="164"/>
      <c r="Y407" s="149"/>
      <c r="Z407" s="149"/>
      <c r="AA407" s="149"/>
      <c r="AB407" s="149"/>
      <c r="AC407" s="149"/>
      <c r="AD407" s="149"/>
      <c r="AE407" s="149" t="s">
        <v>280</v>
      </c>
      <c r="AF407" s="149">
        <v>0</v>
      </c>
      <c r="AG407" s="149"/>
      <c r="AH407" s="194"/>
      <c r="AI407" s="198" t="s">
        <v>850</v>
      </c>
      <c r="AJ407" s="197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5">
      <c r="A408" s="150"/>
      <c r="B408" s="191" t="s">
        <v>851</v>
      </c>
      <c r="C408" s="192"/>
      <c r="D408" s="189"/>
      <c r="E408" s="190">
        <v>46.793999999999997</v>
      </c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4"/>
      <c r="S408" s="164"/>
      <c r="T408" s="163"/>
      <c r="U408" s="163"/>
      <c r="V408" s="163"/>
      <c r="W408" s="164"/>
      <c r="X408" s="164"/>
      <c r="Y408" s="149"/>
      <c r="Z408" s="149"/>
      <c r="AA408" s="149"/>
      <c r="AB408" s="149"/>
      <c r="AC408" s="149"/>
      <c r="AD408" s="149"/>
      <c r="AE408" s="149" t="s">
        <v>280</v>
      </c>
      <c r="AF408" s="149">
        <v>0</v>
      </c>
      <c r="AG408" s="149"/>
      <c r="AH408" s="194"/>
      <c r="AI408" s="198" t="s">
        <v>851</v>
      </c>
      <c r="AJ408" s="197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5">
      <c r="A409" s="150"/>
      <c r="B409" s="191" t="s">
        <v>852</v>
      </c>
      <c r="C409" s="192"/>
      <c r="D409" s="189"/>
      <c r="E409" s="190">
        <v>49.893999999999998</v>
      </c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4"/>
      <c r="S409" s="164"/>
      <c r="T409" s="163"/>
      <c r="U409" s="163"/>
      <c r="V409" s="163"/>
      <c r="W409" s="164"/>
      <c r="X409" s="164"/>
      <c r="Y409" s="149"/>
      <c r="Z409" s="149"/>
      <c r="AA409" s="149"/>
      <c r="AB409" s="149"/>
      <c r="AC409" s="149"/>
      <c r="AD409" s="149"/>
      <c r="AE409" s="149" t="s">
        <v>280</v>
      </c>
      <c r="AF409" s="149">
        <v>0</v>
      </c>
      <c r="AG409" s="149"/>
      <c r="AH409" s="194"/>
      <c r="AI409" s="198" t="s">
        <v>852</v>
      </c>
      <c r="AJ409" s="197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5">
      <c r="A410" s="150"/>
      <c r="B410" s="191" t="s">
        <v>853</v>
      </c>
      <c r="C410" s="192"/>
      <c r="D410" s="189"/>
      <c r="E410" s="190">
        <v>22.645</v>
      </c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4"/>
      <c r="S410" s="164"/>
      <c r="T410" s="163"/>
      <c r="U410" s="163"/>
      <c r="V410" s="163"/>
      <c r="W410" s="164"/>
      <c r="X410" s="164"/>
      <c r="Y410" s="149"/>
      <c r="Z410" s="149"/>
      <c r="AA410" s="149"/>
      <c r="AB410" s="149"/>
      <c r="AC410" s="149"/>
      <c r="AD410" s="149"/>
      <c r="AE410" s="149" t="s">
        <v>280</v>
      </c>
      <c r="AF410" s="149">
        <v>0</v>
      </c>
      <c r="AG410" s="149"/>
      <c r="AH410" s="194"/>
      <c r="AI410" s="198" t="s">
        <v>853</v>
      </c>
      <c r="AJ410" s="197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5">
      <c r="A411" s="150"/>
      <c r="B411" s="191" t="s">
        <v>854</v>
      </c>
      <c r="C411" s="192"/>
      <c r="D411" s="189"/>
      <c r="E411" s="190">
        <v>9.35</v>
      </c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4"/>
      <c r="S411" s="164"/>
      <c r="T411" s="163"/>
      <c r="U411" s="163"/>
      <c r="V411" s="163"/>
      <c r="W411" s="164"/>
      <c r="X411" s="164"/>
      <c r="Y411" s="149"/>
      <c r="Z411" s="149"/>
      <c r="AA411" s="149"/>
      <c r="AB411" s="149"/>
      <c r="AC411" s="149"/>
      <c r="AD411" s="149"/>
      <c r="AE411" s="149" t="s">
        <v>280</v>
      </c>
      <c r="AF411" s="149">
        <v>0</v>
      </c>
      <c r="AG411" s="149"/>
      <c r="AH411" s="194"/>
      <c r="AI411" s="198" t="s">
        <v>854</v>
      </c>
      <c r="AJ411" s="197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5">
      <c r="A412" s="150"/>
      <c r="B412" s="191" t="s">
        <v>855</v>
      </c>
      <c r="C412" s="192"/>
      <c r="D412" s="189"/>
      <c r="E412" s="190">
        <v>9.35</v>
      </c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4"/>
      <c r="S412" s="164"/>
      <c r="T412" s="163"/>
      <c r="U412" s="163"/>
      <c r="V412" s="163"/>
      <c r="W412" s="164"/>
      <c r="X412" s="164"/>
      <c r="Y412" s="149"/>
      <c r="Z412" s="149"/>
      <c r="AA412" s="149"/>
      <c r="AB412" s="149"/>
      <c r="AC412" s="149"/>
      <c r="AD412" s="149"/>
      <c r="AE412" s="149" t="s">
        <v>280</v>
      </c>
      <c r="AF412" s="149">
        <v>0</v>
      </c>
      <c r="AG412" s="149"/>
      <c r="AH412" s="194"/>
      <c r="AI412" s="198" t="s">
        <v>855</v>
      </c>
      <c r="AJ412" s="197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5">
      <c r="A413" s="150"/>
      <c r="B413" s="191" t="s">
        <v>856</v>
      </c>
      <c r="C413" s="192"/>
      <c r="D413" s="189"/>
      <c r="E413" s="190">
        <v>9.5920000000000005</v>
      </c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4"/>
      <c r="S413" s="164"/>
      <c r="T413" s="163"/>
      <c r="U413" s="163"/>
      <c r="V413" s="163"/>
      <c r="W413" s="164"/>
      <c r="X413" s="164"/>
      <c r="Y413" s="149"/>
      <c r="Z413" s="149"/>
      <c r="AA413" s="149"/>
      <c r="AB413" s="149"/>
      <c r="AC413" s="149"/>
      <c r="AD413" s="149"/>
      <c r="AE413" s="149" t="s">
        <v>280</v>
      </c>
      <c r="AF413" s="149">
        <v>0</v>
      </c>
      <c r="AG413" s="149"/>
      <c r="AH413" s="194"/>
      <c r="AI413" s="198" t="s">
        <v>856</v>
      </c>
      <c r="AJ413" s="197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5">
      <c r="A414" s="150"/>
      <c r="B414" s="191" t="s">
        <v>857</v>
      </c>
      <c r="C414" s="192"/>
      <c r="D414" s="189"/>
      <c r="E414" s="190">
        <v>16.599</v>
      </c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4"/>
      <c r="S414" s="164"/>
      <c r="T414" s="163"/>
      <c r="U414" s="163"/>
      <c r="V414" s="163"/>
      <c r="W414" s="164"/>
      <c r="X414" s="164"/>
      <c r="Y414" s="149"/>
      <c r="Z414" s="149"/>
      <c r="AA414" s="149"/>
      <c r="AB414" s="149"/>
      <c r="AC414" s="149"/>
      <c r="AD414" s="149"/>
      <c r="AE414" s="149" t="s">
        <v>280</v>
      </c>
      <c r="AF414" s="149">
        <v>0</v>
      </c>
      <c r="AG414" s="149"/>
      <c r="AH414" s="194"/>
      <c r="AI414" s="198" t="s">
        <v>857</v>
      </c>
      <c r="AJ414" s="197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5">
      <c r="A415" s="150"/>
      <c r="B415" s="191" t="s">
        <v>858</v>
      </c>
      <c r="C415" s="192"/>
      <c r="D415" s="189"/>
      <c r="E415" s="190">
        <v>18.315000000000001</v>
      </c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4"/>
      <c r="S415" s="164"/>
      <c r="T415" s="163"/>
      <c r="U415" s="163"/>
      <c r="V415" s="163"/>
      <c r="W415" s="164"/>
      <c r="X415" s="164"/>
      <c r="Y415" s="149"/>
      <c r="Z415" s="149"/>
      <c r="AA415" s="149"/>
      <c r="AB415" s="149"/>
      <c r="AC415" s="149"/>
      <c r="AD415" s="149"/>
      <c r="AE415" s="149" t="s">
        <v>280</v>
      </c>
      <c r="AF415" s="149">
        <v>0</v>
      </c>
      <c r="AG415" s="149"/>
      <c r="AH415" s="194"/>
      <c r="AI415" s="198" t="s">
        <v>858</v>
      </c>
      <c r="AJ415" s="197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5">
      <c r="A416" s="150"/>
      <c r="B416" s="191" t="s">
        <v>859</v>
      </c>
      <c r="C416" s="192"/>
      <c r="D416" s="189"/>
      <c r="E416" s="190">
        <v>22.224</v>
      </c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4"/>
      <c r="S416" s="164"/>
      <c r="T416" s="163"/>
      <c r="U416" s="163"/>
      <c r="V416" s="163"/>
      <c r="W416" s="164"/>
      <c r="X416" s="164"/>
      <c r="Y416" s="149"/>
      <c r="Z416" s="149"/>
      <c r="AA416" s="149"/>
      <c r="AB416" s="149"/>
      <c r="AC416" s="149"/>
      <c r="AD416" s="149"/>
      <c r="AE416" s="149" t="s">
        <v>280</v>
      </c>
      <c r="AF416" s="149">
        <v>0</v>
      </c>
      <c r="AG416" s="149"/>
      <c r="AH416" s="194"/>
      <c r="AI416" s="198" t="s">
        <v>859</v>
      </c>
      <c r="AJ416" s="197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ht="21" outlineLevel="1" x14ac:dyDescent="0.25">
      <c r="A417" s="150"/>
      <c r="B417" s="270" t="s">
        <v>860</v>
      </c>
      <c r="C417" s="270"/>
      <c r="D417" s="271"/>
      <c r="E417" s="190">
        <v>159.43</v>
      </c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4"/>
      <c r="S417" s="164"/>
      <c r="T417" s="163"/>
      <c r="U417" s="163"/>
      <c r="V417" s="163"/>
      <c r="W417" s="164"/>
      <c r="X417" s="164"/>
      <c r="Y417" s="149"/>
      <c r="Z417" s="149"/>
      <c r="AA417" s="149"/>
      <c r="AB417" s="149"/>
      <c r="AC417" s="149"/>
      <c r="AD417" s="149"/>
      <c r="AE417" s="149" t="s">
        <v>280</v>
      </c>
      <c r="AF417" s="149">
        <v>0</v>
      </c>
      <c r="AG417" s="149"/>
      <c r="AH417" s="194"/>
      <c r="AI417" s="198" t="s">
        <v>860</v>
      </c>
      <c r="AJ417" s="197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5">
      <c r="A418" s="150"/>
      <c r="B418" s="191" t="s">
        <v>861</v>
      </c>
      <c r="C418" s="192"/>
      <c r="D418" s="189"/>
      <c r="E418" s="190">
        <v>41.274999999999999</v>
      </c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4"/>
      <c r="S418" s="164"/>
      <c r="T418" s="163"/>
      <c r="U418" s="163"/>
      <c r="V418" s="163"/>
      <c r="W418" s="164"/>
      <c r="X418" s="164"/>
      <c r="Y418" s="149"/>
      <c r="Z418" s="149"/>
      <c r="AA418" s="149"/>
      <c r="AB418" s="149"/>
      <c r="AC418" s="149"/>
      <c r="AD418" s="149"/>
      <c r="AE418" s="149" t="s">
        <v>280</v>
      </c>
      <c r="AF418" s="149">
        <v>0</v>
      </c>
      <c r="AG418" s="149"/>
      <c r="AH418" s="194"/>
      <c r="AI418" s="198" t="s">
        <v>861</v>
      </c>
      <c r="AJ418" s="197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5">
      <c r="A419" s="150"/>
      <c r="B419" s="191" t="s">
        <v>862</v>
      </c>
      <c r="C419" s="192"/>
      <c r="D419" s="189"/>
      <c r="E419" s="190">
        <v>66.105999999999995</v>
      </c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4"/>
      <c r="S419" s="164"/>
      <c r="T419" s="163"/>
      <c r="U419" s="163"/>
      <c r="V419" s="163"/>
      <c r="W419" s="164"/>
      <c r="X419" s="164"/>
      <c r="Y419" s="149"/>
      <c r="Z419" s="149"/>
      <c r="AA419" s="149"/>
      <c r="AB419" s="149"/>
      <c r="AC419" s="149"/>
      <c r="AD419" s="149"/>
      <c r="AE419" s="149" t="s">
        <v>280</v>
      </c>
      <c r="AF419" s="149">
        <v>0</v>
      </c>
      <c r="AG419" s="149"/>
      <c r="AH419" s="194"/>
      <c r="AI419" s="198" t="s">
        <v>862</v>
      </c>
      <c r="AJ419" s="197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5">
      <c r="A420" s="150"/>
      <c r="B420" s="191" t="s">
        <v>863</v>
      </c>
      <c r="C420" s="192"/>
      <c r="D420" s="189"/>
      <c r="E420" s="190">
        <v>66.415999999999997</v>
      </c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4"/>
      <c r="S420" s="164"/>
      <c r="T420" s="163"/>
      <c r="U420" s="163"/>
      <c r="V420" s="163"/>
      <c r="W420" s="164"/>
      <c r="X420" s="164"/>
      <c r="Y420" s="149"/>
      <c r="Z420" s="149"/>
      <c r="AA420" s="149"/>
      <c r="AB420" s="149"/>
      <c r="AC420" s="149"/>
      <c r="AD420" s="149"/>
      <c r="AE420" s="149" t="s">
        <v>280</v>
      </c>
      <c r="AF420" s="149">
        <v>0</v>
      </c>
      <c r="AG420" s="149"/>
      <c r="AH420" s="194"/>
      <c r="AI420" s="198" t="s">
        <v>863</v>
      </c>
      <c r="AJ420" s="197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5">
      <c r="A421" s="150"/>
      <c r="B421" s="191" t="s">
        <v>864</v>
      </c>
      <c r="C421" s="192"/>
      <c r="D421" s="189"/>
      <c r="E421" s="190">
        <v>78.63</v>
      </c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4"/>
      <c r="S421" s="164"/>
      <c r="T421" s="163"/>
      <c r="U421" s="163"/>
      <c r="V421" s="163"/>
      <c r="W421" s="164"/>
      <c r="X421" s="164"/>
      <c r="Y421" s="149"/>
      <c r="Z421" s="149"/>
      <c r="AA421" s="149"/>
      <c r="AB421" s="149"/>
      <c r="AC421" s="149"/>
      <c r="AD421" s="149"/>
      <c r="AE421" s="149" t="s">
        <v>280</v>
      </c>
      <c r="AF421" s="149">
        <v>0</v>
      </c>
      <c r="AG421" s="149"/>
      <c r="AH421" s="194"/>
      <c r="AI421" s="198" t="s">
        <v>864</v>
      </c>
      <c r="AJ421" s="197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5">
      <c r="A422" s="150"/>
      <c r="B422" s="191" t="s">
        <v>865</v>
      </c>
      <c r="C422" s="192"/>
      <c r="D422" s="189"/>
      <c r="E422" s="190">
        <v>16.852</v>
      </c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4"/>
      <c r="S422" s="164"/>
      <c r="T422" s="163"/>
      <c r="U422" s="163"/>
      <c r="V422" s="163"/>
      <c r="W422" s="164"/>
      <c r="X422" s="164"/>
      <c r="Y422" s="149"/>
      <c r="Z422" s="149"/>
      <c r="AA422" s="149"/>
      <c r="AB422" s="149"/>
      <c r="AC422" s="149"/>
      <c r="AD422" s="149"/>
      <c r="AE422" s="149" t="s">
        <v>280</v>
      </c>
      <c r="AF422" s="149">
        <v>0</v>
      </c>
      <c r="AG422" s="149"/>
      <c r="AH422" s="194"/>
      <c r="AI422" s="198" t="s">
        <v>865</v>
      </c>
      <c r="AJ422" s="197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5">
      <c r="A423" s="150"/>
      <c r="B423" s="191" t="s">
        <v>866</v>
      </c>
      <c r="C423" s="192"/>
      <c r="D423" s="189"/>
      <c r="E423" s="190">
        <v>17.215</v>
      </c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4"/>
      <c r="S423" s="164"/>
      <c r="T423" s="163"/>
      <c r="U423" s="163"/>
      <c r="V423" s="163"/>
      <c r="W423" s="164"/>
      <c r="X423" s="164"/>
      <c r="Y423" s="149"/>
      <c r="Z423" s="149"/>
      <c r="AA423" s="149"/>
      <c r="AB423" s="149"/>
      <c r="AC423" s="149"/>
      <c r="AD423" s="149"/>
      <c r="AE423" s="149" t="s">
        <v>280</v>
      </c>
      <c r="AF423" s="149">
        <v>0</v>
      </c>
      <c r="AG423" s="149"/>
      <c r="AH423" s="194"/>
      <c r="AI423" s="198" t="s">
        <v>866</v>
      </c>
      <c r="AJ423" s="197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5">
      <c r="A424" s="150"/>
      <c r="B424" s="191" t="s">
        <v>867</v>
      </c>
      <c r="C424" s="192"/>
      <c r="D424" s="189"/>
      <c r="E424" s="190">
        <v>6.6</v>
      </c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4"/>
      <c r="S424" s="164"/>
      <c r="T424" s="163"/>
      <c r="U424" s="163"/>
      <c r="V424" s="163"/>
      <c r="W424" s="164"/>
      <c r="X424" s="164"/>
      <c r="Y424" s="149"/>
      <c r="Z424" s="149"/>
      <c r="AA424" s="149"/>
      <c r="AB424" s="149"/>
      <c r="AC424" s="149"/>
      <c r="AD424" s="149"/>
      <c r="AE424" s="149" t="s">
        <v>280</v>
      </c>
      <c r="AF424" s="149">
        <v>0</v>
      </c>
      <c r="AG424" s="149"/>
      <c r="AH424" s="194"/>
      <c r="AI424" s="198" t="s">
        <v>867</v>
      </c>
      <c r="AJ424" s="197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5">
      <c r="A425" s="150"/>
      <c r="B425" s="191" t="s">
        <v>868</v>
      </c>
      <c r="C425" s="192"/>
      <c r="D425" s="189"/>
      <c r="E425" s="190">
        <v>8.9429999999999996</v>
      </c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4"/>
      <c r="S425" s="164"/>
      <c r="T425" s="163"/>
      <c r="U425" s="163"/>
      <c r="V425" s="163"/>
      <c r="W425" s="164"/>
      <c r="X425" s="164"/>
      <c r="Y425" s="149"/>
      <c r="Z425" s="149"/>
      <c r="AA425" s="149"/>
      <c r="AB425" s="149"/>
      <c r="AC425" s="149"/>
      <c r="AD425" s="149"/>
      <c r="AE425" s="149" t="s">
        <v>280</v>
      </c>
      <c r="AF425" s="149">
        <v>0</v>
      </c>
      <c r="AG425" s="149"/>
      <c r="AH425" s="194"/>
      <c r="AI425" s="198" t="s">
        <v>868</v>
      </c>
      <c r="AJ425" s="197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5">
      <c r="A426" s="150"/>
      <c r="B426" s="191" t="s">
        <v>869</v>
      </c>
      <c r="C426" s="192"/>
      <c r="D426" s="189"/>
      <c r="E426" s="190">
        <v>8.4700000000000006</v>
      </c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4"/>
      <c r="S426" s="164"/>
      <c r="T426" s="163"/>
      <c r="U426" s="163"/>
      <c r="V426" s="163"/>
      <c r="W426" s="164"/>
      <c r="X426" s="164"/>
      <c r="Y426" s="149"/>
      <c r="Z426" s="149"/>
      <c r="AA426" s="149"/>
      <c r="AB426" s="149"/>
      <c r="AC426" s="149"/>
      <c r="AD426" s="149"/>
      <c r="AE426" s="149" t="s">
        <v>280</v>
      </c>
      <c r="AF426" s="149">
        <v>0</v>
      </c>
      <c r="AG426" s="149"/>
      <c r="AH426" s="194"/>
      <c r="AI426" s="198" t="s">
        <v>869</v>
      </c>
      <c r="AJ426" s="197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5">
      <c r="A427" s="150"/>
      <c r="B427" s="191" t="s">
        <v>870</v>
      </c>
      <c r="C427" s="192"/>
      <c r="D427" s="189"/>
      <c r="E427" s="190">
        <v>42.542000000000002</v>
      </c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4"/>
      <c r="S427" s="164"/>
      <c r="T427" s="163"/>
      <c r="U427" s="163"/>
      <c r="V427" s="163"/>
      <c r="W427" s="164"/>
      <c r="X427" s="164"/>
      <c r="Y427" s="149"/>
      <c r="Z427" s="149"/>
      <c r="AA427" s="149"/>
      <c r="AB427" s="149"/>
      <c r="AC427" s="149"/>
      <c r="AD427" s="149"/>
      <c r="AE427" s="149" t="s">
        <v>280</v>
      </c>
      <c r="AF427" s="149">
        <v>0</v>
      </c>
      <c r="AG427" s="149"/>
      <c r="AH427" s="194"/>
      <c r="AI427" s="198" t="s">
        <v>870</v>
      </c>
      <c r="AJ427" s="197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5">
      <c r="A428" s="150"/>
      <c r="B428" s="191" t="s">
        <v>871</v>
      </c>
      <c r="C428" s="192"/>
      <c r="D428" s="189"/>
      <c r="E428" s="190">
        <v>65.528000000000006</v>
      </c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4"/>
      <c r="S428" s="164"/>
      <c r="T428" s="163"/>
      <c r="U428" s="163"/>
      <c r="V428" s="163"/>
      <c r="W428" s="164"/>
      <c r="X428" s="164"/>
      <c r="Y428" s="149"/>
      <c r="Z428" s="149"/>
      <c r="AA428" s="149"/>
      <c r="AB428" s="149"/>
      <c r="AC428" s="149"/>
      <c r="AD428" s="149"/>
      <c r="AE428" s="149" t="s">
        <v>280</v>
      </c>
      <c r="AF428" s="149">
        <v>0</v>
      </c>
      <c r="AG428" s="149"/>
      <c r="AH428" s="194"/>
      <c r="AI428" s="198" t="s">
        <v>871</v>
      </c>
      <c r="AJ428" s="197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5">
      <c r="A429" s="150"/>
      <c r="B429" s="191" t="s">
        <v>872</v>
      </c>
      <c r="C429" s="192"/>
      <c r="D429" s="189"/>
      <c r="E429" s="190">
        <v>45.554000000000002</v>
      </c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4"/>
      <c r="S429" s="164"/>
      <c r="T429" s="163"/>
      <c r="U429" s="163"/>
      <c r="V429" s="163"/>
      <c r="W429" s="164"/>
      <c r="X429" s="164"/>
      <c r="Y429" s="149"/>
      <c r="Z429" s="149"/>
      <c r="AA429" s="149"/>
      <c r="AB429" s="149"/>
      <c r="AC429" s="149"/>
      <c r="AD429" s="149"/>
      <c r="AE429" s="149" t="s">
        <v>280</v>
      </c>
      <c r="AF429" s="149">
        <v>0</v>
      </c>
      <c r="AG429" s="149"/>
      <c r="AH429" s="194"/>
      <c r="AI429" s="198" t="s">
        <v>872</v>
      </c>
      <c r="AJ429" s="197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5">
      <c r="A430" s="150"/>
      <c r="B430" s="191" t="s">
        <v>873</v>
      </c>
      <c r="C430" s="192"/>
      <c r="D430" s="189"/>
      <c r="E430" s="190">
        <v>45.554000000000002</v>
      </c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4"/>
      <c r="S430" s="164"/>
      <c r="T430" s="163"/>
      <c r="U430" s="163"/>
      <c r="V430" s="163"/>
      <c r="W430" s="164"/>
      <c r="X430" s="164"/>
      <c r="Y430" s="149"/>
      <c r="Z430" s="149"/>
      <c r="AA430" s="149"/>
      <c r="AB430" s="149"/>
      <c r="AC430" s="149"/>
      <c r="AD430" s="149"/>
      <c r="AE430" s="149" t="s">
        <v>280</v>
      </c>
      <c r="AF430" s="149">
        <v>0</v>
      </c>
      <c r="AG430" s="149"/>
      <c r="AH430" s="194"/>
      <c r="AI430" s="198" t="s">
        <v>873</v>
      </c>
      <c r="AJ430" s="197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5">
      <c r="A431" s="150"/>
      <c r="B431" s="191" t="s">
        <v>874</v>
      </c>
      <c r="C431" s="192"/>
      <c r="D431" s="189"/>
      <c r="E431" s="190">
        <v>45.244</v>
      </c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4"/>
      <c r="S431" s="164"/>
      <c r="T431" s="163"/>
      <c r="U431" s="163"/>
      <c r="V431" s="163"/>
      <c r="W431" s="164"/>
      <c r="X431" s="164"/>
      <c r="Y431" s="149"/>
      <c r="Z431" s="149"/>
      <c r="AA431" s="149"/>
      <c r="AB431" s="149"/>
      <c r="AC431" s="149"/>
      <c r="AD431" s="149"/>
      <c r="AE431" s="149" t="s">
        <v>280</v>
      </c>
      <c r="AF431" s="149">
        <v>0</v>
      </c>
      <c r="AG431" s="149"/>
      <c r="AH431" s="194"/>
      <c r="AI431" s="198" t="s">
        <v>874</v>
      </c>
      <c r="AJ431" s="197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5">
      <c r="A432" s="150"/>
      <c r="B432" s="191" t="s">
        <v>875</v>
      </c>
      <c r="C432" s="192"/>
      <c r="D432" s="189"/>
      <c r="E432" s="190">
        <v>57.643999999999998</v>
      </c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4"/>
      <c r="S432" s="164"/>
      <c r="T432" s="163"/>
      <c r="U432" s="163"/>
      <c r="V432" s="163"/>
      <c r="W432" s="164"/>
      <c r="X432" s="164"/>
      <c r="Y432" s="149"/>
      <c r="Z432" s="149"/>
      <c r="AA432" s="149"/>
      <c r="AB432" s="149"/>
      <c r="AC432" s="149"/>
      <c r="AD432" s="149"/>
      <c r="AE432" s="149" t="s">
        <v>280</v>
      </c>
      <c r="AF432" s="149">
        <v>0</v>
      </c>
      <c r="AG432" s="149"/>
      <c r="AH432" s="194"/>
      <c r="AI432" s="198" t="s">
        <v>875</v>
      </c>
      <c r="AJ432" s="197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5">
      <c r="A433" s="150"/>
      <c r="B433" s="191" t="s">
        <v>876</v>
      </c>
      <c r="C433" s="192"/>
      <c r="D433" s="189"/>
      <c r="E433" s="190">
        <v>57.488999999999997</v>
      </c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4"/>
      <c r="S433" s="164"/>
      <c r="T433" s="163"/>
      <c r="U433" s="163"/>
      <c r="V433" s="163"/>
      <c r="W433" s="164"/>
      <c r="X433" s="164"/>
      <c r="Y433" s="149"/>
      <c r="Z433" s="149"/>
      <c r="AA433" s="149"/>
      <c r="AB433" s="149"/>
      <c r="AC433" s="149"/>
      <c r="AD433" s="149"/>
      <c r="AE433" s="149" t="s">
        <v>280</v>
      </c>
      <c r="AF433" s="149">
        <v>0</v>
      </c>
      <c r="AG433" s="149"/>
      <c r="AH433" s="194"/>
      <c r="AI433" s="198" t="s">
        <v>876</v>
      </c>
      <c r="AJ433" s="197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5">
      <c r="A434" s="150"/>
      <c r="B434" s="191" t="s">
        <v>877</v>
      </c>
      <c r="C434" s="192"/>
      <c r="D434" s="189"/>
      <c r="E434" s="190">
        <v>41.054000000000002</v>
      </c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4"/>
      <c r="S434" s="164"/>
      <c r="T434" s="163"/>
      <c r="U434" s="163"/>
      <c r="V434" s="163"/>
      <c r="W434" s="164"/>
      <c r="X434" s="164"/>
      <c r="Y434" s="149"/>
      <c r="Z434" s="149"/>
      <c r="AA434" s="149"/>
      <c r="AB434" s="149"/>
      <c r="AC434" s="149"/>
      <c r="AD434" s="149"/>
      <c r="AE434" s="149" t="s">
        <v>280</v>
      </c>
      <c r="AF434" s="149">
        <v>0</v>
      </c>
      <c r="AG434" s="149"/>
      <c r="AH434" s="194"/>
      <c r="AI434" s="198" t="s">
        <v>877</v>
      </c>
      <c r="AJ434" s="197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5">
      <c r="A435" s="150"/>
      <c r="B435" s="191" t="s">
        <v>878</v>
      </c>
      <c r="C435" s="192"/>
      <c r="D435" s="189"/>
      <c r="E435" s="190">
        <v>61.942</v>
      </c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4"/>
      <c r="S435" s="164"/>
      <c r="T435" s="163"/>
      <c r="U435" s="163"/>
      <c r="V435" s="163"/>
      <c r="W435" s="164"/>
      <c r="X435" s="164"/>
      <c r="Y435" s="149"/>
      <c r="Z435" s="149"/>
      <c r="AA435" s="149"/>
      <c r="AB435" s="149"/>
      <c r="AC435" s="149"/>
      <c r="AD435" s="149"/>
      <c r="AE435" s="149" t="s">
        <v>280</v>
      </c>
      <c r="AF435" s="149">
        <v>0</v>
      </c>
      <c r="AG435" s="149"/>
      <c r="AH435" s="194"/>
      <c r="AI435" s="198" t="s">
        <v>878</v>
      </c>
      <c r="AJ435" s="197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5">
      <c r="A436" s="150"/>
      <c r="B436" s="191" t="s">
        <v>879</v>
      </c>
      <c r="C436" s="192"/>
      <c r="D436" s="189"/>
      <c r="E436" s="190">
        <v>38.889000000000003</v>
      </c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4"/>
      <c r="S436" s="164"/>
      <c r="T436" s="163"/>
      <c r="U436" s="163"/>
      <c r="V436" s="163"/>
      <c r="W436" s="164"/>
      <c r="X436" s="164"/>
      <c r="Y436" s="149"/>
      <c r="Z436" s="149"/>
      <c r="AA436" s="149"/>
      <c r="AB436" s="149"/>
      <c r="AC436" s="149"/>
      <c r="AD436" s="149"/>
      <c r="AE436" s="149" t="s">
        <v>280</v>
      </c>
      <c r="AF436" s="149">
        <v>0</v>
      </c>
      <c r="AG436" s="149"/>
      <c r="AH436" s="194"/>
      <c r="AI436" s="198" t="s">
        <v>879</v>
      </c>
      <c r="AJ436" s="197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5">
      <c r="A437" s="150"/>
      <c r="B437" s="191" t="s">
        <v>880</v>
      </c>
      <c r="C437" s="192"/>
      <c r="D437" s="189"/>
      <c r="E437" s="190">
        <v>10.118</v>
      </c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4"/>
      <c r="S437" s="164"/>
      <c r="T437" s="163"/>
      <c r="U437" s="163"/>
      <c r="V437" s="163"/>
      <c r="W437" s="164"/>
      <c r="X437" s="164"/>
      <c r="Y437" s="149"/>
      <c r="Z437" s="149"/>
      <c r="AA437" s="149"/>
      <c r="AB437" s="149"/>
      <c r="AC437" s="149"/>
      <c r="AD437" s="149"/>
      <c r="AE437" s="149" t="s">
        <v>280</v>
      </c>
      <c r="AF437" s="149">
        <v>0</v>
      </c>
      <c r="AG437" s="149"/>
      <c r="AH437" s="194"/>
      <c r="AI437" s="198" t="s">
        <v>880</v>
      </c>
      <c r="AJ437" s="197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5">
      <c r="A438" s="150"/>
      <c r="B438" s="191" t="s">
        <v>881</v>
      </c>
      <c r="C438" s="192"/>
      <c r="D438" s="189"/>
      <c r="E438" s="190">
        <v>45.27</v>
      </c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4"/>
      <c r="S438" s="164"/>
      <c r="T438" s="163"/>
      <c r="U438" s="163"/>
      <c r="V438" s="163"/>
      <c r="W438" s="164"/>
      <c r="X438" s="164"/>
      <c r="Y438" s="149"/>
      <c r="Z438" s="149"/>
      <c r="AA438" s="149"/>
      <c r="AB438" s="149"/>
      <c r="AC438" s="149"/>
      <c r="AD438" s="149"/>
      <c r="AE438" s="149" t="s">
        <v>280</v>
      </c>
      <c r="AF438" s="149">
        <v>0</v>
      </c>
      <c r="AG438" s="149"/>
      <c r="AH438" s="194"/>
      <c r="AI438" s="198" t="s">
        <v>881</v>
      </c>
      <c r="AJ438" s="197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5">
      <c r="A439" s="150"/>
      <c r="B439" s="191" t="s">
        <v>882</v>
      </c>
      <c r="C439" s="192"/>
      <c r="D439" s="189"/>
      <c r="E439" s="190">
        <v>60.503999999999998</v>
      </c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4"/>
      <c r="S439" s="164"/>
      <c r="T439" s="163"/>
      <c r="U439" s="163"/>
      <c r="V439" s="163"/>
      <c r="W439" s="164"/>
      <c r="X439" s="164"/>
      <c r="Y439" s="149"/>
      <c r="Z439" s="149"/>
      <c r="AA439" s="149"/>
      <c r="AB439" s="149"/>
      <c r="AC439" s="149"/>
      <c r="AD439" s="149"/>
      <c r="AE439" s="149" t="s">
        <v>280</v>
      </c>
      <c r="AF439" s="149">
        <v>0</v>
      </c>
      <c r="AG439" s="149"/>
      <c r="AH439" s="194"/>
      <c r="AI439" s="198" t="s">
        <v>882</v>
      </c>
      <c r="AJ439" s="197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5">
      <c r="A440" s="150"/>
      <c r="B440" s="191" t="s">
        <v>883</v>
      </c>
      <c r="C440" s="192"/>
      <c r="D440" s="189"/>
      <c r="E440" s="190">
        <v>33.227400000000003</v>
      </c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4"/>
      <c r="S440" s="164"/>
      <c r="T440" s="163"/>
      <c r="U440" s="163"/>
      <c r="V440" s="163"/>
      <c r="W440" s="164"/>
      <c r="X440" s="164"/>
      <c r="Y440" s="149"/>
      <c r="Z440" s="149"/>
      <c r="AA440" s="149"/>
      <c r="AB440" s="149"/>
      <c r="AC440" s="149"/>
      <c r="AD440" s="149"/>
      <c r="AE440" s="149" t="s">
        <v>280</v>
      </c>
      <c r="AF440" s="149">
        <v>0</v>
      </c>
      <c r="AG440" s="149"/>
      <c r="AH440" s="194"/>
      <c r="AI440" s="198" t="s">
        <v>883</v>
      </c>
      <c r="AJ440" s="197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5">
      <c r="A441" s="150"/>
      <c r="B441" s="191" t="s">
        <v>409</v>
      </c>
      <c r="C441" s="192"/>
      <c r="D441" s="189"/>
      <c r="E441" s="190">
        <v>166.42413999999999</v>
      </c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4"/>
      <c r="S441" s="164"/>
      <c r="T441" s="163"/>
      <c r="U441" s="163"/>
      <c r="V441" s="163"/>
      <c r="W441" s="164"/>
      <c r="X441" s="164"/>
      <c r="Y441" s="149"/>
      <c r="Z441" s="149"/>
      <c r="AA441" s="149"/>
      <c r="AB441" s="149"/>
      <c r="AC441" s="149"/>
      <c r="AD441" s="149"/>
      <c r="AE441" s="149" t="s">
        <v>280</v>
      </c>
      <c r="AF441" s="149">
        <v>4</v>
      </c>
      <c r="AG441" s="149"/>
      <c r="AH441" s="194"/>
      <c r="AI441" s="198" t="s">
        <v>409</v>
      </c>
      <c r="AJ441" s="197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x14ac:dyDescent="0.25">
      <c r="A442" s="136"/>
      <c r="B442" s="154"/>
      <c r="C442" s="154"/>
      <c r="D442" s="157"/>
      <c r="E442" s="158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60"/>
      <c r="S442" s="160"/>
      <c r="T442" s="159"/>
      <c r="U442" s="159"/>
      <c r="V442" s="159"/>
      <c r="W442" s="160"/>
      <c r="X442" s="160"/>
      <c r="AH442" s="193"/>
      <c r="AI442" s="193"/>
      <c r="AJ442" s="196"/>
    </row>
    <row r="443" spans="1:60" x14ac:dyDescent="0.25">
      <c r="A443" s="152" t="s">
        <v>215</v>
      </c>
      <c r="B443" s="169" t="s">
        <v>106</v>
      </c>
      <c r="C443" s="169" t="s">
        <v>107</v>
      </c>
      <c r="D443" s="170"/>
      <c r="E443" s="171"/>
      <c r="F443" s="172"/>
      <c r="G443" s="173">
        <f>SUMIF(AE444:AE482,"&lt;&gt;NOR",G444:G482)</f>
        <v>0</v>
      </c>
      <c r="H443" s="172"/>
      <c r="I443" s="172">
        <f>SUM(I444:I482)</f>
        <v>0</v>
      </c>
      <c r="J443" s="172"/>
      <c r="K443" s="172">
        <f>SUM(K444:K482)</f>
        <v>0</v>
      </c>
      <c r="L443" s="172"/>
      <c r="M443" s="172">
        <f>SUM(M444:M482)</f>
        <v>0</v>
      </c>
      <c r="N443" s="172"/>
      <c r="O443" s="172">
        <f>SUM(O444:O482)</f>
        <v>61.739999999999995</v>
      </c>
      <c r="P443" s="172"/>
      <c r="Q443" s="172">
        <f>SUM(Q444:Q482)</f>
        <v>0</v>
      </c>
      <c r="R443" s="174"/>
      <c r="S443" s="174"/>
      <c r="T443" s="172"/>
      <c r="U443" s="172"/>
      <c r="V443" s="172">
        <f>SUM(V444:V482)</f>
        <v>1587.3799999999999</v>
      </c>
      <c r="W443" s="174"/>
      <c r="X443" s="175"/>
      <c r="AE443" t="s">
        <v>216</v>
      </c>
      <c r="AH443" s="193"/>
      <c r="AI443" s="193"/>
      <c r="AJ443" s="196"/>
    </row>
    <row r="444" spans="1:60" outlineLevel="1" x14ac:dyDescent="0.25">
      <c r="A444" s="182">
        <v>106</v>
      </c>
      <c r="B444" s="183" t="s">
        <v>884</v>
      </c>
      <c r="C444" s="183" t="s">
        <v>885</v>
      </c>
      <c r="D444" s="184" t="s">
        <v>356</v>
      </c>
      <c r="E444" s="185">
        <v>211.46600000000001</v>
      </c>
      <c r="F444" s="188"/>
      <c r="G444" s="186">
        <f>ROUND(E444*F444,2)</f>
        <v>0</v>
      </c>
      <c r="H444" s="188"/>
      <c r="I444" s="186">
        <f>ROUND(E444*H444,2)</f>
        <v>0</v>
      </c>
      <c r="J444" s="188"/>
      <c r="K444" s="186">
        <f>ROUND(E444*J444,2)</f>
        <v>0</v>
      </c>
      <c r="L444" s="186">
        <v>21</v>
      </c>
      <c r="M444" s="186">
        <f>G444*(1+L444/100)</f>
        <v>0</v>
      </c>
      <c r="N444" s="186">
        <v>2.8400000000000001E-3</v>
      </c>
      <c r="O444" s="186">
        <f>ROUND(E444*N444,2)</f>
        <v>0.6</v>
      </c>
      <c r="P444" s="186">
        <v>0</v>
      </c>
      <c r="Q444" s="186">
        <f>ROUND(E444*P444,2)</f>
        <v>0</v>
      </c>
      <c r="R444" s="187" t="s">
        <v>377</v>
      </c>
      <c r="S444" s="187" t="s">
        <v>221</v>
      </c>
      <c r="T444" s="186" t="s">
        <v>221</v>
      </c>
      <c r="U444" s="186">
        <v>0.24234</v>
      </c>
      <c r="V444" s="186">
        <f>ROUND(E444*U444,2)</f>
        <v>51.25</v>
      </c>
      <c r="W444" s="187"/>
      <c r="X444" s="187"/>
      <c r="Y444" s="149"/>
      <c r="Z444" s="149"/>
      <c r="AA444" s="149"/>
      <c r="AB444" s="149"/>
      <c r="AC444" s="149"/>
      <c r="AD444" s="149"/>
      <c r="AE444" s="149" t="s">
        <v>332</v>
      </c>
      <c r="AF444" s="149" t="s">
        <v>886</v>
      </c>
      <c r="AG444" s="149"/>
      <c r="AH444" s="194"/>
      <c r="AI444" s="194"/>
      <c r="AJ444" s="197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ht="31.2" outlineLevel="1" x14ac:dyDescent="0.25">
      <c r="A445" s="150"/>
      <c r="B445" s="270" t="s">
        <v>887</v>
      </c>
      <c r="C445" s="270"/>
      <c r="D445" s="271"/>
      <c r="E445" s="190">
        <v>211.46600000000001</v>
      </c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4"/>
      <c r="S445" s="164"/>
      <c r="T445" s="163"/>
      <c r="U445" s="163"/>
      <c r="V445" s="163"/>
      <c r="W445" s="164"/>
      <c r="X445" s="164"/>
      <c r="Y445" s="149"/>
      <c r="Z445" s="149"/>
      <c r="AA445" s="149"/>
      <c r="AB445" s="149"/>
      <c r="AC445" s="149"/>
      <c r="AD445" s="149"/>
      <c r="AE445" s="149" t="s">
        <v>280</v>
      </c>
      <c r="AF445" s="149">
        <v>0</v>
      </c>
      <c r="AG445" s="149"/>
      <c r="AH445" s="194"/>
      <c r="AI445" s="198" t="s">
        <v>887</v>
      </c>
      <c r="AJ445" s="197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5">
      <c r="A446" s="182">
        <v>107</v>
      </c>
      <c r="B446" s="183" t="s">
        <v>888</v>
      </c>
      <c r="C446" s="183" t="s">
        <v>889</v>
      </c>
      <c r="D446" s="184" t="s">
        <v>356</v>
      </c>
      <c r="E446" s="185">
        <v>123.09</v>
      </c>
      <c r="F446" s="188"/>
      <c r="G446" s="186">
        <f>ROUND(E446*F446,2)</f>
        <v>0</v>
      </c>
      <c r="H446" s="188"/>
      <c r="I446" s="186">
        <f>ROUND(E446*H446,2)</f>
        <v>0</v>
      </c>
      <c r="J446" s="188"/>
      <c r="K446" s="186">
        <f>ROUND(E446*J446,2)</f>
        <v>0</v>
      </c>
      <c r="L446" s="186">
        <v>21</v>
      </c>
      <c r="M446" s="186">
        <f>G446*(1+L446/100)</f>
        <v>0</v>
      </c>
      <c r="N446" s="186">
        <v>4.0000000000000003E-5</v>
      </c>
      <c r="O446" s="186">
        <f>ROUND(E446*N446,2)</f>
        <v>0</v>
      </c>
      <c r="P446" s="186">
        <v>0</v>
      </c>
      <c r="Q446" s="186">
        <f>ROUND(E446*P446,2)</f>
        <v>0</v>
      </c>
      <c r="R446" s="187" t="s">
        <v>377</v>
      </c>
      <c r="S446" s="187" t="s">
        <v>221</v>
      </c>
      <c r="T446" s="186" t="s">
        <v>221</v>
      </c>
      <c r="U446" s="186">
        <v>7.8E-2</v>
      </c>
      <c r="V446" s="186">
        <f>ROUND(E446*U446,2)</f>
        <v>9.6</v>
      </c>
      <c r="W446" s="187"/>
      <c r="X446" s="187"/>
      <c r="Y446" s="149"/>
      <c r="Z446" s="149"/>
      <c r="AA446" s="149"/>
      <c r="AB446" s="149"/>
      <c r="AC446" s="149"/>
      <c r="AD446" s="149"/>
      <c r="AE446" s="149" t="s">
        <v>332</v>
      </c>
      <c r="AF446" s="199" t="s">
        <v>890</v>
      </c>
      <c r="AG446" s="149"/>
      <c r="AH446" s="194"/>
      <c r="AI446" s="194"/>
      <c r="AJ446" s="197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5">
      <c r="A447" s="182">
        <v>108</v>
      </c>
      <c r="B447" s="183" t="s">
        <v>891</v>
      </c>
      <c r="C447" s="183" t="s">
        <v>892</v>
      </c>
      <c r="D447" s="184" t="s">
        <v>356</v>
      </c>
      <c r="E447" s="185">
        <v>157.38325</v>
      </c>
      <c r="F447" s="188"/>
      <c r="G447" s="186">
        <f>ROUND(E447*F447,2)</f>
        <v>0</v>
      </c>
      <c r="H447" s="188"/>
      <c r="I447" s="186">
        <f>ROUND(E447*H447,2)</f>
        <v>0</v>
      </c>
      <c r="J447" s="188"/>
      <c r="K447" s="186">
        <f>ROUND(E447*J447,2)</f>
        <v>0</v>
      </c>
      <c r="L447" s="186">
        <v>21</v>
      </c>
      <c r="M447" s="186">
        <f>G447*(1+L447/100)</f>
        <v>0</v>
      </c>
      <c r="N447" s="186">
        <v>1.299E-2</v>
      </c>
      <c r="O447" s="186">
        <f>ROUND(E447*N447,2)</f>
        <v>2.04</v>
      </c>
      <c r="P447" s="186">
        <v>0</v>
      </c>
      <c r="Q447" s="186">
        <f>ROUND(E447*P447,2)</f>
        <v>0</v>
      </c>
      <c r="R447" s="187" t="s">
        <v>377</v>
      </c>
      <c r="S447" s="187" t="s">
        <v>221</v>
      </c>
      <c r="T447" s="186" t="s">
        <v>221</v>
      </c>
      <c r="U447" s="186">
        <v>1.2558</v>
      </c>
      <c r="V447" s="186">
        <f>ROUND(E447*U447,2)</f>
        <v>197.64</v>
      </c>
      <c r="W447" s="187"/>
      <c r="X447" s="187"/>
      <c r="Y447" s="149"/>
      <c r="Z447" s="149"/>
      <c r="AA447" s="149"/>
      <c r="AB447" s="149"/>
      <c r="AC447" s="149"/>
      <c r="AD447" s="149"/>
      <c r="AE447" s="149" t="s">
        <v>332</v>
      </c>
      <c r="AF447" s="149" t="s">
        <v>893</v>
      </c>
      <c r="AG447" s="149"/>
      <c r="AH447" s="194"/>
      <c r="AI447" s="194"/>
      <c r="AJ447" s="197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5">
      <c r="A448" s="150"/>
      <c r="B448" s="191" t="s">
        <v>894</v>
      </c>
      <c r="C448" s="192"/>
      <c r="D448" s="189"/>
      <c r="E448" s="190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4"/>
      <c r="S448" s="164"/>
      <c r="T448" s="163"/>
      <c r="U448" s="163"/>
      <c r="V448" s="163"/>
      <c r="W448" s="164"/>
      <c r="X448" s="164"/>
      <c r="Y448" s="149"/>
      <c r="Z448" s="149"/>
      <c r="AA448" s="149"/>
      <c r="AB448" s="149"/>
      <c r="AC448" s="149"/>
      <c r="AD448" s="149"/>
      <c r="AE448" s="149" t="s">
        <v>280</v>
      </c>
      <c r="AF448" s="149">
        <v>0</v>
      </c>
      <c r="AG448" s="149"/>
      <c r="AH448" s="194"/>
      <c r="AI448" s="198" t="s">
        <v>894</v>
      </c>
      <c r="AJ448" s="197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ht="31.2" outlineLevel="1" x14ac:dyDescent="0.25">
      <c r="A449" s="150"/>
      <c r="B449" s="270" t="s">
        <v>895</v>
      </c>
      <c r="C449" s="270"/>
      <c r="D449" s="271"/>
      <c r="E449" s="190">
        <v>157.38325</v>
      </c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4"/>
      <c r="S449" s="164"/>
      <c r="T449" s="163"/>
      <c r="U449" s="163"/>
      <c r="V449" s="163"/>
      <c r="W449" s="164"/>
      <c r="X449" s="164"/>
      <c r="Y449" s="149"/>
      <c r="Z449" s="149"/>
      <c r="AA449" s="149"/>
      <c r="AB449" s="149"/>
      <c r="AC449" s="149"/>
      <c r="AD449" s="149"/>
      <c r="AE449" s="149" t="s">
        <v>280</v>
      </c>
      <c r="AF449" s="149">
        <v>0</v>
      </c>
      <c r="AG449" s="149"/>
      <c r="AH449" s="194"/>
      <c r="AI449" s="198" t="s">
        <v>895</v>
      </c>
      <c r="AJ449" s="197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ht="20.399999999999999" outlineLevel="1" x14ac:dyDescent="0.25">
      <c r="A450" s="182">
        <v>109</v>
      </c>
      <c r="B450" s="183" t="s">
        <v>896</v>
      </c>
      <c r="C450" s="183" t="s">
        <v>897</v>
      </c>
      <c r="D450" s="184" t="s">
        <v>356</v>
      </c>
      <c r="E450" s="185">
        <v>24.17</v>
      </c>
      <c r="F450" s="188"/>
      <c r="G450" s="186">
        <f>ROUND(E450*F450,2)</f>
        <v>0</v>
      </c>
      <c r="H450" s="188"/>
      <c r="I450" s="186">
        <f>ROUND(E450*H450,2)</f>
        <v>0</v>
      </c>
      <c r="J450" s="188"/>
      <c r="K450" s="186">
        <f>ROUND(E450*J450,2)</f>
        <v>0</v>
      </c>
      <c r="L450" s="186">
        <v>21</v>
      </c>
      <c r="M450" s="186">
        <f>G450*(1+L450/100)</f>
        <v>0</v>
      </c>
      <c r="N450" s="186">
        <v>1.274E-2</v>
      </c>
      <c r="O450" s="186">
        <f>ROUND(E450*N450,2)</f>
        <v>0.31</v>
      </c>
      <c r="P450" s="186">
        <v>0</v>
      </c>
      <c r="Q450" s="186">
        <f>ROUND(E450*P450,2)</f>
        <v>0</v>
      </c>
      <c r="R450" s="187" t="s">
        <v>377</v>
      </c>
      <c r="S450" s="187" t="s">
        <v>221</v>
      </c>
      <c r="T450" s="186" t="s">
        <v>221</v>
      </c>
      <c r="U450" s="186">
        <v>2.9020000000000001</v>
      </c>
      <c r="V450" s="186">
        <f>ROUND(E450*U450,2)</f>
        <v>70.14</v>
      </c>
      <c r="W450" s="187"/>
      <c r="X450" s="187"/>
      <c r="Y450" s="149"/>
      <c r="Z450" s="149"/>
      <c r="AA450" s="149"/>
      <c r="AB450" s="149"/>
      <c r="AC450" s="149"/>
      <c r="AD450" s="149"/>
      <c r="AE450" s="149" t="s">
        <v>332</v>
      </c>
      <c r="AF450" s="149" t="s">
        <v>898</v>
      </c>
      <c r="AG450" s="149"/>
      <c r="AH450" s="194"/>
      <c r="AI450" s="194"/>
      <c r="AJ450" s="197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5">
      <c r="A451" s="150"/>
      <c r="B451" s="191" t="s">
        <v>899</v>
      </c>
      <c r="C451" s="192"/>
      <c r="D451" s="189"/>
      <c r="E451" s="190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4"/>
      <c r="S451" s="164"/>
      <c r="T451" s="163"/>
      <c r="U451" s="163"/>
      <c r="V451" s="163"/>
      <c r="W451" s="164"/>
      <c r="X451" s="164"/>
      <c r="Y451" s="149"/>
      <c r="Z451" s="149"/>
      <c r="AA451" s="149"/>
      <c r="AB451" s="149"/>
      <c r="AC451" s="149"/>
      <c r="AD451" s="149"/>
      <c r="AE451" s="149" t="s">
        <v>280</v>
      </c>
      <c r="AF451" s="149">
        <v>0</v>
      </c>
      <c r="AG451" s="149"/>
      <c r="AH451" s="194"/>
      <c r="AI451" s="198" t="s">
        <v>899</v>
      </c>
      <c r="AJ451" s="197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5">
      <c r="A452" s="150"/>
      <c r="B452" s="270" t="s">
        <v>900</v>
      </c>
      <c r="C452" s="270"/>
      <c r="D452" s="271"/>
      <c r="E452" s="190">
        <v>24.17</v>
      </c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4"/>
      <c r="S452" s="164"/>
      <c r="T452" s="163"/>
      <c r="U452" s="163"/>
      <c r="V452" s="163"/>
      <c r="W452" s="164"/>
      <c r="X452" s="164"/>
      <c r="Y452" s="149"/>
      <c r="Z452" s="149"/>
      <c r="AA452" s="149"/>
      <c r="AB452" s="149"/>
      <c r="AC452" s="149"/>
      <c r="AD452" s="149"/>
      <c r="AE452" s="149" t="s">
        <v>280</v>
      </c>
      <c r="AF452" s="149">
        <v>0</v>
      </c>
      <c r="AG452" s="149"/>
      <c r="AH452" s="194"/>
      <c r="AI452" s="198" t="s">
        <v>900</v>
      </c>
      <c r="AJ452" s="197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5">
      <c r="A453" s="182">
        <v>110</v>
      </c>
      <c r="B453" s="183" t="s">
        <v>901</v>
      </c>
      <c r="C453" s="183" t="s">
        <v>902</v>
      </c>
      <c r="D453" s="184" t="s">
        <v>356</v>
      </c>
      <c r="E453" s="185">
        <v>6.41</v>
      </c>
      <c r="F453" s="188"/>
      <c r="G453" s="186">
        <f>ROUND(E453*F453,2)</f>
        <v>0</v>
      </c>
      <c r="H453" s="188"/>
      <c r="I453" s="186">
        <f>ROUND(E453*H453,2)</f>
        <v>0</v>
      </c>
      <c r="J453" s="188"/>
      <c r="K453" s="186">
        <f>ROUND(E453*J453,2)</f>
        <v>0</v>
      </c>
      <c r="L453" s="186">
        <v>21</v>
      </c>
      <c r="M453" s="186">
        <f>G453*(1+L453/100)</f>
        <v>0</v>
      </c>
      <c r="N453" s="186">
        <v>8.6199999999999992E-3</v>
      </c>
      <c r="O453" s="186">
        <f>ROUND(E453*N453,2)</f>
        <v>0.06</v>
      </c>
      <c r="P453" s="186">
        <v>0</v>
      </c>
      <c r="Q453" s="186">
        <f>ROUND(E453*P453,2)</f>
        <v>0</v>
      </c>
      <c r="R453" s="187" t="s">
        <v>377</v>
      </c>
      <c r="S453" s="187" t="s">
        <v>221</v>
      </c>
      <c r="T453" s="186" t="s">
        <v>221</v>
      </c>
      <c r="U453" s="186">
        <v>1.5620000000000001</v>
      </c>
      <c r="V453" s="186">
        <f>ROUND(E453*U453,2)</f>
        <v>10.01</v>
      </c>
      <c r="W453" s="187"/>
      <c r="X453" s="187"/>
      <c r="Y453" s="149"/>
      <c r="Z453" s="149"/>
      <c r="AA453" s="149"/>
      <c r="AB453" s="149"/>
      <c r="AC453" s="149"/>
      <c r="AD453" s="149"/>
      <c r="AE453" s="149" t="s">
        <v>332</v>
      </c>
      <c r="AF453" s="149" t="s">
        <v>903</v>
      </c>
      <c r="AG453" s="149"/>
      <c r="AH453" s="194"/>
      <c r="AI453" s="194"/>
      <c r="AJ453" s="197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5">
      <c r="A454" s="150"/>
      <c r="B454" s="191" t="s">
        <v>904</v>
      </c>
      <c r="C454" s="192"/>
      <c r="D454" s="189"/>
      <c r="E454" s="190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4"/>
      <c r="S454" s="164"/>
      <c r="T454" s="163"/>
      <c r="U454" s="163"/>
      <c r="V454" s="163"/>
      <c r="W454" s="164"/>
      <c r="X454" s="164"/>
      <c r="Y454" s="149"/>
      <c r="Z454" s="149"/>
      <c r="AA454" s="149"/>
      <c r="AB454" s="149"/>
      <c r="AC454" s="149"/>
      <c r="AD454" s="149"/>
      <c r="AE454" s="149" t="s">
        <v>280</v>
      </c>
      <c r="AF454" s="149">
        <v>0</v>
      </c>
      <c r="AG454" s="149"/>
      <c r="AH454" s="194"/>
      <c r="AI454" s="198" t="s">
        <v>904</v>
      </c>
      <c r="AJ454" s="197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5">
      <c r="A455" s="150"/>
      <c r="B455" s="191" t="s">
        <v>905</v>
      </c>
      <c r="C455" s="192"/>
      <c r="D455" s="189"/>
      <c r="E455" s="190">
        <v>6.41</v>
      </c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4"/>
      <c r="S455" s="164"/>
      <c r="T455" s="163"/>
      <c r="U455" s="163"/>
      <c r="V455" s="163"/>
      <c r="W455" s="164"/>
      <c r="X455" s="164"/>
      <c r="Y455" s="149"/>
      <c r="Z455" s="149"/>
      <c r="AA455" s="149"/>
      <c r="AB455" s="149"/>
      <c r="AC455" s="149"/>
      <c r="AD455" s="149"/>
      <c r="AE455" s="149" t="s">
        <v>280</v>
      </c>
      <c r="AF455" s="149">
        <v>0</v>
      </c>
      <c r="AG455" s="149"/>
      <c r="AH455" s="194"/>
      <c r="AI455" s="198" t="s">
        <v>905</v>
      </c>
      <c r="AJ455" s="197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5">
      <c r="A456" s="182">
        <v>111</v>
      </c>
      <c r="B456" s="183" t="s">
        <v>906</v>
      </c>
      <c r="C456" s="183" t="s">
        <v>907</v>
      </c>
      <c r="D456" s="184" t="s">
        <v>501</v>
      </c>
      <c r="E456" s="185">
        <v>25</v>
      </c>
      <c r="F456" s="188"/>
      <c r="G456" s="186">
        <f>ROUND(E456*F456,2)</f>
        <v>0</v>
      </c>
      <c r="H456" s="188"/>
      <c r="I456" s="186">
        <f>ROUND(E456*H456,2)</f>
        <v>0</v>
      </c>
      <c r="J456" s="188"/>
      <c r="K456" s="186">
        <f>ROUND(E456*J456,2)</f>
        <v>0</v>
      </c>
      <c r="L456" s="186">
        <v>21</v>
      </c>
      <c r="M456" s="186">
        <f>G456*(1+L456/100)</f>
        <v>0</v>
      </c>
      <c r="N456" s="186">
        <v>5.1000000000000004E-4</v>
      </c>
      <c r="O456" s="186">
        <f>ROUND(E456*N456,2)</f>
        <v>0.01</v>
      </c>
      <c r="P456" s="186">
        <v>0</v>
      </c>
      <c r="Q456" s="186">
        <f>ROUND(E456*P456,2)</f>
        <v>0</v>
      </c>
      <c r="R456" s="187" t="s">
        <v>377</v>
      </c>
      <c r="S456" s="187" t="s">
        <v>221</v>
      </c>
      <c r="T456" s="186" t="s">
        <v>221</v>
      </c>
      <c r="U456" s="186">
        <v>0.16</v>
      </c>
      <c r="V456" s="186">
        <f>ROUND(E456*U456,2)</f>
        <v>4</v>
      </c>
      <c r="W456" s="187"/>
      <c r="X456" s="187"/>
      <c r="Y456" s="149"/>
      <c r="Z456" s="149"/>
      <c r="AA456" s="149"/>
      <c r="AB456" s="149"/>
      <c r="AC456" s="149"/>
      <c r="AD456" s="149"/>
      <c r="AE456" s="149" t="s">
        <v>332</v>
      </c>
      <c r="AF456" s="149" t="s">
        <v>908</v>
      </c>
      <c r="AG456" s="149"/>
      <c r="AH456" s="194"/>
      <c r="AI456" s="194"/>
      <c r="AJ456" s="197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5">
      <c r="A457" s="182">
        <v>112</v>
      </c>
      <c r="B457" s="183" t="s">
        <v>909</v>
      </c>
      <c r="C457" s="183" t="s">
        <v>910</v>
      </c>
      <c r="D457" s="184" t="s">
        <v>356</v>
      </c>
      <c r="E457" s="185">
        <v>458.33</v>
      </c>
      <c r="F457" s="188"/>
      <c r="G457" s="186">
        <f>ROUND(E457*F457,2)</f>
        <v>0</v>
      </c>
      <c r="H457" s="188"/>
      <c r="I457" s="186">
        <f>ROUND(E457*H457,2)</f>
        <v>0</v>
      </c>
      <c r="J457" s="188"/>
      <c r="K457" s="186">
        <f>ROUND(E457*J457,2)</f>
        <v>0</v>
      </c>
      <c r="L457" s="186">
        <v>21</v>
      </c>
      <c r="M457" s="186">
        <f>G457*(1+L457/100)</f>
        <v>0</v>
      </c>
      <c r="N457" s="186">
        <v>4.4999999999999999E-4</v>
      </c>
      <c r="O457" s="186">
        <f>ROUND(E457*N457,2)</f>
        <v>0.21</v>
      </c>
      <c r="P457" s="186">
        <v>0</v>
      </c>
      <c r="Q457" s="186">
        <f>ROUND(E457*P457,2)</f>
        <v>0</v>
      </c>
      <c r="R457" s="187" t="s">
        <v>377</v>
      </c>
      <c r="S457" s="187" t="s">
        <v>221</v>
      </c>
      <c r="T457" s="186" t="s">
        <v>221</v>
      </c>
      <c r="U457" s="186">
        <v>0.21</v>
      </c>
      <c r="V457" s="186">
        <f>ROUND(E457*U457,2)</f>
        <v>96.25</v>
      </c>
      <c r="W457" s="187"/>
      <c r="X457" s="187"/>
      <c r="Y457" s="149"/>
      <c r="Z457" s="149"/>
      <c r="AA457" s="149"/>
      <c r="AB457" s="149"/>
      <c r="AC457" s="149"/>
      <c r="AD457" s="149"/>
      <c r="AE457" s="149" t="s">
        <v>332</v>
      </c>
      <c r="AF457" s="149" t="s">
        <v>911</v>
      </c>
      <c r="AG457" s="149"/>
      <c r="AH457" s="194"/>
      <c r="AI457" s="194"/>
      <c r="AJ457" s="197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5">
      <c r="A458" s="150"/>
      <c r="B458" s="191" t="s">
        <v>912</v>
      </c>
      <c r="C458" s="192"/>
      <c r="D458" s="189"/>
      <c r="E458" s="190">
        <v>178.95</v>
      </c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4"/>
      <c r="S458" s="164"/>
      <c r="T458" s="163"/>
      <c r="U458" s="163"/>
      <c r="V458" s="163"/>
      <c r="W458" s="164"/>
      <c r="X458" s="164"/>
      <c r="Y458" s="149"/>
      <c r="Z458" s="149"/>
      <c r="AA458" s="149"/>
      <c r="AB458" s="149"/>
      <c r="AC458" s="149"/>
      <c r="AD458" s="149"/>
      <c r="AE458" s="149" t="s">
        <v>280</v>
      </c>
      <c r="AF458" s="149">
        <v>0</v>
      </c>
      <c r="AG458" s="149"/>
      <c r="AH458" s="194"/>
      <c r="AI458" s="198" t="s">
        <v>912</v>
      </c>
      <c r="AJ458" s="197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5">
      <c r="A459" s="150"/>
      <c r="B459" s="191" t="s">
        <v>913</v>
      </c>
      <c r="C459" s="192"/>
      <c r="D459" s="189"/>
      <c r="E459" s="190">
        <v>111.59</v>
      </c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4"/>
      <c r="S459" s="164"/>
      <c r="T459" s="163"/>
      <c r="U459" s="163"/>
      <c r="V459" s="163"/>
      <c r="W459" s="164"/>
      <c r="X459" s="164"/>
      <c r="Y459" s="149"/>
      <c r="Z459" s="149"/>
      <c r="AA459" s="149"/>
      <c r="AB459" s="149"/>
      <c r="AC459" s="149"/>
      <c r="AD459" s="149"/>
      <c r="AE459" s="149" t="s">
        <v>280</v>
      </c>
      <c r="AF459" s="149">
        <v>0</v>
      </c>
      <c r="AG459" s="149"/>
      <c r="AH459" s="194"/>
      <c r="AI459" s="198" t="s">
        <v>913</v>
      </c>
      <c r="AJ459" s="197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5">
      <c r="A460" s="150"/>
      <c r="B460" s="191" t="s">
        <v>914</v>
      </c>
      <c r="C460" s="192"/>
      <c r="D460" s="189"/>
      <c r="E460" s="190">
        <v>167.79</v>
      </c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4"/>
      <c r="S460" s="164"/>
      <c r="T460" s="163"/>
      <c r="U460" s="163"/>
      <c r="V460" s="163"/>
      <c r="W460" s="164"/>
      <c r="X460" s="164"/>
      <c r="Y460" s="149"/>
      <c r="Z460" s="149"/>
      <c r="AA460" s="149"/>
      <c r="AB460" s="149"/>
      <c r="AC460" s="149"/>
      <c r="AD460" s="149"/>
      <c r="AE460" s="149" t="s">
        <v>280</v>
      </c>
      <c r="AF460" s="149">
        <v>0</v>
      </c>
      <c r="AG460" s="149"/>
      <c r="AH460" s="194"/>
      <c r="AI460" s="198" t="s">
        <v>914</v>
      </c>
      <c r="AJ460" s="197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5">
      <c r="A461" s="182">
        <v>113</v>
      </c>
      <c r="B461" s="183" t="s">
        <v>915</v>
      </c>
      <c r="C461" s="183" t="s">
        <v>916</v>
      </c>
      <c r="D461" s="184" t="s">
        <v>356</v>
      </c>
      <c r="E461" s="185">
        <v>1141.144</v>
      </c>
      <c r="F461" s="188"/>
      <c r="G461" s="186">
        <f>ROUND(E461*F461,2)</f>
        <v>0</v>
      </c>
      <c r="H461" s="188"/>
      <c r="I461" s="186">
        <f>ROUND(E461*H461,2)</f>
        <v>0</v>
      </c>
      <c r="J461" s="188"/>
      <c r="K461" s="186">
        <f>ROUND(E461*J461,2)</f>
        <v>0</v>
      </c>
      <c r="L461" s="186">
        <v>21</v>
      </c>
      <c r="M461" s="186">
        <f>G461*(1+L461/100)</f>
        <v>0</v>
      </c>
      <c r="N461" s="186">
        <v>2.1000000000000001E-4</v>
      </c>
      <c r="O461" s="186">
        <f>ROUND(E461*N461,2)</f>
        <v>0.24</v>
      </c>
      <c r="P461" s="186">
        <v>0</v>
      </c>
      <c r="Q461" s="186">
        <f>ROUND(E461*P461,2)</f>
        <v>0</v>
      </c>
      <c r="R461" s="187" t="s">
        <v>377</v>
      </c>
      <c r="S461" s="187" t="s">
        <v>221</v>
      </c>
      <c r="T461" s="186" t="s">
        <v>917</v>
      </c>
      <c r="U461" s="186">
        <v>0.05</v>
      </c>
      <c r="V461" s="186">
        <f>ROUND(E461*U461,2)</f>
        <v>57.06</v>
      </c>
      <c r="W461" s="187"/>
      <c r="X461" s="187"/>
      <c r="Y461" s="149"/>
      <c r="Z461" s="149"/>
      <c r="AA461" s="149"/>
      <c r="AB461" s="149"/>
      <c r="AC461" s="149"/>
      <c r="AD461" s="149"/>
      <c r="AE461" s="149" t="s">
        <v>332</v>
      </c>
      <c r="AF461" s="149" t="s">
        <v>918</v>
      </c>
      <c r="AG461" s="149"/>
      <c r="AH461" s="194"/>
      <c r="AI461" s="194"/>
      <c r="AJ461" s="197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5">
      <c r="A462" s="182">
        <v>114</v>
      </c>
      <c r="B462" s="183" t="s">
        <v>919</v>
      </c>
      <c r="C462" s="183" t="s">
        <v>920</v>
      </c>
      <c r="D462" s="184" t="s">
        <v>356</v>
      </c>
      <c r="E462" s="185">
        <v>1141.144</v>
      </c>
      <c r="F462" s="188"/>
      <c r="G462" s="186">
        <f>ROUND(E462*F462,2)</f>
        <v>0</v>
      </c>
      <c r="H462" s="188"/>
      <c r="I462" s="186">
        <f>ROUND(E462*H462,2)</f>
        <v>0</v>
      </c>
      <c r="J462" s="188"/>
      <c r="K462" s="186">
        <f>ROUND(E462*J462,2)</f>
        <v>0</v>
      </c>
      <c r="L462" s="186">
        <v>21</v>
      </c>
      <c r="M462" s="186">
        <f>G462*(1+L462/100)</f>
        <v>0</v>
      </c>
      <c r="N462" s="186">
        <v>4.8169999999999998E-2</v>
      </c>
      <c r="O462" s="186">
        <f>ROUND(E462*N462,2)</f>
        <v>54.97</v>
      </c>
      <c r="P462" s="186">
        <v>0</v>
      </c>
      <c r="Q462" s="186">
        <f>ROUND(E462*P462,2)</f>
        <v>0</v>
      </c>
      <c r="R462" s="187" t="s">
        <v>377</v>
      </c>
      <c r="S462" s="187" t="s">
        <v>221</v>
      </c>
      <c r="T462" s="186" t="s">
        <v>221</v>
      </c>
      <c r="U462" s="186">
        <v>0.74299999999999999</v>
      </c>
      <c r="V462" s="186">
        <f>ROUND(E462*U462,2)</f>
        <v>847.87</v>
      </c>
      <c r="W462" s="187"/>
      <c r="X462" s="187"/>
      <c r="Y462" s="149"/>
      <c r="Z462" s="149"/>
      <c r="AA462" s="149"/>
      <c r="AB462" s="149"/>
      <c r="AC462" s="149"/>
      <c r="AD462" s="149"/>
      <c r="AE462" s="149" t="s">
        <v>332</v>
      </c>
      <c r="AF462" s="149" t="s">
        <v>921</v>
      </c>
      <c r="AG462" s="149"/>
      <c r="AH462" s="194"/>
      <c r="AI462" s="194"/>
      <c r="AJ462" s="197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5">
      <c r="A463" s="150"/>
      <c r="B463" s="191" t="s">
        <v>922</v>
      </c>
      <c r="C463" s="192"/>
      <c r="D463" s="189"/>
      <c r="E463" s="190">
        <v>682.81399999999996</v>
      </c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4"/>
      <c r="S463" s="164"/>
      <c r="T463" s="163"/>
      <c r="U463" s="163"/>
      <c r="V463" s="163"/>
      <c r="W463" s="164"/>
      <c r="X463" s="164"/>
      <c r="Y463" s="149"/>
      <c r="Z463" s="149"/>
      <c r="AA463" s="149"/>
      <c r="AB463" s="149"/>
      <c r="AC463" s="149"/>
      <c r="AD463" s="149"/>
      <c r="AE463" s="149" t="s">
        <v>280</v>
      </c>
      <c r="AF463" s="149">
        <v>0</v>
      </c>
      <c r="AG463" s="149"/>
      <c r="AH463" s="194"/>
      <c r="AI463" s="198" t="s">
        <v>922</v>
      </c>
      <c r="AJ463" s="197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5">
      <c r="A464" s="150"/>
      <c r="B464" s="191" t="s">
        <v>923</v>
      </c>
      <c r="C464" s="192"/>
      <c r="D464" s="189"/>
      <c r="E464" s="190">
        <v>458.33</v>
      </c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4"/>
      <c r="S464" s="164"/>
      <c r="T464" s="163"/>
      <c r="U464" s="163"/>
      <c r="V464" s="163"/>
      <c r="W464" s="164"/>
      <c r="X464" s="164"/>
      <c r="Y464" s="149"/>
      <c r="Z464" s="149"/>
      <c r="AA464" s="149"/>
      <c r="AB464" s="149"/>
      <c r="AC464" s="149"/>
      <c r="AD464" s="149"/>
      <c r="AE464" s="149" t="s">
        <v>280</v>
      </c>
      <c r="AF464" s="149">
        <v>0</v>
      </c>
      <c r="AG464" s="149"/>
      <c r="AH464" s="194"/>
      <c r="AI464" s="198" t="s">
        <v>923</v>
      </c>
      <c r="AJ464" s="197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ht="20.399999999999999" outlineLevel="1" x14ac:dyDescent="0.25">
      <c r="A465" s="182">
        <v>115</v>
      </c>
      <c r="B465" s="183" t="s">
        <v>924</v>
      </c>
      <c r="C465" s="183" t="s">
        <v>925</v>
      </c>
      <c r="D465" s="184" t="s">
        <v>356</v>
      </c>
      <c r="E465" s="185">
        <v>672.81399999999996</v>
      </c>
      <c r="F465" s="188"/>
      <c r="G465" s="186">
        <f>ROUND(E465*F465,2)</f>
        <v>0</v>
      </c>
      <c r="H465" s="188"/>
      <c r="I465" s="186">
        <f>ROUND(E465*H465,2)</f>
        <v>0</v>
      </c>
      <c r="J465" s="188"/>
      <c r="K465" s="186">
        <f>ROUND(E465*J465,2)</f>
        <v>0</v>
      </c>
      <c r="L465" s="186">
        <v>21</v>
      </c>
      <c r="M465" s="186">
        <f>G465*(1+L465/100)</f>
        <v>0</v>
      </c>
      <c r="N465" s="186">
        <v>4.9100000000000003E-3</v>
      </c>
      <c r="O465" s="186">
        <f>ROUND(E465*N465,2)</f>
        <v>3.3</v>
      </c>
      <c r="P465" s="186">
        <v>0</v>
      </c>
      <c r="Q465" s="186">
        <f>ROUND(E465*P465,2)</f>
        <v>0</v>
      </c>
      <c r="R465" s="187" t="s">
        <v>377</v>
      </c>
      <c r="S465" s="187" t="s">
        <v>221</v>
      </c>
      <c r="T465" s="186" t="s">
        <v>221</v>
      </c>
      <c r="U465" s="186">
        <v>0.36199999999999999</v>
      </c>
      <c r="V465" s="186">
        <f>ROUND(E465*U465,2)</f>
        <v>243.56</v>
      </c>
      <c r="W465" s="187"/>
      <c r="X465" s="187"/>
      <c r="Y465" s="149"/>
      <c r="Z465" s="149"/>
      <c r="AA465" s="149"/>
      <c r="AB465" s="149"/>
      <c r="AC465" s="149"/>
      <c r="AD465" s="149"/>
      <c r="AE465" s="149" t="s">
        <v>332</v>
      </c>
      <c r="AF465" s="149" t="s">
        <v>926</v>
      </c>
      <c r="AG465" s="149"/>
      <c r="AH465" s="194"/>
      <c r="AI465" s="194"/>
      <c r="AJ465" s="197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5">
      <c r="A466" s="150"/>
      <c r="B466" s="191" t="s">
        <v>927</v>
      </c>
      <c r="C466" s="192"/>
      <c r="D466" s="189"/>
      <c r="E466" s="190">
        <v>211.46600000000001</v>
      </c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4"/>
      <c r="S466" s="164"/>
      <c r="T466" s="163"/>
      <c r="U466" s="163"/>
      <c r="V466" s="163"/>
      <c r="W466" s="164"/>
      <c r="X466" s="164"/>
      <c r="Y466" s="149"/>
      <c r="Z466" s="149"/>
      <c r="AA466" s="149"/>
      <c r="AB466" s="149"/>
      <c r="AC466" s="149"/>
      <c r="AD466" s="149"/>
      <c r="AE466" s="149" t="s">
        <v>280</v>
      </c>
      <c r="AF466" s="149">
        <v>0</v>
      </c>
      <c r="AG466" s="149"/>
      <c r="AH466" s="194"/>
      <c r="AI466" s="198" t="s">
        <v>927</v>
      </c>
      <c r="AJ466" s="197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5">
      <c r="A467" s="150"/>
      <c r="B467" s="191" t="s">
        <v>928</v>
      </c>
      <c r="C467" s="192"/>
      <c r="D467" s="189"/>
      <c r="E467" s="190">
        <v>461.34800000000001</v>
      </c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4"/>
      <c r="S467" s="164"/>
      <c r="T467" s="163"/>
      <c r="U467" s="163"/>
      <c r="V467" s="163"/>
      <c r="W467" s="164"/>
      <c r="X467" s="164"/>
      <c r="Y467" s="149"/>
      <c r="Z467" s="149"/>
      <c r="AA467" s="149"/>
      <c r="AB467" s="149"/>
      <c r="AC467" s="149"/>
      <c r="AD467" s="149"/>
      <c r="AE467" s="149" t="s">
        <v>280</v>
      </c>
      <c r="AF467" s="149">
        <v>0</v>
      </c>
      <c r="AG467" s="149"/>
      <c r="AH467" s="194"/>
      <c r="AI467" s="198" t="s">
        <v>928</v>
      </c>
      <c r="AJ467" s="197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5">
      <c r="A468" s="182">
        <v>116</v>
      </c>
      <c r="B468" s="183" t="s">
        <v>929</v>
      </c>
      <c r="C468" s="183" t="s">
        <v>930</v>
      </c>
      <c r="D468" s="184" t="s">
        <v>356</v>
      </c>
      <c r="E468" s="185">
        <v>461.34800000000001</v>
      </c>
      <c r="F468" s="188"/>
      <c r="G468" s="186">
        <f>ROUND(E468*F468,2)</f>
        <v>0</v>
      </c>
      <c r="H468" s="188"/>
      <c r="I468" s="186">
        <f>ROUND(E468*H468,2)</f>
        <v>0</v>
      </c>
      <c r="J468" s="188"/>
      <c r="K468" s="186">
        <f>ROUND(E468*J468,2)</f>
        <v>0</v>
      </c>
      <c r="L468" s="186">
        <v>21</v>
      </c>
      <c r="M468" s="186">
        <f>G468*(1+L468/100)</f>
        <v>0</v>
      </c>
      <c r="N468" s="186">
        <v>0</v>
      </c>
      <c r="O468" s="186">
        <f>ROUND(E468*N468,2)</f>
        <v>0</v>
      </c>
      <c r="P468" s="186">
        <v>0</v>
      </c>
      <c r="Q468" s="186">
        <f>ROUND(E468*P468,2)</f>
        <v>0</v>
      </c>
      <c r="R468" s="187"/>
      <c r="S468" s="187" t="s">
        <v>230</v>
      </c>
      <c r="T468" s="186" t="s">
        <v>222</v>
      </c>
      <c r="U468" s="186">
        <v>0</v>
      </c>
      <c r="V468" s="186">
        <f>ROUND(E468*U468,2)</f>
        <v>0</v>
      </c>
      <c r="W468" s="187"/>
      <c r="X468" s="187"/>
      <c r="Y468" s="149"/>
      <c r="Z468" s="149"/>
      <c r="AA468" s="149"/>
      <c r="AB468" s="149"/>
      <c r="AC468" s="149"/>
      <c r="AD468" s="149"/>
      <c r="AE468" s="149" t="s">
        <v>332</v>
      </c>
      <c r="AF468" s="149" t="s">
        <v>931</v>
      </c>
      <c r="AG468" s="149"/>
      <c r="AH468" s="194"/>
      <c r="AI468" s="194"/>
      <c r="AJ468" s="197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5">
      <c r="A469" s="150"/>
      <c r="B469" s="191" t="s">
        <v>932</v>
      </c>
      <c r="C469" s="192"/>
      <c r="D469" s="189"/>
      <c r="E469" s="190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4"/>
      <c r="S469" s="164"/>
      <c r="T469" s="163"/>
      <c r="U469" s="163"/>
      <c r="V469" s="163"/>
      <c r="W469" s="164"/>
      <c r="X469" s="164"/>
      <c r="Y469" s="149"/>
      <c r="Z469" s="149"/>
      <c r="AA469" s="149"/>
      <c r="AB469" s="149"/>
      <c r="AC469" s="149"/>
      <c r="AD469" s="149"/>
      <c r="AE469" s="149" t="s">
        <v>280</v>
      </c>
      <c r="AF469" s="149">
        <v>0</v>
      </c>
      <c r="AG469" s="149"/>
      <c r="AH469" s="194"/>
      <c r="AI469" s="198" t="s">
        <v>932</v>
      </c>
      <c r="AJ469" s="197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5">
      <c r="A470" s="150"/>
      <c r="B470" s="191" t="s">
        <v>933</v>
      </c>
      <c r="C470" s="192"/>
      <c r="D470" s="189"/>
      <c r="E470" s="190">
        <v>36.43</v>
      </c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4"/>
      <c r="S470" s="164"/>
      <c r="T470" s="163"/>
      <c r="U470" s="163"/>
      <c r="V470" s="163"/>
      <c r="W470" s="164"/>
      <c r="X470" s="164"/>
      <c r="Y470" s="149"/>
      <c r="Z470" s="149"/>
      <c r="AA470" s="149"/>
      <c r="AB470" s="149"/>
      <c r="AC470" s="149"/>
      <c r="AD470" s="149"/>
      <c r="AE470" s="149" t="s">
        <v>280</v>
      </c>
      <c r="AF470" s="149">
        <v>0</v>
      </c>
      <c r="AG470" s="149"/>
      <c r="AH470" s="194"/>
      <c r="AI470" s="198" t="s">
        <v>933</v>
      </c>
      <c r="AJ470" s="197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5">
      <c r="A471" s="150"/>
      <c r="B471" s="191" t="s">
        <v>934</v>
      </c>
      <c r="C471" s="192"/>
      <c r="D471" s="189"/>
      <c r="E471" s="190">
        <v>15.07</v>
      </c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4"/>
      <c r="S471" s="164"/>
      <c r="T471" s="163"/>
      <c r="U471" s="163"/>
      <c r="V471" s="163"/>
      <c r="W471" s="164"/>
      <c r="X471" s="164"/>
      <c r="Y471" s="149"/>
      <c r="Z471" s="149"/>
      <c r="AA471" s="149"/>
      <c r="AB471" s="149"/>
      <c r="AC471" s="149"/>
      <c r="AD471" s="149"/>
      <c r="AE471" s="149" t="s">
        <v>280</v>
      </c>
      <c r="AF471" s="149">
        <v>0</v>
      </c>
      <c r="AG471" s="149"/>
      <c r="AH471" s="194"/>
      <c r="AI471" s="198" t="s">
        <v>934</v>
      </c>
      <c r="AJ471" s="197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5">
      <c r="A472" s="150"/>
      <c r="B472" s="191" t="s">
        <v>935</v>
      </c>
      <c r="C472" s="192"/>
      <c r="D472" s="189"/>
      <c r="E472" s="190">
        <v>97.04</v>
      </c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4"/>
      <c r="S472" s="164"/>
      <c r="T472" s="163"/>
      <c r="U472" s="163"/>
      <c r="V472" s="163"/>
      <c r="W472" s="164"/>
      <c r="X472" s="164"/>
      <c r="Y472" s="149"/>
      <c r="Z472" s="149"/>
      <c r="AA472" s="149"/>
      <c r="AB472" s="149"/>
      <c r="AC472" s="149"/>
      <c r="AD472" s="149"/>
      <c r="AE472" s="149" t="s">
        <v>280</v>
      </c>
      <c r="AF472" s="149">
        <v>0</v>
      </c>
      <c r="AG472" s="149"/>
      <c r="AH472" s="194"/>
      <c r="AI472" s="198" t="s">
        <v>935</v>
      </c>
      <c r="AJ472" s="197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5">
      <c r="A473" s="150"/>
      <c r="B473" s="191" t="s">
        <v>936</v>
      </c>
      <c r="C473" s="192"/>
      <c r="D473" s="189"/>
      <c r="E473" s="190">
        <v>41.715000000000003</v>
      </c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4"/>
      <c r="S473" s="164"/>
      <c r="T473" s="163"/>
      <c r="U473" s="163"/>
      <c r="V473" s="163"/>
      <c r="W473" s="164"/>
      <c r="X473" s="164"/>
      <c r="Y473" s="149"/>
      <c r="Z473" s="149"/>
      <c r="AA473" s="149"/>
      <c r="AB473" s="149"/>
      <c r="AC473" s="149"/>
      <c r="AD473" s="149"/>
      <c r="AE473" s="149" t="s">
        <v>280</v>
      </c>
      <c r="AF473" s="149">
        <v>0</v>
      </c>
      <c r="AG473" s="149"/>
      <c r="AH473" s="194"/>
      <c r="AI473" s="198" t="s">
        <v>936</v>
      </c>
      <c r="AJ473" s="197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5">
      <c r="A474" s="150"/>
      <c r="B474" s="191" t="s">
        <v>937</v>
      </c>
      <c r="C474" s="192"/>
      <c r="D474" s="189"/>
      <c r="E474" s="190">
        <v>50.52</v>
      </c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4"/>
      <c r="S474" s="164"/>
      <c r="T474" s="163"/>
      <c r="U474" s="163"/>
      <c r="V474" s="163"/>
      <c r="W474" s="164"/>
      <c r="X474" s="164"/>
      <c r="Y474" s="149"/>
      <c r="Z474" s="149"/>
      <c r="AA474" s="149"/>
      <c r="AB474" s="149"/>
      <c r="AC474" s="149"/>
      <c r="AD474" s="149"/>
      <c r="AE474" s="149" t="s">
        <v>280</v>
      </c>
      <c r="AF474" s="149">
        <v>0</v>
      </c>
      <c r="AG474" s="149"/>
      <c r="AH474" s="194"/>
      <c r="AI474" s="198" t="s">
        <v>937</v>
      </c>
      <c r="AJ474" s="197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5">
      <c r="A475" s="150"/>
      <c r="B475" s="270" t="s">
        <v>938</v>
      </c>
      <c r="C475" s="270"/>
      <c r="D475" s="271"/>
      <c r="E475" s="190">
        <v>160.303</v>
      </c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4"/>
      <c r="S475" s="164"/>
      <c r="T475" s="163"/>
      <c r="U475" s="163"/>
      <c r="V475" s="163"/>
      <c r="W475" s="164"/>
      <c r="X475" s="164"/>
      <c r="Y475" s="149"/>
      <c r="Z475" s="149"/>
      <c r="AA475" s="149"/>
      <c r="AB475" s="149"/>
      <c r="AC475" s="149"/>
      <c r="AD475" s="149"/>
      <c r="AE475" s="149" t="s">
        <v>280</v>
      </c>
      <c r="AF475" s="149">
        <v>0</v>
      </c>
      <c r="AG475" s="149"/>
      <c r="AH475" s="194"/>
      <c r="AI475" s="198" t="s">
        <v>938</v>
      </c>
      <c r="AJ475" s="197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5">
      <c r="A476" s="150"/>
      <c r="B476" s="191" t="s">
        <v>939</v>
      </c>
      <c r="C476" s="192"/>
      <c r="D476" s="189"/>
      <c r="E476" s="190">
        <v>33.68</v>
      </c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4"/>
      <c r="S476" s="164"/>
      <c r="T476" s="163"/>
      <c r="U476" s="163"/>
      <c r="V476" s="163"/>
      <c r="W476" s="164"/>
      <c r="X476" s="164"/>
      <c r="Y476" s="149"/>
      <c r="Z476" s="149"/>
      <c r="AA476" s="149"/>
      <c r="AB476" s="149"/>
      <c r="AC476" s="149"/>
      <c r="AD476" s="149"/>
      <c r="AE476" s="149" t="s">
        <v>280</v>
      </c>
      <c r="AF476" s="149">
        <v>0</v>
      </c>
      <c r="AG476" s="149"/>
      <c r="AH476" s="194"/>
      <c r="AI476" s="198" t="s">
        <v>939</v>
      </c>
      <c r="AJ476" s="197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5">
      <c r="A477" s="150"/>
      <c r="B477" s="191" t="s">
        <v>302</v>
      </c>
      <c r="C477" s="192"/>
      <c r="D477" s="189"/>
      <c r="E477" s="190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4"/>
      <c r="S477" s="164"/>
      <c r="T477" s="163"/>
      <c r="U477" s="163"/>
      <c r="V477" s="163"/>
      <c r="W477" s="164"/>
      <c r="X477" s="164"/>
      <c r="Y477" s="149"/>
      <c r="Z477" s="149"/>
      <c r="AA477" s="149"/>
      <c r="AB477" s="149"/>
      <c r="AC477" s="149"/>
      <c r="AD477" s="149"/>
      <c r="AE477" s="149" t="s">
        <v>280</v>
      </c>
      <c r="AF477" s="149">
        <v>0</v>
      </c>
      <c r="AG477" s="149"/>
      <c r="AH477" s="194"/>
      <c r="AI477" s="198" t="s">
        <v>302</v>
      </c>
      <c r="AJ477" s="197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5">
      <c r="A478" s="150"/>
      <c r="B478" s="191" t="s">
        <v>940</v>
      </c>
      <c r="C478" s="192"/>
      <c r="D478" s="189"/>
      <c r="E478" s="190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4"/>
      <c r="S478" s="164"/>
      <c r="T478" s="163"/>
      <c r="U478" s="163"/>
      <c r="V478" s="163"/>
      <c r="W478" s="164"/>
      <c r="X478" s="164"/>
      <c r="Y478" s="149"/>
      <c r="Z478" s="149"/>
      <c r="AA478" s="149"/>
      <c r="AB478" s="149"/>
      <c r="AC478" s="149"/>
      <c r="AD478" s="149"/>
      <c r="AE478" s="149" t="s">
        <v>280</v>
      </c>
      <c r="AF478" s="149">
        <v>0</v>
      </c>
      <c r="AG478" s="149"/>
      <c r="AH478" s="194"/>
      <c r="AI478" s="198" t="s">
        <v>940</v>
      </c>
      <c r="AJ478" s="197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5">
      <c r="A479" s="150"/>
      <c r="B479" s="191" t="s">
        <v>941</v>
      </c>
      <c r="C479" s="192"/>
      <c r="D479" s="189"/>
      <c r="E479" s="190">
        <v>10.52</v>
      </c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4"/>
      <c r="S479" s="164"/>
      <c r="T479" s="163"/>
      <c r="U479" s="163"/>
      <c r="V479" s="163"/>
      <c r="W479" s="164"/>
      <c r="X479" s="164"/>
      <c r="Y479" s="149"/>
      <c r="Z479" s="149"/>
      <c r="AA479" s="149"/>
      <c r="AB479" s="149"/>
      <c r="AC479" s="149"/>
      <c r="AD479" s="149"/>
      <c r="AE479" s="149" t="s">
        <v>280</v>
      </c>
      <c r="AF479" s="149">
        <v>0</v>
      </c>
      <c r="AG479" s="149"/>
      <c r="AH479" s="194"/>
      <c r="AI479" s="198" t="s">
        <v>941</v>
      </c>
      <c r="AJ479" s="197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5">
      <c r="A480" s="150"/>
      <c r="B480" s="191" t="s">
        <v>942</v>
      </c>
      <c r="C480" s="192"/>
      <c r="D480" s="189"/>
      <c r="E480" s="190">
        <v>5.46</v>
      </c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4"/>
      <c r="S480" s="164"/>
      <c r="T480" s="163"/>
      <c r="U480" s="163"/>
      <c r="V480" s="163"/>
      <c r="W480" s="164"/>
      <c r="X480" s="164"/>
      <c r="Y480" s="149"/>
      <c r="Z480" s="149"/>
      <c r="AA480" s="149"/>
      <c r="AB480" s="149"/>
      <c r="AC480" s="149"/>
      <c r="AD480" s="149"/>
      <c r="AE480" s="149" t="s">
        <v>280</v>
      </c>
      <c r="AF480" s="149">
        <v>0</v>
      </c>
      <c r="AG480" s="149"/>
      <c r="AH480" s="194"/>
      <c r="AI480" s="198" t="s">
        <v>942</v>
      </c>
      <c r="AJ480" s="197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5">
      <c r="A481" s="150"/>
      <c r="B481" s="191" t="s">
        <v>943</v>
      </c>
      <c r="C481" s="192"/>
      <c r="D481" s="189"/>
      <c r="E481" s="190">
        <v>7.25</v>
      </c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4"/>
      <c r="S481" s="164"/>
      <c r="T481" s="163"/>
      <c r="U481" s="163"/>
      <c r="V481" s="163"/>
      <c r="W481" s="164"/>
      <c r="X481" s="164"/>
      <c r="Y481" s="149"/>
      <c r="Z481" s="149"/>
      <c r="AA481" s="149"/>
      <c r="AB481" s="149"/>
      <c r="AC481" s="149"/>
      <c r="AD481" s="149"/>
      <c r="AE481" s="149" t="s">
        <v>280</v>
      </c>
      <c r="AF481" s="149">
        <v>0</v>
      </c>
      <c r="AG481" s="149"/>
      <c r="AH481" s="194"/>
      <c r="AI481" s="198" t="s">
        <v>943</v>
      </c>
      <c r="AJ481" s="197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5">
      <c r="A482" s="150"/>
      <c r="B482" s="191" t="s">
        <v>944</v>
      </c>
      <c r="C482" s="192"/>
      <c r="D482" s="189"/>
      <c r="E482" s="190">
        <v>3.36</v>
      </c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4"/>
      <c r="S482" s="164"/>
      <c r="T482" s="163"/>
      <c r="U482" s="163"/>
      <c r="V482" s="163"/>
      <c r="W482" s="164"/>
      <c r="X482" s="164"/>
      <c r="Y482" s="149"/>
      <c r="Z482" s="149"/>
      <c r="AA482" s="149"/>
      <c r="AB482" s="149"/>
      <c r="AC482" s="149"/>
      <c r="AD482" s="149"/>
      <c r="AE482" s="149" t="s">
        <v>280</v>
      </c>
      <c r="AF482" s="149">
        <v>0</v>
      </c>
      <c r="AG482" s="149"/>
      <c r="AH482" s="194"/>
      <c r="AI482" s="198" t="s">
        <v>944</v>
      </c>
      <c r="AJ482" s="197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x14ac:dyDescent="0.25">
      <c r="A483" s="136"/>
      <c r="B483" s="154"/>
      <c r="C483" s="154"/>
      <c r="D483" s="157"/>
      <c r="E483" s="158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60"/>
      <c r="S483" s="160"/>
      <c r="T483" s="159"/>
      <c r="U483" s="159"/>
      <c r="V483" s="159"/>
      <c r="W483" s="160"/>
      <c r="X483" s="160"/>
      <c r="AH483" s="193"/>
      <c r="AI483" s="193"/>
      <c r="AJ483" s="196"/>
    </row>
    <row r="484" spans="1:60" x14ac:dyDescent="0.25">
      <c r="A484" s="152" t="s">
        <v>215</v>
      </c>
      <c r="B484" s="169" t="s">
        <v>108</v>
      </c>
      <c r="C484" s="169" t="s">
        <v>109</v>
      </c>
      <c r="D484" s="170"/>
      <c r="E484" s="171"/>
      <c r="F484" s="172"/>
      <c r="G484" s="173">
        <f>SUMIF(AE485:AE499,"&lt;&gt;NOR",G485:G499)</f>
        <v>0</v>
      </c>
      <c r="H484" s="172"/>
      <c r="I484" s="172">
        <f>SUM(I485:I499)</f>
        <v>0</v>
      </c>
      <c r="J484" s="172"/>
      <c r="K484" s="172">
        <f>SUM(K485:K499)</f>
        <v>0</v>
      </c>
      <c r="L484" s="172"/>
      <c r="M484" s="172">
        <f>SUM(M485:M499)</f>
        <v>0</v>
      </c>
      <c r="N484" s="172"/>
      <c r="O484" s="172">
        <f>SUM(O485:O499)</f>
        <v>214.5</v>
      </c>
      <c r="P484" s="172"/>
      <c r="Q484" s="172">
        <f>SUM(Q485:Q499)</f>
        <v>0</v>
      </c>
      <c r="R484" s="174"/>
      <c r="S484" s="174"/>
      <c r="T484" s="172"/>
      <c r="U484" s="172"/>
      <c r="V484" s="172">
        <f>SUM(V485:V499)</f>
        <v>735.25999999999988</v>
      </c>
      <c r="W484" s="174"/>
      <c r="X484" s="175"/>
      <c r="AE484" t="s">
        <v>216</v>
      </c>
      <c r="AH484" s="193"/>
      <c r="AI484" s="193"/>
      <c r="AJ484" s="196"/>
    </row>
    <row r="485" spans="1:60" outlineLevel="1" x14ac:dyDescent="0.25">
      <c r="A485" s="182">
        <v>117</v>
      </c>
      <c r="B485" s="183" t="s">
        <v>945</v>
      </c>
      <c r="C485" s="183" t="s">
        <v>946</v>
      </c>
      <c r="D485" s="184" t="s">
        <v>330</v>
      </c>
      <c r="E485" s="185">
        <v>0.35437999999999997</v>
      </c>
      <c r="F485" s="188"/>
      <c r="G485" s="186">
        <f>ROUND(E485*F485,2)</f>
        <v>0</v>
      </c>
      <c r="H485" s="188"/>
      <c r="I485" s="186">
        <f>ROUND(E485*H485,2)</f>
        <v>0</v>
      </c>
      <c r="J485" s="188"/>
      <c r="K485" s="186">
        <f>ROUND(E485*J485,2)</f>
        <v>0</v>
      </c>
      <c r="L485" s="186">
        <v>21</v>
      </c>
      <c r="M485" s="186">
        <f>G485*(1+L485/100)</f>
        <v>0</v>
      </c>
      <c r="N485" s="186">
        <v>2.5</v>
      </c>
      <c r="O485" s="186">
        <f>ROUND(E485*N485,2)</f>
        <v>0.89</v>
      </c>
      <c r="P485" s="186">
        <v>0</v>
      </c>
      <c r="Q485" s="186">
        <f>ROUND(E485*P485,2)</f>
        <v>0</v>
      </c>
      <c r="R485" s="187" t="s">
        <v>525</v>
      </c>
      <c r="S485" s="187" t="s">
        <v>221</v>
      </c>
      <c r="T485" s="186" t="s">
        <v>221</v>
      </c>
      <c r="U485" s="186">
        <v>4.4000000000000004</v>
      </c>
      <c r="V485" s="186">
        <f>ROUND(E485*U485,2)</f>
        <v>1.56</v>
      </c>
      <c r="W485" s="187"/>
      <c r="X485" s="187"/>
      <c r="Y485" s="149"/>
      <c r="Z485" s="149"/>
      <c r="AA485" s="149"/>
      <c r="AB485" s="149"/>
      <c r="AC485" s="149"/>
      <c r="AD485" s="149"/>
      <c r="AE485" s="149" t="s">
        <v>332</v>
      </c>
      <c r="AF485" s="149" t="s">
        <v>947</v>
      </c>
      <c r="AG485" s="149"/>
      <c r="AH485" s="194"/>
      <c r="AI485" s="194"/>
      <c r="AJ485" s="197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5">
      <c r="A486" s="150"/>
      <c r="B486" s="191" t="s">
        <v>948</v>
      </c>
      <c r="C486" s="192"/>
      <c r="D486" s="189"/>
      <c r="E486" s="190">
        <v>0.35437999999999997</v>
      </c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4"/>
      <c r="S486" s="164"/>
      <c r="T486" s="163"/>
      <c r="U486" s="163"/>
      <c r="V486" s="163"/>
      <c r="W486" s="164"/>
      <c r="X486" s="164"/>
      <c r="Y486" s="149"/>
      <c r="Z486" s="149"/>
      <c r="AA486" s="149"/>
      <c r="AB486" s="149"/>
      <c r="AC486" s="149"/>
      <c r="AD486" s="149"/>
      <c r="AE486" s="149" t="s">
        <v>280</v>
      </c>
      <c r="AF486" s="149">
        <v>0</v>
      </c>
      <c r="AG486" s="149"/>
      <c r="AH486" s="194"/>
      <c r="AI486" s="198" t="s">
        <v>948</v>
      </c>
      <c r="AJ486" s="197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5">
      <c r="A487" s="182">
        <v>118</v>
      </c>
      <c r="B487" s="183" t="s">
        <v>949</v>
      </c>
      <c r="C487" s="183" t="s">
        <v>950</v>
      </c>
      <c r="D487" s="184" t="s">
        <v>356</v>
      </c>
      <c r="E487" s="185">
        <v>675.6</v>
      </c>
      <c r="F487" s="188"/>
      <c r="G487" s="186">
        <f>ROUND(E487*F487,2)</f>
        <v>0</v>
      </c>
      <c r="H487" s="188"/>
      <c r="I487" s="186">
        <f>ROUND(E487*H487,2)</f>
        <v>0</v>
      </c>
      <c r="J487" s="188"/>
      <c r="K487" s="186">
        <f>ROUND(E487*J487,2)</f>
        <v>0</v>
      </c>
      <c r="L487" s="186">
        <v>21</v>
      </c>
      <c r="M487" s="186">
        <f>G487*(1+L487/100)</f>
        <v>0</v>
      </c>
      <c r="N487" s="186">
        <v>1.095E-2</v>
      </c>
      <c r="O487" s="186">
        <f>ROUND(E487*N487,2)</f>
        <v>7.4</v>
      </c>
      <c r="P487" s="186">
        <v>0</v>
      </c>
      <c r="Q487" s="186">
        <f>ROUND(E487*P487,2)</f>
        <v>0</v>
      </c>
      <c r="R487" s="187" t="s">
        <v>377</v>
      </c>
      <c r="S487" s="187" t="s">
        <v>221</v>
      </c>
      <c r="T487" s="186" t="s">
        <v>221</v>
      </c>
      <c r="U487" s="186">
        <v>0.35149999999999998</v>
      </c>
      <c r="V487" s="186">
        <f>ROUND(E487*U487,2)</f>
        <v>237.47</v>
      </c>
      <c r="W487" s="187"/>
      <c r="X487" s="187"/>
      <c r="Y487" s="149"/>
      <c r="Z487" s="149"/>
      <c r="AA487" s="149"/>
      <c r="AB487" s="149"/>
      <c r="AC487" s="149"/>
      <c r="AD487" s="149"/>
      <c r="AE487" s="149" t="s">
        <v>332</v>
      </c>
      <c r="AF487" s="149" t="s">
        <v>951</v>
      </c>
      <c r="AG487" s="149"/>
      <c r="AH487" s="194"/>
      <c r="AI487" s="194"/>
      <c r="AJ487" s="197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5">
      <c r="A488" s="150"/>
      <c r="B488" s="191" t="s">
        <v>952</v>
      </c>
      <c r="C488" s="192"/>
      <c r="D488" s="189"/>
      <c r="E488" s="190">
        <v>675.6</v>
      </c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4"/>
      <c r="S488" s="164"/>
      <c r="T488" s="163"/>
      <c r="U488" s="163"/>
      <c r="V488" s="163"/>
      <c r="W488" s="164"/>
      <c r="X488" s="164"/>
      <c r="Y488" s="149"/>
      <c r="Z488" s="149"/>
      <c r="AA488" s="149"/>
      <c r="AB488" s="149"/>
      <c r="AC488" s="149"/>
      <c r="AD488" s="149"/>
      <c r="AE488" s="149" t="s">
        <v>280</v>
      </c>
      <c r="AF488" s="149">
        <v>0</v>
      </c>
      <c r="AG488" s="149"/>
      <c r="AH488" s="194"/>
      <c r="AI488" s="198" t="s">
        <v>952</v>
      </c>
      <c r="AJ488" s="197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5">
      <c r="A489" s="182">
        <v>119</v>
      </c>
      <c r="B489" s="183" t="s">
        <v>953</v>
      </c>
      <c r="C489" s="183" t="s">
        <v>954</v>
      </c>
      <c r="D489" s="184" t="s">
        <v>356</v>
      </c>
      <c r="E489" s="185">
        <v>675.6</v>
      </c>
      <c r="F489" s="188"/>
      <c r="G489" s="186">
        <f>ROUND(E489*F489,2)</f>
        <v>0</v>
      </c>
      <c r="H489" s="188"/>
      <c r="I489" s="186">
        <f>ROUND(E489*H489,2)</f>
        <v>0</v>
      </c>
      <c r="J489" s="188"/>
      <c r="K489" s="186">
        <f>ROUND(E489*J489,2)</f>
        <v>0</v>
      </c>
      <c r="L489" s="186">
        <v>21</v>
      </c>
      <c r="M489" s="186">
        <f>G489*(1+L489/100)</f>
        <v>0</v>
      </c>
      <c r="N489" s="186">
        <v>0.1111</v>
      </c>
      <c r="O489" s="186">
        <f>ROUND(E489*N489,2)</f>
        <v>75.06</v>
      </c>
      <c r="P489" s="186">
        <v>0</v>
      </c>
      <c r="Q489" s="186">
        <f>ROUND(E489*P489,2)</f>
        <v>0</v>
      </c>
      <c r="R489" s="187" t="s">
        <v>377</v>
      </c>
      <c r="S489" s="187" t="s">
        <v>221</v>
      </c>
      <c r="T489" s="186" t="s">
        <v>221</v>
      </c>
      <c r="U489" s="186">
        <v>0.13100000000000001</v>
      </c>
      <c r="V489" s="186">
        <f>ROUND(E489*U489,2)</f>
        <v>88.5</v>
      </c>
      <c r="W489" s="187"/>
      <c r="X489" s="187"/>
      <c r="Y489" s="149"/>
      <c r="Z489" s="149"/>
      <c r="AA489" s="149"/>
      <c r="AB489" s="149"/>
      <c r="AC489" s="149"/>
      <c r="AD489" s="149"/>
      <c r="AE489" s="149" t="s">
        <v>332</v>
      </c>
      <c r="AF489" s="149" t="s">
        <v>955</v>
      </c>
      <c r="AG489" s="149"/>
      <c r="AH489" s="194"/>
      <c r="AI489" s="194"/>
      <c r="AJ489" s="197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5">
      <c r="A490" s="150"/>
      <c r="B490" s="191" t="s">
        <v>952</v>
      </c>
      <c r="C490" s="192"/>
      <c r="D490" s="189"/>
      <c r="E490" s="190">
        <v>675.6</v>
      </c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4"/>
      <c r="S490" s="164"/>
      <c r="T490" s="163"/>
      <c r="U490" s="163"/>
      <c r="V490" s="163"/>
      <c r="W490" s="164"/>
      <c r="X490" s="164"/>
      <c r="Y490" s="149"/>
      <c r="Z490" s="149"/>
      <c r="AA490" s="149"/>
      <c r="AB490" s="149"/>
      <c r="AC490" s="149"/>
      <c r="AD490" s="149"/>
      <c r="AE490" s="149" t="s">
        <v>280</v>
      </c>
      <c r="AF490" s="149">
        <v>0</v>
      </c>
      <c r="AG490" s="149"/>
      <c r="AH490" s="194"/>
      <c r="AI490" s="198" t="s">
        <v>952</v>
      </c>
      <c r="AJ490" s="197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5">
      <c r="A491" s="182">
        <v>120</v>
      </c>
      <c r="B491" s="183" t="s">
        <v>956</v>
      </c>
      <c r="C491" s="183" t="s">
        <v>957</v>
      </c>
      <c r="D491" s="184" t="s">
        <v>356</v>
      </c>
      <c r="E491" s="185">
        <v>1351.2</v>
      </c>
      <c r="F491" s="188"/>
      <c r="G491" s="186">
        <f>ROUND(E491*F491,2)</f>
        <v>0</v>
      </c>
      <c r="H491" s="188"/>
      <c r="I491" s="186">
        <f>ROUND(E491*H491,2)</f>
        <v>0</v>
      </c>
      <c r="J491" s="188"/>
      <c r="K491" s="186">
        <f>ROUND(E491*J491,2)</f>
        <v>0</v>
      </c>
      <c r="L491" s="186">
        <v>21</v>
      </c>
      <c r="M491" s="186">
        <f>G491*(1+L491/100)</f>
        <v>0</v>
      </c>
      <c r="N491" s="186">
        <v>1.111E-2</v>
      </c>
      <c r="O491" s="186">
        <f>ROUND(E491*N491,2)</f>
        <v>15.01</v>
      </c>
      <c r="P491" s="186">
        <v>0</v>
      </c>
      <c r="Q491" s="186">
        <f>ROUND(E491*P491,2)</f>
        <v>0</v>
      </c>
      <c r="R491" s="187" t="s">
        <v>377</v>
      </c>
      <c r="S491" s="187" t="s">
        <v>221</v>
      </c>
      <c r="T491" s="186" t="s">
        <v>221</v>
      </c>
      <c r="U491" s="186">
        <v>4.0000000000000001E-3</v>
      </c>
      <c r="V491" s="186">
        <f>ROUND(E491*U491,2)</f>
        <v>5.4</v>
      </c>
      <c r="W491" s="187"/>
      <c r="X491" s="187"/>
      <c r="Y491" s="149"/>
      <c r="Z491" s="149"/>
      <c r="AA491" s="149"/>
      <c r="AB491" s="149"/>
      <c r="AC491" s="149"/>
      <c r="AD491" s="149"/>
      <c r="AE491" s="149" t="s">
        <v>332</v>
      </c>
      <c r="AF491" s="149" t="s">
        <v>958</v>
      </c>
      <c r="AG491" s="149"/>
      <c r="AH491" s="194"/>
      <c r="AI491" s="194"/>
      <c r="AJ491" s="197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5">
      <c r="A492" s="150"/>
      <c r="B492" s="191" t="s">
        <v>959</v>
      </c>
      <c r="C492" s="192"/>
      <c r="D492" s="189"/>
      <c r="E492" s="190">
        <v>1351.2</v>
      </c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4"/>
      <c r="S492" s="164"/>
      <c r="T492" s="163"/>
      <c r="U492" s="163"/>
      <c r="V492" s="163"/>
      <c r="W492" s="164"/>
      <c r="X492" s="164"/>
      <c r="Y492" s="149"/>
      <c r="Z492" s="149"/>
      <c r="AA492" s="149"/>
      <c r="AB492" s="149"/>
      <c r="AC492" s="149"/>
      <c r="AD492" s="149"/>
      <c r="AE492" s="149" t="s">
        <v>280</v>
      </c>
      <c r="AF492" s="149">
        <v>0</v>
      </c>
      <c r="AG492" s="149"/>
      <c r="AH492" s="194"/>
      <c r="AI492" s="198" t="s">
        <v>959</v>
      </c>
      <c r="AJ492" s="197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5">
      <c r="A493" s="182">
        <v>121</v>
      </c>
      <c r="B493" s="183" t="s">
        <v>960</v>
      </c>
      <c r="C493" s="183" t="s">
        <v>961</v>
      </c>
      <c r="D493" s="184" t="s">
        <v>356</v>
      </c>
      <c r="E493" s="185">
        <v>58.9</v>
      </c>
      <c r="F493" s="188"/>
      <c r="G493" s="186">
        <f>ROUND(E493*F493,2)</f>
        <v>0</v>
      </c>
      <c r="H493" s="188"/>
      <c r="I493" s="186">
        <f>ROUND(E493*H493,2)</f>
        <v>0</v>
      </c>
      <c r="J493" s="188"/>
      <c r="K493" s="186">
        <f>ROUND(E493*J493,2)</f>
        <v>0</v>
      </c>
      <c r="L493" s="186">
        <v>21</v>
      </c>
      <c r="M493" s="186">
        <f>G493*(1+L493/100)</f>
        <v>0</v>
      </c>
      <c r="N493" s="186">
        <v>0.25836999999999999</v>
      </c>
      <c r="O493" s="186">
        <f>ROUND(E493*N493,2)</f>
        <v>15.22</v>
      </c>
      <c r="P493" s="186">
        <v>0</v>
      </c>
      <c r="Q493" s="186">
        <f>ROUND(E493*P493,2)</f>
        <v>0</v>
      </c>
      <c r="R493" s="187" t="s">
        <v>377</v>
      </c>
      <c r="S493" s="187" t="s">
        <v>221</v>
      </c>
      <c r="T493" s="186" t="s">
        <v>221</v>
      </c>
      <c r="U493" s="186">
        <v>0.62</v>
      </c>
      <c r="V493" s="186">
        <f>ROUND(E493*U493,2)</f>
        <v>36.520000000000003</v>
      </c>
      <c r="W493" s="187"/>
      <c r="X493" s="187"/>
      <c r="Y493" s="149"/>
      <c r="Z493" s="149"/>
      <c r="AA493" s="149"/>
      <c r="AB493" s="149"/>
      <c r="AC493" s="149"/>
      <c r="AD493" s="149"/>
      <c r="AE493" s="149" t="s">
        <v>332</v>
      </c>
      <c r="AF493" s="149" t="s">
        <v>962</v>
      </c>
      <c r="AG493" s="149"/>
      <c r="AH493" s="194"/>
      <c r="AI493" s="194"/>
      <c r="AJ493" s="197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5">
      <c r="A494" s="150"/>
      <c r="B494" s="191" t="s">
        <v>963</v>
      </c>
      <c r="C494" s="192"/>
      <c r="D494" s="189"/>
      <c r="E494" s="190">
        <v>58.9</v>
      </c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4"/>
      <c r="S494" s="164"/>
      <c r="T494" s="163"/>
      <c r="U494" s="163"/>
      <c r="V494" s="163"/>
      <c r="W494" s="164"/>
      <c r="X494" s="164"/>
      <c r="Y494" s="149"/>
      <c r="Z494" s="149"/>
      <c r="AA494" s="149"/>
      <c r="AB494" s="149"/>
      <c r="AC494" s="149"/>
      <c r="AD494" s="149"/>
      <c r="AE494" s="149" t="s">
        <v>280</v>
      </c>
      <c r="AF494" s="149">
        <v>0</v>
      </c>
      <c r="AG494" s="149"/>
      <c r="AH494" s="194"/>
      <c r="AI494" s="198" t="s">
        <v>963</v>
      </c>
      <c r="AJ494" s="197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ht="20.399999999999999" outlineLevel="1" x14ac:dyDescent="0.25">
      <c r="A495" s="182">
        <v>122</v>
      </c>
      <c r="B495" s="183" t="s">
        <v>964</v>
      </c>
      <c r="C495" s="183" t="s">
        <v>965</v>
      </c>
      <c r="D495" s="184" t="s">
        <v>356</v>
      </c>
      <c r="E495" s="185">
        <v>681.75</v>
      </c>
      <c r="F495" s="188"/>
      <c r="G495" s="186">
        <f>ROUND(E495*F495,2)</f>
        <v>0</v>
      </c>
      <c r="H495" s="188"/>
      <c r="I495" s="186">
        <f>ROUND(E495*H495,2)</f>
        <v>0</v>
      </c>
      <c r="J495" s="188"/>
      <c r="K495" s="186">
        <f>ROUND(E495*J495,2)</f>
        <v>0</v>
      </c>
      <c r="L495" s="186">
        <v>21</v>
      </c>
      <c r="M495" s="186">
        <f>G495*(1+L495/100)</f>
        <v>0</v>
      </c>
      <c r="N495" s="186">
        <v>2.3600000000000001E-3</v>
      </c>
      <c r="O495" s="186">
        <f>ROUND(E495*N495,2)</f>
        <v>1.61</v>
      </c>
      <c r="P495" s="186">
        <v>0</v>
      </c>
      <c r="Q495" s="186">
        <f>ROUND(E495*P495,2)</f>
        <v>0</v>
      </c>
      <c r="R495" s="187" t="s">
        <v>377</v>
      </c>
      <c r="S495" s="187" t="s">
        <v>221</v>
      </c>
      <c r="T495" s="186" t="s">
        <v>221</v>
      </c>
      <c r="U495" s="186">
        <v>0.44177</v>
      </c>
      <c r="V495" s="186">
        <f>ROUND(E495*U495,2)</f>
        <v>301.18</v>
      </c>
      <c r="W495" s="187"/>
      <c r="X495" s="187"/>
      <c r="Y495" s="149"/>
      <c r="Z495" s="149"/>
      <c r="AA495" s="149"/>
      <c r="AB495" s="149"/>
      <c r="AC495" s="149"/>
      <c r="AD495" s="149"/>
      <c r="AE495" s="149" t="s">
        <v>332</v>
      </c>
      <c r="AF495" s="149" t="s">
        <v>966</v>
      </c>
      <c r="AG495" s="149"/>
      <c r="AH495" s="194"/>
      <c r="AI495" s="194"/>
      <c r="AJ495" s="197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5">
      <c r="A496" s="150"/>
      <c r="B496" s="191" t="s">
        <v>967</v>
      </c>
      <c r="C496" s="192"/>
      <c r="D496" s="189"/>
      <c r="E496" s="190">
        <v>681.75</v>
      </c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4"/>
      <c r="S496" s="164"/>
      <c r="T496" s="163"/>
      <c r="U496" s="163"/>
      <c r="V496" s="163"/>
      <c r="W496" s="164"/>
      <c r="X496" s="164"/>
      <c r="Y496" s="149"/>
      <c r="Z496" s="149"/>
      <c r="AA496" s="149"/>
      <c r="AB496" s="149"/>
      <c r="AC496" s="149"/>
      <c r="AD496" s="149"/>
      <c r="AE496" s="149" t="s">
        <v>280</v>
      </c>
      <c r="AF496" s="149">
        <v>0</v>
      </c>
      <c r="AG496" s="149"/>
      <c r="AH496" s="194"/>
      <c r="AI496" s="198" t="s">
        <v>967</v>
      </c>
      <c r="AJ496" s="197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5">
      <c r="A497" s="182">
        <v>123</v>
      </c>
      <c r="B497" s="183" t="s">
        <v>968</v>
      </c>
      <c r="C497" s="183" t="s">
        <v>969</v>
      </c>
      <c r="D497" s="184" t="s">
        <v>501</v>
      </c>
      <c r="E497" s="185">
        <v>89.7</v>
      </c>
      <c r="F497" s="188"/>
      <c r="G497" s="186">
        <f>ROUND(E497*F497,2)</f>
        <v>0</v>
      </c>
      <c r="H497" s="188"/>
      <c r="I497" s="186">
        <f>ROUND(E497*H497,2)</f>
        <v>0</v>
      </c>
      <c r="J497" s="188"/>
      <c r="K497" s="186">
        <f>ROUND(E497*J497,2)</f>
        <v>0</v>
      </c>
      <c r="L497" s="186">
        <v>21</v>
      </c>
      <c r="M497" s="186">
        <f>G497*(1+L497/100)</f>
        <v>0</v>
      </c>
      <c r="N497" s="186">
        <v>0.34977000000000003</v>
      </c>
      <c r="O497" s="186">
        <f>ROUND(E497*N497,2)</f>
        <v>31.37</v>
      </c>
      <c r="P497" s="186">
        <v>0</v>
      </c>
      <c r="Q497" s="186">
        <f>ROUND(E497*P497,2)</f>
        <v>0</v>
      </c>
      <c r="R497" s="187" t="s">
        <v>383</v>
      </c>
      <c r="S497" s="187" t="s">
        <v>221</v>
      </c>
      <c r="T497" s="186" t="s">
        <v>221</v>
      </c>
      <c r="U497" s="186">
        <v>0.72050000000000003</v>
      </c>
      <c r="V497" s="186">
        <f>ROUND(E497*U497,2)</f>
        <v>64.63</v>
      </c>
      <c r="W497" s="187"/>
      <c r="X497" s="187"/>
      <c r="Y497" s="149"/>
      <c r="Z497" s="149"/>
      <c r="AA497" s="149"/>
      <c r="AB497" s="149"/>
      <c r="AC497" s="149"/>
      <c r="AD497" s="149"/>
      <c r="AE497" s="149" t="s">
        <v>384</v>
      </c>
      <c r="AF497" s="149" t="s">
        <v>970</v>
      </c>
      <c r="AG497" s="149"/>
      <c r="AH497" s="194"/>
      <c r="AI497" s="194"/>
      <c r="AJ497" s="197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ht="20.399999999999999" outlineLevel="1" x14ac:dyDescent="0.25">
      <c r="A498" s="182">
        <v>124</v>
      </c>
      <c r="B498" s="183" t="s">
        <v>971</v>
      </c>
      <c r="C498" s="183" t="s">
        <v>972</v>
      </c>
      <c r="D498" s="184" t="s">
        <v>356</v>
      </c>
      <c r="E498" s="185">
        <v>749.92499999999995</v>
      </c>
      <c r="F498" s="188"/>
      <c r="G498" s="186">
        <f>ROUND(E498*F498,2)</f>
        <v>0</v>
      </c>
      <c r="H498" s="188"/>
      <c r="I498" s="186">
        <f>ROUND(E498*H498,2)</f>
        <v>0</v>
      </c>
      <c r="J498" s="188"/>
      <c r="K498" s="186">
        <f>ROUND(E498*J498,2)</f>
        <v>0</v>
      </c>
      <c r="L498" s="186">
        <v>21</v>
      </c>
      <c r="M498" s="186">
        <f>G498*(1+L498/100)</f>
        <v>0</v>
      </c>
      <c r="N498" s="186">
        <v>9.06E-2</v>
      </c>
      <c r="O498" s="186">
        <f>ROUND(E498*N498,2)</f>
        <v>67.94</v>
      </c>
      <c r="P498" s="186">
        <v>0</v>
      </c>
      <c r="Q498" s="186">
        <f>ROUND(E498*P498,2)</f>
        <v>0</v>
      </c>
      <c r="R498" s="187" t="s">
        <v>365</v>
      </c>
      <c r="S498" s="187" t="s">
        <v>221</v>
      </c>
      <c r="T498" s="186" t="s">
        <v>221</v>
      </c>
      <c r="U498" s="186">
        <v>0</v>
      </c>
      <c r="V498" s="186">
        <f>ROUND(E498*U498,2)</f>
        <v>0</v>
      </c>
      <c r="W498" s="187"/>
      <c r="X498" s="187"/>
      <c r="Y498" s="149"/>
      <c r="Z498" s="149"/>
      <c r="AA498" s="149"/>
      <c r="AB498" s="149"/>
      <c r="AC498" s="149"/>
      <c r="AD498" s="149"/>
      <c r="AE498" s="149" t="s">
        <v>367</v>
      </c>
      <c r="AF498" s="149" t="s">
        <v>973</v>
      </c>
      <c r="AG498" s="149"/>
      <c r="AH498" s="194"/>
      <c r="AI498" s="194"/>
      <c r="AJ498" s="197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5">
      <c r="A499" s="150"/>
      <c r="B499" s="191" t="s">
        <v>974</v>
      </c>
      <c r="C499" s="192"/>
      <c r="D499" s="189"/>
      <c r="E499" s="190">
        <v>749.92499999999995</v>
      </c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4"/>
      <c r="S499" s="164"/>
      <c r="T499" s="163"/>
      <c r="U499" s="163"/>
      <c r="V499" s="163"/>
      <c r="W499" s="164"/>
      <c r="X499" s="164"/>
      <c r="Y499" s="149"/>
      <c r="Z499" s="149"/>
      <c r="AA499" s="149"/>
      <c r="AB499" s="149"/>
      <c r="AC499" s="149"/>
      <c r="AD499" s="149"/>
      <c r="AE499" s="149" t="s">
        <v>280</v>
      </c>
      <c r="AF499" s="149">
        <v>0</v>
      </c>
      <c r="AG499" s="149"/>
      <c r="AH499" s="194"/>
      <c r="AI499" s="198" t="s">
        <v>974</v>
      </c>
      <c r="AJ499" s="197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x14ac:dyDescent="0.25">
      <c r="A500" s="136"/>
      <c r="B500" s="154"/>
      <c r="C500" s="154"/>
      <c r="D500" s="157"/>
      <c r="E500" s="158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60"/>
      <c r="S500" s="160"/>
      <c r="T500" s="159"/>
      <c r="U500" s="159"/>
      <c r="V500" s="159"/>
      <c r="W500" s="160"/>
      <c r="X500" s="160"/>
      <c r="AH500" s="193"/>
      <c r="AI500" s="193"/>
      <c r="AJ500" s="196"/>
    </row>
    <row r="501" spans="1:60" x14ac:dyDescent="0.25">
      <c r="A501" s="152" t="s">
        <v>215</v>
      </c>
      <c r="B501" s="169" t="s">
        <v>110</v>
      </c>
      <c r="C501" s="169" t="s">
        <v>111</v>
      </c>
      <c r="D501" s="170"/>
      <c r="E501" s="171"/>
      <c r="F501" s="172"/>
      <c r="G501" s="173">
        <f>SUMIF(AE502:AE509,"&lt;&gt;NOR",G502:G509)</f>
        <v>0</v>
      </c>
      <c r="H501" s="172"/>
      <c r="I501" s="172">
        <f>SUM(I502:I509)</f>
        <v>0</v>
      </c>
      <c r="J501" s="172"/>
      <c r="K501" s="172">
        <f>SUM(K502:K509)</f>
        <v>0</v>
      </c>
      <c r="L501" s="172"/>
      <c r="M501" s="172">
        <f>SUM(M502:M509)</f>
        <v>0</v>
      </c>
      <c r="N501" s="172"/>
      <c r="O501" s="172">
        <f>SUM(O502:O509)</f>
        <v>1.2600000000000002</v>
      </c>
      <c r="P501" s="172"/>
      <c r="Q501" s="172">
        <f>SUM(Q502:Q509)</f>
        <v>0</v>
      </c>
      <c r="R501" s="174"/>
      <c r="S501" s="174"/>
      <c r="T501" s="172"/>
      <c r="U501" s="172"/>
      <c r="V501" s="172">
        <f>SUM(V502:V509)</f>
        <v>72.39</v>
      </c>
      <c r="W501" s="174"/>
      <c r="X501" s="175"/>
      <c r="AE501" t="s">
        <v>216</v>
      </c>
      <c r="AH501" s="193"/>
      <c r="AI501" s="193"/>
      <c r="AJ501" s="196"/>
    </row>
    <row r="502" spans="1:60" ht="20.399999999999999" outlineLevel="1" x14ac:dyDescent="0.25">
      <c r="A502" s="182">
        <v>125</v>
      </c>
      <c r="B502" s="183" t="s">
        <v>975</v>
      </c>
      <c r="C502" s="183" t="s">
        <v>976</v>
      </c>
      <c r="D502" s="184" t="s">
        <v>382</v>
      </c>
      <c r="E502" s="185">
        <v>6</v>
      </c>
      <c r="F502" s="188"/>
      <c r="G502" s="186">
        <f t="shared" ref="G502:G509" si="7">ROUND(E502*F502,2)</f>
        <v>0</v>
      </c>
      <c r="H502" s="188"/>
      <c r="I502" s="186">
        <f t="shared" ref="I502:I509" si="8">ROUND(E502*H502,2)</f>
        <v>0</v>
      </c>
      <c r="J502" s="188"/>
      <c r="K502" s="186">
        <f t="shared" ref="K502:K509" si="9">ROUND(E502*J502,2)</f>
        <v>0</v>
      </c>
      <c r="L502" s="186">
        <v>21</v>
      </c>
      <c r="M502" s="186">
        <f t="shared" ref="M502:M509" si="10">G502*(1+L502/100)</f>
        <v>0</v>
      </c>
      <c r="N502" s="186">
        <v>2.9170000000000001E-2</v>
      </c>
      <c r="O502" s="186">
        <f t="shared" ref="O502:O509" si="11">ROUND(E502*N502,2)</f>
        <v>0.18</v>
      </c>
      <c r="P502" s="186">
        <v>0</v>
      </c>
      <c r="Q502" s="186">
        <f t="shared" ref="Q502:Q509" si="12">ROUND(E502*P502,2)</f>
        <v>0</v>
      </c>
      <c r="R502" s="187" t="s">
        <v>377</v>
      </c>
      <c r="S502" s="187" t="s">
        <v>221</v>
      </c>
      <c r="T502" s="186" t="s">
        <v>221</v>
      </c>
      <c r="U502" s="186">
        <v>1.86</v>
      </c>
      <c r="V502" s="186">
        <f t="shared" ref="V502:V509" si="13">ROUND(E502*U502,2)</f>
        <v>11.16</v>
      </c>
      <c r="W502" s="187"/>
      <c r="X502" s="187"/>
      <c r="Y502" s="149"/>
      <c r="Z502" s="149"/>
      <c r="AA502" s="149"/>
      <c r="AB502" s="149"/>
      <c r="AC502" s="149"/>
      <c r="AD502" s="149"/>
      <c r="AE502" s="149" t="s">
        <v>332</v>
      </c>
      <c r="AF502" s="149" t="s">
        <v>977</v>
      </c>
      <c r="AG502" s="149"/>
      <c r="AH502" s="194"/>
      <c r="AI502" s="194"/>
      <c r="AJ502" s="197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ht="20.399999999999999" outlineLevel="1" x14ac:dyDescent="0.25">
      <c r="A503" s="182">
        <v>126</v>
      </c>
      <c r="B503" s="183" t="s">
        <v>978</v>
      </c>
      <c r="C503" s="183" t="s">
        <v>979</v>
      </c>
      <c r="D503" s="184" t="s">
        <v>382</v>
      </c>
      <c r="E503" s="185">
        <v>4</v>
      </c>
      <c r="F503" s="188"/>
      <c r="G503" s="186">
        <f t="shared" si="7"/>
        <v>0</v>
      </c>
      <c r="H503" s="188"/>
      <c r="I503" s="186">
        <f t="shared" si="8"/>
        <v>0</v>
      </c>
      <c r="J503" s="188"/>
      <c r="K503" s="186">
        <f t="shared" si="9"/>
        <v>0</v>
      </c>
      <c r="L503" s="186">
        <v>21</v>
      </c>
      <c r="M503" s="186">
        <f t="shared" si="10"/>
        <v>0</v>
      </c>
      <c r="N503" s="186">
        <v>3.1969999999999998E-2</v>
      </c>
      <c r="O503" s="186">
        <f t="shared" si="11"/>
        <v>0.13</v>
      </c>
      <c r="P503" s="186">
        <v>0</v>
      </c>
      <c r="Q503" s="186">
        <f t="shared" si="12"/>
        <v>0</v>
      </c>
      <c r="R503" s="187" t="s">
        <v>377</v>
      </c>
      <c r="S503" s="187" t="s">
        <v>221</v>
      </c>
      <c r="T503" s="186" t="s">
        <v>221</v>
      </c>
      <c r="U503" s="186">
        <v>1.86</v>
      </c>
      <c r="V503" s="186">
        <f t="shared" si="13"/>
        <v>7.44</v>
      </c>
      <c r="W503" s="187"/>
      <c r="X503" s="187"/>
      <c r="Y503" s="149"/>
      <c r="Z503" s="149"/>
      <c r="AA503" s="149"/>
      <c r="AB503" s="149"/>
      <c r="AC503" s="149"/>
      <c r="AD503" s="149"/>
      <c r="AE503" s="149" t="s">
        <v>332</v>
      </c>
      <c r="AF503" s="149" t="s">
        <v>980</v>
      </c>
      <c r="AG503" s="149"/>
      <c r="AH503" s="194"/>
      <c r="AI503" s="194"/>
      <c r="AJ503" s="197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ht="20.399999999999999" outlineLevel="1" x14ac:dyDescent="0.25">
      <c r="A504" s="182">
        <v>127</v>
      </c>
      <c r="B504" s="183" t="s">
        <v>981</v>
      </c>
      <c r="C504" s="183" t="s">
        <v>982</v>
      </c>
      <c r="D504" s="184" t="s">
        <v>382</v>
      </c>
      <c r="E504" s="185">
        <v>13</v>
      </c>
      <c r="F504" s="188"/>
      <c r="G504" s="186">
        <f t="shared" si="7"/>
        <v>0</v>
      </c>
      <c r="H504" s="188"/>
      <c r="I504" s="186">
        <f t="shared" si="8"/>
        <v>0</v>
      </c>
      <c r="J504" s="188"/>
      <c r="K504" s="186">
        <f t="shared" si="9"/>
        <v>0</v>
      </c>
      <c r="L504" s="186">
        <v>21</v>
      </c>
      <c r="M504" s="186">
        <f t="shared" si="10"/>
        <v>0</v>
      </c>
      <c r="N504" s="186">
        <v>3.2070000000000001E-2</v>
      </c>
      <c r="O504" s="186">
        <f t="shared" si="11"/>
        <v>0.42</v>
      </c>
      <c r="P504" s="186">
        <v>0</v>
      </c>
      <c r="Q504" s="186">
        <f t="shared" si="12"/>
        <v>0</v>
      </c>
      <c r="R504" s="187" t="s">
        <v>377</v>
      </c>
      <c r="S504" s="187" t="s">
        <v>221</v>
      </c>
      <c r="T504" s="186" t="s">
        <v>221</v>
      </c>
      <c r="U504" s="186">
        <v>1.86</v>
      </c>
      <c r="V504" s="186">
        <f t="shared" si="13"/>
        <v>24.18</v>
      </c>
      <c r="W504" s="187"/>
      <c r="X504" s="187"/>
      <c r="Y504" s="149"/>
      <c r="Z504" s="149"/>
      <c r="AA504" s="149"/>
      <c r="AB504" s="149"/>
      <c r="AC504" s="149"/>
      <c r="AD504" s="149"/>
      <c r="AE504" s="149" t="s">
        <v>332</v>
      </c>
      <c r="AF504" s="149" t="s">
        <v>983</v>
      </c>
      <c r="AG504" s="149"/>
      <c r="AH504" s="194"/>
      <c r="AI504" s="194"/>
      <c r="AJ504" s="197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ht="20.399999999999999" outlineLevel="1" x14ac:dyDescent="0.25">
      <c r="A505" s="182">
        <v>128</v>
      </c>
      <c r="B505" s="183" t="s">
        <v>984</v>
      </c>
      <c r="C505" s="183" t="s">
        <v>985</v>
      </c>
      <c r="D505" s="184" t="s">
        <v>382</v>
      </c>
      <c r="E505" s="185">
        <v>12</v>
      </c>
      <c r="F505" s="188"/>
      <c r="G505" s="186">
        <f t="shared" si="7"/>
        <v>0</v>
      </c>
      <c r="H505" s="188"/>
      <c r="I505" s="186">
        <f t="shared" si="8"/>
        <v>0</v>
      </c>
      <c r="J505" s="188"/>
      <c r="K505" s="186">
        <f t="shared" si="9"/>
        <v>0</v>
      </c>
      <c r="L505" s="186">
        <v>21</v>
      </c>
      <c r="M505" s="186">
        <f t="shared" si="10"/>
        <v>0</v>
      </c>
      <c r="N505" s="186">
        <v>3.2169999999999997E-2</v>
      </c>
      <c r="O505" s="186">
        <f t="shared" si="11"/>
        <v>0.39</v>
      </c>
      <c r="P505" s="186">
        <v>0</v>
      </c>
      <c r="Q505" s="186">
        <f t="shared" si="12"/>
        <v>0</v>
      </c>
      <c r="R505" s="187" t="s">
        <v>377</v>
      </c>
      <c r="S505" s="187" t="s">
        <v>221</v>
      </c>
      <c r="T505" s="186" t="s">
        <v>221</v>
      </c>
      <c r="U505" s="186">
        <v>1.86</v>
      </c>
      <c r="V505" s="186">
        <f t="shared" si="13"/>
        <v>22.32</v>
      </c>
      <c r="W505" s="187"/>
      <c r="X505" s="187"/>
      <c r="Y505" s="149"/>
      <c r="Z505" s="149"/>
      <c r="AA505" s="149"/>
      <c r="AB505" s="149"/>
      <c r="AC505" s="149"/>
      <c r="AD505" s="149"/>
      <c r="AE505" s="149" t="s">
        <v>332</v>
      </c>
      <c r="AF505" s="149" t="s">
        <v>986</v>
      </c>
      <c r="AG505" s="149"/>
      <c r="AH505" s="194"/>
      <c r="AI505" s="194"/>
      <c r="AJ505" s="197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ht="20.399999999999999" outlineLevel="1" x14ac:dyDescent="0.25">
      <c r="A506" s="182">
        <v>129</v>
      </c>
      <c r="B506" s="183" t="s">
        <v>987</v>
      </c>
      <c r="C506" s="183" t="s">
        <v>988</v>
      </c>
      <c r="D506" s="184" t="s">
        <v>382</v>
      </c>
      <c r="E506" s="185">
        <v>1</v>
      </c>
      <c r="F506" s="188"/>
      <c r="G506" s="186">
        <f t="shared" si="7"/>
        <v>0</v>
      </c>
      <c r="H506" s="188"/>
      <c r="I506" s="186">
        <f t="shared" si="8"/>
        <v>0</v>
      </c>
      <c r="J506" s="188"/>
      <c r="K506" s="186">
        <f t="shared" si="9"/>
        <v>0</v>
      </c>
      <c r="L506" s="186">
        <v>21</v>
      </c>
      <c r="M506" s="186">
        <f t="shared" si="10"/>
        <v>0</v>
      </c>
      <c r="N506" s="186">
        <v>3.3070000000000002E-2</v>
      </c>
      <c r="O506" s="186">
        <f t="shared" si="11"/>
        <v>0.03</v>
      </c>
      <c r="P506" s="186">
        <v>0</v>
      </c>
      <c r="Q506" s="186">
        <f t="shared" si="12"/>
        <v>0</v>
      </c>
      <c r="R506" s="187" t="s">
        <v>377</v>
      </c>
      <c r="S506" s="187" t="s">
        <v>221</v>
      </c>
      <c r="T506" s="186" t="s">
        <v>221</v>
      </c>
      <c r="U506" s="186">
        <v>1.86</v>
      </c>
      <c r="V506" s="186">
        <f t="shared" si="13"/>
        <v>1.86</v>
      </c>
      <c r="W506" s="187"/>
      <c r="X506" s="187"/>
      <c r="Y506" s="149"/>
      <c r="Z506" s="149"/>
      <c r="AA506" s="149"/>
      <c r="AB506" s="149"/>
      <c r="AC506" s="149"/>
      <c r="AD506" s="149"/>
      <c r="AE506" s="149" t="s">
        <v>332</v>
      </c>
      <c r="AF506" s="149" t="s">
        <v>989</v>
      </c>
      <c r="AG506" s="149"/>
      <c r="AH506" s="194"/>
      <c r="AI506" s="194"/>
      <c r="AJ506" s="197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ht="20.399999999999999" outlineLevel="1" x14ac:dyDescent="0.25">
      <c r="A507" s="182">
        <v>130</v>
      </c>
      <c r="B507" s="183" t="s">
        <v>990</v>
      </c>
      <c r="C507" s="183" t="s">
        <v>991</v>
      </c>
      <c r="D507" s="184" t="s">
        <v>382</v>
      </c>
      <c r="E507" s="185">
        <v>1</v>
      </c>
      <c r="F507" s="188"/>
      <c r="G507" s="186">
        <f t="shared" si="7"/>
        <v>0</v>
      </c>
      <c r="H507" s="188"/>
      <c r="I507" s="186">
        <f t="shared" si="8"/>
        <v>0</v>
      </c>
      <c r="J507" s="188"/>
      <c r="K507" s="186">
        <f t="shared" si="9"/>
        <v>0</v>
      </c>
      <c r="L507" s="186">
        <v>21</v>
      </c>
      <c r="M507" s="186">
        <f t="shared" si="10"/>
        <v>0</v>
      </c>
      <c r="N507" s="186">
        <v>5.0520000000000002E-2</v>
      </c>
      <c r="O507" s="186">
        <f t="shared" si="11"/>
        <v>0.05</v>
      </c>
      <c r="P507" s="186">
        <v>0</v>
      </c>
      <c r="Q507" s="186">
        <f t="shared" si="12"/>
        <v>0</v>
      </c>
      <c r="R507" s="187" t="s">
        <v>377</v>
      </c>
      <c r="S507" s="187" t="s">
        <v>221</v>
      </c>
      <c r="T507" s="186" t="s">
        <v>222</v>
      </c>
      <c r="U507" s="186">
        <v>2.17</v>
      </c>
      <c r="V507" s="186">
        <f t="shared" si="13"/>
        <v>2.17</v>
      </c>
      <c r="W507" s="187"/>
      <c r="X507" s="187"/>
      <c r="Y507" s="149"/>
      <c r="Z507" s="149"/>
      <c r="AA507" s="149"/>
      <c r="AB507" s="149"/>
      <c r="AC507" s="149"/>
      <c r="AD507" s="149"/>
      <c r="AE507" s="149" t="s">
        <v>332</v>
      </c>
      <c r="AF507" s="149" t="s">
        <v>992</v>
      </c>
      <c r="AG507" s="149"/>
      <c r="AH507" s="194"/>
      <c r="AI507" s="194"/>
      <c r="AJ507" s="197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5">
      <c r="A508" s="182">
        <v>131</v>
      </c>
      <c r="B508" s="183" t="s">
        <v>993</v>
      </c>
      <c r="C508" s="183" t="s">
        <v>994</v>
      </c>
      <c r="D508" s="184" t="s">
        <v>382</v>
      </c>
      <c r="E508" s="185">
        <v>1</v>
      </c>
      <c r="F508" s="188"/>
      <c r="G508" s="186">
        <f t="shared" si="7"/>
        <v>0</v>
      </c>
      <c r="H508" s="188"/>
      <c r="I508" s="186">
        <f t="shared" si="8"/>
        <v>0</v>
      </c>
      <c r="J508" s="188"/>
      <c r="K508" s="186">
        <f t="shared" si="9"/>
        <v>0</v>
      </c>
      <c r="L508" s="186">
        <v>21</v>
      </c>
      <c r="M508" s="186">
        <f t="shared" si="10"/>
        <v>0</v>
      </c>
      <c r="N508" s="186">
        <v>4.3200000000000002E-2</v>
      </c>
      <c r="O508" s="186">
        <f t="shared" si="11"/>
        <v>0.04</v>
      </c>
      <c r="P508" s="186">
        <v>0</v>
      </c>
      <c r="Q508" s="186">
        <f t="shared" si="12"/>
        <v>0</v>
      </c>
      <c r="R508" s="187" t="s">
        <v>377</v>
      </c>
      <c r="S508" s="187" t="s">
        <v>221</v>
      </c>
      <c r="T508" s="186" t="s">
        <v>221</v>
      </c>
      <c r="U508" s="186">
        <v>3.258</v>
      </c>
      <c r="V508" s="186">
        <f t="shared" si="13"/>
        <v>3.26</v>
      </c>
      <c r="W508" s="187"/>
      <c r="X508" s="187"/>
      <c r="Y508" s="149"/>
      <c r="Z508" s="149"/>
      <c r="AA508" s="149"/>
      <c r="AB508" s="149"/>
      <c r="AC508" s="149"/>
      <c r="AD508" s="149"/>
      <c r="AE508" s="149" t="s">
        <v>332</v>
      </c>
      <c r="AF508" s="149" t="s">
        <v>995</v>
      </c>
      <c r="AG508" s="149"/>
      <c r="AH508" s="194"/>
      <c r="AI508" s="194"/>
      <c r="AJ508" s="197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5">
      <c r="A509" s="182">
        <v>132</v>
      </c>
      <c r="B509" s="183" t="s">
        <v>996</v>
      </c>
      <c r="C509" s="183" t="s">
        <v>997</v>
      </c>
      <c r="D509" s="184" t="s">
        <v>382</v>
      </c>
      <c r="E509" s="185">
        <v>1</v>
      </c>
      <c r="F509" s="188"/>
      <c r="G509" s="186">
        <f t="shared" si="7"/>
        <v>0</v>
      </c>
      <c r="H509" s="188"/>
      <c r="I509" s="186">
        <f t="shared" si="8"/>
        <v>0</v>
      </c>
      <c r="J509" s="188"/>
      <c r="K509" s="186">
        <f t="shared" si="9"/>
        <v>0</v>
      </c>
      <c r="L509" s="186">
        <v>21</v>
      </c>
      <c r="M509" s="186">
        <f t="shared" si="10"/>
        <v>0</v>
      </c>
      <c r="N509" s="186">
        <v>1.6E-2</v>
      </c>
      <c r="O509" s="186">
        <f t="shared" si="11"/>
        <v>0.02</v>
      </c>
      <c r="P509" s="186">
        <v>0</v>
      </c>
      <c r="Q509" s="186">
        <f t="shared" si="12"/>
        <v>0</v>
      </c>
      <c r="R509" s="187" t="s">
        <v>365</v>
      </c>
      <c r="S509" s="187" t="s">
        <v>221</v>
      </c>
      <c r="T509" s="186" t="s">
        <v>221</v>
      </c>
      <c r="U509" s="186">
        <v>0</v>
      </c>
      <c r="V509" s="186">
        <f t="shared" si="13"/>
        <v>0</v>
      </c>
      <c r="W509" s="187"/>
      <c r="X509" s="187"/>
      <c r="Y509" s="149"/>
      <c r="Z509" s="149"/>
      <c r="AA509" s="149"/>
      <c r="AB509" s="149"/>
      <c r="AC509" s="149"/>
      <c r="AD509" s="149"/>
      <c r="AE509" s="149" t="s">
        <v>367</v>
      </c>
      <c r="AF509" s="149" t="s">
        <v>998</v>
      </c>
      <c r="AG509" s="149"/>
      <c r="AH509" s="194"/>
      <c r="AI509" s="194"/>
      <c r="AJ509" s="197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x14ac:dyDescent="0.25">
      <c r="A510" s="136"/>
      <c r="B510" s="154"/>
      <c r="C510" s="154"/>
      <c r="D510" s="157"/>
      <c r="E510" s="158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60"/>
      <c r="S510" s="160"/>
      <c r="T510" s="159"/>
      <c r="U510" s="159"/>
      <c r="V510" s="159"/>
      <c r="W510" s="160"/>
      <c r="X510" s="160"/>
      <c r="AH510" s="193"/>
      <c r="AI510" s="193"/>
      <c r="AJ510" s="196"/>
    </row>
    <row r="511" spans="1:60" x14ac:dyDescent="0.25">
      <c r="A511" s="152" t="s">
        <v>215</v>
      </c>
      <c r="B511" s="169" t="s">
        <v>112</v>
      </c>
      <c r="C511" s="169" t="s">
        <v>113</v>
      </c>
      <c r="D511" s="170"/>
      <c r="E511" s="171"/>
      <c r="F511" s="172"/>
      <c r="G511" s="173">
        <f>SUMIF(AE512:AE512,"&lt;&gt;NOR",G512:G512)</f>
        <v>0</v>
      </c>
      <c r="H511" s="172"/>
      <c r="I511" s="172">
        <f>SUM(I512:I512)</f>
        <v>0</v>
      </c>
      <c r="J511" s="172"/>
      <c r="K511" s="172">
        <f>SUM(K512:K512)</f>
        <v>0</v>
      </c>
      <c r="L511" s="172"/>
      <c r="M511" s="172">
        <f>SUM(M512:M512)</f>
        <v>0</v>
      </c>
      <c r="N511" s="172"/>
      <c r="O511" s="172">
        <f>SUM(O512:O512)</f>
        <v>0</v>
      </c>
      <c r="P511" s="172"/>
      <c r="Q511" s="172">
        <f>SUM(Q512:Q512)</f>
        <v>0</v>
      </c>
      <c r="R511" s="174"/>
      <c r="S511" s="174"/>
      <c r="T511" s="172"/>
      <c r="U511" s="172"/>
      <c r="V511" s="172">
        <f>SUM(V512:V512)</f>
        <v>300</v>
      </c>
      <c r="W511" s="174"/>
      <c r="X511" s="175"/>
      <c r="AE511" t="s">
        <v>216</v>
      </c>
      <c r="AH511" s="193"/>
      <c r="AI511" s="193"/>
      <c r="AJ511" s="196"/>
    </row>
    <row r="512" spans="1:60" outlineLevel="1" x14ac:dyDescent="0.25">
      <c r="A512" s="182">
        <v>133</v>
      </c>
      <c r="B512" s="183" t="s">
        <v>999</v>
      </c>
      <c r="C512" s="183" t="s">
        <v>1000</v>
      </c>
      <c r="D512" s="184" t="s">
        <v>1001</v>
      </c>
      <c r="E512" s="185">
        <v>300</v>
      </c>
      <c r="F512" s="188"/>
      <c r="G512" s="186">
        <f>ROUND(E512*F512,2)</f>
        <v>0</v>
      </c>
      <c r="H512" s="188"/>
      <c r="I512" s="186">
        <f>ROUND(E512*H512,2)</f>
        <v>0</v>
      </c>
      <c r="J512" s="188"/>
      <c r="K512" s="186">
        <f>ROUND(E512*J512,2)</f>
        <v>0</v>
      </c>
      <c r="L512" s="186">
        <v>21</v>
      </c>
      <c r="M512" s="186">
        <f>G512*(1+L512/100)</f>
        <v>0</v>
      </c>
      <c r="N512" s="186">
        <v>0</v>
      </c>
      <c r="O512" s="186">
        <f>ROUND(E512*N512,2)</f>
        <v>0</v>
      </c>
      <c r="P512" s="186">
        <v>0</v>
      </c>
      <c r="Q512" s="186">
        <f>ROUND(E512*P512,2)</f>
        <v>0</v>
      </c>
      <c r="R512" s="187" t="s">
        <v>1002</v>
      </c>
      <c r="S512" s="187" t="s">
        <v>230</v>
      </c>
      <c r="T512" s="186" t="s">
        <v>221</v>
      </c>
      <c r="U512" s="186">
        <v>1</v>
      </c>
      <c r="V512" s="186">
        <f>ROUND(E512*U512,2)</f>
        <v>300</v>
      </c>
      <c r="W512" s="187"/>
      <c r="X512" s="187"/>
      <c r="Y512" s="149"/>
      <c r="Z512" s="149"/>
      <c r="AA512" s="149"/>
      <c r="AB512" s="149"/>
      <c r="AC512" s="149"/>
      <c r="AD512" s="149"/>
      <c r="AE512" s="149" t="s">
        <v>332</v>
      </c>
      <c r="AF512" s="149" t="s">
        <v>1003</v>
      </c>
      <c r="AG512" s="149"/>
      <c r="AH512" s="194"/>
      <c r="AI512" s="194"/>
      <c r="AJ512" s="197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x14ac:dyDescent="0.25">
      <c r="A513" s="136"/>
      <c r="B513" s="154"/>
      <c r="C513" s="154"/>
      <c r="D513" s="157"/>
      <c r="E513" s="158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60"/>
      <c r="S513" s="160"/>
      <c r="T513" s="159"/>
      <c r="U513" s="159"/>
      <c r="V513" s="159"/>
      <c r="W513" s="160"/>
      <c r="X513" s="160"/>
      <c r="AH513" s="193"/>
      <c r="AI513" s="193"/>
      <c r="AJ513" s="196"/>
    </row>
    <row r="514" spans="1:60" x14ac:dyDescent="0.25">
      <c r="A514" s="152" t="s">
        <v>215</v>
      </c>
      <c r="B514" s="169" t="s">
        <v>114</v>
      </c>
      <c r="C514" s="169" t="s">
        <v>115</v>
      </c>
      <c r="D514" s="170"/>
      <c r="E514" s="171"/>
      <c r="F514" s="172"/>
      <c r="G514" s="173">
        <f>SUMIF(AE515:AE516,"&lt;&gt;NOR",G515:G516)</f>
        <v>0</v>
      </c>
      <c r="H514" s="172"/>
      <c r="I514" s="172">
        <f>SUM(I515:I516)</f>
        <v>0</v>
      </c>
      <c r="J514" s="172"/>
      <c r="K514" s="172">
        <f>SUM(K515:K516)</f>
        <v>0</v>
      </c>
      <c r="L514" s="172"/>
      <c r="M514" s="172">
        <f>SUM(M515:M516)</f>
        <v>0</v>
      </c>
      <c r="N514" s="172"/>
      <c r="O514" s="172">
        <f>SUM(O515:O516)</f>
        <v>0</v>
      </c>
      <c r="P514" s="172"/>
      <c r="Q514" s="172">
        <f>SUM(Q515:Q516)</f>
        <v>0</v>
      </c>
      <c r="R514" s="174"/>
      <c r="S514" s="174"/>
      <c r="T514" s="172"/>
      <c r="U514" s="172"/>
      <c r="V514" s="172">
        <f>SUM(V515:V516)</f>
        <v>1.18</v>
      </c>
      <c r="W514" s="174"/>
      <c r="X514" s="175"/>
      <c r="AE514" t="s">
        <v>216</v>
      </c>
      <c r="AH514" s="193"/>
      <c r="AI514" s="193"/>
      <c r="AJ514" s="196"/>
    </row>
    <row r="515" spans="1:60" outlineLevel="1" x14ac:dyDescent="0.25">
      <c r="A515" s="182">
        <v>134</v>
      </c>
      <c r="B515" s="183" t="s">
        <v>1004</v>
      </c>
      <c r="C515" s="183" t="s">
        <v>1005</v>
      </c>
      <c r="D515" s="184" t="s">
        <v>356</v>
      </c>
      <c r="E515" s="185">
        <v>5.9</v>
      </c>
      <c r="F515" s="188"/>
      <c r="G515" s="186">
        <f>ROUND(E515*F515,2)</f>
        <v>0</v>
      </c>
      <c r="H515" s="188"/>
      <c r="I515" s="186">
        <f>ROUND(E515*H515,2)</f>
        <v>0</v>
      </c>
      <c r="J515" s="188"/>
      <c r="K515" s="186">
        <f>ROUND(E515*J515,2)</f>
        <v>0</v>
      </c>
      <c r="L515" s="186">
        <v>21</v>
      </c>
      <c r="M515" s="186">
        <f>G515*(1+L515/100)</f>
        <v>0</v>
      </c>
      <c r="N515" s="186">
        <v>6.3000000000000003E-4</v>
      </c>
      <c r="O515" s="186">
        <f>ROUND(E515*N515,2)</f>
        <v>0</v>
      </c>
      <c r="P515" s="186">
        <v>0</v>
      </c>
      <c r="Q515" s="186">
        <f>ROUND(E515*P515,2)</f>
        <v>0</v>
      </c>
      <c r="R515" s="187" t="s">
        <v>377</v>
      </c>
      <c r="S515" s="187" t="s">
        <v>221</v>
      </c>
      <c r="T515" s="186" t="s">
        <v>221</v>
      </c>
      <c r="U515" s="186">
        <v>0.2</v>
      </c>
      <c r="V515" s="186">
        <f>ROUND(E515*U515,2)</f>
        <v>1.18</v>
      </c>
      <c r="W515" s="187"/>
      <c r="X515" s="187"/>
      <c r="Y515" s="149"/>
      <c r="Z515" s="149"/>
      <c r="AA515" s="149"/>
      <c r="AB515" s="149"/>
      <c r="AC515" s="149"/>
      <c r="AD515" s="149"/>
      <c r="AE515" s="149" t="s">
        <v>332</v>
      </c>
      <c r="AF515" s="149" t="s">
        <v>1006</v>
      </c>
      <c r="AG515" s="149"/>
      <c r="AH515" s="194"/>
      <c r="AI515" s="194"/>
      <c r="AJ515" s="197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5">
      <c r="A516" s="150"/>
      <c r="B516" s="191" t="s">
        <v>1007</v>
      </c>
      <c r="C516" s="192"/>
      <c r="D516" s="189"/>
      <c r="E516" s="190">
        <v>5.9</v>
      </c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4"/>
      <c r="S516" s="164"/>
      <c r="T516" s="163"/>
      <c r="U516" s="163"/>
      <c r="V516" s="163"/>
      <c r="W516" s="164"/>
      <c r="X516" s="164"/>
      <c r="Y516" s="149"/>
      <c r="Z516" s="149"/>
      <c r="AA516" s="149"/>
      <c r="AB516" s="149"/>
      <c r="AC516" s="149"/>
      <c r="AD516" s="149"/>
      <c r="AE516" s="149" t="s">
        <v>280</v>
      </c>
      <c r="AF516" s="149">
        <v>0</v>
      </c>
      <c r="AG516" s="149"/>
      <c r="AH516" s="194"/>
      <c r="AI516" s="198" t="s">
        <v>1007</v>
      </c>
      <c r="AJ516" s="197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x14ac:dyDescent="0.25">
      <c r="A517" s="136"/>
      <c r="B517" s="154"/>
      <c r="C517" s="154"/>
      <c r="D517" s="157"/>
      <c r="E517" s="158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60"/>
      <c r="S517" s="160"/>
      <c r="T517" s="159"/>
      <c r="U517" s="159"/>
      <c r="V517" s="159"/>
      <c r="W517" s="160"/>
      <c r="X517" s="160"/>
      <c r="AH517" s="193"/>
      <c r="AI517" s="193"/>
      <c r="AJ517" s="196"/>
    </row>
    <row r="518" spans="1:60" x14ac:dyDescent="0.25">
      <c r="A518" s="152" t="s">
        <v>215</v>
      </c>
      <c r="B518" s="169" t="s">
        <v>116</v>
      </c>
      <c r="C518" s="169" t="s">
        <v>117</v>
      </c>
      <c r="D518" s="170"/>
      <c r="E518" s="171"/>
      <c r="F518" s="172"/>
      <c r="G518" s="173">
        <f>SUMIF(AE519:AE519,"&lt;&gt;NOR",G519:G519)</f>
        <v>0</v>
      </c>
      <c r="H518" s="172"/>
      <c r="I518" s="172">
        <f>SUM(I519:I519)</f>
        <v>0</v>
      </c>
      <c r="J518" s="172"/>
      <c r="K518" s="172">
        <f>SUM(K519:K519)</f>
        <v>0</v>
      </c>
      <c r="L518" s="172"/>
      <c r="M518" s="172">
        <f>SUM(M519:M519)</f>
        <v>0</v>
      </c>
      <c r="N518" s="172"/>
      <c r="O518" s="172">
        <f>SUM(O519:O519)</f>
        <v>0</v>
      </c>
      <c r="P518" s="172"/>
      <c r="Q518" s="172">
        <f>SUM(Q519:Q519)</f>
        <v>0</v>
      </c>
      <c r="R518" s="174"/>
      <c r="S518" s="174"/>
      <c r="T518" s="172"/>
      <c r="U518" s="172"/>
      <c r="V518" s="172">
        <f>SUM(V519:V519)</f>
        <v>2.5</v>
      </c>
      <c r="W518" s="174"/>
      <c r="X518" s="175"/>
      <c r="AE518" t="s">
        <v>216</v>
      </c>
      <c r="AH518" s="193"/>
      <c r="AI518" s="193"/>
      <c r="AJ518" s="196"/>
    </row>
    <row r="519" spans="1:60" outlineLevel="1" x14ac:dyDescent="0.25">
      <c r="A519" s="182">
        <v>135</v>
      </c>
      <c r="B519" s="183" t="s">
        <v>1008</v>
      </c>
      <c r="C519" s="183" t="s">
        <v>1009</v>
      </c>
      <c r="D519" s="184" t="s">
        <v>501</v>
      </c>
      <c r="E519" s="185">
        <v>12</v>
      </c>
      <c r="F519" s="188"/>
      <c r="G519" s="186">
        <f>ROUND(E519*F519,2)</f>
        <v>0</v>
      </c>
      <c r="H519" s="188"/>
      <c r="I519" s="186">
        <f>ROUND(E519*H519,2)</f>
        <v>0</v>
      </c>
      <c r="J519" s="188"/>
      <c r="K519" s="186">
        <f>ROUND(E519*J519,2)</f>
        <v>0</v>
      </c>
      <c r="L519" s="186">
        <v>21</v>
      </c>
      <c r="M519" s="186">
        <f>G519*(1+L519/100)</f>
        <v>0</v>
      </c>
      <c r="N519" s="186">
        <v>2.3000000000000001E-4</v>
      </c>
      <c r="O519" s="186">
        <f>ROUND(E519*N519,2)</f>
        <v>0</v>
      </c>
      <c r="P519" s="186">
        <v>0</v>
      </c>
      <c r="Q519" s="186">
        <f>ROUND(E519*P519,2)</f>
        <v>0</v>
      </c>
      <c r="R519" s="187"/>
      <c r="S519" s="187" t="s">
        <v>230</v>
      </c>
      <c r="T519" s="186" t="s">
        <v>222</v>
      </c>
      <c r="U519" s="186">
        <v>0.20805000000000001</v>
      </c>
      <c r="V519" s="186">
        <f>ROUND(E519*U519,2)</f>
        <v>2.5</v>
      </c>
      <c r="W519" s="187"/>
      <c r="X519" s="187"/>
      <c r="Y519" s="149"/>
      <c r="Z519" s="149"/>
      <c r="AA519" s="149"/>
      <c r="AB519" s="149"/>
      <c r="AC519" s="149"/>
      <c r="AD519" s="149"/>
      <c r="AE519" s="149" t="s">
        <v>332</v>
      </c>
      <c r="AF519" s="149" t="s">
        <v>1010</v>
      </c>
      <c r="AG519" s="149"/>
      <c r="AH519" s="194"/>
      <c r="AI519" s="194"/>
      <c r="AJ519" s="197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x14ac:dyDescent="0.25">
      <c r="A520" s="136"/>
      <c r="B520" s="154"/>
      <c r="C520" s="154"/>
      <c r="D520" s="157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60"/>
      <c r="S520" s="160"/>
      <c r="T520" s="159"/>
      <c r="U520" s="159"/>
      <c r="V520" s="159"/>
      <c r="W520" s="160"/>
      <c r="X520" s="160"/>
      <c r="AH520" s="193"/>
      <c r="AI520" s="193"/>
      <c r="AJ520" s="196"/>
    </row>
    <row r="521" spans="1:60" x14ac:dyDescent="0.25">
      <c r="A521" s="152" t="s">
        <v>215</v>
      </c>
      <c r="B521" s="169" t="s">
        <v>118</v>
      </c>
      <c r="C521" s="169" t="s">
        <v>119</v>
      </c>
      <c r="D521" s="170"/>
      <c r="E521" s="171"/>
      <c r="F521" s="172"/>
      <c r="G521" s="173">
        <f>SUMIF(AE522:AE530,"&lt;&gt;NOR",G522:G530)</f>
        <v>0</v>
      </c>
      <c r="H521" s="172"/>
      <c r="I521" s="172">
        <f>SUM(I522:I530)</f>
        <v>0</v>
      </c>
      <c r="J521" s="172"/>
      <c r="K521" s="172">
        <f>SUM(K522:K530)</f>
        <v>0</v>
      </c>
      <c r="L521" s="172"/>
      <c r="M521" s="172">
        <f>SUM(M522:M530)</f>
        <v>0</v>
      </c>
      <c r="N521" s="172"/>
      <c r="O521" s="172">
        <f>SUM(O522:O530)</f>
        <v>20.94</v>
      </c>
      <c r="P521" s="172"/>
      <c r="Q521" s="172">
        <f>SUM(Q522:Q530)</f>
        <v>0</v>
      </c>
      <c r="R521" s="174"/>
      <c r="S521" s="174"/>
      <c r="T521" s="172"/>
      <c r="U521" s="172"/>
      <c r="V521" s="172">
        <f>SUM(V522:V530)</f>
        <v>449.83</v>
      </c>
      <c r="W521" s="174"/>
      <c r="X521" s="175"/>
      <c r="AE521" t="s">
        <v>216</v>
      </c>
      <c r="AH521" s="193"/>
      <c r="AI521" s="193"/>
      <c r="AJ521" s="196"/>
    </row>
    <row r="522" spans="1:60" outlineLevel="1" x14ac:dyDescent="0.25">
      <c r="A522" s="182">
        <v>136</v>
      </c>
      <c r="B522" s="183" t="s">
        <v>1011</v>
      </c>
      <c r="C522" s="183" t="s">
        <v>1012</v>
      </c>
      <c r="D522" s="184" t="s">
        <v>356</v>
      </c>
      <c r="E522" s="185">
        <v>1070.4000000000001</v>
      </c>
      <c r="F522" s="188"/>
      <c r="G522" s="186">
        <f>ROUND(E522*F522,2)</f>
        <v>0</v>
      </c>
      <c r="H522" s="188"/>
      <c r="I522" s="186">
        <f>ROUND(E522*H522,2)</f>
        <v>0</v>
      </c>
      <c r="J522" s="188"/>
      <c r="K522" s="186">
        <f>ROUND(E522*J522,2)</f>
        <v>0</v>
      </c>
      <c r="L522" s="186">
        <v>21</v>
      </c>
      <c r="M522" s="186">
        <f>G522*(1+L522/100)</f>
        <v>0</v>
      </c>
      <c r="N522" s="186">
        <v>1.8380000000000001E-2</v>
      </c>
      <c r="O522" s="186">
        <f>ROUND(E522*N522,2)</f>
        <v>19.670000000000002</v>
      </c>
      <c r="P522" s="186">
        <v>0</v>
      </c>
      <c r="Q522" s="186">
        <f>ROUND(E522*P522,2)</f>
        <v>0</v>
      </c>
      <c r="R522" s="187" t="s">
        <v>1013</v>
      </c>
      <c r="S522" s="187" t="s">
        <v>221</v>
      </c>
      <c r="T522" s="186" t="s">
        <v>221</v>
      </c>
      <c r="U522" s="186">
        <v>0.13</v>
      </c>
      <c r="V522" s="186">
        <f>ROUND(E522*U522,2)</f>
        <v>139.15</v>
      </c>
      <c r="W522" s="187"/>
      <c r="X522" s="187"/>
      <c r="Y522" s="149"/>
      <c r="Z522" s="149"/>
      <c r="AA522" s="149"/>
      <c r="AB522" s="149"/>
      <c r="AC522" s="149"/>
      <c r="AD522" s="149"/>
      <c r="AE522" s="149" t="s">
        <v>332</v>
      </c>
      <c r="AF522" s="149" t="s">
        <v>1014</v>
      </c>
      <c r="AG522" s="149"/>
      <c r="AH522" s="194"/>
      <c r="AI522" s="194"/>
      <c r="AJ522" s="197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5">
      <c r="A523" s="150"/>
      <c r="B523" s="191" t="s">
        <v>1015</v>
      </c>
      <c r="C523" s="192"/>
      <c r="D523" s="189"/>
      <c r="E523" s="190">
        <v>1070.4000000000001</v>
      </c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4"/>
      <c r="S523" s="164"/>
      <c r="T523" s="163"/>
      <c r="U523" s="163"/>
      <c r="V523" s="163"/>
      <c r="W523" s="164"/>
      <c r="X523" s="164"/>
      <c r="Y523" s="149"/>
      <c r="Z523" s="149"/>
      <c r="AA523" s="149"/>
      <c r="AB523" s="149"/>
      <c r="AC523" s="149"/>
      <c r="AD523" s="149"/>
      <c r="AE523" s="149" t="s">
        <v>280</v>
      </c>
      <c r="AF523" s="149">
        <v>0</v>
      </c>
      <c r="AG523" s="149"/>
      <c r="AH523" s="194"/>
      <c r="AI523" s="198" t="s">
        <v>1015</v>
      </c>
      <c r="AJ523" s="197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ht="20.399999999999999" outlineLevel="1" x14ac:dyDescent="0.25">
      <c r="A524" s="182">
        <v>137</v>
      </c>
      <c r="B524" s="183" t="s">
        <v>1016</v>
      </c>
      <c r="C524" s="183" t="s">
        <v>1017</v>
      </c>
      <c r="D524" s="184" t="s">
        <v>356</v>
      </c>
      <c r="E524" s="185">
        <v>3211.2</v>
      </c>
      <c r="F524" s="188"/>
      <c r="G524" s="186">
        <f>ROUND(E524*F524,2)</f>
        <v>0</v>
      </c>
      <c r="H524" s="188"/>
      <c r="I524" s="186">
        <f>ROUND(E524*H524,2)</f>
        <v>0</v>
      </c>
      <c r="J524" s="188"/>
      <c r="K524" s="186">
        <f>ROUND(E524*J524,2)</f>
        <v>0</v>
      </c>
      <c r="L524" s="186">
        <v>21</v>
      </c>
      <c r="M524" s="186">
        <f>G524*(1+L524/100)</f>
        <v>0</v>
      </c>
      <c r="N524" s="186">
        <v>0</v>
      </c>
      <c r="O524" s="186">
        <f>ROUND(E524*N524,2)</f>
        <v>0</v>
      </c>
      <c r="P524" s="186">
        <v>0</v>
      </c>
      <c r="Q524" s="186">
        <f>ROUND(E524*P524,2)</f>
        <v>0</v>
      </c>
      <c r="R524" s="187" t="s">
        <v>1013</v>
      </c>
      <c r="S524" s="187" t="s">
        <v>221</v>
      </c>
      <c r="T524" s="186" t="s">
        <v>221</v>
      </c>
      <c r="U524" s="186">
        <v>0</v>
      </c>
      <c r="V524" s="186">
        <f>ROUND(E524*U524,2)</f>
        <v>0</v>
      </c>
      <c r="W524" s="187"/>
      <c r="X524" s="187"/>
      <c r="Y524" s="149"/>
      <c r="Z524" s="149"/>
      <c r="AA524" s="149"/>
      <c r="AB524" s="149"/>
      <c r="AC524" s="149"/>
      <c r="AD524" s="149"/>
      <c r="AE524" s="149" t="s">
        <v>332</v>
      </c>
      <c r="AF524" s="149" t="s">
        <v>1018</v>
      </c>
      <c r="AG524" s="149"/>
      <c r="AH524" s="194"/>
      <c r="AI524" s="194"/>
      <c r="AJ524" s="197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5">
      <c r="A525" s="150"/>
      <c r="B525" s="191" t="s">
        <v>1019</v>
      </c>
      <c r="C525" s="192"/>
      <c r="D525" s="189"/>
      <c r="E525" s="190">
        <v>3211.2</v>
      </c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4"/>
      <c r="S525" s="164"/>
      <c r="T525" s="163"/>
      <c r="U525" s="163"/>
      <c r="V525" s="163"/>
      <c r="W525" s="164"/>
      <c r="X525" s="164"/>
      <c r="Y525" s="149"/>
      <c r="Z525" s="149"/>
      <c r="AA525" s="149"/>
      <c r="AB525" s="149"/>
      <c r="AC525" s="149"/>
      <c r="AD525" s="149"/>
      <c r="AE525" s="149" t="s">
        <v>280</v>
      </c>
      <c r="AF525" s="149">
        <v>0</v>
      </c>
      <c r="AG525" s="149"/>
      <c r="AH525" s="194"/>
      <c r="AI525" s="198" t="s">
        <v>1019</v>
      </c>
      <c r="AJ525" s="197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5">
      <c r="A526" s="182">
        <v>138</v>
      </c>
      <c r="B526" s="183" t="s">
        <v>1020</v>
      </c>
      <c r="C526" s="183" t="s">
        <v>1021</v>
      </c>
      <c r="D526" s="184" t="s">
        <v>356</v>
      </c>
      <c r="E526" s="185">
        <v>1070.4000000000001</v>
      </c>
      <c r="F526" s="188"/>
      <c r="G526" s="186">
        <f>ROUND(E526*F526,2)</f>
        <v>0</v>
      </c>
      <c r="H526" s="188"/>
      <c r="I526" s="186">
        <f>ROUND(E526*H526,2)</f>
        <v>0</v>
      </c>
      <c r="J526" s="188"/>
      <c r="K526" s="186">
        <f>ROUND(E526*J526,2)</f>
        <v>0</v>
      </c>
      <c r="L526" s="186">
        <v>21</v>
      </c>
      <c r="M526" s="186">
        <f>G526*(1+L526/100)</f>
        <v>0</v>
      </c>
      <c r="N526" s="186">
        <v>0</v>
      </c>
      <c r="O526" s="186">
        <f>ROUND(E526*N526,2)</f>
        <v>0</v>
      </c>
      <c r="P526" s="186">
        <v>0</v>
      </c>
      <c r="Q526" s="186">
        <f>ROUND(E526*P526,2)</f>
        <v>0</v>
      </c>
      <c r="R526" s="187" t="s">
        <v>1013</v>
      </c>
      <c r="S526" s="187" t="s">
        <v>221</v>
      </c>
      <c r="T526" s="186" t="s">
        <v>221</v>
      </c>
      <c r="U526" s="186">
        <v>0.10199999999999999</v>
      </c>
      <c r="V526" s="186">
        <f>ROUND(E526*U526,2)</f>
        <v>109.18</v>
      </c>
      <c r="W526" s="187"/>
      <c r="X526" s="187"/>
      <c r="Y526" s="149"/>
      <c r="Z526" s="149"/>
      <c r="AA526" s="149"/>
      <c r="AB526" s="149"/>
      <c r="AC526" s="149"/>
      <c r="AD526" s="149"/>
      <c r="AE526" s="149" t="s">
        <v>332</v>
      </c>
      <c r="AF526" s="149" t="s">
        <v>1022</v>
      </c>
      <c r="AG526" s="149"/>
      <c r="AH526" s="194"/>
      <c r="AI526" s="194"/>
      <c r="AJ526" s="197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5">
      <c r="A527" s="182">
        <v>139</v>
      </c>
      <c r="B527" s="183" t="s">
        <v>1023</v>
      </c>
      <c r="C527" s="183" t="s">
        <v>1024</v>
      </c>
      <c r="D527" s="184" t="s">
        <v>356</v>
      </c>
      <c r="E527" s="185">
        <v>700</v>
      </c>
      <c r="F527" s="188"/>
      <c r="G527" s="186">
        <f>ROUND(E527*F527,2)</f>
        <v>0</v>
      </c>
      <c r="H527" s="188"/>
      <c r="I527" s="186">
        <f>ROUND(E527*H527,2)</f>
        <v>0</v>
      </c>
      <c r="J527" s="188"/>
      <c r="K527" s="186">
        <f>ROUND(E527*J527,2)</f>
        <v>0</v>
      </c>
      <c r="L527" s="186">
        <v>21</v>
      </c>
      <c r="M527" s="186">
        <f>G527*(1+L527/100)</f>
        <v>0</v>
      </c>
      <c r="N527" s="186">
        <v>1.58E-3</v>
      </c>
      <c r="O527" s="186">
        <f>ROUND(E527*N527,2)</f>
        <v>1.1100000000000001</v>
      </c>
      <c r="P527" s="186">
        <v>0</v>
      </c>
      <c r="Q527" s="186">
        <f>ROUND(E527*P527,2)</f>
        <v>0</v>
      </c>
      <c r="R527" s="187" t="s">
        <v>1013</v>
      </c>
      <c r="S527" s="187" t="s">
        <v>221</v>
      </c>
      <c r="T527" s="186" t="s">
        <v>221</v>
      </c>
      <c r="U527" s="186">
        <v>0.214</v>
      </c>
      <c r="V527" s="186">
        <f>ROUND(E527*U527,2)</f>
        <v>149.80000000000001</v>
      </c>
      <c r="W527" s="187"/>
      <c r="X527" s="187"/>
      <c r="Y527" s="149"/>
      <c r="Z527" s="149"/>
      <c r="AA527" s="149"/>
      <c r="AB527" s="149"/>
      <c r="AC527" s="149"/>
      <c r="AD527" s="149"/>
      <c r="AE527" s="149" t="s">
        <v>332</v>
      </c>
      <c r="AF527" s="149" t="s">
        <v>1025</v>
      </c>
      <c r="AG527" s="149"/>
      <c r="AH527" s="194"/>
      <c r="AI527" s="194"/>
      <c r="AJ527" s="197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5">
      <c r="A528" s="182">
        <v>140</v>
      </c>
      <c r="B528" s="183" t="s">
        <v>1026</v>
      </c>
      <c r="C528" s="183" t="s">
        <v>1027</v>
      </c>
      <c r="D528" s="184" t="s">
        <v>356</v>
      </c>
      <c r="E528" s="185">
        <v>1070.4000000000001</v>
      </c>
      <c r="F528" s="188"/>
      <c r="G528" s="186">
        <f>ROUND(E528*F528,2)</f>
        <v>0</v>
      </c>
      <c r="H528" s="188"/>
      <c r="I528" s="186">
        <f>ROUND(E528*H528,2)</f>
        <v>0</v>
      </c>
      <c r="J528" s="188"/>
      <c r="K528" s="186">
        <f>ROUND(E528*J528,2)</f>
        <v>0</v>
      </c>
      <c r="L528" s="186">
        <v>21</v>
      </c>
      <c r="M528" s="186">
        <f>G528*(1+L528/100)</f>
        <v>0</v>
      </c>
      <c r="N528" s="186">
        <v>0</v>
      </c>
      <c r="O528" s="186">
        <f>ROUND(E528*N528,2)</f>
        <v>0</v>
      </c>
      <c r="P528" s="186">
        <v>0</v>
      </c>
      <c r="Q528" s="186">
        <f>ROUND(E528*P528,2)</f>
        <v>0</v>
      </c>
      <c r="R528" s="187" t="s">
        <v>1013</v>
      </c>
      <c r="S528" s="187" t="s">
        <v>221</v>
      </c>
      <c r="T528" s="186" t="s">
        <v>221</v>
      </c>
      <c r="U528" s="186">
        <v>3.0300000000000001E-2</v>
      </c>
      <c r="V528" s="186">
        <f>ROUND(E528*U528,2)</f>
        <v>32.43</v>
      </c>
      <c r="W528" s="187"/>
      <c r="X528" s="187"/>
      <c r="Y528" s="149"/>
      <c r="Z528" s="149"/>
      <c r="AA528" s="149"/>
      <c r="AB528" s="149"/>
      <c r="AC528" s="149"/>
      <c r="AD528" s="149"/>
      <c r="AE528" s="149" t="s">
        <v>332</v>
      </c>
      <c r="AF528" s="149" t="s">
        <v>1028</v>
      </c>
      <c r="AG528" s="149"/>
      <c r="AH528" s="194"/>
      <c r="AI528" s="194"/>
      <c r="AJ528" s="197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5">
      <c r="A529" s="182">
        <v>141</v>
      </c>
      <c r="B529" s="183" t="s">
        <v>1029</v>
      </c>
      <c r="C529" s="183" t="s">
        <v>1030</v>
      </c>
      <c r="D529" s="184" t="s">
        <v>356</v>
      </c>
      <c r="E529" s="185">
        <v>3211.2</v>
      </c>
      <c r="F529" s="188"/>
      <c r="G529" s="186">
        <f>ROUND(E529*F529,2)</f>
        <v>0</v>
      </c>
      <c r="H529" s="188"/>
      <c r="I529" s="186">
        <f>ROUND(E529*H529,2)</f>
        <v>0</v>
      </c>
      <c r="J529" s="188"/>
      <c r="K529" s="186">
        <f>ROUND(E529*J529,2)</f>
        <v>0</v>
      </c>
      <c r="L529" s="186">
        <v>21</v>
      </c>
      <c r="M529" s="186">
        <f>G529*(1+L529/100)</f>
        <v>0</v>
      </c>
      <c r="N529" s="186">
        <v>5.0000000000000002E-5</v>
      </c>
      <c r="O529" s="186">
        <f>ROUND(E529*N529,2)</f>
        <v>0.16</v>
      </c>
      <c r="P529" s="186">
        <v>0</v>
      </c>
      <c r="Q529" s="186">
        <f>ROUND(E529*P529,2)</f>
        <v>0</v>
      </c>
      <c r="R529" s="187" t="s">
        <v>1013</v>
      </c>
      <c r="S529" s="187" t="s">
        <v>221</v>
      </c>
      <c r="T529" s="186" t="s">
        <v>221</v>
      </c>
      <c r="U529" s="186">
        <v>0</v>
      </c>
      <c r="V529" s="186">
        <f>ROUND(E529*U529,2)</f>
        <v>0</v>
      </c>
      <c r="W529" s="187"/>
      <c r="X529" s="187"/>
      <c r="Y529" s="149"/>
      <c r="Z529" s="149"/>
      <c r="AA529" s="149"/>
      <c r="AB529" s="149"/>
      <c r="AC529" s="149"/>
      <c r="AD529" s="149"/>
      <c r="AE529" s="149" t="s">
        <v>332</v>
      </c>
      <c r="AF529" s="149" t="s">
        <v>1031</v>
      </c>
      <c r="AG529" s="149"/>
      <c r="AH529" s="194"/>
      <c r="AI529" s="194"/>
      <c r="AJ529" s="197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5">
      <c r="A530" s="182">
        <v>142</v>
      </c>
      <c r="B530" s="183" t="s">
        <v>1032</v>
      </c>
      <c r="C530" s="183" t="s">
        <v>1033</v>
      </c>
      <c r="D530" s="184" t="s">
        <v>356</v>
      </c>
      <c r="E530" s="185">
        <v>1070.4000000000001</v>
      </c>
      <c r="F530" s="188"/>
      <c r="G530" s="186">
        <f>ROUND(E530*F530,2)</f>
        <v>0</v>
      </c>
      <c r="H530" s="188"/>
      <c r="I530" s="186">
        <f>ROUND(E530*H530,2)</f>
        <v>0</v>
      </c>
      <c r="J530" s="188"/>
      <c r="K530" s="186">
        <f>ROUND(E530*J530,2)</f>
        <v>0</v>
      </c>
      <c r="L530" s="186">
        <v>21</v>
      </c>
      <c r="M530" s="186">
        <f>G530*(1+L530/100)</f>
        <v>0</v>
      </c>
      <c r="N530" s="186">
        <v>0</v>
      </c>
      <c r="O530" s="186">
        <f>ROUND(E530*N530,2)</f>
        <v>0</v>
      </c>
      <c r="P530" s="186">
        <v>0</v>
      </c>
      <c r="Q530" s="186">
        <f>ROUND(E530*P530,2)</f>
        <v>0</v>
      </c>
      <c r="R530" s="187" t="s">
        <v>1013</v>
      </c>
      <c r="S530" s="187" t="s">
        <v>221</v>
      </c>
      <c r="T530" s="186" t="s">
        <v>221</v>
      </c>
      <c r="U530" s="186">
        <v>1.7999999999999999E-2</v>
      </c>
      <c r="V530" s="186">
        <f>ROUND(E530*U530,2)</f>
        <v>19.27</v>
      </c>
      <c r="W530" s="187"/>
      <c r="X530" s="187"/>
      <c r="Y530" s="149"/>
      <c r="Z530" s="149"/>
      <c r="AA530" s="149"/>
      <c r="AB530" s="149"/>
      <c r="AC530" s="149"/>
      <c r="AD530" s="149"/>
      <c r="AE530" s="149" t="s">
        <v>332</v>
      </c>
      <c r="AF530" s="149" t="s">
        <v>1034</v>
      </c>
      <c r="AG530" s="149"/>
      <c r="AH530" s="194"/>
      <c r="AI530" s="194"/>
      <c r="AJ530" s="197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x14ac:dyDescent="0.25">
      <c r="A531" s="136"/>
      <c r="B531" s="154"/>
      <c r="C531" s="154"/>
      <c r="D531" s="157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60"/>
      <c r="S531" s="160"/>
      <c r="T531" s="159"/>
      <c r="U531" s="159"/>
      <c r="V531" s="159"/>
      <c r="W531" s="160"/>
      <c r="X531" s="160"/>
      <c r="AH531" s="193"/>
      <c r="AI531" s="193"/>
      <c r="AJ531" s="196"/>
    </row>
    <row r="532" spans="1:60" ht="26.4" x14ac:dyDescent="0.25">
      <c r="A532" s="152" t="s">
        <v>215</v>
      </c>
      <c r="B532" s="169" t="s">
        <v>120</v>
      </c>
      <c r="C532" s="169" t="s">
        <v>121</v>
      </c>
      <c r="D532" s="170"/>
      <c r="E532" s="171"/>
      <c r="F532" s="172"/>
      <c r="G532" s="173">
        <f>SUMIF(AE533:AE535,"&lt;&gt;NOR",G533:G535)</f>
        <v>0</v>
      </c>
      <c r="H532" s="172"/>
      <c r="I532" s="172">
        <f>SUM(I533:I535)</f>
        <v>0</v>
      </c>
      <c r="J532" s="172"/>
      <c r="K532" s="172">
        <f>SUM(K533:K535)</f>
        <v>0</v>
      </c>
      <c r="L532" s="172"/>
      <c r="M532" s="172">
        <f>SUM(M533:M535)</f>
        <v>0</v>
      </c>
      <c r="N532" s="172"/>
      <c r="O532" s="172">
        <f>SUM(O533:O535)</f>
        <v>0.03</v>
      </c>
      <c r="P532" s="172"/>
      <c r="Q532" s="172">
        <f>SUM(Q533:Q535)</f>
        <v>0</v>
      </c>
      <c r="R532" s="174"/>
      <c r="S532" s="174"/>
      <c r="T532" s="172"/>
      <c r="U532" s="172"/>
      <c r="V532" s="172">
        <f>SUM(V533:V535)</f>
        <v>247.6</v>
      </c>
      <c r="W532" s="174"/>
      <c r="X532" s="175"/>
      <c r="AE532" t="s">
        <v>216</v>
      </c>
      <c r="AH532" s="193"/>
      <c r="AI532" s="193"/>
      <c r="AJ532" s="196"/>
    </row>
    <row r="533" spans="1:60" outlineLevel="1" x14ac:dyDescent="0.25">
      <c r="A533" s="182">
        <v>143</v>
      </c>
      <c r="B533" s="183" t="s">
        <v>1035</v>
      </c>
      <c r="C533" s="183" t="s">
        <v>1036</v>
      </c>
      <c r="D533" s="184" t="s">
        <v>356</v>
      </c>
      <c r="E533" s="185">
        <v>700</v>
      </c>
      <c r="F533" s="188"/>
      <c r="G533" s="186">
        <f>ROUND(E533*F533,2)</f>
        <v>0</v>
      </c>
      <c r="H533" s="188"/>
      <c r="I533" s="186">
        <f>ROUND(E533*H533,2)</f>
        <v>0</v>
      </c>
      <c r="J533" s="188"/>
      <c r="K533" s="186">
        <f>ROUND(E533*J533,2)</f>
        <v>0</v>
      </c>
      <c r="L533" s="186">
        <v>21</v>
      </c>
      <c r="M533" s="186">
        <f>G533*(1+L533/100)</f>
        <v>0</v>
      </c>
      <c r="N533" s="186">
        <v>4.0000000000000003E-5</v>
      </c>
      <c r="O533" s="186">
        <f>ROUND(E533*N533,2)</f>
        <v>0.03</v>
      </c>
      <c r="P533" s="186">
        <v>0</v>
      </c>
      <c r="Q533" s="186">
        <f>ROUND(E533*P533,2)</f>
        <v>0</v>
      </c>
      <c r="R533" s="187" t="s">
        <v>377</v>
      </c>
      <c r="S533" s="187" t="s">
        <v>221</v>
      </c>
      <c r="T533" s="186" t="s">
        <v>221</v>
      </c>
      <c r="U533" s="186">
        <v>0.308</v>
      </c>
      <c r="V533" s="186">
        <f>ROUND(E533*U533,2)</f>
        <v>215.6</v>
      </c>
      <c r="W533" s="187"/>
      <c r="X533" s="187"/>
      <c r="Y533" s="149"/>
      <c r="Z533" s="149"/>
      <c r="AA533" s="149"/>
      <c r="AB533" s="149"/>
      <c r="AC533" s="149"/>
      <c r="AD533" s="149"/>
      <c r="AE533" s="149" t="s">
        <v>332</v>
      </c>
      <c r="AF533" s="149" t="s">
        <v>1037</v>
      </c>
      <c r="AG533" s="149"/>
      <c r="AH533" s="194"/>
      <c r="AI533" s="194"/>
      <c r="AJ533" s="197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5">
      <c r="A534" s="182">
        <v>144</v>
      </c>
      <c r="B534" s="183" t="s">
        <v>1038</v>
      </c>
      <c r="C534" s="183" t="s">
        <v>1039</v>
      </c>
      <c r="D534" s="184" t="s">
        <v>356</v>
      </c>
      <c r="E534" s="185">
        <v>246.18</v>
      </c>
      <c r="F534" s="188"/>
      <c r="G534" s="186">
        <f>ROUND(E534*F534,2)</f>
        <v>0</v>
      </c>
      <c r="H534" s="188"/>
      <c r="I534" s="186">
        <f>ROUND(E534*H534,2)</f>
        <v>0</v>
      </c>
      <c r="J534" s="188"/>
      <c r="K534" s="186">
        <f>ROUND(E534*J534,2)</f>
        <v>0</v>
      </c>
      <c r="L534" s="186">
        <v>21</v>
      </c>
      <c r="M534" s="186">
        <f>G534*(1+L534/100)</f>
        <v>0</v>
      </c>
      <c r="N534" s="186">
        <v>1.0000000000000001E-5</v>
      </c>
      <c r="O534" s="186">
        <f>ROUND(E534*N534,2)</f>
        <v>0</v>
      </c>
      <c r="P534" s="186">
        <v>0</v>
      </c>
      <c r="Q534" s="186">
        <f>ROUND(E534*P534,2)</f>
        <v>0</v>
      </c>
      <c r="R534" s="187" t="s">
        <v>525</v>
      </c>
      <c r="S534" s="187" t="s">
        <v>221</v>
      </c>
      <c r="T534" s="186" t="s">
        <v>221</v>
      </c>
      <c r="U534" s="186">
        <v>0.13</v>
      </c>
      <c r="V534" s="186">
        <f>ROUND(E534*U534,2)</f>
        <v>32</v>
      </c>
      <c r="W534" s="187"/>
      <c r="X534" s="187"/>
      <c r="Y534" s="149"/>
      <c r="Z534" s="149"/>
      <c r="AA534" s="149"/>
      <c r="AB534" s="149"/>
      <c r="AC534" s="149"/>
      <c r="AD534" s="149"/>
      <c r="AE534" s="149" t="s">
        <v>332</v>
      </c>
      <c r="AF534" s="149" t="s">
        <v>1040</v>
      </c>
      <c r="AG534" s="149"/>
      <c r="AH534" s="194"/>
      <c r="AI534" s="194"/>
      <c r="AJ534" s="197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5">
      <c r="A535" s="150"/>
      <c r="B535" s="191" t="s">
        <v>1041</v>
      </c>
      <c r="C535" s="192"/>
      <c r="D535" s="189"/>
      <c r="E535" s="190">
        <v>246.18</v>
      </c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4"/>
      <c r="S535" s="164"/>
      <c r="T535" s="163"/>
      <c r="U535" s="163"/>
      <c r="V535" s="163"/>
      <c r="W535" s="164"/>
      <c r="X535" s="164"/>
      <c r="Y535" s="149"/>
      <c r="Z535" s="149"/>
      <c r="AA535" s="149"/>
      <c r="AB535" s="149"/>
      <c r="AC535" s="149"/>
      <c r="AD535" s="149"/>
      <c r="AE535" s="149" t="s">
        <v>280</v>
      </c>
      <c r="AF535" s="149">
        <v>0</v>
      </c>
      <c r="AG535" s="149"/>
      <c r="AH535" s="194"/>
      <c r="AI535" s="198" t="s">
        <v>1041</v>
      </c>
      <c r="AJ535" s="197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x14ac:dyDescent="0.25">
      <c r="A536" s="136"/>
      <c r="B536" s="154"/>
      <c r="C536" s="154"/>
      <c r="D536" s="157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60"/>
      <c r="S536" s="160"/>
      <c r="T536" s="159"/>
      <c r="U536" s="159"/>
      <c r="V536" s="159"/>
      <c r="W536" s="160"/>
      <c r="X536" s="160"/>
      <c r="AH536" s="193"/>
      <c r="AI536" s="193"/>
      <c r="AJ536" s="196"/>
    </row>
    <row r="537" spans="1:60" x14ac:dyDescent="0.25">
      <c r="A537" s="152" t="s">
        <v>215</v>
      </c>
      <c r="B537" s="169" t="s">
        <v>122</v>
      </c>
      <c r="C537" s="169" t="s">
        <v>123</v>
      </c>
      <c r="D537" s="170"/>
      <c r="E537" s="171"/>
      <c r="F537" s="172"/>
      <c r="G537" s="173">
        <f>SUMIF(AE538:AE557,"&lt;&gt;NOR",G538:G557)</f>
        <v>0</v>
      </c>
      <c r="H537" s="172"/>
      <c r="I537" s="172">
        <f>SUM(I538:I557)</f>
        <v>0</v>
      </c>
      <c r="J537" s="172"/>
      <c r="K537" s="172">
        <f>SUM(K538:K557)</f>
        <v>0</v>
      </c>
      <c r="L537" s="172"/>
      <c r="M537" s="172">
        <f>SUM(M538:M557)</f>
        <v>0</v>
      </c>
      <c r="N537" s="172"/>
      <c r="O537" s="172">
        <f>SUM(O538:O557)</f>
        <v>0.01</v>
      </c>
      <c r="P537" s="172"/>
      <c r="Q537" s="172">
        <f>SUM(Q538:Q557)</f>
        <v>435.45</v>
      </c>
      <c r="R537" s="174"/>
      <c r="S537" s="174"/>
      <c r="T537" s="172"/>
      <c r="U537" s="172"/>
      <c r="V537" s="172">
        <f>SUM(V538:V557)</f>
        <v>153.04</v>
      </c>
      <c r="W537" s="174"/>
      <c r="X537" s="175"/>
      <c r="AE537" t="s">
        <v>216</v>
      </c>
      <c r="AH537" s="193"/>
      <c r="AI537" s="193"/>
      <c r="AJ537" s="196"/>
    </row>
    <row r="538" spans="1:60" outlineLevel="1" x14ac:dyDescent="0.25">
      <c r="A538" s="182">
        <v>145</v>
      </c>
      <c r="B538" s="183" t="s">
        <v>1042</v>
      </c>
      <c r="C538" s="183" t="s">
        <v>1043</v>
      </c>
      <c r="D538" s="184" t="s">
        <v>356</v>
      </c>
      <c r="E538" s="185">
        <v>1200</v>
      </c>
      <c r="F538" s="188"/>
      <c r="G538" s="186">
        <f>ROUND(E538*F538,2)</f>
        <v>0</v>
      </c>
      <c r="H538" s="188"/>
      <c r="I538" s="186">
        <f>ROUND(E538*H538,2)</f>
        <v>0</v>
      </c>
      <c r="J538" s="188"/>
      <c r="K538" s="186">
        <f>ROUND(E538*J538,2)</f>
        <v>0</v>
      </c>
      <c r="L538" s="186">
        <v>21</v>
      </c>
      <c r="M538" s="186">
        <f>G538*(1+L538/100)</f>
        <v>0</v>
      </c>
      <c r="N538" s="186">
        <v>0</v>
      </c>
      <c r="O538" s="186">
        <f>ROUND(E538*N538,2)</f>
        <v>0</v>
      </c>
      <c r="P538" s="186">
        <v>0.35499999999999998</v>
      </c>
      <c r="Q538" s="186">
        <f>ROUND(E538*P538,2)</f>
        <v>426</v>
      </c>
      <c r="R538" s="187" t="s">
        <v>397</v>
      </c>
      <c r="S538" s="187" t="s">
        <v>221</v>
      </c>
      <c r="T538" s="186" t="s">
        <v>221</v>
      </c>
      <c r="U538" s="186">
        <v>0.06</v>
      </c>
      <c r="V538" s="186">
        <f>ROUND(E538*U538,2)</f>
        <v>72</v>
      </c>
      <c r="W538" s="187"/>
      <c r="X538" s="187"/>
      <c r="Y538" s="149"/>
      <c r="Z538" s="149"/>
      <c r="AA538" s="149"/>
      <c r="AB538" s="149"/>
      <c r="AC538" s="149"/>
      <c r="AD538" s="149"/>
      <c r="AE538" s="149" t="s">
        <v>332</v>
      </c>
      <c r="AF538" s="149" t="s">
        <v>1044</v>
      </c>
      <c r="AG538" s="149"/>
      <c r="AH538" s="194"/>
      <c r="AI538" s="194"/>
      <c r="AJ538" s="197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5">
      <c r="A539" s="182">
        <v>146</v>
      </c>
      <c r="B539" s="183" t="s">
        <v>1045</v>
      </c>
      <c r="C539" s="183" t="s">
        <v>1046</v>
      </c>
      <c r="D539" s="184" t="s">
        <v>330</v>
      </c>
      <c r="E539" s="185">
        <v>0.3105</v>
      </c>
      <c r="F539" s="188"/>
      <c r="G539" s="186">
        <f>ROUND(E539*F539,2)</f>
        <v>0</v>
      </c>
      <c r="H539" s="188"/>
      <c r="I539" s="186">
        <f>ROUND(E539*H539,2)</f>
        <v>0</v>
      </c>
      <c r="J539" s="188"/>
      <c r="K539" s="186">
        <f>ROUND(E539*J539,2)</f>
        <v>0</v>
      </c>
      <c r="L539" s="186">
        <v>21</v>
      </c>
      <c r="M539" s="186">
        <f>G539*(1+L539/100)</f>
        <v>0</v>
      </c>
      <c r="N539" s="186">
        <v>0</v>
      </c>
      <c r="O539" s="186">
        <f>ROUND(E539*N539,2)</f>
        <v>0</v>
      </c>
      <c r="P539" s="186">
        <v>2</v>
      </c>
      <c r="Q539" s="186">
        <f>ROUND(E539*P539,2)</f>
        <v>0.62</v>
      </c>
      <c r="R539" s="187" t="s">
        <v>1047</v>
      </c>
      <c r="S539" s="187" t="s">
        <v>221</v>
      </c>
      <c r="T539" s="186" t="s">
        <v>221</v>
      </c>
      <c r="U539" s="186">
        <v>6.4359999999999999</v>
      </c>
      <c r="V539" s="186">
        <f>ROUND(E539*U539,2)</f>
        <v>2</v>
      </c>
      <c r="W539" s="187"/>
      <c r="X539" s="187"/>
      <c r="Y539" s="149"/>
      <c r="Z539" s="149"/>
      <c r="AA539" s="149"/>
      <c r="AB539" s="149"/>
      <c r="AC539" s="149"/>
      <c r="AD539" s="149"/>
      <c r="AE539" s="149" t="s">
        <v>332</v>
      </c>
      <c r="AF539" s="149" t="s">
        <v>1048</v>
      </c>
      <c r="AG539" s="149"/>
      <c r="AH539" s="194"/>
      <c r="AI539" s="194"/>
      <c r="AJ539" s="197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5">
      <c r="A540" s="150"/>
      <c r="B540" s="191" t="s">
        <v>1049</v>
      </c>
      <c r="C540" s="192"/>
      <c r="D540" s="189"/>
      <c r="E540" s="190">
        <v>0.3105</v>
      </c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4"/>
      <c r="S540" s="164"/>
      <c r="T540" s="163"/>
      <c r="U540" s="163"/>
      <c r="V540" s="163"/>
      <c r="W540" s="164"/>
      <c r="X540" s="164"/>
      <c r="Y540" s="149"/>
      <c r="Z540" s="149"/>
      <c r="AA540" s="149"/>
      <c r="AB540" s="149"/>
      <c r="AC540" s="149"/>
      <c r="AD540" s="149"/>
      <c r="AE540" s="149" t="s">
        <v>280</v>
      </c>
      <c r="AF540" s="149">
        <v>0</v>
      </c>
      <c r="AG540" s="149"/>
      <c r="AH540" s="194"/>
      <c r="AI540" s="198" t="s">
        <v>1049</v>
      </c>
      <c r="AJ540" s="197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5">
      <c r="A541" s="182">
        <v>147</v>
      </c>
      <c r="B541" s="183" t="s">
        <v>1050</v>
      </c>
      <c r="C541" s="183" t="s">
        <v>1051</v>
      </c>
      <c r="D541" s="184" t="s">
        <v>356</v>
      </c>
      <c r="E541" s="185">
        <v>13.442</v>
      </c>
      <c r="F541" s="188"/>
      <c r="G541" s="186">
        <f>ROUND(E541*F541,2)</f>
        <v>0</v>
      </c>
      <c r="H541" s="188"/>
      <c r="I541" s="186">
        <f>ROUND(E541*H541,2)</f>
        <v>0</v>
      </c>
      <c r="J541" s="188"/>
      <c r="K541" s="186">
        <f>ROUND(E541*J541,2)</f>
        <v>0</v>
      </c>
      <c r="L541" s="186">
        <v>21</v>
      </c>
      <c r="M541" s="186">
        <f>G541*(1+L541/100)</f>
        <v>0</v>
      </c>
      <c r="N541" s="186">
        <v>6.7000000000000002E-4</v>
      </c>
      <c r="O541" s="186">
        <f>ROUND(E541*N541,2)</f>
        <v>0.01</v>
      </c>
      <c r="P541" s="186">
        <v>0.31900000000000001</v>
      </c>
      <c r="Q541" s="186">
        <f>ROUND(E541*P541,2)</f>
        <v>4.29</v>
      </c>
      <c r="R541" s="187" t="s">
        <v>1047</v>
      </c>
      <c r="S541" s="187" t="s">
        <v>221</v>
      </c>
      <c r="T541" s="186" t="s">
        <v>221</v>
      </c>
      <c r="U541" s="186">
        <v>0.317</v>
      </c>
      <c r="V541" s="186">
        <f>ROUND(E541*U541,2)</f>
        <v>4.26</v>
      </c>
      <c r="W541" s="187"/>
      <c r="X541" s="187"/>
      <c r="Y541" s="149"/>
      <c r="Z541" s="149"/>
      <c r="AA541" s="149"/>
      <c r="AB541" s="149"/>
      <c r="AC541" s="149"/>
      <c r="AD541" s="149"/>
      <c r="AE541" s="149" t="s">
        <v>332</v>
      </c>
      <c r="AF541" s="149" t="s">
        <v>1052</v>
      </c>
      <c r="AG541" s="149"/>
      <c r="AH541" s="194"/>
      <c r="AI541" s="194"/>
      <c r="AJ541" s="197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5">
      <c r="A542" s="150"/>
      <c r="B542" s="191" t="s">
        <v>1053</v>
      </c>
      <c r="C542" s="192"/>
      <c r="D542" s="189"/>
      <c r="E542" s="190">
        <v>13.442</v>
      </c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4"/>
      <c r="S542" s="164"/>
      <c r="T542" s="163"/>
      <c r="U542" s="163"/>
      <c r="V542" s="163"/>
      <c r="W542" s="164"/>
      <c r="X542" s="164"/>
      <c r="Y542" s="149"/>
      <c r="Z542" s="149"/>
      <c r="AA542" s="149"/>
      <c r="AB542" s="149"/>
      <c r="AC542" s="149"/>
      <c r="AD542" s="149"/>
      <c r="AE542" s="149" t="s">
        <v>280</v>
      </c>
      <c r="AF542" s="149">
        <v>0</v>
      </c>
      <c r="AG542" s="149"/>
      <c r="AH542" s="194"/>
      <c r="AI542" s="198" t="s">
        <v>1053</v>
      </c>
      <c r="AJ542" s="197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5">
      <c r="A543" s="182">
        <v>148</v>
      </c>
      <c r="B543" s="183" t="s">
        <v>1054</v>
      </c>
      <c r="C543" s="183" t="s">
        <v>1055</v>
      </c>
      <c r="D543" s="184" t="s">
        <v>330</v>
      </c>
      <c r="E543" s="185">
        <v>0.376</v>
      </c>
      <c r="F543" s="188"/>
      <c r="G543" s="186">
        <f>ROUND(E543*F543,2)</f>
        <v>0</v>
      </c>
      <c r="H543" s="188"/>
      <c r="I543" s="186">
        <f>ROUND(E543*H543,2)</f>
        <v>0</v>
      </c>
      <c r="J543" s="188"/>
      <c r="K543" s="186">
        <f>ROUND(E543*J543,2)</f>
        <v>0</v>
      </c>
      <c r="L543" s="186">
        <v>21</v>
      </c>
      <c r="M543" s="186">
        <f>G543*(1+L543/100)</f>
        <v>0</v>
      </c>
      <c r="N543" s="186">
        <v>1.2800000000000001E-3</v>
      </c>
      <c r="O543" s="186">
        <f>ROUND(E543*N543,2)</f>
        <v>0</v>
      </c>
      <c r="P543" s="186">
        <v>1.95</v>
      </c>
      <c r="Q543" s="186">
        <f>ROUND(E543*P543,2)</f>
        <v>0.73</v>
      </c>
      <c r="R543" s="187" t="s">
        <v>1047</v>
      </c>
      <c r="S543" s="187" t="s">
        <v>221</v>
      </c>
      <c r="T543" s="186" t="s">
        <v>221</v>
      </c>
      <c r="U543" s="186">
        <v>1.7010000000000001</v>
      </c>
      <c r="V543" s="186">
        <f>ROUND(E543*U543,2)</f>
        <v>0.64</v>
      </c>
      <c r="W543" s="187"/>
      <c r="X543" s="187"/>
      <c r="Y543" s="149"/>
      <c r="Z543" s="149"/>
      <c r="AA543" s="149"/>
      <c r="AB543" s="149"/>
      <c r="AC543" s="149"/>
      <c r="AD543" s="149"/>
      <c r="AE543" s="149" t="s">
        <v>332</v>
      </c>
      <c r="AF543" s="149" t="s">
        <v>1056</v>
      </c>
      <c r="AG543" s="149"/>
      <c r="AH543" s="194"/>
      <c r="AI543" s="194"/>
      <c r="AJ543" s="197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5">
      <c r="A544" s="150"/>
      <c r="B544" s="191" t="s">
        <v>1057</v>
      </c>
      <c r="C544" s="192"/>
      <c r="D544" s="189"/>
      <c r="E544" s="190">
        <v>0.376</v>
      </c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4"/>
      <c r="S544" s="164"/>
      <c r="T544" s="163"/>
      <c r="U544" s="163"/>
      <c r="V544" s="163"/>
      <c r="W544" s="164"/>
      <c r="X544" s="164"/>
      <c r="Y544" s="149"/>
      <c r="Z544" s="149"/>
      <c r="AA544" s="149"/>
      <c r="AB544" s="149"/>
      <c r="AC544" s="149"/>
      <c r="AD544" s="149"/>
      <c r="AE544" s="149" t="s">
        <v>280</v>
      </c>
      <c r="AF544" s="149">
        <v>0</v>
      </c>
      <c r="AG544" s="149"/>
      <c r="AH544" s="194"/>
      <c r="AI544" s="198" t="s">
        <v>1057</v>
      </c>
      <c r="AJ544" s="197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5">
      <c r="A545" s="182">
        <v>149</v>
      </c>
      <c r="B545" s="183" t="s">
        <v>1058</v>
      </c>
      <c r="C545" s="183" t="s">
        <v>1059</v>
      </c>
      <c r="D545" s="184" t="s">
        <v>501</v>
      </c>
      <c r="E545" s="185">
        <v>1.8</v>
      </c>
      <c r="F545" s="188"/>
      <c r="G545" s="186">
        <f>ROUND(E545*F545,2)</f>
        <v>0</v>
      </c>
      <c r="H545" s="188"/>
      <c r="I545" s="186">
        <f>ROUND(E545*H545,2)</f>
        <v>0</v>
      </c>
      <c r="J545" s="188"/>
      <c r="K545" s="186">
        <f>ROUND(E545*J545,2)</f>
        <v>0</v>
      </c>
      <c r="L545" s="186">
        <v>21</v>
      </c>
      <c r="M545" s="186">
        <f>G545*(1+L545/100)</f>
        <v>0</v>
      </c>
      <c r="N545" s="186">
        <v>0</v>
      </c>
      <c r="O545" s="186">
        <f>ROUND(E545*N545,2)</f>
        <v>0</v>
      </c>
      <c r="P545" s="186">
        <v>7.0000000000000007E-2</v>
      </c>
      <c r="Q545" s="186">
        <f>ROUND(E545*P545,2)</f>
        <v>0.13</v>
      </c>
      <c r="R545" s="187" t="s">
        <v>1047</v>
      </c>
      <c r="S545" s="187" t="s">
        <v>221</v>
      </c>
      <c r="T545" s="186" t="s">
        <v>221</v>
      </c>
      <c r="U545" s="186">
        <v>0.64</v>
      </c>
      <c r="V545" s="186">
        <f>ROUND(E545*U545,2)</f>
        <v>1.1499999999999999</v>
      </c>
      <c r="W545" s="187"/>
      <c r="X545" s="187"/>
      <c r="Y545" s="149"/>
      <c r="Z545" s="149"/>
      <c r="AA545" s="149"/>
      <c r="AB545" s="149"/>
      <c r="AC545" s="149"/>
      <c r="AD545" s="149"/>
      <c r="AE545" s="149" t="s">
        <v>332</v>
      </c>
      <c r="AF545" s="149" t="s">
        <v>1060</v>
      </c>
      <c r="AG545" s="149"/>
      <c r="AH545" s="194"/>
      <c r="AI545" s="194"/>
      <c r="AJ545" s="197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5">
      <c r="A546" s="150"/>
      <c r="B546" s="191" t="s">
        <v>1061</v>
      </c>
      <c r="C546" s="192"/>
      <c r="D546" s="189"/>
      <c r="E546" s="190">
        <v>1.8</v>
      </c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4"/>
      <c r="S546" s="164"/>
      <c r="T546" s="163"/>
      <c r="U546" s="163"/>
      <c r="V546" s="163"/>
      <c r="W546" s="164"/>
      <c r="X546" s="164"/>
      <c r="Y546" s="149"/>
      <c r="Z546" s="149"/>
      <c r="AA546" s="149"/>
      <c r="AB546" s="149"/>
      <c r="AC546" s="149"/>
      <c r="AD546" s="149"/>
      <c r="AE546" s="149" t="s">
        <v>280</v>
      </c>
      <c r="AF546" s="149">
        <v>0</v>
      </c>
      <c r="AG546" s="149"/>
      <c r="AH546" s="194"/>
      <c r="AI546" s="198" t="s">
        <v>1061</v>
      </c>
      <c r="AJ546" s="197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5">
      <c r="A547" s="182">
        <v>150</v>
      </c>
      <c r="B547" s="183" t="s">
        <v>1062</v>
      </c>
      <c r="C547" s="183" t="s">
        <v>1063</v>
      </c>
      <c r="D547" s="184" t="s">
        <v>382</v>
      </c>
      <c r="E547" s="185">
        <v>2</v>
      </c>
      <c r="F547" s="188"/>
      <c r="G547" s="186">
        <f>ROUND(E547*F547,2)</f>
        <v>0</v>
      </c>
      <c r="H547" s="188"/>
      <c r="I547" s="186">
        <f>ROUND(E547*H547,2)</f>
        <v>0</v>
      </c>
      <c r="J547" s="188"/>
      <c r="K547" s="186">
        <f>ROUND(E547*J547,2)</f>
        <v>0</v>
      </c>
      <c r="L547" s="186">
        <v>21</v>
      </c>
      <c r="M547" s="186">
        <f>G547*(1+L547/100)</f>
        <v>0</v>
      </c>
      <c r="N547" s="186">
        <v>0</v>
      </c>
      <c r="O547" s="186">
        <f>ROUND(E547*N547,2)</f>
        <v>0</v>
      </c>
      <c r="P547" s="186">
        <v>0</v>
      </c>
      <c r="Q547" s="186">
        <f>ROUND(E547*P547,2)</f>
        <v>0</v>
      </c>
      <c r="R547" s="187" t="s">
        <v>1047</v>
      </c>
      <c r="S547" s="187" t="s">
        <v>221</v>
      </c>
      <c r="T547" s="186" t="s">
        <v>221</v>
      </c>
      <c r="U547" s="186">
        <v>0.05</v>
      </c>
      <c r="V547" s="186">
        <f>ROUND(E547*U547,2)</f>
        <v>0.1</v>
      </c>
      <c r="W547" s="187"/>
      <c r="X547" s="187"/>
      <c r="Y547" s="149"/>
      <c r="Z547" s="149"/>
      <c r="AA547" s="149"/>
      <c r="AB547" s="149"/>
      <c r="AC547" s="149"/>
      <c r="AD547" s="149"/>
      <c r="AE547" s="149" t="s">
        <v>332</v>
      </c>
      <c r="AF547" s="149" t="s">
        <v>1064</v>
      </c>
      <c r="AG547" s="149"/>
      <c r="AH547" s="194"/>
      <c r="AI547" s="194"/>
      <c r="AJ547" s="197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5">
      <c r="A548" s="182">
        <v>151</v>
      </c>
      <c r="B548" s="183" t="s">
        <v>1065</v>
      </c>
      <c r="C548" s="183" t="s">
        <v>1066</v>
      </c>
      <c r="D548" s="184" t="s">
        <v>356</v>
      </c>
      <c r="E548" s="185">
        <v>2.7</v>
      </c>
      <c r="F548" s="188"/>
      <c r="G548" s="186">
        <f>ROUND(E548*F548,2)</f>
        <v>0</v>
      </c>
      <c r="H548" s="188"/>
      <c r="I548" s="186">
        <f>ROUND(E548*H548,2)</f>
        <v>0</v>
      </c>
      <c r="J548" s="188"/>
      <c r="K548" s="186">
        <f>ROUND(E548*J548,2)</f>
        <v>0</v>
      </c>
      <c r="L548" s="186">
        <v>21</v>
      </c>
      <c r="M548" s="186">
        <f>G548*(1+L548/100)</f>
        <v>0</v>
      </c>
      <c r="N548" s="186">
        <v>9.2000000000000003E-4</v>
      </c>
      <c r="O548" s="186">
        <f>ROUND(E548*N548,2)</f>
        <v>0</v>
      </c>
      <c r="P548" s="186">
        <v>2.7E-2</v>
      </c>
      <c r="Q548" s="186">
        <f>ROUND(E548*P548,2)</f>
        <v>7.0000000000000007E-2</v>
      </c>
      <c r="R548" s="187" t="s">
        <v>1047</v>
      </c>
      <c r="S548" s="187" t="s">
        <v>221</v>
      </c>
      <c r="T548" s="186" t="s">
        <v>221</v>
      </c>
      <c r="U548" s="186">
        <v>0.26300000000000001</v>
      </c>
      <c r="V548" s="186">
        <f>ROUND(E548*U548,2)</f>
        <v>0.71</v>
      </c>
      <c r="W548" s="187"/>
      <c r="X548" s="187"/>
      <c r="Y548" s="149"/>
      <c r="Z548" s="149"/>
      <c r="AA548" s="149"/>
      <c r="AB548" s="149"/>
      <c r="AC548" s="149"/>
      <c r="AD548" s="149"/>
      <c r="AE548" s="149" t="s">
        <v>332</v>
      </c>
      <c r="AF548" s="149" t="s">
        <v>1067</v>
      </c>
      <c r="AG548" s="149"/>
      <c r="AH548" s="194"/>
      <c r="AI548" s="194"/>
      <c r="AJ548" s="197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5">
      <c r="A549" s="150"/>
      <c r="B549" s="191" t="s">
        <v>1068</v>
      </c>
      <c r="C549" s="192"/>
      <c r="D549" s="189"/>
      <c r="E549" s="190">
        <v>2.7</v>
      </c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4"/>
      <c r="S549" s="164"/>
      <c r="T549" s="163"/>
      <c r="U549" s="163"/>
      <c r="V549" s="163"/>
      <c r="W549" s="164"/>
      <c r="X549" s="164"/>
      <c r="Y549" s="149"/>
      <c r="Z549" s="149"/>
      <c r="AA549" s="149"/>
      <c r="AB549" s="149"/>
      <c r="AC549" s="149"/>
      <c r="AD549" s="149"/>
      <c r="AE549" s="149" t="s">
        <v>280</v>
      </c>
      <c r="AF549" s="149">
        <v>0</v>
      </c>
      <c r="AG549" s="149"/>
      <c r="AH549" s="194"/>
      <c r="AI549" s="198" t="s">
        <v>1068</v>
      </c>
      <c r="AJ549" s="197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5">
      <c r="A550" s="182">
        <v>152</v>
      </c>
      <c r="B550" s="183" t="s">
        <v>1069</v>
      </c>
      <c r="C550" s="183" t="s">
        <v>1070</v>
      </c>
      <c r="D550" s="184" t="s">
        <v>356</v>
      </c>
      <c r="E550" s="185">
        <v>2.758</v>
      </c>
      <c r="F550" s="188"/>
      <c r="G550" s="186">
        <f>ROUND(E550*F550,2)</f>
        <v>0</v>
      </c>
      <c r="H550" s="188"/>
      <c r="I550" s="186">
        <f>ROUND(E550*H550,2)</f>
        <v>0</v>
      </c>
      <c r="J550" s="188"/>
      <c r="K550" s="186">
        <f>ROUND(E550*J550,2)</f>
        <v>0</v>
      </c>
      <c r="L550" s="186">
        <v>21</v>
      </c>
      <c r="M550" s="186">
        <f>G550*(1+L550/100)</f>
        <v>0</v>
      </c>
      <c r="N550" s="186">
        <v>1.17E-3</v>
      </c>
      <c r="O550" s="186">
        <f>ROUND(E550*N550,2)</f>
        <v>0</v>
      </c>
      <c r="P550" s="186">
        <v>7.5999999999999998E-2</v>
      </c>
      <c r="Q550" s="186">
        <f>ROUND(E550*P550,2)</f>
        <v>0.21</v>
      </c>
      <c r="R550" s="187" t="s">
        <v>1047</v>
      </c>
      <c r="S550" s="187" t="s">
        <v>221</v>
      </c>
      <c r="T550" s="186" t="s">
        <v>221</v>
      </c>
      <c r="U550" s="186">
        <v>0.93899999999999995</v>
      </c>
      <c r="V550" s="186">
        <f>ROUND(E550*U550,2)</f>
        <v>2.59</v>
      </c>
      <c r="W550" s="187"/>
      <c r="X550" s="187"/>
      <c r="Y550" s="149"/>
      <c r="Z550" s="149"/>
      <c r="AA550" s="149"/>
      <c r="AB550" s="149"/>
      <c r="AC550" s="149"/>
      <c r="AD550" s="149"/>
      <c r="AE550" s="149" t="s">
        <v>332</v>
      </c>
      <c r="AF550" s="149" t="s">
        <v>1071</v>
      </c>
      <c r="AG550" s="149"/>
      <c r="AH550" s="194"/>
      <c r="AI550" s="194"/>
      <c r="AJ550" s="197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5">
      <c r="A551" s="150"/>
      <c r="B551" s="191" t="s">
        <v>1072</v>
      </c>
      <c r="C551" s="192"/>
      <c r="D551" s="189"/>
      <c r="E551" s="190">
        <v>2.758</v>
      </c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4"/>
      <c r="S551" s="164"/>
      <c r="T551" s="163"/>
      <c r="U551" s="163"/>
      <c r="V551" s="163"/>
      <c r="W551" s="164"/>
      <c r="X551" s="164"/>
      <c r="Y551" s="149"/>
      <c r="Z551" s="149"/>
      <c r="AA551" s="149"/>
      <c r="AB551" s="149"/>
      <c r="AC551" s="149"/>
      <c r="AD551" s="149"/>
      <c r="AE551" s="149" t="s">
        <v>280</v>
      </c>
      <c r="AF551" s="149">
        <v>0</v>
      </c>
      <c r="AG551" s="149"/>
      <c r="AH551" s="194"/>
      <c r="AI551" s="198" t="s">
        <v>1072</v>
      </c>
      <c r="AJ551" s="197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5">
      <c r="A552" s="182">
        <v>153</v>
      </c>
      <c r="B552" s="183" t="s">
        <v>1073</v>
      </c>
      <c r="C552" s="183" t="s">
        <v>1074</v>
      </c>
      <c r="D552" s="184" t="s">
        <v>501</v>
      </c>
      <c r="E552" s="185">
        <v>3.94</v>
      </c>
      <c r="F552" s="188"/>
      <c r="G552" s="186">
        <f>ROUND(E552*F552,2)</f>
        <v>0</v>
      </c>
      <c r="H552" s="188"/>
      <c r="I552" s="186">
        <f>ROUND(E552*H552,2)</f>
        <v>0</v>
      </c>
      <c r="J552" s="188"/>
      <c r="K552" s="186">
        <f>ROUND(E552*J552,2)</f>
        <v>0</v>
      </c>
      <c r="L552" s="186">
        <v>21</v>
      </c>
      <c r="M552" s="186">
        <f>G552*(1+L552/100)</f>
        <v>0</v>
      </c>
      <c r="N552" s="186">
        <v>0</v>
      </c>
      <c r="O552" s="186">
        <f>ROUND(E552*N552,2)</f>
        <v>0</v>
      </c>
      <c r="P552" s="186">
        <v>4.6000000000000001E-4</v>
      </c>
      <c r="Q552" s="186">
        <f>ROUND(E552*P552,2)</f>
        <v>0</v>
      </c>
      <c r="R552" s="187" t="s">
        <v>1047</v>
      </c>
      <c r="S552" s="187" t="s">
        <v>221</v>
      </c>
      <c r="T552" s="186" t="s">
        <v>221</v>
      </c>
      <c r="U552" s="186">
        <v>3.24</v>
      </c>
      <c r="V552" s="186">
        <f>ROUND(E552*U552,2)</f>
        <v>12.77</v>
      </c>
      <c r="W552" s="187"/>
      <c r="X552" s="187"/>
      <c r="Y552" s="149"/>
      <c r="Z552" s="149"/>
      <c r="AA552" s="149"/>
      <c r="AB552" s="149"/>
      <c r="AC552" s="149"/>
      <c r="AD552" s="149"/>
      <c r="AE552" s="149" t="s">
        <v>332</v>
      </c>
      <c r="AF552" s="149" t="s">
        <v>1075</v>
      </c>
      <c r="AG552" s="149"/>
      <c r="AH552" s="194"/>
      <c r="AI552" s="194"/>
      <c r="AJ552" s="197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5">
      <c r="A553" s="150"/>
      <c r="B553" s="191" t="s">
        <v>1076</v>
      </c>
      <c r="C553" s="192"/>
      <c r="D553" s="189"/>
      <c r="E553" s="190">
        <v>3.94</v>
      </c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4"/>
      <c r="S553" s="164"/>
      <c r="T553" s="163"/>
      <c r="U553" s="163"/>
      <c r="V553" s="163"/>
      <c r="W553" s="164"/>
      <c r="X553" s="164"/>
      <c r="Y553" s="149"/>
      <c r="Z553" s="149"/>
      <c r="AA553" s="149"/>
      <c r="AB553" s="149"/>
      <c r="AC553" s="149"/>
      <c r="AD553" s="149"/>
      <c r="AE553" s="149" t="s">
        <v>280</v>
      </c>
      <c r="AF553" s="149">
        <v>0</v>
      </c>
      <c r="AG553" s="149"/>
      <c r="AH553" s="194"/>
      <c r="AI553" s="198" t="s">
        <v>1076</v>
      </c>
      <c r="AJ553" s="197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5">
      <c r="A554" s="182">
        <v>154</v>
      </c>
      <c r="B554" s="183" t="s">
        <v>1077</v>
      </c>
      <c r="C554" s="183" t="s">
        <v>1078</v>
      </c>
      <c r="D554" s="184" t="s">
        <v>330</v>
      </c>
      <c r="E554" s="185">
        <v>1.8912</v>
      </c>
      <c r="F554" s="188"/>
      <c r="G554" s="186">
        <f>ROUND(E554*F554,2)</f>
        <v>0</v>
      </c>
      <c r="H554" s="188"/>
      <c r="I554" s="186">
        <f>ROUND(E554*H554,2)</f>
        <v>0</v>
      </c>
      <c r="J554" s="188"/>
      <c r="K554" s="186">
        <f>ROUND(E554*J554,2)</f>
        <v>0</v>
      </c>
      <c r="L554" s="186">
        <v>21</v>
      </c>
      <c r="M554" s="186">
        <f>G554*(1+L554/100)</f>
        <v>0</v>
      </c>
      <c r="N554" s="186">
        <v>1.82E-3</v>
      </c>
      <c r="O554" s="186">
        <f>ROUND(E554*N554,2)</f>
        <v>0</v>
      </c>
      <c r="P554" s="186">
        <v>1.8</v>
      </c>
      <c r="Q554" s="186">
        <f>ROUND(E554*P554,2)</f>
        <v>3.4</v>
      </c>
      <c r="R554" s="187" t="s">
        <v>1047</v>
      </c>
      <c r="S554" s="187" t="s">
        <v>221</v>
      </c>
      <c r="T554" s="186" t="s">
        <v>221</v>
      </c>
      <c r="U554" s="186">
        <v>3.6080000000000001</v>
      </c>
      <c r="V554" s="186">
        <f>ROUND(E554*U554,2)</f>
        <v>6.82</v>
      </c>
      <c r="W554" s="187"/>
      <c r="X554" s="187"/>
      <c r="Y554" s="149"/>
      <c r="Z554" s="149"/>
      <c r="AA554" s="149"/>
      <c r="AB554" s="149"/>
      <c r="AC554" s="149"/>
      <c r="AD554" s="149"/>
      <c r="AE554" s="149" t="s">
        <v>332</v>
      </c>
      <c r="AF554" s="149" t="s">
        <v>1079</v>
      </c>
      <c r="AG554" s="149"/>
      <c r="AH554" s="194"/>
      <c r="AI554" s="194"/>
      <c r="AJ554" s="197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5">
      <c r="A555" s="150"/>
      <c r="B555" s="191" t="s">
        <v>1080</v>
      </c>
      <c r="C555" s="192"/>
      <c r="D555" s="189"/>
      <c r="E555" s="190">
        <v>1.8912</v>
      </c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4"/>
      <c r="S555" s="164"/>
      <c r="T555" s="163"/>
      <c r="U555" s="163"/>
      <c r="V555" s="163"/>
      <c r="W555" s="164"/>
      <c r="X555" s="164"/>
      <c r="Y555" s="149"/>
      <c r="Z555" s="149"/>
      <c r="AA555" s="149"/>
      <c r="AB555" s="149"/>
      <c r="AC555" s="149"/>
      <c r="AD555" s="149"/>
      <c r="AE555" s="149" t="s">
        <v>280</v>
      </c>
      <c r="AF555" s="149">
        <v>0</v>
      </c>
      <c r="AG555" s="149"/>
      <c r="AH555" s="194"/>
      <c r="AI555" s="198" t="s">
        <v>1080</v>
      </c>
      <c r="AJ555" s="197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5">
      <c r="A556" s="182">
        <v>155</v>
      </c>
      <c r="B556" s="183" t="s">
        <v>1081</v>
      </c>
      <c r="C556" s="183" t="s">
        <v>1082</v>
      </c>
      <c r="D556" s="184" t="s">
        <v>1001</v>
      </c>
      <c r="E556" s="185">
        <v>50</v>
      </c>
      <c r="F556" s="188"/>
      <c r="G556" s="186">
        <f>ROUND(E556*F556,2)</f>
        <v>0</v>
      </c>
      <c r="H556" s="188"/>
      <c r="I556" s="186">
        <f>ROUND(E556*H556,2)</f>
        <v>0</v>
      </c>
      <c r="J556" s="188"/>
      <c r="K556" s="186">
        <f>ROUND(E556*J556,2)</f>
        <v>0</v>
      </c>
      <c r="L556" s="186">
        <v>21</v>
      </c>
      <c r="M556" s="186">
        <f>G556*(1+L556/100)</f>
        <v>0</v>
      </c>
      <c r="N556" s="186">
        <v>0</v>
      </c>
      <c r="O556" s="186">
        <f>ROUND(E556*N556,2)</f>
        <v>0</v>
      </c>
      <c r="P556" s="186">
        <v>0</v>
      </c>
      <c r="Q556" s="186">
        <f>ROUND(E556*P556,2)</f>
        <v>0</v>
      </c>
      <c r="R556" s="187"/>
      <c r="S556" s="187" t="s">
        <v>230</v>
      </c>
      <c r="T556" s="186" t="s">
        <v>222</v>
      </c>
      <c r="U556" s="186">
        <v>1</v>
      </c>
      <c r="V556" s="186">
        <f>ROUND(E556*U556,2)</f>
        <v>50</v>
      </c>
      <c r="W556" s="187"/>
      <c r="X556" s="187"/>
      <c r="Y556" s="149"/>
      <c r="Z556" s="149"/>
      <c r="AA556" s="149"/>
      <c r="AB556" s="149"/>
      <c r="AC556" s="149"/>
      <c r="AD556" s="149"/>
      <c r="AE556" s="149" t="s">
        <v>332</v>
      </c>
      <c r="AF556" s="149" t="s">
        <v>1083</v>
      </c>
      <c r="AG556" s="149"/>
      <c r="AH556" s="194"/>
      <c r="AI556" s="194"/>
      <c r="AJ556" s="197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5">
      <c r="A557" s="182">
        <v>156</v>
      </c>
      <c r="B557" s="183" t="s">
        <v>1084</v>
      </c>
      <c r="C557" s="183" t="s">
        <v>1085</v>
      </c>
      <c r="D557" s="184" t="s">
        <v>1086</v>
      </c>
      <c r="E557" s="185">
        <v>1</v>
      </c>
      <c r="F557" s="188"/>
      <c r="G557" s="186">
        <f>ROUND(E557*F557,2)</f>
        <v>0</v>
      </c>
      <c r="H557" s="188"/>
      <c r="I557" s="186">
        <f>ROUND(E557*H557,2)</f>
        <v>0</v>
      </c>
      <c r="J557" s="188"/>
      <c r="K557" s="186">
        <f>ROUND(E557*J557,2)</f>
        <v>0</v>
      </c>
      <c r="L557" s="186">
        <v>21</v>
      </c>
      <c r="M557" s="186">
        <f>G557*(1+L557/100)</f>
        <v>0</v>
      </c>
      <c r="N557" s="186">
        <v>0</v>
      </c>
      <c r="O557" s="186">
        <f>ROUND(E557*N557,2)</f>
        <v>0</v>
      </c>
      <c r="P557" s="186">
        <v>0</v>
      </c>
      <c r="Q557" s="186">
        <f>ROUND(E557*P557,2)</f>
        <v>0</v>
      </c>
      <c r="R557" s="187"/>
      <c r="S557" s="187" t="s">
        <v>230</v>
      </c>
      <c r="T557" s="186" t="s">
        <v>222</v>
      </c>
      <c r="U557" s="186">
        <v>0</v>
      </c>
      <c r="V557" s="186">
        <f>ROUND(E557*U557,2)</f>
        <v>0</v>
      </c>
      <c r="W557" s="187"/>
      <c r="X557" s="187"/>
      <c r="Y557" s="149"/>
      <c r="Z557" s="149"/>
      <c r="AA557" s="149"/>
      <c r="AB557" s="149"/>
      <c r="AC557" s="149"/>
      <c r="AD557" s="149"/>
      <c r="AE557" s="149" t="s">
        <v>332</v>
      </c>
      <c r="AF557" s="149" t="s">
        <v>1087</v>
      </c>
      <c r="AG557" s="149"/>
      <c r="AH557" s="194"/>
      <c r="AI557" s="194"/>
      <c r="AJ557" s="197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x14ac:dyDescent="0.25">
      <c r="A558" s="136"/>
      <c r="B558" s="154"/>
      <c r="C558" s="154"/>
      <c r="D558" s="157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60"/>
      <c r="S558" s="160"/>
      <c r="T558" s="159"/>
      <c r="U558" s="159"/>
      <c r="V558" s="159"/>
      <c r="W558" s="160"/>
      <c r="X558" s="160"/>
      <c r="AH558" s="193"/>
      <c r="AI558" s="193"/>
      <c r="AJ558" s="196"/>
    </row>
    <row r="559" spans="1:60" x14ac:dyDescent="0.25">
      <c r="A559" s="152" t="s">
        <v>215</v>
      </c>
      <c r="B559" s="169" t="s">
        <v>124</v>
      </c>
      <c r="C559" s="169" t="s">
        <v>125</v>
      </c>
      <c r="D559" s="170"/>
      <c r="E559" s="171"/>
      <c r="F559" s="172"/>
      <c r="G559" s="173">
        <f>SUMIF(AE560:AE568,"&lt;&gt;NOR",G560:G568)</f>
        <v>0</v>
      </c>
      <c r="H559" s="172"/>
      <c r="I559" s="172">
        <f>SUM(I560:I568)</f>
        <v>0</v>
      </c>
      <c r="J559" s="172"/>
      <c r="K559" s="172">
        <f>SUM(K560:K568)</f>
        <v>0</v>
      </c>
      <c r="L559" s="172"/>
      <c r="M559" s="172">
        <f>SUM(M560:M568)</f>
        <v>0</v>
      </c>
      <c r="N559" s="172"/>
      <c r="O559" s="172">
        <f>SUM(O560:O568)</f>
        <v>0</v>
      </c>
      <c r="P559" s="172"/>
      <c r="Q559" s="172">
        <f>SUM(Q560:Q568)</f>
        <v>0</v>
      </c>
      <c r="R559" s="174"/>
      <c r="S559" s="174"/>
      <c r="T559" s="172"/>
      <c r="U559" s="172"/>
      <c r="V559" s="172">
        <f>SUM(V560:V568)</f>
        <v>5261.22</v>
      </c>
      <c r="W559" s="174"/>
      <c r="X559" s="175"/>
      <c r="AE559" t="s">
        <v>216</v>
      </c>
      <c r="AH559" s="193"/>
      <c r="AI559" s="193"/>
      <c r="AJ559" s="196"/>
    </row>
    <row r="560" spans="1:60" outlineLevel="1" x14ac:dyDescent="0.25">
      <c r="A560" s="182">
        <v>157</v>
      </c>
      <c r="B560" s="183" t="s">
        <v>1088</v>
      </c>
      <c r="C560" s="183" t="s">
        <v>1089</v>
      </c>
      <c r="D560" s="184" t="s">
        <v>364</v>
      </c>
      <c r="E560" s="185">
        <v>6175.14635</v>
      </c>
      <c r="F560" s="188"/>
      <c r="G560" s="186">
        <f>ROUND(E560*F560,2)</f>
        <v>0</v>
      </c>
      <c r="H560" s="188"/>
      <c r="I560" s="186">
        <f>ROUND(E560*H560,2)</f>
        <v>0</v>
      </c>
      <c r="J560" s="188"/>
      <c r="K560" s="186">
        <f>ROUND(E560*J560,2)</f>
        <v>0</v>
      </c>
      <c r="L560" s="186">
        <v>21</v>
      </c>
      <c r="M560" s="186">
        <f>G560*(1+L560/100)</f>
        <v>0</v>
      </c>
      <c r="N560" s="186">
        <v>0</v>
      </c>
      <c r="O560" s="186">
        <f>ROUND(E560*N560,2)</f>
        <v>0</v>
      </c>
      <c r="P560" s="186">
        <v>0</v>
      </c>
      <c r="Q560" s="186">
        <f>ROUND(E560*P560,2)</f>
        <v>0</v>
      </c>
      <c r="R560" s="187" t="s">
        <v>377</v>
      </c>
      <c r="S560" s="187" t="s">
        <v>221</v>
      </c>
      <c r="T560" s="186" t="s">
        <v>221</v>
      </c>
      <c r="U560" s="186">
        <v>0.85199999999999998</v>
      </c>
      <c r="V560" s="186">
        <f>ROUND(E560*U560,2)</f>
        <v>5261.22</v>
      </c>
      <c r="W560" s="187"/>
      <c r="X560" s="187"/>
      <c r="Y560" s="149"/>
      <c r="Z560" s="149"/>
      <c r="AA560" s="149"/>
      <c r="AB560" s="149"/>
      <c r="AC560" s="149"/>
      <c r="AD560" s="149"/>
      <c r="AE560" s="149" t="s">
        <v>1090</v>
      </c>
      <c r="AF560" s="149" t="s">
        <v>1091</v>
      </c>
      <c r="AG560" s="149"/>
      <c r="AH560" s="194"/>
      <c r="AI560" s="194"/>
      <c r="AJ560" s="197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5">
      <c r="A561" s="150"/>
      <c r="B561" s="191" t="s">
        <v>1092</v>
      </c>
      <c r="C561" s="192"/>
      <c r="D561" s="189"/>
      <c r="E561" s="190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4"/>
      <c r="S561" s="164"/>
      <c r="T561" s="163"/>
      <c r="U561" s="163"/>
      <c r="V561" s="163"/>
      <c r="W561" s="164"/>
      <c r="X561" s="164"/>
      <c r="Y561" s="149"/>
      <c r="Z561" s="149"/>
      <c r="AA561" s="149"/>
      <c r="AB561" s="149"/>
      <c r="AC561" s="149"/>
      <c r="AD561" s="149"/>
      <c r="AE561" s="149" t="s">
        <v>280</v>
      </c>
      <c r="AF561" s="149">
        <v>0</v>
      </c>
      <c r="AG561" s="149"/>
      <c r="AH561" s="194"/>
      <c r="AI561" s="198" t="s">
        <v>1092</v>
      </c>
      <c r="AJ561" s="197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ht="21" outlineLevel="1" x14ac:dyDescent="0.25">
      <c r="A562" s="150"/>
      <c r="B562" s="270" t="s">
        <v>1093</v>
      </c>
      <c r="C562" s="270"/>
      <c r="D562" s="271"/>
      <c r="E562" s="190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4"/>
      <c r="S562" s="164"/>
      <c r="T562" s="163"/>
      <c r="U562" s="163"/>
      <c r="V562" s="163"/>
      <c r="W562" s="164"/>
      <c r="X562" s="164"/>
      <c r="Y562" s="149"/>
      <c r="Z562" s="149"/>
      <c r="AA562" s="149"/>
      <c r="AB562" s="149"/>
      <c r="AC562" s="149"/>
      <c r="AD562" s="149"/>
      <c r="AE562" s="149" t="s">
        <v>280</v>
      </c>
      <c r="AF562" s="149">
        <v>0</v>
      </c>
      <c r="AG562" s="149"/>
      <c r="AH562" s="194"/>
      <c r="AI562" s="198" t="s">
        <v>1093</v>
      </c>
      <c r="AJ562" s="197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ht="21" outlineLevel="1" x14ac:dyDescent="0.25">
      <c r="A563" s="150"/>
      <c r="B563" s="270" t="s">
        <v>1094</v>
      </c>
      <c r="C563" s="270"/>
      <c r="D563" s="271"/>
      <c r="E563" s="190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4"/>
      <c r="S563" s="164"/>
      <c r="T563" s="163"/>
      <c r="U563" s="163"/>
      <c r="V563" s="163"/>
      <c r="W563" s="164"/>
      <c r="X563" s="164"/>
      <c r="Y563" s="149"/>
      <c r="Z563" s="149"/>
      <c r="AA563" s="149"/>
      <c r="AB563" s="149"/>
      <c r="AC563" s="149"/>
      <c r="AD563" s="149"/>
      <c r="AE563" s="149" t="s">
        <v>280</v>
      </c>
      <c r="AF563" s="149">
        <v>0</v>
      </c>
      <c r="AG563" s="149"/>
      <c r="AH563" s="194"/>
      <c r="AI563" s="198" t="s">
        <v>1094</v>
      </c>
      <c r="AJ563" s="197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ht="21" outlineLevel="1" x14ac:dyDescent="0.25">
      <c r="A564" s="150"/>
      <c r="B564" s="270" t="s">
        <v>1095</v>
      </c>
      <c r="C564" s="270"/>
      <c r="D564" s="271"/>
      <c r="E564" s="190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4"/>
      <c r="S564" s="164"/>
      <c r="T564" s="163"/>
      <c r="U564" s="163"/>
      <c r="V564" s="163"/>
      <c r="W564" s="164"/>
      <c r="X564" s="164"/>
      <c r="Y564" s="149"/>
      <c r="Z564" s="149"/>
      <c r="AA564" s="149"/>
      <c r="AB564" s="149"/>
      <c r="AC564" s="149"/>
      <c r="AD564" s="149"/>
      <c r="AE564" s="149" t="s">
        <v>280</v>
      </c>
      <c r="AF564" s="149">
        <v>0</v>
      </c>
      <c r="AG564" s="149"/>
      <c r="AH564" s="194"/>
      <c r="AI564" s="198" t="s">
        <v>1095</v>
      </c>
      <c r="AJ564" s="197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ht="21" outlineLevel="1" x14ac:dyDescent="0.25">
      <c r="A565" s="150"/>
      <c r="B565" s="270" t="s">
        <v>1096</v>
      </c>
      <c r="C565" s="270"/>
      <c r="D565" s="271"/>
      <c r="E565" s="190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4"/>
      <c r="S565" s="164"/>
      <c r="T565" s="163"/>
      <c r="U565" s="163"/>
      <c r="V565" s="163"/>
      <c r="W565" s="164"/>
      <c r="X565" s="164"/>
      <c r="Y565" s="149"/>
      <c r="Z565" s="149"/>
      <c r="AA565" s="149"/>
      <c r="AB565" s="149"/>
      <c r="AC565" s="149"/>
      <c r="AD565" s="149"/>
      <c r="AE565" s="149" t="s">
        <v>280</v>
      </c>
      <c r="AF565" s="149">
        <v>0</v>
      </c>
      <c r="AG565" s="149"/>
      <c r="AH565" s="194"/>
      <c r="AI565" s="198" t="s">
        <v>1096</v>
      </c>
      <c r="AJ565" s="197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ht="21" outlineLevel="1" x14ac:dyDescent="0.25">
      <c r="A566" s="150"/>
      <c r="B566" s="270" t="s">
        <v>1097</v>
      </c>
      <c r="C566" s="270"/>
      <c r="D566" s="271"/>
      <c r="E566" s="190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4"/>
      <c r="S566" s="164"/>
      <c r="T566" s="163"/>
      <c r="U566" s="163"/>
      <c r="V566" s="163"/>
      <c r="W566" s="164"/>
      <c r="X566" s="164"/>
      <c r="Y566" s="149"/>
      <c r="Z566" s="149"/>
      <c r="AA566" s="149"/>
      <c r="AB566" s="149"/>
      <c r="AC566" s="149"/>
      <c r="AD566" s="149"/>
      <c r="AE566" s="149" t="s">
        <v>280</v>
      </c>
      <c r="AF566" s="149">
        <v>0</v>
      </c>
      <c r="AG566" s="149"/>
      <c r="AH566" s="194"/>
      <c r="AI566" s="198" t="s">
        <v>1097</v>
      </c>
      <c r="AJ566" s="197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5">
      <c r="A567" s="150"/>
      <c r="B567" s="191" t="s">
        <v>1098</v>
      </c>
      <c r="C567" s="192"/>
      <c r="D567" s="189"/>
      <c r="E567" s="190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4"/>
      <c r="S567" s="164"/>
      <c r="T567" s="163"/>
      <c r="U567" s="163"/>
      <c r="V567" s="163"/>
      <c r="W567" s="164"/>
      <c r="X567" s="164"/>
      <c r="Y567" s="149"/>
      <c r="Z567" s="149"/>
      <c r="AA567" s="149"/>
      <c r="AB567" s="149"/>
      <c r="AC567" s="149"/>
      <c r="AD567" s="149"/>
      <c r="AE567" s="149" t="s">
        <v>280</v>
      </c>
      <c r="AF567" s="149">
        <v>0</v>
      </c>
      <c r="AG567" s="149"/>
      <c r="AH567" s="194"/>
      <c r="AI567" s="198" t="s">
        <v>1098</v>
      </c>
      <c r="AJ567" s="197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5">
      <c r="A568" s="150"/>
      <c r="B568" s="191" t="s">
        <v>1099</v>
      </c>
      <c r="C568" s="192"/>
      <c r="D568" s="189"/>
      <c r="E568" s="190">
        <v>6175.14635</v>
      </c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4"/>
      <c r="S568" s="164"/>
      <c r="T568" s="163"/>
      <c r="U568" s="163"/>
      <c r="V568" s="163"/>
      <c r="W568" s="164"/>
      <c r="X568" s="164"/>
      <c r="Y568" s="149"/>
      <c r="Z568" s="149"/>
      <c r="AA568" s="149"/>
      <c r="AB568" s="149"/>
      <c r="AC568" s="149"/>
      <c r="AD568" s="149"/>
      <c r="AE568" s="149" t="s">
        <v>280</v>
      </c>
      <c r="AF568" s="149">
        <v>0</v>
      </c>
      <c r="AG568" s="149"/>
      <c r="AH568" s="194"/>
      <c r="AI568" s="198" t="s">
        <v>1099</v>
      </c>
      <c r="AJ568" s="197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x14ac:dyDescent="0.25">
      <c r="A569" s="136"/>
      <c r="B569" s="154"/>
      <c r="C569" s="154"/>
      <c r="D569" s="157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60"/>
      <c r="S569" s="160"/>
      <c r="T569" s="159"/>
      <c r="U569" s="159"/>
      <c r="V569" s="159"/>
      <c r="W569" s="160"/>
      <c r="X569" s="160"/>
      <c r="AH569" s="193"/>
      <c r="AI569" s="193"/>
      <c r="AJ569" s="196"/>
    </row>
    <row r="570" spans="1:60" x14ac:dyDescent="0.25">
      <c r="A570" s="152" t="s">
        <v>215</v>
      </c>
      <c r="B570" s="169" t="s">
        <v>128</v>
      </c>
      <c r="C570" s="169" t="s">
        <v>129</v>
      </c>
      <c r="D570" s="170"/>
      <c r="E570" s="171"/>
      <c r="F570" s="172"/>
      <c r="G570" s="173">
        <f>SUMIF(AE571:AE612,"&lt;&gt;NOR",G571:G612)</f>
        <v>0</v>
      </c>
      <c r="H570" s="172"/>
      <c r="I570" s="172">
        <f>SUM(I571:I612)</f>
        <v>0</v>
      </c>
      <c r="J570" s="172"/>
      <c r="K570" s="172">
        <f>SUM(K571:K612)</f>
        <v>0</v>
      </c>
      <c r="L570" s="172"/>
      <c r="M570" s="172">
        <f>SUM(M571:M612)</f>
        <v>0</v>
      </c>
      <c r="N570" s="172"/>
      <c r="O570" s="172">
        <f>SUM(O571:O612)</f>
        <v>4.089999999999999</v>
      </c>
      <c r="P570" s="172"/>
      <c r="Q570" s="172">
        <f>SUM(Q571:Q612)</f>
        <v>0</v>
      </c>
      <c r="R570" s="174"/>
      <c r="S570" s="174"/>
      <c r="T570" s="172"/>
      <c r="U570" s="172"/>
      <c r="V570" s="172">
        <f>SUM(V571:V612)</f>
        <v>745.24999999999989</v>
      </c>
      <c r="W570" s="174"/>
      <c r="X570" s="175"/>
      <c r="AE570" t="s">
        <v>216</v>
      </c>
      <c r="AH570" s="193"/>
      <c r="AI570" s="193"/>
      <c r="AJ570" s="196"/>
    </row>
    <row r="571" spans="1:60" ht="20.399999999999999" outlineLevel="1" x14ac:dyDescent="0.25">
      <c r="A571" s="182">
        <v>158</v>
      </c>
      <c r="B571" s="183" t="s">
        <v>1100</v>
      </c>
      <c r="C571" s="183" t="s">
        <v>1101</v>
      </c>
      <c r="D571" s="184" t="s">
        <v>356</v>
      </c>
      <c r="E571" s="185">
        <v>766.06</v>
      </c>
      <c r="F571" s="188"/>
      <c r="G571" s="186">
        <f>ROUND(E571*F571,2)</f>
        <v>0</v>
      </c>
      <c r="H571" s="188"/>
      <c r="I571" s="186">
        <f>ROUND(E571*H571,2)</f>
        <v>0</v>
      </c>
      <c r="J571" s="188"/>
      <c r="K571" s="186">
        <f>ROUND(E571*J571,2)</f>
        <v>0</v>
      </c>
      <c r="L571" s="186">
        <v>21</v>
      </c>
      <c r="M571" s="186">
        <f>G571*(1+L571/100)</f>
        <v>0</v>
      </c>
      <c r="N571" s="186">
        <v>3.3E-4</v>
      </c>
      <c r="O571" s="186">
        <f>ROUND(E571*N571,2)</f>
        <v>0.25</v>
      </c>
      <c r="P571" s="186">
        <v>0</v>
      </c>
      <c r="Q571" s="186">
        <f>ROUND(E571*P571,2)</f>
        <v>0</v>
      </c>
      <c r="R571" s="187" t="s">
        <v>1102</v>
      </c>
      <c r="S571" s="187" t="s">
        <v>221</v>
      </c>
      <c r="T571" s="186" t="s">
        <v>221</v>
      </c>
      <c r="U571" s="186">
        <v>2.75E-2</v>
      </c>
      <c r="V571" s="186">
        <f>ROUND(E571*U571,2)</f>
        <v>21.07</v>
      </c>
      <c r="W571" s="187"/>
      <c r="X571" s="187"/>
      <c r="Y571" s="149"/>
      <c r="Z571" s="149"/>
      <c r="AA571" s="149"/>
      <c r="AB571" s="149"/>
      <c r="AC571" s="149"/>
      <c r="AD571" s="149"/>
      <c r="AE571" s="149" t="s">
        <v>332</v>
      </c>
      <c r="AF571" s="149" t="s">
        <v>1103</v>
      </c>
      <c r="AG571" s="149"/>
      <c r="AH571" s="194"/>
      <c r="AI571" s="194"/>
      <c r="AJ571" s="197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5">
      <c r="A572" s="150"/>
      <c r="B572" s="191" t="s">
        <v>1104</v>
      </c>
      <c r="C572" s="192"/>
      <c r="D572" s="189"/>
      <c r="E572" s="190">
        <v>766.06</v>
      </c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4"/>
      <c r="S572" s="164"/>
      <c r="T572" s="163"/>
      <c r="U572" s="163"/>
      <c r="V572" s="163"/>
      <c r="W572" s="164"/>
      <c r="X572" s="164"/>
      <c r="Y572" s="149"/>
      <c r="Z572" s="149"/>
      <c r="AA572" s="149"/>
      <c r="AB572" s="149"/>
      <c r="AC572" s="149"/>
      <c r="AD572" s="149"/>
      <c r="AE572" s="149" t="s">
        <v>280</v>
      </c>
      <c r="AF572" s="149">
        <v>0</v>
      </c>
      <c r="AG572" s="149"/>
      <c r="AH572" s="194"/>
      <c r="AI572" s="198" t="s">
        <v>1104</v>
      </c>
      <c r="AJ572" s="197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ht="20.399999999999999" outlineLevel="1" x14ac:dyDescent="0.25">
      <c r="A573" s="182">
        <v>159</v>
      </c>
      <c r="B573" s="183" t="s">
        <v>1105</v>
      </c>
      <c r="C573" s="183" t="s">
        <v>1106</v>
      </c>
      <c r="D573" s="184" t="s">
        <v>356</v>
      </c>
      <c r="E573" s="185">
        <v>78.694800000000001</v>
      </c>
      <c r="F573" s="188"/>
      <c r="G573" s="186">
        <f>ROUND(E573*F573,2)</f>
        <v>0</v>
      </c>
      <c r="H573" s="188"/>
      <c r="I573" s="186">
        <f>ROUND(E573*H573,2)</f>
        <v>0</v>
      </c>
      <c r="J573" s="188"/>
      <c r="K573" s="186">
        <f>ROUND(E573*J573,2)</f>
        <v>0</v>
      </c>
      <c r="L573" s="186">
        <v>21</v>
      </c>
      <c r="M573" s="186">
        <f>G573*(1+L573/100)</f>
        <v>0</v>
      </c>
      <c r="N573" s="186">
        <v>5.1999999999999995E-4</v>
      </c>
      <c r="O573" s="186">
        <f>ROUND(E573*N573,2)</f>
        <v>0.04</v>
      </c>
      <c r="P573" s="186">
        <v>0</v>
      </c>
      <c r="Q573" s="186">
        <f>ROUND(E573*P573,2)</f>
        <v>0</v>
      </c>
      <c r="R573" s="187" t="s">
        <v>1102</v>
      </c>
      <c r="S573" s="187" t="s">
        <v>221</v>
      </c>
      <c r="T573" s="186" t="s">
        <v>221</v>
      </c>
      <c r="U573" s="186">
        <v>4.9000000000000002E-2</v>
      </c>
      <c r="V573" s="186">
        <f>ROUND(E573*U573,2)</f>
        <v>3.86</v>
      </c>
      <c r="W573" s="187"/>
      <c r="X573" s="187"/>
      <c r="Y573" s="149"/>
      <c r="Z573" s="149"/>
      <c r="AA573" s="149"/>
      <c r="AB573" s="149"/>
      <c r="AC573" s="149"/>
      <c r="AD573" s="149"/>
      <c r="AE573" s="149" t="s">
        <v>332</v>
      </c>
      <c r="AF573" s="149" t="s">
        <v>1107</v>
      </c>
      <c r="AG573" s="149"/>
      <c r="AH573" s="194"/>
      <c r="AI573" s="194"/>
      <c r="AJ573" s="197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ht="31.2" outlineLevel="1" x14ac:dyDescent="0.25">
      <c r="A574" s="150"/>
      <c r="B574" s="270" t="s">
        <v>1108</v>
      </c>
      <c r="C574" s="270"/>
      <c r="D574" s="271"/>
      <c r="E574" s="190">
        <v>61.564799999999998</v>
      </c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4"/>
      <c r="S574" s="164"/>
      <c r="T574" s="163"/>
      <c r="U574" s="163"/>
      <c r="V574" s="163"/>
      <c r="W574" s="164"/>
      <c r="X574" s="164"/>
      <c r="Y574" s="149"/>
      <c r="Z574" s="149"/>
      <c r="AA574" s="149"/>
      <c r="AB574" s="149"/>
      <c r="AC574" s="149"/>
      <c r="AD574" s="149"/>
      <c r="AE574" s="149" t="s">
        <v>280</v>
      </c>
      <c r="AF574" s="149">
        <v>0</v>
      </c>
      <c r="AG574" s="149"/>
      <c r="AH574" s="194"/>
      <c r="AI574" s="198" t="s">
        <v>1108</v>
      </c>
      <c r="AJ574" s="197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5">
      <c r="A575" s="150"/>
      <c r="B575" s="191" t="s">
        <v>1109</v>
      </c>
      <c r="C575" s="192"/>
      <c r="D575" s="189"/>
      <c r="E575" s="190">
        <v>17.13</v>
      </c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4"/>
      <c r="S575" s="164"/>
      <c r="T575" s="163"/>
      <c r="U575" s="163"/>
      <c r="V575" s="163"/>
      <c r="W575" s="164"/>
      <c r="X575" s="164"/>
      <c r="Y575" s="149"/>
      <c r="Z575" s="149"/>
      <c r="AA575" s="149"/>
      <c r="AB575" s="149"/>
      <c r="AC575" s="149"/>
      <c r="AD575" s="149"/>
      <c r="AE575" s="149" t="s">
        <v>280</v>
      </c>
      <c r="AF575" s="149">
        <v>0</v>
      </c>
      <c r="AG575" s="149"/>
      <c r="AH575" s="194"/>
      <c r="AI575" s="198" t="s">
        <v>1109</v>
      </c>
      <c r="AJ575" s="197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ht="20.399999999999999" outlineLevel="1" x14ac:dyDescent="0.25">
      <c r="A576" s="182">
        <v>160</v>
      </c>
      <c r="B576" s="183" t="s">
        <v>1110</v>
      </c>
      <c r="C576" s="183" t="s">
        <v>1111</v>
      </c>
      <c r="D576" s="184" t="s">
        <v>356</v>
      </c>
      <c r="E576" s="185">
        <v>10.82</v>
      </c>
      <c r="F576" s="188"/>
      <c r="G576" s="186">
        <f>ROUND(E576*F576,2)</f>
        <v>0</v>
      </c>
      <c r="H576" s="188"/>
      <c r="I576" s="186">
        <f>ROUND(E576*H576,2)</f>
        <v>0</v>
      </c>
      <c r="J576" s="188"/>
      <c r="K576" s="186">
        <f>ROUND(E576*J576,2)</f>
        <v>0</v>
      </c>
      <c r="L576" s="186">
        <v>21</v>
      </c>
      <c r="M576" s="186">
        <f>G576*(1+L576/100)</f>
        <v>0</v>
      </c>
      <c r="N576" s="186">
        <v>1.15E-3</v>
      </c>
      <c r="O576" s="186">
        <f>ROUND(E576*N576,2)</f>
        <v>0.01</v>
      </c>
      <c r="P576" s="186">
        <v>0</v>
      </c>
      <c r="Q576" s="186">
        <f>ROUND(E576*P576,2)</f>
        <v>0</v>
      </c>
      <c r="R576" s="187" t="s">
        <v>1102</v>
      </c>
      <c r="S576" s="187" t="s">
        <v>221</v>
      </c>
      <c r="T576" s="186" t="s">
        <v>221</v>
      </c>
      <c r="U576" s="186">
        <v>2.1000000000000001E-2</v>
      </c>
      <c r="V576" s="186">
        <f>ROUND(E576*U576,2)</f>
        <v>0.23</v>
      </c>
      <c r="W576" s="187"/>
      <c r="X576" s="187"/>
      <c r="Y576" s="149"/>
      <c r="Z576" s="149"/>
      <c r="AA576" s="149"/>
      <c r="AB576" s="149"/>
      <c r="AC576" s="149"/>
      <c r="AD576" s="149"/>
      <c r="AE576" s="149" t="s">
        <v>332</v>
      </c>
      <c r="AF576" s="149" t="s">
        <v>1112</v>
      </c>
      <c r="AG576" s="149"/>
      <c r="AH576" s="194"/>
      <c r="AI576" s="194"/>
      <c r="AJ576" s="197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5">
      <c r="A577" s="150"/>
      <c r="B577" s="191" t="s">
        <v>1113</v>
      </c>
      <c r="C577" s="192"/>
      <c r="D577" s="189"/>
      <c r="E577" s="190">
        <v>10.82</v>
      </c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4"/>
      <c r="S577" s="164"/>
      <c r="T577" s="163"/>
      <c r="U577" s="163"/>
      <c r="V577" s="163"/>
      <c r="W577" s="164"/>
      <c r="X577" s="164"/>
      <c r="Y577" s="149"/>
      <c r="Z577" s="149"/>
      <c r="AA577" s="149"/>
      <c r="AB577" s="149"/>
      <c r="AC577" s="149"/>
      <c r="AD577" s="149"/>
      <c r="AE577" s="149" t="s">
        <v>280</v>
      </c>
      <c r="AF577" s="149">
        <v>0</v>
      </c>
      <c r="AG577" s="149"/>
      <c r="AH577" s="194"/>
      <c r="AI577" s="198" t="s">
        <v>1113</v>
      </c>
      <c r="AJ577" s="197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ht="20.399999999999999" outlineLevel="1" x14ac:dyDescent="0.25">
      <c r="A578" s="182">
        <v>161</v>
      </c>
      <c r="B578" s="183" t="s">
        <v>1114</v>
      </c>
      <c r="C578" s="183" t="s">
        <v>1115</v>
      </c>
      <c r="D578" s="184" t="s">
        <v>356</v>
      </c>
      <c r="E578" s="185">
        <v>779.99</v>
      </c>
      <c r="F578" s="188"/>
      <c r="G578" s="186">
        <f>ROUND(E578*F578,2)</f>
        <v>0</v>
      </c>
      <c r="H578" s="188"/>
      <c r="I578" s="186">
        <f>ROUND(E578*H578,2)</f>
        <v>0</v>
      </c>
      <c r="J578" s="188"/>
      <c r="K578" s="186">
        <f>ROUND(E578*J578,2)</f>
        <v>0</v>
      </c>
      <c r="L578" s="186">
        <v>21</v>
      </c>
      <c r="M578" s="186">
        <f>G578*(1+L578/100)</f>
        <v>0</v>
      </c>
      <c r="N578" s="186">
        <v>1.4400000000000001E-3</v>
      </c>
      <c r="O578" s="186">
        <f>ROUND(E578*N578,2)</f>
        <v>1.1200000000000001</v>
      </c>
      <c r="P578" s="186">
        <v>0</v>
      </c>
      <c r="Q578" s="186">
        <f>ROUND(E578*P578,2)</f>
        <v>0</v>
      </c>
      <c r="R578" s="187" t="s">
        <v>1102</v>
      </c>
      <c r="S578" s="187" t="s">
        <v>221</v>
      </c>
      <c r="T578" s="186" t="s">
        <v>221</v>
      </c>
      <c r="U578" s="186">
        <v>0.31</v>
      </c>
      <c r="V578" s="186">
        <f>ROUND(E578*U578,2)</f>
        <v>241.8</v>
      </c>
      <c r="W578" s="187"/>
      <c r="X578" s="187"/>
      <c r="Y578" s="149"/>
      <c r="Z578" s="149"/>
      <c r="AA578" s="149"/>
      <c r="AB578" s="149"/>
      <c r="AC578" s="149"/>
      <c r="AD578" s="149"/>
      <c r="AE578" s="149" t="s">
        <v>332</v>
      </c>
      <c r="AF578" s="149" t="s">
        <v>1116</v>
      </c>
      <c r="AG578" s="149"/>
      <c r="AH578" s="194"/>
      <c r="AI578" s="194"/>
      <c r="AJ578" s="197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5">
      <c r="A579" s="150"/>
      <c r="B579" s="191" t="s">
        <v>1117</v>
      </c>
      <c r="C579" s="192"/>
      <c r="D579" s="189"/>
      <c r="E579" s="190">
        <v>779.99</v>
      </c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4"/>
      <c r="S579" s="164"/>
      <c r="T579" s="163"/>
      <c r="U579" s="163"/>
      <c r="V579" s="163"/>
      <c r="W579" s="164"/>
      <c r="X579" s="164"/>
      <c r="Y579" s="149"/>
      <c r="Z579" s="149"/>
      <c r="AA579" s="149"/>
      <c r="AB579" s="149"/>
      <c r="AC579" s="149"/>
      <c r="AD579" s="149"/>
      <c r="AE579" s="149" t="s">
        <v>280</v>
      </c>
      <c r="AF579" s="149">
        <v>0</v>
      </c>
      <c r="AG579" s="149"/>
      <c r="AH579" s="194"/>
      <c r="AI579" s="198" t="s">
        <v>1117</v>
      </c>
      <c r="AJ579" s="197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ht="20.399999999999999" outlineLevel="1" x14ac:dyDescent="0.25">
      <c r="A580" s="182">
        <v>162</v>
      </c>
      <c r="B580" s="183" t="s">
        <v>1118</v>
      </c>
      <c r="C580" s="183" t="s">
        <v>1119</v>
      </c>
      <c r="D580" s="184" t="s">
        <v>356</v>
      </c>
      <c r="E580" s="185">
        <v>140.22200000000001</v>
      </c>
      <c r="F580" s="188"/>
      <c r="G580" s="186">
        <f>ROUND(E580*F580,2)</f>
        <v>0</v>
      </c>
      <c r="H580" s="188"/>
      <c r="I580" s="186">
        <f>ROUND(E580*H580,2)</f>
        <v>0</v>
      </c>
      <c r="J580" s="188"/>
      <c r="K580" s="186">
        <f>ROUND(E580*J580,2)</f>
        <v>0</v>
      </c>
      <c r="L580" s="186">
        <v>21</v>
      </c>
      <c r="M580" s="186">
        <f>G580*(1+L580/100)</f>
        <v>0</v>
      </c>
      <c r="N580" s="186">
        <v>1.47E-3</v>
      </c>
      <c r="O580" s="186">
        <f>ROUND(E580*N580,2)</f>
        <v>0.21</v>
      </c>
      <c r="P580" s="186">
        <v>0</v>
      </c>
      <c r="Q580" s="186">
        <f>ROUND(E580*P580,2)</f>
        <v>0</v>
      </c>
      <c r="R580" s="187" t="s">
        <v>1102</v>
      </c>
      <c r="S580" s="187" t="s">
        <v>221</v>
      </c>
      <c r="T580" s="186" t="s">
        <v>221</v>
      </c>
      <c r="U580" s="186">
        <v>0.39</v>
      </c>
      <c r="V580" s="186">
        <f>ROUND(E580*U580,2)</f>
        <v>54.69</v>
      </c>
      <c r="W580" s="187"/>
      <c r="X580" s="187"/>
      <c r="Y580" s="149"/>
      <c r="Z580" s="149"/>
      <c r="AA580" s="149"/>
      <c r="AB580" s="149"/>
      <c r="AC580" s="149"/>
      <c r="AD580" s="149"/>
      <c r="AE580" s="149" t="s">
        <v>332</v>
      </c>
      <c r="AF580" s="149" t="s">
        <v>1120</v>
      </c>
      <c r="AG580" s="149"/>
      <c r="AH580" s="194"/>
      <c r="AI580" s="194"/>
      <c r="AJ580" s="197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5">
      <c r="A581" s="150"/>
      <c r="B581" s="191" t="s">
        <v>1121</v>
      </c>
      <c r="C581" s="192"/>
      <c r="D581" s="189"/>
      <c r="E581" s="190">
        <v>140.22200000000001</v>
      </c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4"/>
      <c r="S581" s="164"/>
      <c r="T581" s="163"/>
      <c r="U581" s="163"/>
      <c r="V581" s="163"/>
      <c r="W581" s="164"/>
      <c r="X581" s="164"/>
      <c r="Y581" s="149"/>
      <c r="Z581" s="149"/>
      <c r="AA581" s="149"/>
      <c r="AB581" s="149"/>
      <c r="AC581" s="149"/>
      <c r="AD581" s="149"/>
      <c r="AE581" s="149" t="s">
        <v>280</v>
      </c>
      <c r="AF581" s="149">
        <v>0</v>
      </c>
      <c r="AG581" s="149"/>
      <c r="AH581" s="194"/>
      <c r="AI581" s="198" t="s">
        <v>1121</v>
      </c>
      <c r="AJ581" s="197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ht="20.399999999999999" outlineLevel="1" x14ac:dyDescent="0.25">
      <c r="A582" s="182">
        <v>163</v>
      </c>
      <c r="B582" s="183" t="s">
        <v>1122</v>
      </c>
      <c r="C582" s="183" t="s">
        <v>1123</v>
      </c>
      <c r="D582" s="184" t="s">
        <v>356</v>
      </c>
      <c r="E582" s="185">
        <v>920.21199999999999</v>
      </c>
      <c r="F582" s="188"/>
      <c r="G582" s="186">
        <f>ROUND(E582*F582,2)</f>
        <v>0</v>
      </c>
      <c r="H582" s="188"/>
      <c r="I582" s="186">
        <f>ROUND(E582*H582,2)</f>
        <v>0</v>
      </c>
      <c r="J582" s="188"/>
      <c r="K582" s="186">
        <f>ROUND(E582*J582,2)</f>
        <v>0</v>
      </c>
      <c r="L582" s="186">
        <v>21</v>
      </c>
      <c r="M582" s="186">
        <f>G582*(1+L582/100)</f>
        <v>0</v>
      </c>
      <c r="N582" s="186">
        <v>3.2000000000000003E-4</v>
      </c>
      <c r="O582" s="186">
        <f>ROUND(E582*N582,2)</f>
        <v>0.28999999999999998</v>
      </c>
      <c r="P582" s="186">
        <v>0</v>
      </c>
      <c r="Q582" s="186">
        <f>ROUND(E582*P582,2)</f>
        <v>0</v>
      </c>
      <c r="R582" s="187" t="s">
        <v>1102</v>
      </c>
      <c r="S582" s="187" t="s">
        <v>221</v>
      </c>
      <c r="T582" s="186" t="s">
        <v>221</v>
      </c>
      <c r="U582" s="186">
        <v>0.05</v>
      </c>
      <c r="V582" s="186">
        <f>ROUND(E582*U582,2)</f>
        <v>46.01</v>
      </c>
      <c r="W582" s="187"/>
      <c r="X582" s="187"/>
      <c r="Y582" s="149"/>
      <c r="Z582" s="149"/>
      <c r="AA582" s="149"/>
      <c r="AB582" s="149"/>
      <c r="AC582" s="149"/>
      <c r="AD582" s="149"/>
      <c r="AE582" s="149" t="s">
        <v>332</v>
      </c>
      <c r="AF582" s="149" t="s">
        <v>1124</v>
      </c>
      <c r="AG582" s="149"/>
      <c r="AH582" s="194"/>
      <c r="AI582" s="194"/>
      <c r="AJ582" s="197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5">
      <c r="A583" s="150"/>
      <c r="B583" s="191" t="s">
        <v>1125</v>
      </c>
      <c r="C583" s="192"/>
      <c r="D583" s="189"/>
      <c r="E583" s="190">
        <v>920.21199999999999</v>
      </c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4"/>
      <c r="S583" s="164"/>
      <c r="T583" s="163"/>
      <c r="U583" s="163"/>
      <c r="V583" s="163"/>
      <c r="W583" s="164"/>
      <c r="X583" s="164"/>
      <c r="Y583" s="149"/>
      <c r="Z583" s="149"/>
      <c r="AA583" s="149"/>
      <c r="AB583" s="149"/>
      <c r="AC583" s="149"/>
      <c r="AD583" s="149"/>
      <c r="AE583" s="149" t="s">
        <v>280</v>
      </c>
      <c r="AF583" s="149">
        <v>0</v>
      </c>
      <c r="AG583" s="149"/>
      <c r="AH583" s="194"/>
      <c r="AI583" s="198" t="s">
        <v>1125</v>
      </c>
      <c r="AJ583" s="197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ht="20.399999999999999" outlineLevel="1" x14ac:dyDescent="0.25">
      <c r="A584" s="182">
        <v>164</v>
      </c>
      <c r="B584" s="183" t="s">
        <v>1126</v>
      </c>
      <c r="C584" s="183" t="s">
        <v>1127</v>
      </c>
      <c r="D584" s="184" t="s">
        <v>356</v>
      </c>
      <c r="E584" s="185">
        <v>920.21199999999999</v>
      </c>
      <c r="F584" s="188"/>
      <c r="G584" s="186">
        <f>ROUND(E584*F584,2)</f>
        <v>0</v>
      </c>
      <c r="H584" s="188"/>
      <c r="I584" s="186">
        <f>ROUND(E584*H584,2)</f>
        <v>0</v>
      </c>
      <c r="J584" s="188"/>
      <c r="K584" s="186">
        <f>ROUND(E584*J584,2)</f>
        <v>0</v>
      </c>
      <c r="L584" s="186">
        <v>21</v>
      </c>
      <c r="M584" s="186">
        <f>G584*(1+L584/100)</f>
        <v>0</v>
      </c>
      <c r="N584" s="186">
        <v>3.2000000000000003E-4</v>
      </c>
      <c r="O584" s="186">
        <f>ROUND(E584*N584,2)</f>
        <v>0.28999999999999998</v>
      </c>
      <c r="P584" s="186">
        <v>0</v>
      </c>
      <c r="Q584" s="186">
        <f>ROUND(E584*P584,2)</f>
        <v>0</v>
      </c>
      <c r="R584" s="187" t="s">
        <v>1102</v>
      </c>
      <c r="S584" s="187" t="s">
        <v>221</v>
      </c>
      <c r="T584" s="186" t="s">
        <v>221</v>
      </c>
      <c r="U584" s="186">
        <v>7.1999999999999995E-2</v>
      </c>
      <c r="V584" s="186">
        <f>ROUND(E584*U584,2)</f>
        <v>66.260000000000005</v>
      </c>
      <c r="W584" s="187"/>
      <c r="X584" s="187"/>
      <c r="Y584" s="149"/>
      <c r="Z584" s="149"/>
      <c r="AA584" s="149"/>
      <c r="AB584" s="149"/>
      <c r="AC584" s="149"/>
      <c r="AD584" s="149"/>
      <c r="AE584" s="149" t="s">
        <v>332</v>
      </c>
      <c r="AF584" s="149" t="s">
        <v>1128</v>
      </c>
      <c r="AG584" s="149"/>
      <c r="AH584" s="194"/>
      <c r="AI584" s="194"/>
      <c r="AJ584" s="197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5">
      <c r="A585" s="150"/>
      <c r="B585" s="191" t="s">
        <v>1129</v>
      </c>
      <c r="C585" s="192"/>
      <c r="D585" s="189"/>
      <c r="E585" s="190">
        <v>920.21199999999999</v>
      </c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4"/>
      <c r="S585" s="164"/>
      <c r="T585" s="163"/>
      <c r="U585" s="163"/>
      <c r="V585" s="163"/>
      <c r="W585" s="164"/>
      <c r="X585" s="164"/>
      <c r="Y585" s="149"/>
      <c r="Z585" s="149"/>
      <c r="AA585" s="149"/>
      <c r="AB585" s="149"/>
      <c r="AC585" s="149"/>
      <c r="AD585" s="149"/>
      <c r="AE585" s="149" t="s">
        <v>280</v>
      </c>
      <c r="AF585" s="149">
        <v>0</v>
      </c>
      <c r="AG585" s="149"/>
      <c r="AH585" s="194"/>
      <c r="AI585" s="198" t="s">
        <v>1129</v>
      </c>
      <c r="AJ585" s="197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5">
      <c r="A586" s="182">
        <v>165</v>
      </c>
      <c r="B586" s="183" t="s">
        <v>1130</v>
      </c>
      <c r="C586" s="183" t="s">
        <v>1131</v>
      </c>
      <c r="D586" s="184" t="s">
        <v>356</v>
      </c>
      <c r="E586" s="185">
        <v>528.79600000000005</v>
      </c>
      <c r="F586" s="188"/>
      <c r="G586" s="186">
        <f>ROUND(E586*F586,2)</f>
        <v>0</v>
      </c>
      <c r="H586" s="188"/>
      <c r="I586" s="186">
        <f>ROUND(E586*H586,2)</f>
        <v>0</v>
      </c>
      <c r="J586" s="188"/>
      <c r="K586" s="186">
        <f>ROUND(E586*J586,2)</f>
        <v>0</v>
      </c>
      <c r="L586" s="186">
        <v>21</v>
      </c>
      <c r="M586" s="186">
        <f>G586*(1+L586/100)</f>
        <v>0</v>
      </c>
      <c r="N586" s="186">
        <v>3.2299999999999998E-3</v>
      </c>
      <c r="O586" s="186">
        <f>ROUND(E586*N586,2)</f>
        <v>1.71</v>
      </c>
      <c r="P586" s="186">
        <v>0</v>
      </c>
      <c r="Q586" s="186">
        <f>ROUND(E586*P586,2)</f>
        <v>0</v>
      </c>
      <c r="R586" s="187" t="s">
        <v>1102</v>
      </c>
      <c r="S586" s="187" t="s">
        <v>221</v>
      </c>
      <c r="T586" s="186" t="s">
        <v>221</v>
      </c>
      <c r="U586" s="186">
        <v>0.48</v>
      </c>
      <c r="V586" s="186">
        <f>ROUND(E586*U586,2)</f>
        <v>253.82</v>
      </c>
      <c r="W586" s="187"/>
      <c r="X586" s="187"/>
      <c r="Y586" s="149"/>
      <c r="Z586" s="149"/>
      <c r="AA586" s="149"/>
      <c r="AB586" s="149"/>
      <c r="AC586" s="149"/>
      <c r="AD586" s="149"/>
      <c r="AE586" s="149" t="s">
        <v>332</v>
      </c>
      <c r="AF586" s="149" t="s">
        <v>1132</v>
      </c>
      <c r="AG586" s="149"/>
      <c r="AH586" s="194"/>
      <c r="AI586" s="194"/>
      <c r="AJ586" s="197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5">
      <c r="A587" s="150"/>
      <c r="B587" s="191" t="s">
        <v>1133</v>
      </c>
      <c r="C587" s="192"/>
      <c r="D587" s="189"/>
      <c r="E587" s="190">
        <v>214.416</v>
      </c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4"/>
      <c r="S587" s="164"/>
      <c r="T587" s="163"/>
      <c r="U587" s="163"/>
      <c r="V587" s="163"/>
      <c r="W587" s="164"/>
      <c r="X587" s="164"/>
      <c r="Y587" s="149"/>
      <c r="Z587" s="149"/>
      <c r="AA587" s="149"/>
      <c r="AB587" s="149"/>
      <c r="AC587" s="149"/>
      <c r="AD587" s="149"/>
      <c r="AE587" s="149" t="s">
        <v>280</v>
      </c>
      <c r="AF587" s="149">
        <v>0</v>
      </c>
      <c r="AG587" s="149"/>
      <c r="AH587" s="194"/>
      <c r="AI587" s="198" t="s">
        <v>1133</v>
      </c>
      <c r="AJ587" s="197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5">
      <c r="A588" s="150"/>
      <c r="B588" s="191" t="s">
        <v>1134</v>
      </c>
      <c r="C588" s="192"/>
      <c r="D588" s="189"/>
      <c r="E588" s="190">
        <v>314.38</v>
      </c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4"/>
      <c r="S588" s="164"/>
      <c r="T588" s="163"/>
      <c r="U588" s="163"/>
      <c r="V588" s="163"/>
      <c r="W588" s="164"/>
      <c r="X588" s="164"/>
      <c r="Y588" s="149"/>
      <c r="Z588" s="149"/>
      <c r="AA588" s="149"/>
      <c r="AB588" s="149"/>
      <c r="AC588" s="149"/>
      <c r="AD588" s="149"/>
      <c r="AE588" s="149" t="s">
        <v>280</v>
      </c>
      <c r="AF588" s="149">
        <v>0</v>
      </c>
      <c r="AG588" s="149"/>
      <c r="AH588" s="194"/>
      <c r="AI588" s="198" t="s">
        <v>1134</v>
      </c>
      <c r="AJ588" s="197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 x14ac:dyDescent="0.25">
      <c r="A589" s="182">
        <v>166</v>
      </c>
      <c r="B589" s="183" t="s">
        <v>1135</v>
      </c>
      <c r="C589" s="183" t="s">
        <v>1136</v>
      </c>
      <c r="D589" s="184" t="s">
        <v>501</v>
      </c>
      <c r="E589" s="185">
        <v>120.54</v>
      </c>
      <c r="F589" s="188"/>
      <c r="G589" s="186">
        <f>ROUND(E589*F589,2)</f>
        <v>0</v>
      </c>
      <c r="H589" s="188"/>
      <c r="I589" s="186">
        <f>ROUND(E589*H589,2)</f>
        <v>0</v>
      </c>
      <c r="J589" s="188"/>
      <c r="K589" s="186">
        <f>ROUND(E589*J589,2)</f>
        <v>0</v>
      </c>
      <c r="L589" s="186">
        <v>21</v>
      </c>
      <c r="M589" s="186">
        <f>G589*(1+L589/100)</f>
        <v>0</v>
      </c>
      <c r="N589" s="186">
        <v>3.2000000000000003E-4</v>
      </c>
      <c r="O589" s="186">
        <f>ROUND(E589*N589,2)</f>
        <v>0.04</v>
      </c>
      <c r="P589" s="186">
        <v>0</v>
      </c>
      <c r="Q589" s="186">
        <f>ROUND(E589*P589,2)</f>
        <v>0</v>
      </c>
      <c r="R589" s="187" t="s">
        <v>1102</v>
      </c>
      <c r="S589" s="187" t="s">
        <v>221</v>
      </c>
      <c r="T589" s="186" t="s">
        <v>221</v>
      </c>
      <c r="U589" s="186">
        <v>0.11</v>
      </c>
      <c r="V589" s="186">
        <f>ROUND(E589*U589,2)</f>
        <v>13.26</v>
      </c>
      <c r="W589" s="187"/>
      <c r="X589" s="187"/>
      <c r="Y589" s="149"/>
      <c r="Z589" s="149"/>
      <c r="AA589" s="149"/>
      <c r="AB589" s="149"/>
      <c r="AC589" s="149"/>
      <c r="AD589" s="149"/>
      <c r="AE589" s="149" t="s">
        <v>332</v>
      </c>
      <c r="AF589" s="149" t="s">
        <v>1137</v>
      </c>
      <c r="AG589" s="149"/>
      <c r="AH589" s="194"/>
      <c r="AI589" s="194"/>
      <c r="AJ589" s="197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5">
      <c r="A590" s="150"/>
      <c r="B590" s="191" t="s">
        <v>1138</v>
      </c>
      <c r="C590" s="192"/>
      <c r="D590" s="189"/>
      <c r="E590" s="190">
        <v>8.5</v>
      </c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4"/>
      <c r="S590" s="164"/>
      <c r="T590" s="163"/>
      <c r="U590" s="163"/>
      <c r="V590" s="163"/>
      <c r="W590" s="164"/>
      <c r="X590" s="164"/>
      <c r="Y590" s="149"/>
      <c r="Z590" s="149"/>
      <c r="AA590" s="149"/>
      <c r="AB590" s="149"/>
      <c r="AC590" s="149"/>
      <c r="AD590" s="149"/>
      <c r="AE590" s="149" t="s">
        <v>280</v>
      </c>
      <c r="AF590" s="149">
        <v>0</v>
      </c>
      <c r="AG590" s="149"/>
      <c r="AH590" s="194"/>
      <c r="AI590" s="198" t="s">
        <v>1138</v>
      </c>
      <c r="AJ590" s="197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x14ac:dyDescent="0.25">
      <c r="A591" s="150"/>
      <c r="B591" s="191" t="s">
        <v>1139</v>
      </c>
      <c r="C591" s="192"/>
      <c r="D591" s="189"/>
      <c r="E591" s="190">
        <v>8.5</v>
      </c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4"/>
      <c r="S591" s="164"/>
      <c r="T591" s="163"/>
      <c r="U591" s="163"/>
      <c r="V591" s="163"/>
      <c r="W591" s="164"/>
      <c r="X591" s="164"/>
      <c r="Y591" s="149"/>
      <c r="Z591" s="149"/>
      <c r="AA591" s="149"/>
      <c r="AB591" s="149"/>
      <c r="AC591" s="149"/>
      <c r="AD591" s="149"/>
      <c r="AE591" s="149" t="s">
        <v>280</v>
      </c>
      <c r="AF591" s="149">
        <v>0</v>
      </c>
      <c r="AG591" s="149"/>
      <c r="AH591" s="194"/>
      <c r="AI591" s="198" t="s">
        <v>1139</v>
      </c>
      <c r="AJ591" s="197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5">
      <c r="A592" s="150"/>
      <c r="B592" s="191" t="s">
        <v>1140</v>
      </c>
      <c r="C592" s="192"/>
      <c r="D592" s="189"/>
      <c r="E592" s="190">
        <v>8.7200000000000006</v>
      </c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4"/>
      <c r="S592" s="164"/>
      <c r="T592" s="163"/>
      <c r="U592" s="163"/>
      <c r="V592" s="163"/>
      <c r="W592" s="164"/>
      <c r="X592" s="164"/>
      <c r="Y592" s="149"/>
      <c r="Z592" s="149"/>
      <c r="AA592" s="149"/>
      <c r="AB592" s="149"/>
      <c r="AC592" s="149"/>
      <c r="AD592" s="149"/>
      <c r="AE592" s="149" t="s">
        <v>280</v>
      </c>
      <c r="AF592" s="149">
        <v>0</v>
      </c>
      <c r="AG592" s="149"/>
      <c r="AH592" s="194"/>
      <c r="AI592" s="198" t="s">
        <v>1140</v>
      </c>
      <c r="AJ592" s="197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5">
      <c r="A593" s="150"/>
      <c r="B593" s="191" t="s">
        <v>1141</v>
      </c>
      <c r="C593" s="192"/>
      <c r="D593" s="189"/>
      <c r="E593" s="190">
        <v>15.09</v>
      </c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4"/>
      <c r="S593" s="164"/>
      <c r="T593" s="163"/>
      <c r="U593" s="163"/>
      <c r="V593" s="163"/>
      <c r="W593" s="164"/>
      <c r="X593" s="164"/>
      <c r="Y593" s="149"/>
      <c r="Z593" s="149"/>
      <c r="AA593" s="149"/>
      <c r="AB593" s="149"/>
      <c r="AC593" s="149"/>
      <c r="AD593" s="149"/>
      <c r="AE593" s="149" t="s">
        <v>280</v>
      </c>
      <c r="AF593" s="149">
        <v>0</v>
      </c>
      <c r="AG593" s="149"/>
      <c r="AH593" s="194"/>
      <c r="AI593" s="198" t="s">
        <v>1141</v>
      </c>
      <c r="AJ593" s="197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5">
      <c r="A594" s="150"/>
      <c r="B594" s="191" t="s">
        <v>1142</v>
      </c>
      <c r="C594" s="192"/>
      <c r="D594" s="189"/>
      <c r="E594" s="190">
        <v>16.649999999999999</v>
      </c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4"/>
      <c r="S594" s="164"/>
      <c r="T594" s="163"/>
      <c r="U594" s="163"/>
      <c r="V594" s="163"/>
      <c r="W594" s="164"/>
      <c r="X594" s="164"/>
      <c r="Y594" s="149"/>
      <c r="Z594" s="149"/>
      <c r="AA594" s="149"/>
      <c r="AB594" s="149"/>
      <c r="AC594" s="149"/>
      <c r="AD594" s="149"/>
      <c r="AE594" s="149" t="s">
        <v>280</v>
      </c>
      <c r="AF594" s="149">
        <v>0</v>
      </c>
      <c r="AG594" s="149"/>
      <c r="AH594" s="194"/>
      <c r="AI594" s="198" t="s">
        <v>1142</v>
      </c>
      <c r="AJ594" s="197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1" x14ac:dyDescent="0.25">
      <c r="A595" s="150"/>
      <c r="B595" s="191" t="s">
        <v>1143</v>
      </c>
      <c r="C595" s="192"/>
      <c r="D595" s="189"/>
      <c r="E595" s="190">
        <v>15.32</v>
      </c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4"/>
      <c r="S595" s="164"/>
      <c r="T595" s="163"/>
      <c r="U595" s="163"/>
      <c r="V595" s="163"/>
      <c r="W595" s="164"/>
      <c r="X595" s="164"/>
      <c r="Y595" s="149"/>
      <c r="Z595" s="149"/>
      <c r="AA595" s="149"/>
      <c r="AB595" s="149"/>
      <c r="AC595" s="149"/>
      <c r="AD595" s="149"/>
      <c r="AE595" s="149" t="s">
        <v>280</v>
      </c>
      <c r="AF595" s="149">
        <v>0</v>
      </c>
      <c r="AG595" s="149"/>
      <c r="AH595" s="194"/>
      <c r="AI595" s="198" t="s">
        <v>1143</v>
      </c>
      <c r="AJ595" s="197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5">
      <c r="A596" s="150"/>
      <c r="B596" s="191" t="s">
        <v>1144</v>
      </c>
      <c r="C596" s="192"/>
      <c r="D596" s="189"/>
      <c r="E596" s="190">
        <v>15.65</v>
      </c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4"/>
      <c r="S596" s="164"/>
      <c r="T596" s="163"/>
      <c r="U596" s="163"/>
      <c r="V596" s="163"/>
      <c r="W596" s="164"/>
      <c r="X596" s="164"/>
      <c r="Y596" s="149"/>
      <c r="Z596" s="149"/>
      <c r="AA596" s="149"/>
      <c r="AB596" s="149"/>
      <c r="AC596" s="149"/>
      <c r="AD596" s="149"/>
      <c r="AE596" s="149" t="s">
        <v>280</v>
      </c>
      <c r="AF596" s="149">
        <v>0</v>
      </c>
      <c r="AG596" s="149"/>
      <c r="AH596" s="194"/>
      <c r="AI596" s="198" t="s">
        <v>1144</v>
      </c>
      <c r="AJ596" s="197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5">
      <c r="A597" s="150"/>
      <c r="B597" s="191" t="s">
        <v>1145</v>
      </c>
      <c r="C597" s="192"/>
      <c r="D597" s="189"/>
      <c r="E597" s="190">
        <v>6</v>
      </c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4"/>
      <c r="S597" s="164"/>
      <c r="T597" s="163"/>
      <c r="U597" s="163"/>
      <c r="V597" s="163"/>
      <c r="W597" s="164"/>
      <c r="X597" s="164"/>
      <c r="Y597" s="149"/>
      <c r="Z597" s="149"/>
      <c r="AA597" s="149"/>
      <c r="AB597" s="149"/>
      <c r="AC597" s="149"/>
      <c r="AD597" s="149"/>
      <c r="AE597" s="149" t="s">
        <v>280</v>
      </c>
      <c r="AF597" s="149">
        <v>0</v>
      </c>
      <c r="AG597" s="149"/>
      <c r="AH597" s="194"/>
      <c r="AI597" s="198" t="s">
        <v>1145</v>
      </c>
      <c r="AJ597" s="197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x14ac:dyDescent="0.25">
      <c r="A598" s="150"/>
      <c r="B598" s="191" t="s">
        <v>1146</v>
      </c>
      <c r="C598" s="192"/>
      <c r="D598" s="189"/>
      <c r="E598" s="190">
        <v>8.0299999999999994</v>
      </c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4"/>
      <c r="S598" s="164"/>
      <c r="T598" s="163"/>
      <c r="U598" s="163"/>
      <c r="V598" s="163"/>
      <c r="W598" s="164"/>
      <c r="X598" s="164"/>
      <c r="Y598" s="149"/>
      <c r="Z598" s="149"/>
      <c r="AA598" s="149"/>
      <c r="AB598" s="149"/>
      <c r="AC598" s="149"/>
      <c r="AD598" s="149"/>
      <c r="AE598" s="149" t="s">
        <v>280</v>
      </c>
      <c r="AF598" s="149">
        <v>0</v>
      </c>
      <c r="AG598" s="149"/>
      <c r="AH598" s="194"/>
      <c r="AI598" s="198" t="s">
        <v>1146</v>
      </c>
      <c r="AJ598" s="197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1" x14ac:dyDescent="0.25">
      <c r="A599" s="150"/>
      <c r="B599" s="191" t="s">
        <v>1147</v>
      </c>
      <c r="C599" s="192"/>
      <c r="D599" s="189"/>
      <c r="E599" s="190">
        <v>7.7</v>
      </c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4"/>
      <c r="S599" s="164"/>
      <c r="T599" s="163"/>
      <c r="U599" s="163"/>
      <c r="V599" s="163"/>
      <c r="W599" s="164"/>
      <c r="X599" s="164"/>
      <c r="Y599" s="149"/>
      <c r="Z599" s="149"/>
      <c r="AA599" s="149"/>
      <c r="AB599" s="149"/>
      <c r="AC599" s="149"/>
      <c r="AD599" s="149"/>
      <c r="AE599" s="149" t="s">
        <v>280</v>
      </c>
      <c r="AF599" s="149">
        <v>0</v>
      </c>
      <c r="AG599" s="149"/>
      <c r="AH599" s="194"/>
      <c r="AI599" s="198" t="s">
        <v>1147</v>
      </c>
      <c r="AJ599" s="197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1" x14ac:dyDescent="0.25">
      <c r="A600" s="150"/>
      <c r="B600" s="191" t="s">
        <v>1148</v>
      </c>
      <c r="C600" s="192"/>
      <c r="D600" s="189"/>
      <c r="E600" s="190">
        <v>10.38</v>
      </c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4"/>
      <c r="S600" s="164"/>
      <c r="T600" s="163"/>
      <c r="U600" s="163"/>
      <c r="V600" s="163"/>
      <c r="W600" s="164"/>
      <c r="X600" s="164"/>
      <c r="Y600" s="149"/>
      <c r="Z600" s="149"/>
      <c r="AA600" s="149"/>
      <c r="AB600" s="149"/>
      <c r="AC600" s="149"/>
      <c r="AD600" s="149"/>
      <c r="AE600" s="149" t="s">
        <v>280</v>
      </c>
      <c r="AF600" s="149">
        <v>0</v>
      </c>
      <c r="AG600" s="149"/>
      <c r="AH600" s="194"/>
      <c r="AI600" s="198" t="s">
        <v>1148</v>
      </c>
      <c r="AJ600" s="197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1" x14ac:dyDescent="0.25">
      <c r="A601" s="182">
        <v>167</v>
      </c>
      <c r="B601" s="183" t="s">
        <v>1149</v>
      </c>
      <c r="C601" s="183" t="s">
        <v>1150</v>
      </c>
      <c r="D601" s="184" t="s">
        <v>382</v>
      </c>
      <c r="E601" s="185">
        <v>73</v>
      </c>
      <c r="F601" s="188"/>
      <c r="G601" s="186">
        <f>ROUND(E601*F601,2)</f>
        <v>0</v>
      </c>
      <c r="H601" s="188"/>
      <c r="I601" s="186">
        <f>ROUND(E601*H601,2)</f>
        <v>0</v>
      </c>
      <c r="J601" s="188"/>
      <c r="K601" s="186">
        <f>ROUND(E601*J601,2)</f>
        <v>0</v>
      </c>
      <c r="L601" s="186">
        <v>21</v>
      </c>
      <c r="M601" s="186">
        <f>G601*(1+L601/100)</f>
        <v>0</v>
      </c>
      <c r="N601" s="186">
        <v>4.2999999999999999E-4</v>
      </c>
      <c r="O601" s="186">
        <f>ROUND(E601*N601,2)</f>
        <v>0.03</v>
      </c>
      <c r="P601" s="186">
        <v>0</v>
      </c>
      <c r="Q601" s="186">
        <f>ROUND(E601*P601,2)</f>
        <v>0</v>
      </c>
      <c r="R601" s="187" t="s">
        <v>1102</v>
      </c>
      <c r="S601" s="187" t="s">
        <v>221</v>
      </c>
      <c r="T601" s="186" t="s">
        <v>221</v>
      </c>
      <c r="U601" s="186">
        <v>6.7000000000000004E-2</v>
      </c>
      <c r="V601" s="186">
        <f>ROUND(E601*U601,2)</f>
        <v>4.8899999999999997</v>
      </c>
      <c r="W601" s="187"/>
      <c r="X601" s="187"/>
      <c r="Y601" s="149"/>
      <c r="Z601" s="149"/>
      <c r="AA601" s="149"/>
      <c r="AB601" s="149"/>
      <c r="AC601" s="149"/>
      <c r="AD601" s="149"/>
      <c r="AE601" s="149" t="s">
        <v>332</v>
      </c>
      <c r="AF601" s="149" t="s">
        <v>1151</v>
      </c>
      <c r="AG601" s="149"/>
      <c r="AH601" s="194"/>
      <c r="AI601" s="194"/>
      <c r="AJ601" s="197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 x14ac:dyDescent="0.25">
      <c r="A602" s="150"/>
      <c r="B602" s="191" t="s">
        <v>1152</v>
      </c>
      <c r="C602" s="192"/>
      <c r="D602" s="189"/>
      <c r="E602" s="190">
        <v>73</v>
      </c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4"/>
      <c r="S602" s="164"/>
      <c r="T602" s="163"/>
      <c r="U602" s="163"/>
      <c r="V602" s="163"/>
      <c r="W602" s="164"/>
      <c r="X602" s="164"/>
      <c r="Y602" s="149"/>
      <c r="Z602" s="149"/>
      <c r="AA602" s="149"/>
      <c r="AB602" s="149"/>
      <c r="AC602" s="149"/>
      <c r="AD602" s="149"/>
      <c r="AE602" s="149" t="s">
        <v>280</v>
      </c>
      <c r="AF602" s="149">
        <v>0</v>
      </c>
      <c r="AG602" s="149"/>
      <c r="AH602" s="194"/>
      <c r="AI602" s="198" t="s">
        <v>1152</v>
      </c>
      <c r="AJ602" s="197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 x14ac:dyDescent="0.25">
      <c r="A603" s="182">
        <v>168</v>
      </c>
      <c r="B603" s="183" t="s">
        <v>1153</v>
      </c>
      <c r="C603" s="183" t="s">
        <v>1154</v>
      </c>
      <c r="D603" s="184" t="s">
        <v>501</v>
      </c>
      <c r="E603" s="185">
        <v>136</v>
      </c>
      <c r="F603" s="188"/>
      <c r="G603" s="186">
        <f>ROUND(E603*F603,2)</f>
        <v>0</v>
      </c>
      <c r="H603" s="188"/>
      <c r="I603" s="186">
        <f>ROUND(E603*H603,2)</f>
        <v>0</v>
      </c>
      <c r="J603" s="188"/>
      <c r="K603" s="186">
        <f>ROUND(E603*J603,2)</f>
        <v>0</v>
      </c>
      <c r="L603" s="186">
        <v>21</v>
      </c>
      <c r="M603" s="186">
        <f>G603*(1+L603/100)</f>
        <v>0</v>
      </c>
      <c r="N603" s="186">
        <v>3.2000000000000003E-4</v>
      </c>
      <c r="O603" s="186">
        <f>ROUND(E603*N603,2)</f>
        <v>0.04</v>
      </c>
      <c r="P603" s="186">
        <v>0</v>
      </c>
      <c r="Q603" s="186">
        <f>ROUND(E603*P603,2)</f>
        <v>0</v>
      </c>
      <c r="R603" s="187" t="s">
        <v>1102</v>
      </c>
      <c r="S603" s="187" t="s">
        <v>221</v>
      </c>
      <c r="T603" s="186" t="s">
        <v>221</v>
      </c>
      <c r="U603" s="186">
        <v>0.14000000000000001</v>
      </c>
      <c r="V603" s="186">
        <f>ROUND(E603*U603,2)</f>
        <v>19.04</v>
      </c>
      <c r="W603" s="187"/>
      <c r="X603" s="187"/>
      <c r="Y603" s="149"/>
      <c r="Z603" s="149"/>
      <c r="AA603" s="149"/>
      <c r="AB603" s="149"/>
      <c r="AC603" s="149"/>
      <c r="AD603" s="149"/>
      <c r="AE603" s="149" t="s">
        <v>332</v>
      </c>
      <c r="AF603" s="149" t="s">
        <v>1155</v>
      </c>
      <c r="AG603" s="149"/>
      <c r="AH603" s="194"/>
      <c r="AI603" s="194"/>
      <c r="AJ603" s="197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 x14ac:dyDescent="0.25">
      <c r="A604" s="150"/>
      <c r="B604" s="191" t="s">
        <v>1156</v>
      </c>
      <c r="C604" s="192"/>
      <c r="D604" s="189"/>
      <c r="E604" s="190">
        <v>136</v>
      </c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4"/>
      <c r="S604" s="164"/>
      <c r="T604" s="163"/>
      <c r="U604" s="163"/>
      <c r="V604" s="163"/>
      <c r="W604" s="164"/>
      <c r="X604" s="164"/>
      <c r="Y604" s="149"/>
      <c r="Z604" s="149"/>
      <c r="AA604" s="149"/>
      <c r="AB604" s="149"/>
      <c r="AC604" s="149"/>
      <c r="AD604" s="149"/>
      <c r="AE604" s="149" t="s">
        <v>280</v>
      </c>
      <c r="AF604" s="149">
        <v>0</v>
      </c>
      <c r="AG604" s="149"/>
      <c r="AH604" s="194"/>
      <c r="AI604" s="198" t="s">
        <v>1156</v>
      </c>
      <c r="AJ604" s="197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 x14ac:dyDescent="0.25">
      <c r="A605" s="182">
        <v>169</v>
      </c>
      <c r="B605" s="183" t="s">
        <v>1157</v>
      </c>
      <c r="C605" s="183" t="s">
        <v>1158</v>
      </c>
      <c r="D605" s="184" t="s">
        <v>356</v>
      </c>
      <c r="E605" s="185">
        <v>32.763500000000001</v>
      </c>
      <c r="F605" s="188"/>
      <c r="G605" s="186">
        <f>ROUND(E605*F605,2)</f>
        <v>0</v>
      </c>
      <c r="H605" s="188"/>
      <c r="I605" s="186">
        <f>ROUND(E605*H605,2)</f>
        <v>0</v>
      </c>
      <c r="J605" s="188"/>
      <c r="K605" s="186">
        <f>ROUND(E605*J605,2)</f>
        <v>0</v>
      </c>
      <c r="L605" s="186">
        <v>21</v>
      </c>
      <c r="M605" s="186">
        <f>G605*(1+L605/100)</f>
        <v>0</v>
      </c>
      <c r="N605" s="186">
        <v>1.7000000000000001E-4</v>
      </c>
      <c r="O605" s="186">
        <f>ROUND(E605*N605,2)</f>
        <v>0.01</v>
      </c>
      <c r="P605" s="186">
        <v>0</v>
      </c>
      <c r="Q605" s="186">
        <f>ROUND(E605*P605,2)</f>
        <v>0</v>
      </c>
      <c r="R605" s="187" t="s">
        <v>1102</v>
      </c>
      <c r="S605" s="187" t="s">
        <v>221</v>
      </c>
      <c r="T605" s="186" t="s">
        <v>221</v>
      </c>
      <c r="U605" s="186">
        <v>0.16</v>
      </c>
      <c r="V605" s="186">
        <f>ROUND(E605*U605,2)</f>
        <v>5.24</v>
      </c>
      <c r="W605" s="187"/>
      <c r="X605" s="187"/>
      <c r="Y605" s="149"/>
      <c r="Z605" s="149"/>
      <c r="AA605" s="149"/>
      <c r="AB605" s="149"/>
      <c r="AC605" s="149"/>
      <c r="AD605" s="149"/>
      <c r="AE605" s="149" t="s">
        <v>332</v>
      </c>
      <c r="AF605" s="149" t="s">
        <v>1159</v>
      </c>
      <c r="AG605" s="149"/>
      <c r="AH605" s="194"/>
      <c r="AI605" s="194"/>
      <c r="AJ605" s="197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 x14ac:dyDescent="0.25">
      <c r="A606" s="150"/>
      <c r="B606" s="191" t="s">
        <v>1160</v>
      </c>
      <c r="C606" s="192"/>
      <c r="D606" s="189"/>
      <c r="E606" s="190">
        <v>32.763500000000001</v>
      </c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4"/>
      <c r="S606" s="164"/>
      <c r="T606" s="163"/>
      <c r="U606" s="163"/>
      <c r="V606" s="163"/>
      <c r="W606" s="164"/>
      <c r="X606" s="164"/>
      <c r="Y606" s="149"/>
      <c r="Z606" s="149"/>
      <c r="AA606" s="149"/>
      <c r="AB606" s="149"/>
      <c r="AC606" s="149"/>
      <c r="AD606" s="149"/>
      <c r="AE606" s="149" t="s">
        <v>280</v>
      </c>
      <c r="AF606" s="149">
        <v>0</v>
      </c>
      <c r="AG606" s="149"/>
      <c r="AH606" s="194"/>
      <c r="AI606" s="198" t="s">
        <v>1160</v>
      </c>
      <c r="AJ606" s="197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ht="20.399999999999999" outlineLevel="1" x14ac:dyDescent="0.25">
      <c r="A607" s="182">
        <v>170</v>
      </c>
      <c r="B607" s="183" t="s">
        <v>1161</v>
      </c>
      <c r="C607" s="183" t="s">
        <v>1162</v>
      </c>
      <c r="D607" s="184" t="s">
        <v>501</v>
      </c>
      <c r="E607" s="185">
        <v>86.62</v>
      </c>
      <c r="F607" s="188"/>
      <c r="G607" s="186">
        <f>ROUND(E607*F607,2)</f>
        <v>0</v>
      </c>
      <c r="H607" s="188"/>
      <c r="I607" s="186">
        <f>ROUND(E607*H607,2)</f>
        <v>0</v>
      </c>
      <c r="J607" s="188"/>
      <c r="K607" s="186">
        <f>ROUND(E607*J607,2)</f>
        <v>0</v>
      </c>
      <c r="L607" s="186">
        <v>21</v>
      </c>
      <c r="M607" s="186">
        <f>G607*(1+L607/100)</f>
        <v>0</v>
      </c>
      <c r="N607" s="186">
        <v>5.2999999999999998E-4</v>
      </c>
      <c r="O607" s="186">
        <f>ROUND(E607*N607,2)</f>
        <v>0.05</v>
      </c>
      <c r="P607" s="186">
        <v>0</v>
      </c>
      <c r="Q607" s="186">
        <f>ROUND(E607*P607,2)</f>
        <v>0</v>
      </c>
      <c r="R607" s="187" t="s">
        <v>1102</v>
      </c>
      <c r="S607" s="187" t="s">
        <v>221</v>
      </c>
      <c r="T607" s="186" t="s">
        <v>221</v>
      </c>
      <c r="U607" s="186">
        <v>0.1</v>
      </c>
      <c r="V607" s="186">
        <f>ROUND(E607*U607,2)</f>
        <v>8.66</v>
      </c>
      <c r="W607" s="187"/>
      <c r="X607" s="187"/>
      <c r="Y607" s="149"/>
      <c r="Z607" s="149"/>
      <c r="AA607" s="149"/>
      <c r="AB607" s="149"/>
      <c r="AC607" s="149"/>
      <c r="AD607" s="149"/>
      <c r="AE607" s="149" t="s">
        <v>332</v>
      </c>
      <c r="AF607" s="149" t="s">
        <v>1163</v>
      </c>
      <c r="AG607" s="149"/>
      <c r="AH607" s="194"/>
      <c r="AI607" s="194"/>
      <c r="AJ607" s="197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 x14ac:dyDescent="0.25">
      <c r="A608" s="150"/>
      <c r="B608" s="191" t="s">
        <v>1164</v>
      </c>
      <c r="C608" s="192"/>
      <c r="D608" s="189"/>
      <c r="E608" s="190">
        <v>86.62</v>
      </c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4"/>
      <c r="S608" s="164"/>
      <c r="T608" s="163"/>
      <c r="U608" s="163"/>
      <c r="V608" s="163"/>
      <c r="W608" s="164"/>
      <c r="X608" s="164"/>
      <c r="Y608" s="149"/>
      <c r="Z608" s="149"/>
      <c r="AA608" s="149"/>
      <c r="AB608" s="149"/>
      <c r="AC608" s="149"/>
      <c r="AD608" s="149"/>
      <c r="AE608" s="149" t="s">
        <v>280</v>
      </c>
      <c r="AF608" s="149">
        <v>0</v>
      </c>
      <c r="AG608" s="149"/>
      <c r="AH608" s="194"/>
      <c r="AI608" s="198" t="s">
        <v>1164</v>
      </c>
      <c r="AJ608" s="197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1" x14ac:dyDescent="0.25">
      <c r="A609" s="182">
        <v>171</v>
      </c>
      <c r="B609" s="183" t="s">
        <v>1165</v>
      </c>
      <c r="C609" s="183" t="s">
        <v>1166</v>
      </c>
      <c r="D609" s="184" t="s">
        <v>364</v>
      </c>
      <c r="E609" s="185">
        <v>4.0973800000000002</v>
      </c>
      <c r="F609" s="188"/>
      <c r="G609" s="186">
        <f>ROUND(E609*F609,2)</f>
        <v>0</v>
      </c>
      <c r="H609" s="188"/>
      <c r="I609" s="186">
        <f>ROUND(E609*H609,2)</f>
        <v>0</v>
      </c>
      <c r="J609" s="188"/>
      <c r="K609" s="186">
        <f>ROUND(E609*J609,2)</f>
        <v>0</v>
      </c>
      <c r="L609" s="186">
        <v>21</v>
      </c>
      <c r="M609" s="186">
        <f>G609*(1+L609/100)</f>
        <v>0</v>
      </c>
      <c r="N609" s="186">
        <v>0</v>
      </c>
      <c r="O609" s="186">
        <f>ROUND(E609*N609,2)</f>
        <v>0</v>
      </c>
      <c r="P609" s="186">
        <v>0</v>
      </c>
      <c r="Q609" s="186">
        <f>ROUND(E609*P609,2)</f>
        <v>0</v>
      </c>
      <c r="R609" s="187" t="s">
        <v>1102</v>
      </c>
      <c r="S609" s="187" t="s">
        <v>221</v>
      </c>
      <c r="T609" s="186" t="s">
        <v>221</v>
      </c>
      <c r="U609" s="186">
        <v>1.5669999999999999</v>
      </c>
      <c r="V609" s="186">
        <f>ROUND(E609*U609,2)</f>
        <v>6.42</v>
      </c>
      <c r="W609" s="187"/>
      <c r="X609" s="187"/>
      <c r="Y609" s="149"/>
      <c r="Z609" s="149"/>
      <c r="AA609" s="149"/>
      <c r="AB609" s="149"/>
      <c r="AC609" s="149"/>
      <c r="AD609" s="149"/>
      <c r="AE609" s="149" t="s">
        <v>1090</v>
      </c>
      <c r="AF609" s="149" t="s">
        <v>1167</v>
      </c>
      <c r="AG609" s="149"/>
      <c r="AH609" s="194"/>
      <c r="AI609" s="194"/>
      <c r="AJ609" s="197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5">
      <c r="A610" s="150"/>
      <c r="B610" s="191" t="s">
        <v>1092</v>
      </c>
      <c r="C610" s="192"/>
      <c r="D610" s="189"/>
      <c r="E610" s="190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4"/>
      <c r="S610" s="164"/>
      <c r="T610" s="163"/>
      <c r="U610" s="163"/>
      <c r="V610" s="163"/>
      <c r="W610" s="164"/>
      <c r="X610" s="164"/>
      <c r="Y610" s="149"/>
      <c r="Z610" s="149"/>
      <c r="AA610" s="149"/>
      <c r="AB610" s="149"/>
      <c r="AC610" s="149"/>
      <c r="AD610" s="149"/>
      <c r="AE610" s="149" t="s">
        <v>280</v>
      </c>
      <c r="AF610" s="149">
        <v>0</v>
      </c>
      <c r="AG610" s="149"/>
      <c r="AH610" s="194"/>
      <c r="AI610" s="198" t="s">
        <v>1092</v>
      </c>
      <c r="AJ610" s="197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 x14ac:dyDescent="0.25">
      <c r="A611" s="150"/>
      <c r="B611" s="270" t="s">
        <v>1168</v>
      </c>
      <c r="C611" s="270"/>
      <c r="D611" s="271"/>
      <c r="E611" s="190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4"/>
      <c r="S611" s="164"/>
      <c r="T611" s="163"/>
      <c r="U611" s="163"/>
      <c r="V611" s="163"/>
      <c r="W611" s="164"/>
      <c r="X611" s="164"/>
      <c r="Y611" s="149"/>
      <c r="Z611" s="149"/>
      <c r="AA611" s="149"/>
      <c r="AB611" s="149"/>
      <c r="AC611" s="149"/>
      <c r="AD611" s="149"/>
      <c r="AE611" s="149" t="s">
        <v>280</v>
      </c>
      <c r="AF611" s="149">
        <v>0</v>
      </c>
      <c r="AG611" s="149"/>
      <c r="AH611" s="194"/>
      <c r="AI611" s="198" t="s">
        <v>1168</v>
      </c>
      <c r="AJ611" s="197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 x14ac:dyDescent="0.25">
      <c r="A612" s="150"/>
      <c r="B612" s="191" t="s">
        <v>1169</v>
      </c>
      <c r="C612" s="192"/>
      <c r="D612" s="189"/>
      <c r="E612" s="190">
        <v>4.0973800000000002</v>
      </c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4"/>
      <c r="S612" s="164"/>
      <c r="T612" s="163"/>
      <c r="U612" s="163"/>
      <c r="V612" s="163"/>
      <c r="W612" s="164"/>
      <c r="X612" s="164"/>
      <c r="Y612" s="149"/>
      <c r="Z612" s="149"/>
      <c r="AA612" s="149"/>
      <c r="AB612" s="149"/>
      <c r="AC612" s="149"/>
      <c r="AD612" s="149"/>
      <c r="AE612" s="149" t="s">
        <v>280</v>
      </c>
      <c r="AF612" s="149">
        <v>0</v>
      </c>
      <c r="AG612" s="149"/>
      <c r="AH612" s="194"/>
      <c r="AI612" s="198" t="s">
        <v>1169</v>
      </c>
      <c r="AJ612" s="197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x14ac:dyDescent="0.25">
      <c r="A613" s="136"/>
      <c r="B613" s="154"/>
      <c r="C613" s="154"/>
      <c r="D613" s="157"/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60"/>
      <c r="S613" s="160"/>
      <c r="T613" s="159"/>
      <c r="U613" s="159"/>
      <c r="V613" s="159"/>
      <c r="W613" s="160"/>
      <c r="X613" s="160"/>
      <c r="AH613" s="193"/>
      <c r="AI613" s="193"/>
      <c r="AJ613" s="196"/>
    </row>
    <row r="614" spans="1:60" x14ac:dyDescent="0.25">
      <c r="A614" s="152" t="s">
        <v>215</v>
      </c>
      <c r="B614" s="169" t="s">
        <v>130</v>
      </c>
      <c r="C614" s="169" t="s">
        <v>131</v>
      </c>
      <c r="D614" s="170"/>
      <c r="E614" s="171"/>
      <c r="F614" s="172"/>
      <c r="G614" s="173">
        <f>SUMIF(AE615:AE638,"&lt;&gt;NOR",G615:G638)</f>
        <v>0</v>
      </c>
      <c r="H614" s="172"/>
      <c r="I614" s="172">
        <f>SUM(I615:I638)</f>
        <v>0</v>
      </c>
      <c r="J614" s="172"/>
      <c r="K614" s="172">
        <f>SUM(K615:K638)</f>
        <v>0</v>
      </c>
      <c r="L614" s="172"/>
      <c r="M614" s="172">
        <f>SUM(M615:M638)</f>
        <v>0</v>
      </c>
      <c r="N614" s="172"/>
      <c r="O614" s="172">
        <f>SUM(O615:O638)</f>
        <v>2.8400000000000003</v>
      </c>
      <c r="P614" s="172"/>
      <c r="Q614" s="172">
        <f>SUM(Q615:Q638)</f>
        <v>0</v>
      </c>
      <c r="R614" s="174"/>
      <c r="S614" s="174"/>
      <c r="T614" s="172"/>
      <c r="U614" s="172"/>
      <c r="V614" s="172">
        <f>SUM(V615:V638)</f>
        <v>939.65000000000009</v>
      </c>
      <c r="W614" s="174"/>
      <c r="X614" s="175"/>
      <c r="AE614" t="s">
        <v>216</v>
      </c>
      <c r="AH614" s="193"/>
      <c r="AI614" s="193"/>
      <c r="AJ614" s="196"/>
    </row>
    <row r="615" spans="1:60" outlineLevel="1" x14ac:dyDescent="0.25">
      <c r="A615" s="182">
        <v>172</v>
      </c>
      <c r="B615" s="183" t="s">
        <v>1170</v>
      </c>
      <c r="C615" s="183" t="s">
        <v>1171</v>
      </c>
      <c r="D615" s="184" t="s">
        <v>356</v>
      </c>
      <c r="E615" s="185">
        <v>81.48</v>
      </c>
      <c r="F615" s="188"/>
      <c r="G615" s="186">
        <f>ROUND(E615*F615,2)</f>
        <v>0</v>
      </c>
      <c r="H615" s="188"/>
      <c r="I615" s="186">
        <f>ROUND(E615*H615,2)</f>
        <v>0</v>
      </c>
      <c r="J615" s="188"/>
      <c r="K615" s="186">
        <f>ROUND(E615*J615,2)</f>
        <v>0</v>
      </c>
      <c r="L615" s="186">
        <v>21</v>
      </c>
      <c r="M615" s="186">
        <f>G615*(1+L615/100)</f>
        <v>0</v>
      </c>
      <c r="N615" s="186">
        <v>0</v>
      </c>
      <c r="O615" s="186">
        <f>ROUND(E615*N615,2)</f>
        <v>0</v>
      </c>
      <c r="P615" s="186">
        <v>0</v>
      </c>
      <c r="Q615" s="186">
        <f>ROUND(E615*P615,2)</f>
        <v>0</v>
      </c>
      <c r="R615" s="187" t="s">
        <v>1102</v>
      </c>
      <c r="S615" s="187" t="s">
        <v>221</v>
      </c>
      <c r="T615" s="186" t="s">
        <v>221</v>
      </c>
      <c r="U615" s="186">
        <v>0.13300000000000001</v>
      </c>
      <c r="V615" s="186">
        <f>ROUND(E615*U615,2)</f>
        <v>10.84</v>
      </c>
      <c r="W615" s="187"/>
      <c r="X615" s="187"/>
      <c r="Y615" s="149"/>
      <c r="Z615" s="149"/>
      <c r="AA615" s="149"/>
      <c r="AB615" s="149"/>
      <c r="AC615" s="149"/>
      <c r="AD615" s="149"/>
      <c r="AE615" s="149" t="s">
        <v>332</v>
      </c>
      <c r="AF615" s="149" t="s">
        <v>1172</v>
      </c>
      <c r="AG615" s="149"/>
      <c r="AH615" s="194"/>
      <c r="AI615" s="194"/>
      <c r="AJ615" s="197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5">
      <c r="A616" s="150"/>
      <c r="B616" s="191" t="s">
        <v>1173</v>
      </c>
      <c r="C616" s="192"/>
      <c r="D616" s="189"/>
      <c r="E616" s="190">
        <v>67.900000000000006</v>
      </c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4"/>
      <c r="S616" s="164"/>
      <c r="T616" s="163"/>
      <c r="U616" s="163"/>
      <c r="V616" s="163"/>
      <c r="W616" s="164"/>
      <c r="X616" s="164"/>
      <c r="Y616" s="149"/>
      <c r="Z616" s="149"/>
      <c r="AA616" s="149"/>
      <c r="AB616" s="149"/>
      <c r="AC616" s="149"/>
      <c r="AD616" s="149"/>
      <c r="AE616" s="149" t="s">
        <v>280</v>
      </c>
      <c r="AF616" s="149">
        <v>0</v>
      </c>
      <c r="AG616" s="149"/>
      <c r="AH616" s="194"/>
      <c r="AI616" s="198" t="s">
        <v>1173</v>
      </c>
      <c r="AJ616" s="197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1" x14ac:dyDescent="0.25">
      <c r="A617" s="150"/>
      <c r="B617" s="191" t="s">
        <v>1174</v>
      </c>
      <c r="C617" s="192"/>
      <c r="D617" s="189"/>
      <c r="E617" s="190">
        <v>13.58</v>
      </c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4"/>
      <c r="S617" s="164"/>
      <c r="T617" s="163"/>
      <c r="U617" s="163"/>
      <c r="V617" s="163"/>
      <c r="W617" s="164"/>
      <c r="X617" s="164"/>
      <c r="Y617" s="149"/>
      <c r="Z617" s="149"/>
      <c r="AA617" s="149"/>
      <c r="AB617" s="149"/>
      <c r="AC617" s="149"/>
      <c r="AD617" s="149"/>
      <c r="AE617" s="149" t="s">
        <v>280</v>
      </c>
      <c r="AF617" s="149">
        <v>4</v>
      </c>
      <c r="AG617" s="149"/>
      <c r="AH617" s="194"/>
      <c r="AI617" s="198" t="s">
        <v>1174</v>
      </c>
      <c r="AJ617" s="197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 x14ac:dyDescent="0.25">
      <c r="A618" s="150"/>
      <c r="B618" s="191" t="s">
        <v>302</v>
      </c>
      <c r="C618" s="192"/>
      <c r="D618" s="189"/>
      <c r="E618" s="190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4"/>
      <c r="S618" s="164"/>
      <c r="T618" s="163"/>
      <c r="U618" s="163"/>
      <c r="V618" s="163"/>
      <c r="W618" s="164"/>
      <c r="X618" s="164"/>
      <c r="Y618" s="149"/>
      <c r="Z618" s="149"/>
      <c r="AA618" s="149"/>
      <c r="AB618" s="149"/>
      <c r="AC618" s="149"/>
      <c r="AD618" s="149"/>
      <c r="AE618" s="149" t="s">
        <v>280</v>
      </c>
      <c r="AF618" s="149">
        <v>4</v>
      </c>
      <c r="AG618" s="149"/>
      <c r="AH618" s="194"/>
      <c r="AI618" s="198" t="s">
        <v>302</v>
      </c>
      <c r="AJ618" s="197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ht="20.399999999999999" outlineLevel="1" x14ac:dyDescent="0.25">
      <c r="A619" s="182">
        <v>173</v>
      </c>
      <c r="B619" s="183" t="s">
        <v>1175</v>
      </c>
      <c r="C619" s="183" t="s">
        <v>1176</v>
      </c>
      <c r="D619" s="184" t="s">
        <v>356</v>
      </c>
      <c r="E619" s="185">
        <v>766.06</v>
      </c>
      <c r="F619" s="188"/>
      <c r="G619" s="186">
        <f>ROUND(E619*F619,2)</f>
        <v>0</v>
      </c>
      <c r="H619" s="188"/>
      <c r="I619" s="186">
        <f>ROUND(E619*H619,2)</f>
        <v>0</v>
      </c>
      <c r="J619" s="188"/>
      <c r="K619" s="186">
        <f>ROUND(E619*J619,2)</f>
        <v>0</v>
      </c>
      <c r="L619" s="186">
        <v>21</v>
      </c>
      <c r="M619" s="186">
        <f>G619*(1+L619/100)</f>
        <v>0</v>
      </c>
      <c r="N619" s="186">
        <v>2.2000000000000001E-3</v>
      </c>
      <c r="O619" s="186">
        <f>ROUND(E619*N619,2)</f>
        <v>1.69</v>
      </c>
      <c r="P619" s="186">
        <v>0</v>
      </c>
      <c r="Q619" s="186">
        <f>ROUND(E619*P619,2)</f>
        <v>0</v>
      </c>
      <c r="R619" s="187" t="s">
        <v>1102</v>
      </c>
      <c r="S619" s="187" t="s">
        <v>221</v>
      </c>
      <c r="T619" s="186" t="s">
        <v>221</v>
      </c>
      <c r="U619" s="186">
        <v>0.84799999999999998</v>
      </c>
      <c r="V619" s="186">
        <f>ROUND(E619*U619,2)</f>
        <v>649.62</v>
      </c>
      <c r="W619" s="187"/>
      <c r="X619" s="187"/>
      <c r="Y619" s="149"/>
      <c r="Z619" s="149"/>
      <c r="AA619" s="149"/>
      <c r="AB619" s="149"/>
      <c r="AC619" s="149"/>
      <c r="AD619" s="149"/>
      <c r="AE619" s="149" t="s">
        <v>332</v>
      </c>
      <c r="AF619" s="149" t="s">
        <v>1177</v>
      </c>
      <c r="AG619" s="149"/>
      <c r="AH619" s="194"/>
      <c r="AI619" s="194"/>
      <c r="AJ619" s="197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5">
      <c r="A620" s="150"/>
      <c r="B620" s="191" t="s">
        <v>1178</v>
      </c>
      <c r="C620" s="192"/>
      <c r="D620" s="189"/>
      <c r="E620" s="190">
        <v>766.06</v>
      </c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4"/>
      <c r="S620" s="164"/>
      <c r="T620" s="163"/>
      <c r="U620" s="163"/>
      <c r="V620" s="163"/>
      <c r="W620" s="164"/>
      <c r="X620" s="164"/>
      <c r="Y620" s="149"/>
      <c r="Z620" s="149"/>
      <c r="AA620" s="149"/>
      <c r="AB620" s="149"/>
      <c r="AC620" s="149"/>
      <c r="AD620" s="149"/>
      <c r="AE620" s="149" t="s">
        <v>280</v>
      </c>
      <c r="AF620" s="149">
        <v>0</v>
      </c>
      <c r="AG620" s="149"/>
      <c r="AH620" s="194"/>
      <c r="AI620" s="198" t="s">
        <v>1178</v>
      </c>
      <c r="AJ620" s="197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 x14ac:dyDescent="0.25">
      <c r="A621" s="182">
        <v>174</v>
      </c>
      <c r="B621" s="183" t="s">
        <v>1179</v>
      </c>
      <c r="C621" s="183" t="s">
        <v>1180</v>
      </c>
      <c r="D621" s="184" t="s">
        <v>501</v>
      </c>
      <c r="E621" s="185">
        <v>260.51600000000002</v>
      </c>
      <c r="F621" s="188"/>
      <c r="G621" s="186">
        <f>ROUND(E621*F621,2)</f>
        <v>0</v>
      </c>
      <c r="H621" s="188"/>
      <c r="I621" s="186">
        <f>ROUND(E621*H621,2)</f>
        <v>0</v>
      </c>
      <c r="J621" s="188"/>
      <c r="K621" s="186">
        <f>ROUND(E621*J621,2)</f>
        <v>0</v>
      </c>
      <c r="L621" s="186">
        <v>21</v>
      </c>
      <c r="M621" s="186">
        <f>G621*(1+L621/100)</f>
        <v>0</v>
      </c>
      <c r="N621" s="186">
        <v>7.6000000000000004E-4</v>
      </c>
      <c r="O621" s="186">
        <f>ROUND(E621*N621,2)</f>
        <v>0.2</v>
      </c>
      <c r="P621" s="186">
        <v>0</v>
      </c>
      <c r="Q621" s="186">
        <f>ROUND(E621*P621,2)</f>
        <v>0</v>
      </c>
      <c r="R621" s="187" t="s">
        <v>1102</v>
      </c>
      <c r="S621" s="187" t="s">
        <v>221</v>
      </c>
      <c r="T621" s="186" t="s">
        <v>221</v>
      </c>
      <c r="U621" s="186">
        <v>0.189</v>
      </c>
      <c r="V621" s="186">
        <f>ROUND(E621*U621,2)</f>
        <v>49.24</v>
      </c>
      <c r="W621" s="187"/>
      <c r="X621" s="187"/>
      <c r="Y621" s="149"/>
      <c r="Z621" s="149"/>
      <c r="AA621" s="149"/>
      <c r="AB621" s="149"/>
      <c r="AC621" s="149"/>
      <c r="AD621" s="149"/>
      <c r="AE621" s="149" t="s">
        <v>332</v>
      </c>
      <c r="AF621" s="149" t="s">
        <v>1181</v>
      </c>
      <c r="AG621" s="149"/>
      <c r="AH621" s="194"/>
      <c r="AI621" s="194"/>
      <c r="AJ621" s="197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ht="31.2" outlineLevel="1" x14ac:dyDescent="0.25">
      <c r="A622" s="150"/>
      <c r="B622" s="270" t="s">
        <v>1182</v>
      </c>
      <c r="C622" s="270"/>
      <c r="D622" s="271"/>
      <c r="E622" s="190">
        <v>205.21600000000001</v>
      </c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4"/>
      <c r="S622" s="164"/>
      <c r="T622" s="163"/>
      <c r="U622" s="163"/>
      <c r="V622" s="163"/>
      <c r="W622" s="164"/>
      <c r="X622" s="164"/>
      <c r="Y622" s="149"/>
      <c r="Z622" s="149"/>
      <c r="AA622" s="149"/>
      <c r="AB622" s="149"/>
      <c r="AC622" s="149"/>
      <c r="AD622" s="149"/>
      <c r="AE622" s="149" t="s">
        <v>280</v>
      </c>
      <c r="AF622" s="149">
        <v>0</v>
      </c>
      <c r="AG622" s="149"/>
      <c r="AH622" s="194"/>
      <c r="AI622" s="198" t="s">
        <v>1182</v>
      </c>
      <c r="AJ622" s="197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5">
      <c r="A623" s="150"/>
      <c r="B623" s="191" t="s">
        <v>1183</v>
      </c>
      <c r="C623" s="192"/>
      <c r="D623" s="189"/>
      <c r="E623" s="190">
        <v>55.3</v>
      </c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4"/>
      <c r="S623" s="164"/>
      <c r="T623" s="163"/>
      <c r="U623" s="163"/>
      <c r="V623" s="163"/>
      <c r="W623" s="164"/>
      <c r="X623" s="164"/>
      <c r="Y623" s="149"/>
      <c r="Z623" s="149"/>
      <c r="AA623" s="149"/>
      <c r="AB623" s="149"/>
      <c r="AC623" s="149"/>
      <c r="AD623" s="149"/>
      <c r="AE623" s="149" t="s">
        <v>280</v>
      </c>
      <c r="AF623" s="149">
        <v>0</v>
      </c>
      <c r="AG623" s="149"/>
      <c r="AH623" s="194"/>
      <c r="AI623" s="198" t="s">
        <v>1183</v>
      </c>
      <c r="AJ623" s="197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5">
      <c r="A624" s="182">
        <v>175</v>
      </c>
      <c r="B624" s="183" t="s">
        <v>1184</v>
      </c>
      <c r="C624" s="183" t="s">
        <v>1185</v>
      </c>
      <c r="D624" s="184" t="s">
        <v>501</v>
      </c>
      <c r="E624" s="185">
        <v>260.51600000000002</v>
      </c>
      <c r="F624" s="188"/>
      <c r="G624" s="186">
        <f>ROUND(E624*F624,2)</f>
        <v>0</v>
      </c>
      <c r="H624" s="188"/>
      <c r="I624" s="186">
        <f>ROUND(E624*H624,2)</f>
        <v>0</v>
      </c>
      <c r="J624" s="188"/>
      <c r="K624" s="186">
        <f>ROUND(E624*J624,2)</f>
        <v>0</v>
      </c>
      <c r="L624" s="186">
        <v>21</v>
      </c>
      <c r="M624" s="186">
        <f>G624*(1+L624/100)</f>
        <v>0</v>
      </c>
      <c r="N624" s="186">
        <v>7.6000000000000004E-4</v>
      </c>
      <c r="O624" s="186">
        <f>ROUND(E624*N624,2)</f>
        <v>0.2</v>
      </c>
      <c r="P624" s="186">
        <v>0</v>
      </c>
      <c r="Q624" s="186">
        <f>ROUND(E624*P624,2)</f>
        <v>0</v>
      </c>
      <c r="R624" s="187" t="s">
        <v>1102</v>
      </c>
      <c r="S624" s="187" t="s">
        <v>221</v>
      </c>
      <c r="T624" s="186" t="s">
        <v>221</v>
      </c>
      <c r="U624" s="186">
        <v>0.189</v>
      </c>
      <c r="V624" s="186">
        <f>ROUND(E624*U624,2)</f>
        <v>49.24</v>
      </c>
      <c r="W624" s="187"/>
      <c r="X624" s="187"/>
      <c r="Y624" s="149"/>
      <c r="Z624" s="149"/>
      <c r="AA624" s="149"/>
      <c r="AB624" s="149"/>
      <c r="AC624" s="149"/>
      <c r="AD624" s="149"/>
      <c r="AE624" s="149" t="s">
        <v>332</v>
      </c>
      <c r="AF624" s="149" t="s">
        <v>1186</v>
      </c>
      <c r="AG624" s="149"/>
      <c r="AH624" s="194"/>
      <c r="AI624" s="194"/>
      <c r="AJ624" s="197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ht="31.2" outlineLevel="1" x14ac:dyDescent="0.25">
      <c r="A625" s="150"/>
      <c r="B625" s="270" t="s">
        <v>1182</v>
      </c>
      <c r="C625" s="270"/>
      <c r="D625" s="271"/>
      <c r="E625" s="190">
        <v>205.21600000000001</v>
      </c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4"/>
      <c r="S625" s="164"/>
      <c r="T625" s="163"/>
      <c r="U625" s="163"/>
      <c r="V625" s="163"/>
      <c r="W625" s="164"/>
      <c r="X625" s="164"/>
      <c r="Y625" s="149"/>
      <c r="Z625" s="149"/>
      <c r="AA625" s="149"/>
      <c r="AB625" s="149"/>
      <c r="AC625" s="149"/>
      <c r="AD625" s="149"/>
      <c r="AE625" s="149" t="s">
        <v>280</v>
      </c>
      <c r="AF625" s="149">
        <v>0</v>
      </c>
      <c r="AG625" s="149"/>
      <c r="AH625" s="194"/>
      <c r="AI625" s="198" t="s">
        <v>1182</v>
      </c>
      <c r="AJ625" s="197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5">
      <c r="A626" s="150"/>
      <c r="B626" s="191" t="s">
        <v>1183</v>
      </c>
      <c r="C626" s="192"/>
      <c r="D626" s="189"/>
      <c r="E626" s="190">
        <v>55.3</v>
      </c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4"/>
      <c r="S626" s="164"/>
      <c r="T626" s="163"/>
      <c r="U626" s="163"/>
      <c r="V626" s="163"/>
      <c r="W626" s="164"/>
      <c r="X626" s="164"/>
      <c r="Y626" s="149"/>
      <c r="Z626" s="149"/>
      <c r="AA626" s="149"/>
      <c r="AB626" s="149"/>
      <c r="AC626" s="149"/>
      <c r="AD626" s="149"/>
      <c r="AE626" s="149" t="s">
        <v>280</v>
      </c>
      <c r="AF626" s="149">
        <v>0</v>
      </c>
      <c r="AG626" s="149"/>
      <c r="AH626" s="194"/>
      <c r="AI626" s="198" t="s">
        <v>1183</v>
      </c>
      <c r="AJ626" s="197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5">
      <c r="A627" s="182">
        <v>176</v>
      </c>
      <c r="B627" s="183" t="s">
        <v>1187</v>
      </c>
      <c r="C627" s="183" t="s">
        <v>1188</v>
      </c>
      <c r="D627" s="184" t="s">
        <v>382</v>
      </c>
      <c r="E627" s="185">
        <v>6</v>
      </c>
      <c r="F627" s="188"/>
      <c r="G627" s="186">
        <f>ROUND(E627*F627,2)</f>
        <v>0</v>
      </c>
      <c r="H627" s="188"/>
      <c r="I627" s="186">
        <f>ROUND(E627*H627,2)</f>
        <v>0</v>
      </c>
      <c r="J627" s="188"/>
      <c r="K627" s="186">
        <f>ROUND(E627*J627,2)</f>
        <v>0</v>
      </c>
      <c r="L627" s="186">
        <v>21</v>
      </c>
      <c r="M627" s="186">
        <f>G627*(1+L627/100)</f>
        <v>0</v>
      </c>
      <c r="N627" s="186">
        <v>6.4999999999999997E-4</v>
      </c>
      <c r="O627" s="186">
        <f>ROUND(E627*N627,2)</f>
        <v>0</v>
      </c>
      <c r="P627" s="186">
        <v>0</v>
      </c>
      <c r="Q627" s="186">
        <f>ROUND(E627*P627,2)</f>
        <v>0</v>
      </c>
      <c r="R627" s="187" t="s">
        <v>1102</v>
      </c>
      <c r="S627" s="187" t="s">
        <v>221</v>
      </c>
      <c r="T627" s="186" t="s">
        <v>221</v>
      </c>
      <c r="U627" s="186">
        <v>0.65</v>
      </c>
      <c r="V627" s="186">
        <f>ROUND(E627*U627,2)</f>
        <v>3.9</v>
      </c>
      <c r="W627" s="187"/>
      <c r="X627" s="187"/>
      <c r="Y627" s="149"/>
      <c r="Z627" s="149"/>
      <c r="AA627" s="149"/>
      <c r="AB627" s="149"/>
      <c r="AC627" s="149"/>
      <c r="AD627" s="149"/>
      <c r="AE627" s="149" t="s">
        <v>332</v>
      </c>
      <c r="AF627" s="149" t="s">
        <v>1189</v>
      </c>
      <c r="AG627" s="149"/>
      <c r="AH627" s="194"/>
      <c r="AI627" s="194"/>
      <c r="AJ627" s="197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ht="20.399999999999999" outlineLevel="1" x14ac:dyDescent="0.25">
      <c r="A628" s="182">
        <v>177</v>
      </c>
      <c r="B628" s="183" t="s">
        <v>1190</v>
      </c>
      <c r="C628" s="183" t="s">
        <v>1191</v>
      </c>
      <c r="D628" s="184" t="s">
        <v>356</v>
      </c>
      <c r="E628" s="185">
        <v>135.80000000000001</v>
      </c>
      <c r="F628" s="188"/>
      <c r="G628" s="186">
        <f>ROUND(E628*F628,2)</f>
        <v>0</v>
      </c>
      <c r="H628" s="188"/>
      <c r="I628" s="186">
        <f>ROUND(E628*H628,2)</f>
        <v>0</v>
      </c>
      <c r="J628" s="188"/>
      <c r="K628" s="186">
        <f>ROUND(E628*J628,2)</f>
        <v>0</v>
      </c>
      <c r="L628" s="186">
        <v>21</v>
      </c>
      <c r="M628" s="186">
        <f>G628*(1+L628/100)</f>
        <v>0</v>
      </c>
      <c r="N628" s="186">
        <v>3.2000000000000003E-4</v>
      </c>
      <c r="O628" s="186">
        <f>ROUND(E628*N628,2)</f>
        <v>0.04</v>
      </c>
      <c r="P628" s="186">
        <v>0</v>
      </c>
      <c r="Q628" s="186">
        <f>ROUND(E628*P628,2)</f>
        <v>0</v>
      </c>
      <c r="R628" s="187" t="s">
        <v>1102</v>
      </c>
      <c r="S628" s="187" t="s">
        <v>221</v>
      </c>
      <c r="T628" s="186" t="s">
        <v>221</v>
      </c>
      <c r="U628" s="186">
        <v>0.1</v>
      </c>
      <c r="V628" s="186">
        <f>ROUND(E628*U628,2)</f>
        <v>13.58</v>
      </c>
      <c r="W628" s="187"/>
      <c r="X628" s="187"/>
      <c r="Y628" s="149"/>
      <c r="Z628" s="149"/>
      <c r="AA628" s="149"/>
      <c r="AB628" s="149"/>
      <c r="AC628" s="149"/>
      <c r="AD628" s="149"/>
      <c r="AE628" s="149" t="s">
        <v>332</v>
      </c>
      <c r="AF628" s="149" t="s">
        <v>1192</v>
      </c>
      <c r="AG628" s="149"/>
      <c r="AH628" s="194"/>
      <c r="AI628" s="194"/>
      <c r="AJ628" s="197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5">
      <c r="A629" s="150"/>
      <c r="B629" s="270" t="s">
        <v>1193</v>
      </c>
      <c r="C629" s="270"/>
      <c r="D629" s="271"/>
      <c r="E629" s="190">
        <v>135.80000000000001</v>
      </c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4"/>
      <c r="S629" s="164"/>
      <c r="T629" s="163"/>
      <c r="U629" s="163"/>
      <c r="V629" s="163"/>
      <c r="W629" s="164"/>
      <c r="X629" s="164"/>
      <c r="Y629" s="149"/>
      <c r="Z629" s="149"/>
      <c r="AA629" s="149"/>
      <c r="AB629" s="149"/>
      <c r="AC629" s="149"/>
      <c r="AD629" s="149"/>
      <c r="AE629" s="149" t="s">
        <v>280</v>
      </c>
      <c r="AF629" s="149">
        <v>0</v>
      </c>
      <c r="AG629" s="149"/>
      <c r="AH629" s="194"/>
      <c r="AI629" s="198" t="s">
        <v>1193</v>
      </c>
      <c r="AJ629" s="197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ht="20.399999999999999" outlineLevel="1" x14ac:dyDescent="0.25">
      <c r="A630" s="182">
        <v>178</v>
      </c>
      <c r="B630" s="183" t="s">
        <v>1194</v>
      </c>
      <c r="C630" s="183" t="s">
        <v>1195</v>
      </c>
      <c r="D630" s="184" t="s">
        <v>356</v>
      </c>
      <c r="E630" s="185">
        <v>949.68119999999999</v>
      </c>
      <c r="F630" s="188"/>
      <c r="G630" s="186">
        <f>ROUND(E630*F630,2)</f>
        <v>0</v>
      </c>
      <c r="H630" s="188"/>
      <c r="I630" s="186">
        <f>ROUND(E630*H630,2)</f>
        <v>0</v>
      </c>
      <c r="J630" s="188"/>
      <c r="K630" s="186">
        <f>ROUND(E630*J630,2)</f>
        <v>0</v>
      </c>
      <c r="L630" s="186">
        <v>21</v>
      </c>
      <c r="M630" s="186">
        <f>G630*(1+L630/100)</f>
        <v>0</v>
      </c>
      <c r="N630" s="186">
        <v>1.2999999999999999E-4</v>
      </c>
      <c r="O630" s="186">
        <f>ROUND(E630*N630,2)</f>
        <v>0.12</v>
      </c>
      <c r="P630" s="186">
        <v>0</v>
      </c>
      <c r="Q630" s="186">
        <f>ROUND(E630*P630,2)</f>
        <v>0</v>
      </c>
      <c r="R630" s="187" t="s">
        <v>1102</v>
      </c>
      <c r="S630" s="187" t="s">
        <v>221</v>
      </c>
      <c r="T630" s="186" t="s">
        <v>221</v>
      </c>
      <c r="U630" s="186">
        <v>0.1</v>
      </c>
      <c r="V630" s="186">
        <f>ROUND(E630*U630,2)</f>
        <v>94.97</v>
      </c>
      <c r="W630" s="187"/>
      <c r="X630" s="187"/>
      <c r="Y630" s="149"/>
      <c r="Z630" s="149"/>
      <c r="AA630" s="149"/>
      <c r="AB630" s="149"/>
      <c r="AC630" s="149"/>
      <c r="AD630" s="149"/>
      <c r="AE630" s="149" t="s">
        <v>332</v>
      </c>
      <c r="AF630" s="149" t="s">
        <v>1196</v>
      </c>
      <c r="AG630" s="149"/>
      <c r="AH630" s="194"/>
      <c r="AI630" s="194"/>
      <c r="AJ630" s="197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ht="20.399999999999999" outlineLevel="1" x14ac:dyDescent="0.25">
      <c r="A631" s="182">
        <v>179</v>
      </c>
      <c r="B631" s="183" t="s">
        <v>1197</v>
      </c>
      <c r="C631" s="183" t="s">
        <v>1198</v>
      </c>
      <c r="D631" s="184" t="s">
        <v>356</v>
      </c>
      <c r="E631" s="185">
        <v>183.62119999999999</v>
      </c>
      <c r="F631" s="188"/>
      <c r="G631" s="186">
        <f>ROUND(E631*F631,2)</f>
        <v>0</v>
      </c>
      <c r="H631" s="188"/>
      <c r="I631" s="186">
        <f>ROUND(E631*H631,2)</f>
        <v>0</v>
      </c>
      <c r="J631" s="188"/>
      <c r="K631" s="186">
        <f>ROUND(E631*J631,2)</f>
        <v>0</v>
      </c>
      <c r="L631" s="186">
        <v>21</v>
      </c>
      <c r="M631" s="186">
        <f>G631*(1+L631/100)</f>
        <v>0</v>
      </c>
      <c r="N631" s="186">
        <v>2.6800000000000001E-3</v>
      </c>
      <c r="O631" s="186">
        <f>ROUND(E631*N631,2)</f>
        <v>0.49</v>
      </c>
      <c r="P631" s="186">
        <v>0</v>
      </c>
      <c r="Q631" s="186">
        <f>ROUND(E631*P631,2)</f>
        <v>0</v>
      </c>
      <c r="R631" s="187" t="s">
        <v>1102</v>
      </c>
      <c r="S631" s="187" t="s">
        <v>221</v>
      </c>
      <c r="T631" s="186" t="s">
        <v>221</v>
      </c>
      <c r="U631" s="186">
        <v>0.34</v>
      </c>
      <c r="V631" s="186">
        <f>ROUND(E631*U631,2)</f>
        <v>62.43</v>
      </c>
      <c r="W631" s="187"/>
      <c r="X631" s="187"/>
      <c r="Y631" s="149"/>
      <c r="Z631" s="149"/>
      <c r="AA631" s="149"/>
      <c r="AB631" s="149"/>
      <c r="AC631" s="149"/>
      <c r="AD631" s="149"/>
      <c r="AE631" s="149" t="s">
        <v>332</v>
      </c>
      <c r="AF631" s="149" t="s">
        <v>1199</v>
      </c>
      <c r="AG631" s="149"/>
      <c r="AH631" s="194"/>
      <c r="AI631" s="194"/>
      <c r="AJ631" s="197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ht="31.2" outlineLevel="1" x14ac:dyDescent="0.25">
      <c r="A632" s="150"/>
      <c r="B632" s="270" t="s">
        <v>1200</v>
      </c>
      <c r="C632" s="270"/>
      <c r="D632" s="271"/>
      <c r="E632" s="190">
        <v>143.65119999999999</v>
      </c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4"/>
      <c r="S632" s="164"/>
      <c r="T632" s="163"/>
      <c r="U632" s="163"/>
      <c r="V632" s="163"/>
      <c r="W632" s="164"/>
      <c r="X632" s="164"/>
      <c r="Y632" s="149"/>
      <c r="Z632" s="149"/>
      <c r="AA632" s="149"/>
      <c r="AB632" s="149"/>
      <c r="AC632" s="149"/>
      <c r="AD632" s="149"/>
      <c r="AE632" s="149" t="s">
        <v>280</v>
      </c>
      <c r="AF632" s="149">
        <v>0</v>
      </c>
      <c r="AG632" s="149"/>
      <c r="AH632" s="194"/>
      <c r="AI632" s="198" t="s">
        <v>1200</v>
      </c>
      <c r="AJ632" s="197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outlineLevel="1" x14ac:dyDescent="0.25">
      <c r="A633" s="150"/>
      <c r="B633" s="191" t="s">
        <v>1201</v>
      </c>
      <c r="C633" s="192"/>
      <c r="D633" s="189"/>
      <c r="E633" s="190">
        <v>39.97</v>
      </c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4"/>
      <c r="S633" s="164"/>
      <c r="T633" s="163"/>
      <c r="U633" s="163"/>
      <c r="V633" s="163"/>
      <c r="W633" s="164"/>
      <c r="X633" s="164"/>
      <c r="Y633" s="149"/>
      <c r="Z633" s="149"/>
      <c r="AA633" s="149"/>
      <c r="AB633" s="149"/>
      <c r="AC633" s="149"/>
      <c r="AD633" s="149"/>
      <c r="AE633" s="149" t="s">
        <v>280</v>
      </c>
      <c r="AF633" s="149">
        <v>0</v>
      </c>
      <c r="AG633" s="149"/>
      <c r="AH633" s="194"/>
      <c r="AI633" s="198" t="s">
        <v>1201</v>
      </c>
      <c r="AJ633" s="197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 x14ac:dyDescent="0.25">
      <c r="A634" s="182">
        <v>180</v>
      </c>
      <c r="B634" s="183" t="s">
        <v>1202</v>
      </c>
      <c r="C634" s="183" t="s">
        <v>1203</v>
      </c>
      <c r="D634" s="184" t="s">
        <v>356</v>
      </c>
      <c r="E634" s="185">
        <v>100</v>
      </c>
      <c r="F634" s="188"/>
      <c r="G634" s="186">
        <f>ROUND(E634*F634,2)</f>
        <v>0</v>
      </c>
      <c r="H634" s="188"/>
      <c r="I634" s="186">
        <f>ROUND(E634*H634,2)</f>
        <v>0</v>
      </c>
      <c r="J634" s="188"/>
      <c r="K634" s="186">
        <f>ROUND(E634*J634,2)</f>
        <v>0</v>
      </c>
      <c r="L634" s="186">
        <v>21</v>
      </c>
      <c r="M634" s="186">
        <f>G634*(1+L634/100)</f>
        <v>0</v>
      </c>
      <c r="N634" s="186">
        <v>1E-3</v>
      </c>
      <c r="O634" s="186">
        <f>ROUND(E634*N634,2)</f>
        <v>0.1</v>
      </c>
      <c r="P634" s="186">
        <v>0</v>
      </c>
      <c r="Q634" s="186">
        <f>ROUND(E634*P634,2)</f>
        <v>0</v>
      </c>
      <c r="R634" s="187" t="s">
        <v>365</v>
      </c>
      <c r="S634" s="187" t="s">
        <v>221</v>
      </c>
      <c r="T634" s="186" t="s">
        <v>221</v>
      </c>
      <c r="U634" s="186">
        <v>0</v>
      </c>
      <c r="V634" s="186">
        <f>ROUND(E634*U634,2)</f>
        <v>0</v>
      </c>
      <c r="W634" s="187"/>
      <c r="X634" s="187"/>
      <c r="Y634" s="149"/>
      <c r="Z634" s="149"/>
      <c r="AA634" s="149"/>
      <c r="AB634" s="149"/>
      <c r="AC634" s="149"/>
      <c r="AD634" s="149"/>
      <c r="AE634" s="149" t="s">
        <v>367</v>
      </c>
      <c r="AF634" s="149" t="s">
        <v>1204</v>
      </c>
      <c r="AG634" s="149"/>
      <c r="AH634" s="194"/>
      <c r="AI634" s="194"/>
      <c r="AJ634" s="197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1" x14ac:dyDescent="0.25">
      <c r="A635" s="182">
        <v>181</v>
      </c>
      <c r="B635" s="183" t="s">
        <v>1205</v>
      </c>
      <c r="C635" s="183" t="s">
        <v>1206</v>
      </c>
      <c r="D635" s="184" t="s">
        <v>364</v>
      </c>
      <c r="E635" s="185">
        <v>2.8442400000000001</v>
      </c>
      <c r="F635" s="188"/>
      <c r="G635" s="186">
        <f>ROUND(E635*F635,2)</f>
        <v>0</v>
      </c>
      <c r="H635" s="188"/>
      <c r="I635" s="186">
        <f>ROUND(E635*H635,2)</f>
        <v>0</v>
      </c>
      <c r="J635" s="188"/>
      <c r="K635" s="186">
        <f>ROUND(E635*J635,2)</f>
        <v>0</v>
      </c>
      <c r="L635" s="186">
        <v>21</v>
      </c>
      <c r="M635" s="186">
        <f>G635*(1+L635/100)</f>
        <v>0</v>
      </c>
      <c r="N635" s="186">
        <v>0</v>
      </c>
      <c r="O635" s="186">
        <f>ROUND(E635*N635,2)</f>
        <v>0</v>
      </c>
      <c r="P635" s="186">
        <v>0</v>
      </c>
      <c r="Q635" s="186">
        <f>ROUND(E635*P635,2)</f>
        <v>0</v>
      </c>
      <c r="R635" s="187" t="s">
        <v>1102</v>
      </c>
      <c r="S635" s="187" t="s">
        <v>221</v>
      </c>
      <c r="T635" s="186" t="s">
        <v>221</v>
      </c>
      <c r="U635" s="186">
        <v>2.048</v>
      </c>
      <c r="V635" s="186">
        <f>ROUND(E635*U635,2)</f>
        <v>5.83</v>
      </c>
      <c r="W635" s="187"/>
      <c r="X635" s="187"/>
      <c r="Y635" s="149"/>
      <c r="Z635" s="149"/>
      <c r="AA635" s="149"/>
      <c r="AB635" s="149"/>
      <c r="AC635" s="149"/>
      <c r="AD635" s="149"/>
      <c r="AE635" s="149" t="s">
        <v>1090</v>
      </c>
      <c r="AF635" s="149" t="s">
        <v>1207</v>
      </c>
      <c r="AG635" s="149"/>
      <c r="AH635" s="194"/>
      <c r="AI635" s="194"/>
      <c r="AJ635" s="197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 x14ac:dyDescent="0.25">
      <c r="A636" s="150"/>
      <c r="B636" s="191" t="s">
        <v>1092</v>
      </c>
      <c r="C636" s="192"/>
      <c r="D636" s="189"/>
      <c r="E636" s="190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4"/>
      <c r="S636" s="164"/>
      <c r="T636" s="163"/>
      <c r="U636" s="163"/>
      <c r="V636" s="163"/>
      <c r="W636" s="164"/>
      <c r="X636" s="164"/>
      <c r="Y636" s="149"/>
      <c r="Z636" s="149"/>
      <c r="AA636" s="149"/>
      <c r="AB636" s="149"/>
      <c r="AC636" s="149"/>
      <c r="AD636" s="149"/>
      <c r="AE636" s="149" t="s">
        <v>280</v>
      </c>
      <c r="AF636" s="149">
        <v>0</v>
      </c>
      <c r="AG636" s="149"/>
      <c r="AH636" s="194"/>
      <c r="AI636" s="198" t="s">
        <v>1092</v>
      </c>
      <c r="AJ636" s="197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1" x14ac:dyDescent="0.25">
      <c r="A637" s="150"/>
      <c r="B637" s="191" t="s">
        <v>1208</v>
      </c>
      <c r="C637" s="192"/>
      <c r="D637" s="189"/>
      <c r="E637" s="190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4"/>
      <c r="S637" s="164"/>
      <c r="T637" s="163"/>
      <c r="U637" s="163"/>
      <c r="V637" s="163"/>
      <c r="W637" s="164"/>
      <c r="X637" s="164"/>
      <c r="Y637" s="149"/>
      <c r="Z637" s="149"/>
      <c r="AA637" s="149"/>
      <c r="AB637" s="149"/>
      <c r="AC637" s="149"/>
      <c r="AD637" s="149"/>
      <c r="AE637" s="149" t="s">
        <v>280</v>
      </c>
      <c r="AF637" s="149">
        <v>0</v>
      </c>
      <c r="AG637" s="149"/>
      <c r="AH637" s="194"/>
      <c r="AI637" s="198" t="s">
        <v>1208</v>
      </c>
      <c r="AJ637" s="197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 x14ac:dyDescent="0.25">
      <c r="A638" s="150"/>
      <c r="B638" s="191" t="s">
        <v>1209</v>
      </c>
      <c r="C638" s="192"/>
      <c r="D638" s="189"/>
      <c r="E638" s="190">
        <v>2.8442400000000001</v>
      </c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4"/>
      <c r="S638" s="164"/>
      <c r="T638" s="163"/>
      <c r="U638" s="163"/>
      <c r="V638" s="163"/>
      <c r="W638" s="164"/>
      <c r="X638" s="164"/>
      <c r="Y638" s="149"/>
      <c r="Z638" s="149"/>
      <c r="AA638" s="149"/>
      <c r="AB638" s="149"/>
      <c r="AC638" s="149"/>
      <c r="AD638" s="149"/>
      <c r="AE638" s="149" t="s">
        <v>280</v>
      </c>
      <c r="AF638" s="149">
        <v>0</v>
      </c>
      <c r="AG638" s="149"/>
      <c r="AH638" s="194"/>
      <c r="AI638" s="198" t="s">
        <v>1209</v>
      </c>
      <c r="AJ638" s="197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x14ac:dyDescent="0.25">
      <c r="A639" s="136"/>
      <c r="B639" s="154"/>
      <c r="C639" s="154"/>
      <c r="D639" s="157"/>
      <c r="E639" s="158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60"/>
      <c r="S639" s="160"/>
      <c r="T639" s="159"/>
      <c r="U639" s="159"/>
      <c r="V639" s="159"/>
      <c r="W639" s="160"/>
      <c r="X639" s="160"/>
      <c r="AH639" s="193"/>
      <c r="AI639" s="193"/>
      <c r="AJ639" s="196"/>
    </row>
    <row r="640" spans="1:60" x14ac:dyDescent="0.25">
      <c r="A640" s="152" t="s">
        <v>215</v>
      </c>
      <c r="B640" s="169" t="s">
        <v>132</v>
      </c>
      <c r="C640" s="169" t="s">
        <v>133</v>
      </c>
      <c r="D640" s="170"/>
      <c r="E640" s="171"/>
      <c r="F640" s="172"/>
      <c r="G640" s="173">
        <f>SUMIF(AE641:AE697,"&lt;&gt;NOR",G641:G697)</f>
        <v>0</v>
      </c>
      <c r="H640" s="172"/>
      <c r="I640" s="172">
        <f>SUM(I641:I697)</f>
        <v>0</v>
      </c>
      <c r="J640" s="172"/>
      <c r="K640" s="172">
        <f>SUM(K641:K697)</f>
        <v>0</v>
      </c>
      <c r="L640" s="172"/>
      <c r="M640" s="172">
        <f>SUM(M641:M697)</f>
        <v>0</v>
      </c>
      <c r="N640" s="172"/>
      <c r="O640" s="172">
        <f>SUM(O641:O697)</f>
        <v>13.469999999999999</v>
      </c>
      <c r="P640" s="172"/>
      <c r="Q640" s="172">
        <f>SUM(Q641:Q697)</f>
        <v>0</v>
      </c>
      <c r="R640" s="174"/>
      <c r="S640" s="174"/>
      <c r="T640" s="172"/>
      <c r="U640" s="172"/>
      <c r="V640" s="172">
        <f>SUM(V641:V697)</f>
        <v>774.03</v>
      </c>
      <c r="W640" s="174"/>
      <c r="X640" s="175"/>
      <c r="AE640" t="s">
        <v>216</v>
      </c>
      <c r="AH640" s="193"/>
      <c r="AI640" s="193"/>
      <c r="AJ640" s="196"/>
    </row>
    <row r="641" spans="1:60" outlineLevel="1" x14ac:dyDescent="0.25">
      <c r="A641" s="182">
        <v>182</v>
      </c>
      <c r="B641" s="183" t="s">
        <v>1210</v>
      </c>
      <c r="C641" s="183" t="s">
        <v>1211</v>
      </c>
      <c r="D641" s="184" t="s">
        <v>356</v>
      </c>
      <c r="E641" s="185">
        <v>1351.2</v>
      </c>
      <c r="F641" s="188"/>
      <c r="G641" s="186">
        <f>ROUND(E641*F641,2)</f>
        <v>0</v>
      </c>
      <c r="H641" s="188"/>
      <c r="I641" s="186">
        <f>ROUND(E641*H641,2)</f>
        <v>0</v>
      </c>
      <c r="J641" s="188"/>
      <c r="K641" s="186">
        <f>ROUND(E641*J641,2)</f>
        <v>0</v>
      </c>
      <c r="L641" s="186">
        <v>21</v>
      </c>
      <c r="M641" s="186">
        <f>G641*(1+L641/100)</f>
        <v>0</v>
      </c>
      <c r="N641" s="186">
        <v>0</v>
      </c>
      <c r="O641" s="186">
        <f>ROUND(E641*N641,2)</f>
        <v>0</v>
      </c>
      <c r="P641" s="186">
        <v>0</v>
      </c>
      <c r="Q641" s="186">
        <f>ROUND(E641*P641,2)</f>
        <v>0</v>
      </c>
      <c r="R641" s="187" t="s">
        <v>1212</v>
      </c>
      <c r="S641" s="187" t="s">
        <v>221</v>
      </c>
      <c r="T641" s="186" t="s">
        <v>221</v>
      </c>
      <c r="U641" s="186">
        <v>0.15</v>
      </c>
      <c r="V641" s="186">
        <f>ROUND(E641*U641,2)</f>
        <v>202.68</v>
      </c>
      <c r="W641" s="187"/>
      <c r="X641" s="187"/>
      <c r="Y641" s="149"/>
      <c r="Z641" s="149"/>
      <c r="AA641" s="149"/>
      <c r="AB641" s="149"/>
      <c r="AC641" s="149"/>
      <c r="AD641" s="149"/>
      <c r="AE641" s="149" t="s">
        <v>332</v>
      </c>
      <c r="AF641" s="149" t="s">
        <v>1213</v>
      </c>
      <c r="AG641" s="149"/>
      <c r="AH641" s="194"/>
      <c r="AI641" s="194"/>
      <c r="AJ641" s="197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1" x14ac:dyDescent="0.25">
      <c r="A642" s="150"/>
      <c r="B642" s="191" t="s">
        <v>1214</v>
      </c>
      <c r="C642" s="192"/>
      <c r="D642" s="189"/>
      <c r="E642" s="190">
        <v>1351.2</v>
      </c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4"/>
      <c r="S642" s="164"/>
      <c r="T642" s="163"/>
      <c r="U642" s="163"/>
      <c r="V642" s="163"/>
      <c r="W642" s="164"/>
      <c r="X642" s="164"/>
      <c r="Y642" s="149"/>
      <c r="Z642" s="149"/>
      <c r="AA642" s="149"/>
      <c r="AB642" s="149"/>
      <c r="AC642" s="149"/>
      <c r="AD642" s="149"/>
      <c r="AE642" s="149" t="s">
        <v>280</v>
      </c>
      <c r="AF642" s="149">
        <v>0</v>
      </c>
      <c r="AG642" s="149"/>
      <c r="AH642" s="194"/>
      <c r="AI642" s="198" t="s">
        <v>1214</v>
      </c>
      <c r="AJ642" s="197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ht="20.399999999999999" outlineLevel="1" x14ac:dyDescent="0.25">
      <c r="A643" s="182">
        <v>183</v>
      </c>
      <c r="B643" s="183" t="s">
        <v>1215</v>
      </c>
      <c r="C643" s="183" t="s">
        <v>1216</v>
      </c>
      <c r="D643" s="184" t="s">
        <v>501</v>
      </c>
      <c r="E643" s="185">
        <v>666.35</v>
      </c>
      <c r="F643" s="188"/>
      <c r="G643" s="186">
        <f>ROUND(E643*F643,2)</f>
        <v>0</v>
      </c>
      <c r="H643" s="188"/>
      <c r="I643" s="186">
        <f>ROUND(E643*H643,2)</f>
        <v>0</v>
      </c>
      <c r="J643" s="188"/>
      <c r="K643" s="186">
        <f>ROUND(E643*J643,2)</f>
        <v>0</v>
      </c>
      <c r="L643" s="186">
        <v>21</v>
      </c>
      <c r="M643" s="186">
        <f>G643*(1+L643/100)</f>
        <v>0</v>
      </c>
      <c r="N643" s="186">
        <v>3.2000000000000003E-4</v>
      </c>
      <c r="O643" s="186">
        <f>ROUND(E643*N643,2)</f>
        <v>0.21</v>
      </c>
      <c r="P643" s="186">
        <v>0</v>
      </c>
      <c r="Q643" s="186">
        <f>ROUND(E643*P643,2)</f>
        <v>0</v>
      </c>
      <c r="R643" s="187" t="s">
        <v>1212</v>
      </c>
      <c r="S643" s="187" t="s">
        <v>221</v>
      </c>
      <c r="T643" s="186" t="s">
        <v>221</v>
      </c>
      <c r="U643" s="186">
        <v>0.05</v>
      </c>
      <c r="V643" s="186">
        <f>ROUND(E643*U643,2)</f>
        <v>33.32</v>
      </c>
      <c r="W643" s="187"/>
      <c r="X643" s="187"/>
      <c r="Y643" s="149"/>
      <c r="Z643" s="149"/>
      <c r="AA643" s="149"/>
      <c r="AB643" s="149"/>
      <c r="AC643" s="149"/>
      <c r="AD643" s="149"/>
      <c r="AE643" s="149" t="s">
        <v>332</v>
      </c>
      <c r="AF643" s="149" t="s">
        <v>1217</v>
      </c>
      <c r="AG643" s="149"/>
      <c r="AH643" s="194"/>
      <c r="AI643" s="194"/>
      <c r="AJ643" s="197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outlineLevel="1" x14ac:dyDescent="0.25">
      <c r="A644" s="150"/>
      <c r="B644" s="191" t="s">
        <v>1218</v>
      </c>
      <c r="C644" s="192"/>
      <c r="D644" s="189"/>
      <c r="E644" s="190">
        <v>15.16</v>
      </c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4"/>
      <c r="S644" s="164"/>
      <c r="T644" s="163"/>
      <c r="U644" s="163"/>
      <c r="V644" s="163"/>
      <c r="W644" s="164"/>
      <c r="X644" s="164"/>
      <c r="Y644" s="149"/>
      <c r="Z644" s="149"/>
      <c r="AA644" s="149"/>
      <c r="AB644" s="149"/>
      <c r="AC644" s="149"/>
      <c r="AD644" s="149"/>
      <c r="AE644" s="149" t="s">
        <v>280</v>
      </c>
      <c r="AF644" s="149">
        <v>0</v>
      </c>
      <c r="AG644" s="149"/>
      <c r="AH644" s="194"/>
      <c r="AI644" s="198" t="s">
        <v>1218</v>
      </c>
      <c r="AJ644" s="197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outlineLevel="1" x14ac:dyDescent="0.25">
      <c r="A645" s="150"/>
      <c r="B645" s="191" t="s">
        <v>1219</v>
      </c>
      <c r="C645" s="192"/>
      <c r="D645" s="189"/>
      <c r="E645" s="190">
        <v>38.200000000000003</v>
      </c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4"/>
      <c r="S645" s="164"/>
      <c r="T645" s="163"/>
      <c r="U645" s="163"/>
      <c r="V645" s="163"/>
      <c r="W645" s="164"/>
      <c r="X645" s="164"/>
      <c r="Y645" s="149"/>
      <c r="Z645" s="149"/>
      <c r="AA645" s="149"/>
      <c r="AB645" s="149"/>
      <c r="AC645" s="149"/>
      <c r="AD645" s="149"/>
      <c r="AE645" s="149" t="s">
        <v>280</v>
      </c>
      <c r="AF645" s="149">
        <v>0</v>
      </c>
      <c r="AG645" s="149"/>
      <c r="AH645" s="194"/>
      <c r="AI645" s="198" t="s">
        <v>1219</v>
      </c>
      <c r="AJ645" s="197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1" x14ac:dyDescent="0.25">
      <c r="A646" s="150"/>
      <c r="B646" s="191" t="s">
        <v>1220</v>
      </c>
      <c r="C646" s="192"/>
      <c r="D646" s="189"/>
      <c r="E646" s="190">
        <v>15.4</v>
      </c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4"/>
      <c r="S646" s="164"/>
      <c r="T646" s="163"/>
      <c r="U646" s="163"/>
      <c r="V646" s="163"/>
      <c r="W646" s="164"/>
      <c r="X646" s="164"/>
      <c r="Y646" s="149"/>
      <c r="Z646" s="149"/>
      <c r="AA646" s="149"/>
      <c r="AB646" s="149"/>
      <c r="AC646" s="149"/>
      <c r="AD646" s="149"/>
      <c r="AE646" s="149" t="s">
        <v>280</v>
      </c>
      <c r="AF646" s="149">
        <v>0</v>
      </c>
      <c r="AG646" s="149"/>
      <c r="AH646" s="194"/>
      <c r="AI646" s="198" t="s">
        <v>1220</v>
      </c>
      <c r="AJ646" s="197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5">
      <c r="A647" s="150"/>
      <c r="B647" s="191" t="s">
        <v>1221</v>
      </c>
      <c r="C647" s="192"/>
      <c r="D647" s="189"/>
      <c r="E647" s="190">
        <v>19.149999999999999</v>
      </c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4"/>
      <c r="S647" s="164"/>
      <c r="T647" s="163"/>
      <c r="U647" s="163"/>
      <c r="V647" s="163"/>
      <c r="W647" s="164"/>
      <c r="X647" s="164"/>
      <c r="Y647" s="149"/>
      <c r="Z647" s="149"/>
      <c r="AA647" s="149"/>
      <c r="AB647" s="149"/>
      <c r="AC647" s="149"/>
      <c r="AD647" s="149"/>
      <c r="AE647" s="149" t="s">
        <v>280</v>
      </c>
      <c r="AF647" s="149">
        <v>0</v>
      </c>
      <c r="AG647" s="149"/>
      <c r="AH647" s="194"/>
      <c r="AI647" s="198" t="s">
        <v>1221</v>
      </c>
      <c r="AJ647" s="197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outlineLevel="1" x14ac:dyDescent="0.25">
      <c r="A648" s="150"/>
      <c r="B648" s="191" t="s">
        <v>1222</v>
      </c>
      <c r="C648" s="192"/>
      <c r="D648" s="189"/>
      <c r="E648" s="190">
        <v>16.399999999999999</v>
      </c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4"/>
      <c r="S648" s="164"/>
      <c r="T648" s="163"/>
      <c r="U648" s="163"/>
      <c r="V648" s="163"/>
      <c r="W648" s="164"/>
      <c r="X648" s="164"/>
      <c r="Y648" s="149"/>
      <c r="Z648" s="149"/>
      <c r="AA648" s="149"/>
      <c r="AB648" s="149"/>
      <c r="AC648" s="149"/>
      <c r="AD648" s="149"/>
      <c r="AE648" s="149" t="s">
        <v>280</v>
      </c>
      <c r="AF648" s="149">
        <v>0</v>
      </c>
      <c r="AG648" s="149"/>
      <c r="AH648" s="194"/>
      <c r="AI648" s="198" t="s">
        <v>1222</v>
      </c>
      <c r="AJ648" s="197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1" x14ac:dyDescent="0.25">
      <c r="A649" s="150"/>
      <c r="B649" s="191" t="s">
        <v>1223</v>
      </c>
      <c r="C649" s="192"/>
      <c r="D649" s="189"/>
      <c r="E649" s="190">
        <v>16.399999999999999</v>
      </c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4"/>
      <c r="S649" s="164"/>
      <c r="T649" s="163"/>
      <c r="U649" s="163"/>
      <c r="V649" s="163"/>
      <c r="W649" s="164"/>
      <c r="X649" s="164"/>
      <c r="Y649" s="149"/>
      <c r="Z649" s="149"/>
      <c r="AA649" s="149"/>
      <c r="AB649" s="149"/>
      <c r="AC649" s="149"/>
      <c r="AD649" s="149"/>
      <c r="AE649" s="149" t="s">
        <v>280</v>
      </c>
      <c r="AF649" s="149">
        <v>0</v>
      </c>
      <c r="AG649" s="149"/>
      <c r="AH649" s="194"/>
      <c r="AI649" s="198" t="s">
        <v>1223</v>
      </c>
      <c r="AJ649" s="197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outlineLevel="1" x14ac:dyDescent="0.25">
      <c r="A650" s="150"/>
      <c r="B650" s="191" t="s">
        <v>1224</v>
      </c>
      <c r="C650" s="192"/>
      <c r="D650" s="189"/>
      <c r="E650" s="190">
        <v>16.399999999999999</v>
      </c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4"/>
      <c r="S650" s="164"/>
      <c r="T650" s="163"/>
      <c r="U650" s="163"/>
      <c r="V650" s="163"/>
      <c r="W650" s="164"/>
      <c r="X650" s="164"/>
      <c r="Y650" s="149"/>
      <c r="Z650" s="149"/>
      <c r="AA650" s="149"/>
      <c r="AB650" s="149"/>
      <c r="AC650" s="149"/>
      <c r="AD650" s="149"/>
      <c r="AE650" s="149" t="s">
        <v>280</v>
      </c>
      <c r="AF650" s="149">
        <v>0</v>
      </c>
      <c r="AG650" s="149"/>
      <c r="AH650" s="194"/>
      <c r="AI650" s="198" t="s">
        <v>1224</v>
      </c>
      <c r="AJ650" s="197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 x14ac:dyDescent="0.25">
      <c r="A651" s="150"/>
      <c r="B651" s="191" t="s">
        <v>1225</v>
      </c>
      <c r="C651" s="192"/>
      <c r="D651" s="189"/>
      <c r="E651" s="190">
        <v>16.399999999999999</v>
      </c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4"/>
      <c r="S651" s="164"/>
      <c r="T651" s="163"/>
      <c r="U651" s="163"/>
      <c r="V651" s="163"/>
      <c r="W651" s="164"/>
      <c r="X651" s="164"/>
      <c r="Y651" s="149"/>
      <c r="Z651" s="149"/>
      <c r="AA651" s="149"/>
      <c r="AB651" s="149"/>
      <c r="AC651" s="149"/>
      <c r="AD651" s="149"/>
      <c r="AE651" s="149" t="s">
        <v>280</v>
      </c>
      <c r="AF651" s="149">
        <v>0</v>
      </c>
      <c r="AG651" s="149"/>
      <c r="AH651" s="194"/>
      <c r="AI651" s="198" t="s">
        <v>1225</v>
      </c>
      <c r="AJ651" s="197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1" x14ac:dyDescent="0.25">
      <c r="A652" s="150"/>
      <c r="B652" s="191" t="s">
        <v>1226</v>
      </c>
      <c r="C652" s="192"/>
      <c r="D652" s="189"/>
      <c r="E652" s="190">
        <v>17.399999999999999</v>
      </c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4"/>
      <c r="S652" s="164"/>
      <c r="T652" s="163"/>
      <c r="U652" s="163"/>
      <c r="V652" s="163"/>
      <c r="W652" s="164"/>
      <c r="X652" s="164"/>
      <c r="Y652" s="149"/>
      <c r="Z652" s="149"/>
      <c r="AA652" s="149"/>
      <c r="AB652" s="149"/>
      <c r="AC652" s="149"/>
      <c r="AD652" s="149"/>
      <c r="AE652" s="149" t="s">
        <v>280</v>
      </c>
      <c r="AF652" s="149">
        <v>0</v>
      </c>
      <c r="AG652" s="149"/>
      <c r="AH652" s="194"/>
      <c r="AI652" s="198" t="s">
        <v>1226</v>
      </c>
      <c r="AJ652" s="197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1" x14ac:dyDescent="0.25">
      <c r="A653" s="150"/>
      <c r="B653" s="191" t="s">
        <v>1227</v>
      </c>
      <c r="C653" s="192"/>
      <c r="D653" s="189"/>
      <c r="E653" s="190">
        <v>8.61</v>
      </c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4"/>
      <c r="S653" s="164"/>
      <c r="T653" s="163"/>
      <c r="U653" s="163"/>
      <c r="V653" s="163"/>
      <c r="W653" s="164"/>
      <c r="X653" s="164"/>
      <c r="Y653" s="149"/>
      <c r="Z653" s="149"/>
      <c r="AA653" s="149"/>
      <c r="AB653" s="149"/>
      <c r="AC653" s="149"/>
      <c r="AD653" s="149"/>
      <c r="AE653" s="149" t="s">
        <v>280</v>
      </c>
      <c r="AF653" s="149">
        <v>0</v>
      </c>
      <c r="AG653" s="149"/>
      <c r="AH653" s="194"/>
      <c r="AI653" s="198" t="s">
        <v>1227</v>
      </c>
      <c r="AJ653" s="197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1" x14ac:dyDescent="0.25">
      <c r="A654" s="150"/>
      <c r="B654" s="191" t="s">
        <v>1138</v>
      </c>
      <c r="C654" s="192"/>
      <c r="D654" s="189"/>
      <c r="E654" s="190">
        <v>8.5</v>
      </c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4"/>
      <c r="S654" s="164"/>
      <c r="T654" s="163"/>
      <c r="U654" s="163"/>
      <c r="V654" s="163"/>
      <c r="W654" s="164"/>
      <c r="X654" s="164"/>
      <c r="Y654" s="149"/>
      <c r="Z654" s="149"/>
      <c r="AA654" s="149"/>
      <c r="AB654" s="149"/>
      <c r="AC654" s="149"/>
      <c r="AD654" s="149"/>
      <c r="AE654" s="149" t="s">
        <v>280</v>
      </c>
      <c r="AF654" s="149">
        <v>0</v>
      </c>
      <c r="AG654" s="149"/>
      <c r="AH654" s="194"/>
      <c r="AI654" s="198" t="s">
        <v>1138</v>
      </c>
      <c r="AJ654" s="197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 x14ac:dyDescent="0.25">
      <c r="A655" s="150"/>
      <c r="B655" s="191" t="s">
        <v>1139</v>
      </c>
      <c r="C655" s="192"/>
      <c r="D655" s="189"/>
      <c r="E655" s="190">
        <v>8.5</v>
      </c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4"/>
      <c r="S655" s="164"/>
      <c r="T655" s="163"/>
      <c r="U655" s="163"/>
      <c r="V655" s="163"/>
      <c r="W655" s="164"/>
      <c r="X655" s="164"/>
      <c r="Y655" s="149"/>
      <c r="Z655" s="149"/>
      <c r="AA655" s="149"/>
      <c r="AB655" s="149"/>
      <c r="AC655" s="149"/>
      <c r="AD655" s="149"/>
      <c r="AE655" s="149" t="s">
        <v>280</v>
      </c>
      <c r="AF655" s="149">
        <v>0</v>
      </c>
      <c r="AG655" s="149"/>
      <c r="AH655" s="194"/>
      <c r="AI655" s="198" t="s">
        <v>1139</v>
      </c>
      <c r="AJ655" s="197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 x14ac:dyDescent="0.25">
      <c r="A656" s="150"/>
      <c r="B656" s="191" t="s">
        <v>1140</v>
      </c>
      <c r="C656" s="192"/>
      <c r="D656" s="189"/>
      <c r="E656" s="190">
        <v>8.7200000000000006</v>
      </c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4"/>
      <c r="S656" s="164"/>
      <c r="T656" s="163"/>
      <c r="U656" s="163"/>
      <c r="V656" s="163"/>
      <c r="W656" s="164"/>
      <c r="X656" s="164"/>
      <c r="Y656" s="149"/>
      <c r="Z656" s="149"/>
      <c r="AA656" s="149"/>
      <c r="AB656" s="149"/>
      <c r="AC656" s="149"/>
      <c r="AD656" s="149"/>
      <c r="AE656" s="149" t="s">
        <v>280</v>
      </c>
      <c r="AF656" s="149">
        <v>0</v>
      </c>
      <c r="AG656" s="149"/>
      <c r="AH656" s="194"/>
      <c r="AI656" s="198" t="s">
        <v>1140</v>
      </c>
      <c r="AJ656" s="197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outlineLevel="1" x14ac:dyDescent="0.25">
      <c r="A657" s="150"/>
      <c r="B657" s="191" t="s">
        <v>1141</v>
      </c>
      <c r="C657" s="192"/>
      <c r="D657" s="189"/>
      <c r="E657" s="190">
        <v>15.09</v>
      </c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4"/>
      <c r="S657" s="164"/>
      <c r="T657" s="163"/>
      <c r="U657" s="163"/>
      <c r="V657" s="163"/>
      <c r="W657" s="164"/>
      <c r="X657" s="164"/>
      <c r="Y657" s="149"/>
      <c r="Z657" s="149"/>
      <c r="AA657" s="149"/>
      <c r="AB657" s="149"/>
      <c r="AC657" s="149"/>
      <c r="AD657" s="149"/>
      <c r="AE657" s="149" t="s">
        <v>280</v>
      </c>
      <c r="AF657" s="149">
        <v>0</v>
      </c>
      <c r="AG657" s="149"/>
      <c r="AH657" s="194"/>
      <c r="AI657" s="198" t="s">
        <v>1141</v>
      </c>
      <c r="AJ657" s="197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 x14ac:dyDescent="0.25">
      <c r="A658" s="150"/>
      <c r="B658" s="191" t="s">
        <v>1142</v>
      </c>
      <c r="C658" s="192"/>
      <c r="D658" s="189"/>
      <c r="E658" s="190">
        <v>16.649999999999999</v>
      </c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4"/>
      <c r="S658" s="164"/>
      <c r="T658" s="163"/>
      <c r="U658" s="163"/>
      <c r="V658" s="163"/>
      <c r="W658" s="164"/>
      <c r="X658" s="164"/>
      <c r="Y658" s="149"/>
      <c r="Z658" s="149"/>
      <c r="AA658" s="149"/>
      <c r="AB658" s="149"/>
      <c r="AC658" s="149"/>
      <c r="AD658" s="149"/>
      <c r="AE658" s="149" t="s">
        <v>280</v>
      </c>
      <c r="AF658" s="149">
        <v>0</v>
      </c>
      <c r="AG658" s="149"/>
      <c r="AH658" s="194"/>
      <c r="AI658" s="198" t="s">
        <v>1142</v>
      </c>
      <c r="AJ658" s="197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1" x14ac:dyDescent="0.25">
      <c r="A659" s="150"/>
      <c r="B659" s="191" t="s">
        <v>1228</v>
      </c>
      <c r="C659" s="192"/>
      <c r="D659" s="189"/>
      <c r="E659" s="190">
        <v>18.989999999999998</v>
      </c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4"/>
      <c r="S659" s="164"/>
      <c r="T659" s="163"/>
      <c r="U659" s="163"/>
      <c r="V659" s="163"/>
      <c r="W659" s="164"/>
      <c r="X659" s="164"/>
      <c r="Y659" s="149"/>
      <c r="Z659" s="149"/>
      <c r="AA659" s="149"/>
      <c r="AB659" s="149"/>
      <c r="AC659" s="149"/>
      <c r="AD659" s="149"/>
      <c r="AE659" s="149" t="s">
        <v>280</v>
      </c>
      <c r="AF659" s="149">
        <v>0</v>
      </c>
      <c r="AG659" s="149"/>
      <c r="AH659" s="194"/>
      <c r="AI659" s="198" t="s">
        <v>1228</v>
      </c>
      <c r="AJ659" s="197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 x14ac:dyDescent="0.25">
      <c r="A660" s="150"/>
      <c r="B660" s="191" t="s">
        <v>1229</v>
      </c>
      <c r="C660" s="192"/>
      <c r="D660" s="189"/>
      <c r="E660" s="190">
        <v>66.5</v>
      </c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4"/>
      <c r="S660" s="164"/>
      <c r="T660" s="163"/>
      <c r="U660" s="163"/>
      <c r="V660" s="163"/>
      <c r="W660" s="164"/>
      <c r="X660" s="164"/>
      <c r="Y660" s="149"/>
      <c r="Z660" s="149"/>
      <c r="AA660" s="149"/>
      <c r="AB660" s="149"/>
      <c r="AC660" s="149"/>
      <c r="AD660" s="149"/>
      <c r="AE660" s="149" t="s">
        <v>280</v>
      </c>
      <c r="AF660" s="149">
        <v>0</v>
      </c>
      <c r="AG660" s="149"/>
      <c r="AH660" s="194"/>
      <c r="AI660" s="198" t="s">
        <v>1229</v>
      </c>
      <c r="AJ660" s="197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 x14ac:dyDescent="0.25">
      <c r="A661" s="150"/>
      <c r="B661" s="191" t="s">
        <v>1230</v>
      </c>
      <c r="C661" s="192"/>
      <c r="D661" s="189"/>
      <c r="E661" s="190">
        <v>13.95</v>
      </c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4"/>
      <c r="S661" s="164"/>
      <c r="T661" s="163"/>
      <c r="U661" s="163"/>
      <c r="V661" s="163"/>
      <c r="W661" s="164"/>
      <c r="X661" s="164"/>
      <c r="Y661" s="149"/>
      <c r="Z661" s="149"/>
      <c r="AA661" s="149"/>
      <c r="AB661" s="149"/>
      <c r="AC661" s="149"/>
      <c r="AD661" s="149"/>
      <c r="AE661" s="149" t="s">
        <v>280</v>
      </c>
      <c r="AF661" s="149">
        <v>0</v>
      </c>
      <c r="AG661" s="149"/>
      <c r="AH661" s="194"/>
      <c r="AI661" s="198" t="s">
        <v>1230</v>
      </c>
      <c r="AJ661" s="197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 x14ac:dyDescent="0.25">
      <c r="A662" s="150"/>
      <c r="B662" s="191" t="s">
        <v>1231</v>
      </c>
      <c r="C662" s="192"/>
      <c r="D662" s="189"/>
      <c r="E662" s="190">
        <v>23.49</v>
      </c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4"/>
      <c r="S662" s="164"/>
      <c r="T662" s="163"/>
      <c r="U662" s="163"/>
      <c r="V662" s="163"/>
      <c r="W662" s="164"/>
      <c r="X662" s="164"/>
      <c r="Y662" s="149"/>
      <c r="Z662" s="149"/>
      <c r="AA662" s="149"/>
      <c r="AB662" s="149"/>
      <c r="AC662" s="149"/>
      <c r="AD662" s="149"/>
      <c r="AE662" s="149" t="s">
        <v>280</v>
      </c>
      <c r="AF662" s="149">
        <v>0</v>
      </c>
      <c r="AG662" s="149"/>
      <c r="AH662" s="194"/>
      <c r="AI662" s="198" t="s">
        <v>1231</v>
      </c>
      <c r="AJ662" s="197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 x14ac:dyDescent="0.25">
      <c r="A663" s="150"/>
      <c r="B663" s="191" t="s">
        <v>1232</v>
      </c>
      <c r="C663" s="192"/>
      <c r="D663" s="189"/>
      <c r="E663" s="190">
        <v>23.59</v>
      </c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4"/>
      <c r="S663" s="164"/>
      <c r="T663" s="163"/>
      <c r="U663" s="163"/>
      <c r="V663" s="163"/>
      <c r="W663" s="164"/>
      <c r="X663" s="164"/>
      <c r="Y663" s="149"/>
      <c r="Z663" s="149"/>
      <c r="AA663" s="149"/>
      <c r="AB663" s="149"/>
      <c r="AC663" s="149"/>
      <c r="AD663" s="149"/>
      <c r="AE663" s="149" t="s">
        <v>280</v>
      </c>
      <c r="AF663" s="149">
        <v>0</v>
      </c>
      <c r="AG663" s="149"/>
      <c r="AH663" s="194"/>
      <c r="AI663" s="198" t="s">
        <v>1232</v>
      </c>
      <c r="AJ663" s="197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1" x14ac:dyDescent="0.25">
      <c r="A664" s="150"/>
      <c r="B664" s="191" t="s">
        <v>1233</v>
      </c>
      <c r="C664" s="192"/>
      <c r="D664" s="189"/>
      <c r="E664" s="190">
        <v>27.53</v>
      </c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4"/>
      <c r="S664" s="164"/>
      <c r="T664" s="163"/>
      <c r="U664" s="163"/>
      <c r="V664" s="163"/>
      <c r="W664" s="164"/>
      <c r="X664" s="164"/>
      <c r="Y664" s="149"/>
      <c r="Z664" s="149"/>
      <c r="AA664" s="149"/>
      <c r="AB664" s="149"/>
      <c r="AC664" s="149"/>
      <c r="AD664" s="149"/>
      <c r="AE664" s="149" t="s">
        <v>280</v>
      </c>
      <c r="AF664" s="149">
        <v>0</v>
      </c>
      <c r="AG664" s="149"/>
      <c r="AH664" s="194"/>
      <c r="AI664" s="198" t="s">
        <v>1233</v>
      </c>
      <c r="AJ664" s="197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1" x14ac:dyDescent="0.25">
      <c r="A665" s="150"/>
      <c r="B665" s="191" t="s">
        <v>1143</v>
      </c>
      <c r="C665" s="192"/>
      <c r="D665" s="189"/>
      <c r="E665" s="190">
        <v>15.32</v>
      </c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4"/>
      <c r="S665" s="164"/>
      <c r="T665" s="163"/>
      <c r="U665" s="163"/>
      <c r="V665" s="163"/>
      <c r="W665" s="164"/>
      <c r="X665" s="164"/>
      <c r="Y665" s="149"/>
      <c r="Z665" s="149"/>
      <c r="AA665" s="149"/>
      <c r="AB665" s="149"/>
      <c r="AC665" s="149"/>
      <c r="AD665" s="149"/>
      <c r="AE665" s="149" t="s">
        <v>280</v>
      </c>
      <c r="AF665" s="149">
        <v>0</v>
      </c>
      <c r="AG665" s="149"/>
      <c r="AH665" s="194"/>
      <c r="AI665" s="198" t="s">
        <v>1143</v>
      </c>
      <c r="AJ665" s="197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1" x14ac:dyDescent="0.25">
      <c r="A666" s="150"/>
      <c r="B666" s="191" t="s">
        <v>1144</v>
      </c>
      <c r="C666" s="192"/>
      <c r="D666" s="189"/>
      <c r="E666" s="190">
        <v>15.65</v>
      </c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4"/>
      <c r="S666" s="164"/>
      <c r="T666" s="163"/>
      <c r="U666" s="163"/>
      <c r="V666" s="163"/>
      <c r="W666" s="164"/>
      <c r="X666" s="164"/>
      <c r="Y666" s="149"/>
      <c r="Z666" s="149"/>
      <c r="AA666" s="149"/>
      <c r="AB666" s="149"/>
      <c r="AC666" s="149"/>
      <c r="AD666" s="149"/>
      <c r="AE666" s="149" t="s">
        <v>280</v>
      </c>
      <c r="AF666" s="149">
        <v>0</v>
      </c>
      <c r="AG666" s="149"/>
      <c r="AH666" s="194"/>
      <c r="AI666" s="198" t="s">
        <v>1144</v>
      </c>
      <c r="AJ666" s="197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1" x14ac:dyDescent="0.25">
      <c r="A667" s="150"/>
      <c r="B667" s="191" t="s">
        <v>1145</v>
      </c>
      <c r="C667" s="192"/>
      <c r="D667" s="189"/>
      <c r="E667" s="190">
        <v>6</v>
      </c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4"/>
      <c r="S667" s="164"/>
      <c r="T667" s="163"/>
      <c r="U667" s="163"/>
      <c r="V667" s="163"/>
      <c r="W667" s="164"/>
      <c r="X667" s="164"/>
      <c r="Y667" s="149"/>
      <c r="Z667" s="149"/>
      <c r="AA667" s="149"/>
      <c r="AB667" s="149"/>
      <c r="AC667" s="149"/>
      <c r="AD667" s="149"/>
      <c r="AE667" s="149" t="s">
        <v>280</v>
      </c>
      <c r="AF667" s="149">
        <v>0</v>
      </c>
      <c r="AG667" s="149"/>
      <c r="AH667" s="194"/>
      <c r="AI667" s="198" t="s">
        <v>1145</v>
      </c>
      <c r="AJ667" s="197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outlineLevel="1" x14ac:dyDescent="0.25">
      <c r="A668" s="150"/>
      <c r="B668" s="191" t="s">
        <v>1146</v>
      </c>
      <c r="C668" s="192"/>
      <c r="D668" s="189"/>
      <c r="E668" s="190">
        <v>8.0299999999999994</v>
      </c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4"/>
      <c r="S668" s="164"/>
      <c r="T668" s="163"/>
      <c r="U668" s="163"/>
      <c r="V668" s="163"/>
      <c r="W668" s="164"/>
      <c r="X668" s="164"/>
      <c r="Y668" s="149"/>
      <c r="Z668" s="149"/>
      <c r="AA668" s="149"/>
      <c r="AB668" s="149"/>
      <c r="AC668" s="149"/>
      <c r="AD668" s="149"/>
      <c r="AE668" s="149" t="s">
        <v>280</v>
      </c>
      <c r="AF668" s="149">
        <v>0</v>
      </c>
      <c r="AG668" s="149"/>
      <c r="AH668" s="194"/>
      <c r="AI668" s="198" t="s">
        <v>1146</v>
      </c>
      <c r="AJ668" s="197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 x14ac:dyDescent="0.25">
      <c r="A669" s="150"/>
      <c r="B669" s="191" t="s">
        <v>1147</v>
      </c>
      <c r="C669" s="192"/>
      <c r="D669" s="189"/>
      <c r="E669" s="190">
        <v>7.7</v>
      </c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4"/>
      <c r="S669" s="164"/>
      <c r="T669" s="163"/>
      <c r="U669" s="163"/>
      <c r="V669" s="163"/>
      <c r="W669" s="164"/>
      <c r="X669" s="164"/>
      <c r="Y669" s="149"/>
      <c r="Z669" s="149"/>
      <c r="AA669" s="149"/>
      <c r="AB669" s="149"/>
      <c r="AC669" s="149"/>
      <c r="AD669" s="149"/>
      <c r="AE669" s="149" t="s">
        <v>280</v>
      </c>
      <c r="AF669" s="149">
        <v>0</v>
      </c>
      <c r="AG669" s="149"/>
      <c r="AH669" s="194"/>
      <c r="AI669" s="198" t="s">
        <v>1147</v>
      </c>
      <c r="AJ669" s="197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 x14ac:dyDescent="0.25">
      <c r="A670" s="150"/>
      <c r="B670" s="191" t="s">
        <v>1234</v>
      </c>
      <c r="C670" s="192"/>
      <c r="D670" s="189"/>
      <c r="E670" s="190">
        <v>14.74</v>
      </c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4"/>
      <c r="S670" s="164"/>
      <c r="T670" s="163"/>
      <c r="U670" s="163"/>
      <c r="V670" s="163"/>
      <c r="W670" s="164"/>
      <c r="X670" s="164"/>
      <c r="Y670" s="149"/>
      <c r="Z670" s="149"/>
      <c r="AA670" s="149"/>
      <c r="AB670" s="149"/>
      <c r="AC670" s="149"/>
      <c r="AD670" s="149"/>
      <c r="AE670" s="149" t="s">
        <v>280</v>
      </c>
      <c r="AF670" s="149">
        <v>0</v>
      </c>
      <c r="AG670" s="149"/>
      <c r="AH670" s="194"/>
      <c r="AI670" s="198" t="s">
        <v>1234</v>
      </c>
      <c r="AJ670" s="197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 x14ac:dyDescent="0.25">
      <c r="A671" s="150"/>
      <c r="B671" s="191" t="s">
        <v>1235</v>
      </c>
      <c r="C671" s="192"/>
      <c r="D671" s="189"/>
      <c r="E671" s="190">
        <v>23.24</v>
      </c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4"/>
      <c r="S671" s="164"/>
      <c r="T671" s="163"/>
      <c r="U671" s="163"/>
      <c r="V671" s="163"/>
      <c r="W671" s="164"/>
      <c r="X671" s="164"/>
      <c r="Y671" s="149"/>
      <c r="Z671" s="149"/>
      <c r="AA671" s="149"/>
      <c r="AB671" s="149"/>
      <c r="AC671" s="149"/>
      <c r="AD671" s="149"/>
      <c r="AE671" s="149" t="s">
        <v>280</v>
      </c>
      <c r="AF671" s="149">
        <v>0</v>
      </c>
      <c r="AG671" s="149"/>
      <c r="AH671" s="194"/>
      <c r="AI671" s="198" t="s">
        <v>1235</v>
      </c>
      <c r="AJ671" s="197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 x14ac:dyDescent="0.25">
      <c r="A672" s="150"/>
      <c r="B672" s="191" t="s">
        <v>1236</v>
      </c>
      <c r="C672" s="192"/>
      <c r="D672" s="189"/>
      <c r="E672" s="190">
        <v>16</v>
      </c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4"/>
      <c r="S672" s="164"/>
      <c r="T672" s="163"/>
      <c r="U672" s="163"/>
      <c r="V672" s="163"/>
      <c r="W672" s="164"/>
      <c r="X672" s="164"/>
      <c r="Y672" s="149"/>
      <c r="Z672" s="149"/>
      <c r="AA672" s="149"/>
      <c r="AB672" s="149"/>
      <c r="AC672" s="149"/>
      <c r="AD672" s="149"/>
      <c r="AE672" s="149" t="s">
        <v>280</v>
      </c>
      <c r="AF672" s="149">
        <v>0</v>
      </c>
      <c r="AG672" s="149"/>
      <c r="AH672" s="194"/>
      <c r="AI672" s="198" t="s">
        <v>1236</v>
      </c>
      <c r="AJ672" s="197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outlineLevel="1" x14ac:dyDescent="0.25">
      <c r="A673" s="150"/>
      <c r="B673" s="191" t="s">
        <v>1237</v>
      </c>
      <c r="C673" s="192"/>
      <c r="D673" s="189"/>
      <c r="E673" s="190">
        <v>16</v>
      </c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4"/>
      <c r="S673" s="164"/>
      <c r="T673" s="163"/>
      <c r="U673" s="163"/>
      <c r="V673" s="163"/>
      <c r="W673" s="164"/>
      <c r="X673" s="164"/>
      <c r="Y673" s="149"/>
      <c r="Z673" s="149"/>
      <c r="AA673" s="149"/>
      <c r="AB673" s="149"/>
      <c r="AC673" s="149"/>
      <c r="AD673" s="149"/>
      <c r="AE673" s="149" t="s">
        <v>280</v>
      </c>
      <c r="AF673" s="149">
        <v>0</v>
      </c>
      <c r="AG673" s="149"/>
      <c r="AH673" s="194"/>
      <c r="AI673" s="198" t="s">
        <v>1237</v>
      </c>
      <c r="AJ673" s="197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 x14ac:dyDescent="0.25">
      <c r="A674" s="150"/>
      <c r="B674" s="191" t="s">
        <v>1238</v>
      </c>
      <c r="C674" s="192"/>
      <c r="D674" s="189"/>
      <c r="E674" s="190">
        <v>15.9</v>
      </c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4"/>
      <c r="S674" s="164"/>
      <c r="T674" s="163"/>
      <c r="U674" s="163"/>
      <c r="V674" s="163"/>
      <c r="W674" s="164"/>
      <c r="X674" s="164"/>
      <c r="Y674" s="149"/>
      <c r="Z674" s="149"/>
      <c r="AA674" s="149"/>
      <c r="AB674" s="149"/>
      <c r="AC674" s="149"/>
      <c r="AD674" s="149"/>
      <c r="AE674" s="149" t="s">
        <v>280</v>
      </c>
      <c r="AF674" s="149">
        <v>0</v>
      </c>
      <c r="AG674" s="149"/>
      <c r="AH674" s="194"/>
      <c r="AI674" s="198" t="s">
        <v>1238</v>
      </c>
      <c r="AJ674" s="197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1" x14ac:dyDescent="0.25">
      <c r="A675" s="150"/>
      <c r="B675" s="191" t="s">
        <v>1239</v>
      </c>
      <c r="C675" s="192"/>
      <c r="D675" s="189"/>
      <c r="E675" s="190">
        <v>19.899999999999999</v>
      </c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4"/>
      <c r="S675" s="164"/>
      <c r="T675" s="163"/>
      <c r="U675" s="163"/>
      <c r="V675" s="163"/>
      <c r="W675" s="164"/>
      <c r="X675" s="164"/>
      <c r="Y675" s="149"/>
      <c r="Z675" s="149"/>
      <c r="AA675" s="149"/>
      <c r="AB675" s="149"/>
      <c r="AC675" s="149"/>
      <c r="AD675" s="149"/>
      <c r="AE675" s="149" t="s">
        <v>280</v>
      </c>
      <c r="AF675" s="149">
        <v>0</v>
      </c>
      <c r="AG675" s="149"/>
      <c r="AH675" s="194"/>
      <c r="AI675" s="198" t="s">
        <v>1239</v>
      </c>
      <c r="AJ675" s="197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1" x14ac:dyDescent="0.25">
      <c r="A676" s="150"/>
      <c r="B676" s="191" t="s">
        <v>1240</v>
      </c>
      <c r="C676" s="192"/>
      <c r="D676" s="189"/>
      <c r="E676" s="190">
        <v>19.850000000000001</v>
      </c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4"/>
      <c r="S676" s="164"/>
      <c r="T676" s="163"/>
      <c r="U676" s="163"/>
      <c r="V676" s="163"/>
      <c r="W676" s="164"/>
      <c r="X676" s="164"/>
      <c r="Y676" s="149"/>
      <c r="Z676" s="149"/>
      <c r="AA676" s="149"/>
      <c r="AB676" s="149"/>
      <c r="AC676" s="149"/>
      <c r="AD676" s="149"/>
      <c r="AE676" s="149" t="s">
        <v>280</v>
      </c>
      <c r="AF676" s="149">
        <v>0</v>
      </c>
      <c r="AG676" s="149"/>
      <c r="AH676" s="194"/>
      <c r="AI676" s="198" t="s">
        <v>1240</v>
      </c>
      <c r="AJ676" s="197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1" x14ac:dyDescent="0.25">
      <c r="A677" s="150"/>
      <c r="B677" s="191" t="s">
        <v>1241</v>
      </c>
      <c r="C677" s="192"/>
      <c r="D677" s="189"/>
      <c r="E677" s="190">
        <v>14.26</v>
      </c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4"/>
      <c r="S677" s="164"/>
      <c r="T677" s="163"/>
      <c r="U677" s="163"/>
      <c r="V677" s="163"/>
      <c r="W677" s="164"/>
      <c r="X677" s="164"/>
      <c r="Y677" s="149"/>
      <c r="Z677" s="149"/>
      <c r="AA677" s="149"/>
      <c r="AB677" s="149"/>
      <c r="AC677" s="149"/>
      <c r="AD677" s="149"/>
      <c r="AE677" s="149" t="s">
        <v>280</v>
      </c>
      <c r="AF677" s="149">
        <v>0</v>
      </c>
      <c r="AG677" s="149"/>
      <c r="AH677" s="194"/>
      <c r="AI677" s="198" t="s">
        <v>1241</v>
      </c>
      <c r="AJ677" s="197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outlineLevel="1" x14ac:dyDescent="0.25">
      <c r="A678" s="150"/>
      <c r="B678" s="191" t="s">
        <v>1242</v>
      </c>
      <c r="C678" s="192"/>
      <c r="D678" s="189"/>
      <c r="E678" s="190">
        <v>22.88</v>
      </c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4"/>
      <c r="S678" s="164"/>
      <c r="T678" s="163"/>
      <c r="U678" s="163"/>
      <c r="V678" s="163"/>
      <c r="W678" s="164"/>
      <c r="X678" s="164"/>
      <c r="Y678" s="149"/>
      <c r="Z678" s="149"/>
      <c r="AA678" s="149"/>
      <c r="AB678" s="149"/>
      <c r="AC678" s="149"/>
      <c r="AD678" s="149"/>
      <c r="AE678" s="149" t="s">
        <v>280</v>
      </c>
      <c r="AF678" s="149">
        <v>0</v>
      </c>
      <c r="AG678" s="149"/>
      <c r="AH678" s="194"/>
      <c r="AI678" s="198" t="s">
        <v>1242</v>
      </c>
      <c r="AJ678" s="197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5">
      <c r="A679" s="150"/>
      <c r="B679" s="191" t="s">
        <v>1243</v>
      </c>
      <c r="C679" s="192"/>
      <c r="D679" s="189"/>
      <c r="E679" s="190">
        <v>13.85</v>
      </c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4"/>
      <c r="S679" s="164"/>
      <c r="T679" s="163"/>
      <c r="U679" s="163"/>
      <c r="V679" s="163"/>
      <c r="W679" s="164"/>
      <c r="X679" s="164"/>
      <c r="Y679" s="149"/>
      <c r="Z679" s="149"/>
      <c r="AA679" s="149"/>
      <c r="AB679" s="149"/>
      <c r="AC679" s="149"/>
      <c r="AD679" s="149"/>
      <c r="AE679" s="149" t="s">
        <v>280</v>
      </c>
      <c r="AF679" s="149">
        <v>0</v>
      </c>
      <c r="AG679" s="149"/>
      <c r="AH679" s="194"/>
      <c r="AI679" s="198" t="s">
        <v>1243</v>
      </c>
      <c r="AJ679" s="197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5">
      <c r="A680" s="150"/>
      <c r="B680" s="191" t="s">
        <v>1148</v>
      </c>
      <c r="C680" s="192"/>
      <c r="D680" s="189"/>
      <c r="E680" s="190">
        <v>10.38</v>
      </c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4"/>
      <c r="S680" s="164"/>
      <c r="T680" s="163"/>
      <c r="U680" s="163"/>
      <c r="V680" s="163"/>
      <c r="W680" s="164"/>
      <c r="X680" s="164"/>
      <c r="Y680" s="149"/>
      <c r="Z680" s="149"/>
      <c r="AA680" s="149"/>
      <c r="AB680" s="149"/>
      <c r="AC680" s="149"/>
      <c r="AD680" s="149"/>
      <c r="AE680" s="149" t="s">
        <v>280</v>
      </c>
      <c r="AF680" s="149">
        <v>0</v>
      </c>
      <c r="AG680" s="149"/>
      <c r="AH680" s="194"/>
      <c r="AI680" s="198" t="s">
        <v>1148</v>
      </c>
      <c r="AJ680" s="197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1" x14ac:dyDescent="0.25">
      <c r="A681" s="150"/>
      <c r="B681" s="191" t="s">
        <v>1244</v>
      </c>
      <c r="C681" s="192"/>
      <c r="D681" s="189"/>
      <c r="E681" s="190">
        <v>15.62</v>
      </c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4"/>
      <c r="S681" s="164"/>
      <c r="T681" s="163"/>
      <c r="U681" s="163"/>
      <c r="V681" s="163"/>
      <c r="W681" s="164"/>
      <c r="X681" s="164"/>
      <c r="Y681" s="149"/>
      <c r="Z681" s="149"/>
      <c r="AA681" s="149"/>
      <c r="AB681" s="149"/>
      <c r="AC681" s="149"/>
      <c r="AD681" s="149"/>
      <c r="AE681" s="149" t="s">
        <v>280</v>
      </c>
      <c r="AF681" s="149">
        <v>0</v>
      </c>
      <c r="AG681" s="149"/>
      <c r="AH681" s="194"/>
      <c r="AI681" s="198" t="s">
        <v>1244</v>
      </c>
      <c r="AJ681" s="197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1" x14ac:dyDescent="0.25">
      <c r="A682" s="182">
        <v>184</v>
      </c>
      <c r="B682" s="183" t="s">
        <v>1245</v>
      </c>
      <c r="C682" s="183" t="s">
        <v>1246</v>
      </c>
      <c r="D682" s="184" t="s">
        <v>356</v>
      </c>
      <c r="E682" s="185">
        <v>766.06</v>
      </c>
      <c r="F682" s="188"/>
      <c r="G682" s="186">
        <f>ROUND(E682*F682,2)</f>
        <v>0</v>
      </c>
      <c r="H682" s="188"/>
      <c r="I682" s="186">
        <f>ROUND(E682*H682,2)</f>
        <v>0</v>
      </c>
      <c r="J682" s="188"/>
      <c r="K682" s="186">
        <f>ROUND(E682*J682,2)</f>
        <v>0</v>
      </c>
      <c r="L682" s="186">
        <v>21</v>
      </c>
      <c r="M682" s="186">
        <f>G682*(1+L682/100)</f>
        <v>0</v>
      </c>
      <c r="N682" s="186">
        <v>0</v>
      </c>
      <c r="O682" s="186">
        <f>ROUND(E682*N682,2)</f>
        <v>0</v>
      </c>
      <c r="P682" s="186">
        <v>0</v>
      </c>
      <c r="Q682" s="186">
        <f>ROUND(E682*P682,2)</f>
        <v>0</v>
      </c>
      <c r="R682" s="187" t="s">
        <v>1212</v>
      </c>
      <c r="S682" s="187" t="s">
        <v>221</v>
      </c>
      <c r="T682" s="186" t="s">
        <v>221</v>
      </c>
      <c r="U682" s="186">
        <v>0.49</v>
      </c>
      <c r="V682" s="186">
        <f>ROUND(E682*U682,2)</f>
        <v>375.37</v>
      </c>
      <c r="W682" s="187"/>
      <c r="X682" s="187"/>
      <c r="Y682" s="149"/>
      <c r="Z682" s="149"/>
      <c r="AA682" s="149"/>
      <c r="AB682" s="149"/>
      <c r="AC682" s="149"/>
      <c r="AD682" s="149"/>
      <c r="AE682" s="149" t="s">
        <v>332</v>
      </c>
      <c r="AF682" s="149" t="s">
        <v>1247</v>
      </c>
      <c r="AG682" s="149"/>
      <c r="AH682" s="194"/>
      <c r="AI682" s="194"/>
      <c r="AJ682" s="197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5">
      <c r="A683" s="150"/>
      <c r="B683" s="191" t="s">
        <v>1104</v>
      </c>
      <c r="C683" s="192"/>
      <c r="D683" s="189"/>
      <c r="E683" s="190">
        <v>766.06</v>
      </c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4"/>
      <c r="S683" s="164"/>
      <c r="T683" s="163"/>
      <c r="U683" s="163"/>
      <c r="V683" s="163"/>
      <c r="W683" s="164"/>
      <c r="X683" s="164"/>
      <c r="Y683" s="149"/>
      <c r="Z683" s="149"/>
      <c r="AA683" s="149"/>
      <c r="AB683" s="149"/>
      <c r="AC683" s="149"/>
      <c r="AD683" s="149"/>
      <c r="AE683" s="149" t="s">
        <v>280</v>
      </c>
      <c r="AF683" s="149">
        <v>0</v>
      </c>
      <c r="AG683" s="149"/>
      <c r="AH683" s="194"/>
      <c r="AI683" s="198" t="s">
        <v>1104</v>
      </c>
      <c r="AJ683" s="197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5">
      <c r="A684" s="182">
        <v>185</v>
      </c>
      <c r="B684" s="183" t="s">
        <v>1248</v>
      </c>
      <c r="C684" s="183" t="s">
        <v>1249</v>
      </c>
      <c r="D684" s="184" t="s">
        <v>356</v>
      </c>
      <c r="E684" s="185">
        <v>766.06</v>
      </c>
      <c r="F684" s="188"/>
      <c r="G684" s="186">
        <f>ROUND(E684*F684,2)</f>
        <v>0</v>
      </c>
      <c r="H684" s="188"/>
      <c r="I684" s="186">
        <f>ROUND(E684*H684,2)</f>
        <v>0</v>
      </c>
      <c r="J684" s="188"/>
      <c r="K684" s="186">
        <f>ROUND(E684*J684,2)</f>
        <v>0</v>
      </c>
      <c r="L684" s="186">
        <v>21</v>
      </c>
      <c r="M684" s="186">
        <f>G684*(1+L684/100)</f>
        <v>0</v>
      </c>
      <c r="N684" s="186">
        <v>1.8000000000000001E-4</v>
      </c>
      <c r="O684" s="186">
        <f>ROUND(E684*N684,2)</f>
        <v>0.14000000000000001</v>
      </c>
      <c r="P684" s="186">
        <v>0</v>
      </c>
      <c r="Q684" s="186">
        <f>ROUND(E684*P684,2)</f>
        <v>0</v>
      </c>
      <c r="R684" s="187" t="s">
        <v>1212</v>
      </c>
      <c r="S684" s="187" t="s">
        <v>221</v>
      </c>
      <c r="T684" s="186" t="s">
        <v>221</v>
      </c>
      <c r="U684" s="186">
        <v>0.12</v>
      </c>
      <c r="V684" s="186">
        <f>ROUND(E684*U684,2)</f>
        <v>91.93</v>
      </c>
      <c r="W684" s="187"/>
      <c r="X684" s="187"/>
      <c r="Y684" s="149"/>
      <c r="Z684" s="149"/>
      <c r="AA684" s="149"/>
      <c r="AB684" s="149"/>
      <c r="AC684" s="149"/>
      <c r="AD684" s="149"/>
      <c r="AE684" s="149" t="s">
        <v>332</v>
      </c>
      <c r="AF684" s="149" t="s">
        <v>1250</v>
      </c>
      <c r="AG684" s="149"/>
      <c r="AH684" s="194"/>
      <c r="AI684" s="194"/>
      <c r="AJ684" s="197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5">
      <c r="A685" s="182">
        <v>186</v>
      </c>
      <c r="B685" s="183" t="s">
        <v>1251</v>
      </c>
      <c r="C685" s="183" t="s">
        <v>1252</v>
      </c>
      <c r="D685" s="184" t="s">
        <v>356</v>
      </c>
      <c r="E685" s="185">
        <v>675.6</v>
      </c>
      <c r="F685" s="188"/>
      <c r="G685" s="186">
        <f>ROUND(E685*F685,2)</f>
        <v>0</v>
      </c>
      <c r="H685" s="188"/>
      <c r="I685" s="186">
        <f>ROUND(E685*H685,2)</f>
        <v>0</v>
      </c>
      <c r="J685" s="188"/>
      <c r="K685" s="186">
        <f>ROUND(E685*J685,2)</f>
        <v>0</v>
      </c>
      <c r="L685" s="186">
        <v>21</v>
      </c>
      <c r="M685" s="186">
        <f>G685*(1+L685/100)</f>
        <v>0</v>
      </c>
      <c r="N685" s="186">
        <v>1.0000000000000001E-5</v>
      </c>
      <c r="O685" s="186">
        <f>ROUND(E685*N685,2)</f>
        <v>0.01</v>
      </c>
      <c r="P685" s="186">
        <v>0</v>
      </c>
      <c r="Q685" s="186">
        <f>ROUND(E685*P685,2)</f>
        <v>0</v>
      </c>
      <c r="R685" s="187" t="s">
        <v>1212</v>
      </c>
      <c r="S685" s="187" t="s">
        <v>221</v>
      </c>
      <c r="T685" s="186" t="s">
        <v>221</v>
      </c>
      <c r="U685" s="186">
        <v>7.0000000000000007E-2</v>
      </c>
      <c r="V685" s="186">
        <f>ROUND(E685*U685,2)</f>
        <v>47.29</v>
      </c>
      <c r="W685" s="187"/>
      <c r="X685" s="187"/>
      <c r="Y685" s="149"/>
      <c r="Z685" s="149"/>
      <c r="AA685" s="149"/>
      <c r="AB685" s="149"/>
      <c r="AC685" s="149"/>
      <c r="AD685" s="149"/>
      <c r="AE685" s="149" t="s">
        <v>332</v>
      </c>
      <c r="AF685" s="149" t="s">
        <v>1253</v>
      </c>
      <c r="AG685" s="149"/>
      <c r="AH685" s="194"/>
      <c r="AI685" s="194"/>
      <c r="AJ685" s="197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5">
      <c r="A686" s="150"/>
      <c r="B686" s="191" t="s">
        <v>1254</v>
      </c>
      <c r="C686" s="192"/>
      <c r="D686" s="189"/>
      <c r="E686" s="190">
        <v>675.6</v>
      </c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4"/>
      <c r="S686" s="164"/>
      <c r="T686" s="163"/>
      <c r="U686" s="163"/>
      <c r="V686" s="163"/>
      <c r="W686" s="164"/>
      <c r="X686" s="164"/>
      <c r="Y686" s="149"/>
      <c r="Z686" s="149"/>
      <c r="AA686" s="149"/>
      <c r="AB686" s="149"/>
      <c r="AC686" s="149"/>
      <c r="AD686" s="149"/>
      <c r="AE686" s="149" t="s">
        <v>280</v>
      </c>
      <c r="AF686" s="149">
        <v>0</v>
      </c>
      <c r="AG686" s="149"/>
      <c r="AH686" s="194"/>
      <c r="AI686" s="198" t="s">
        <v>1254</v>
      </c>
      <c r="AJ686" s="197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outlineLevel="1" x14ac:dyDescent="0.25">
      <c r="A687" s="182">
        <v>187</v>
      </c>
      <c r="B687" s="183" t="s">
        <v>1255</v>
      </c>
      <c r="C687" s="183" t="s">
        <v>1256</v>
      </c>
      <c r="D687" s="184" t="s">
        <v>330</v>
      </c>
      <c r="E687" s="185">
        <v>336.00864000000001</v>
      </c>
      <c r="F687" s="188"/>
      <c r="G687" s="186">
        <f>ROUND(E687*F687,2)</f>
        <v>0</v>
      </c>
      <c r="H687" s="188"/>
      <c r="I687" s="186">
        <f>ROUND(E687*H687,2)</f>
        <v>0</v>
      </c>
      <c r="J687" s="188"/>
      <c r="K687" s="186">
        <f>ROUND(E687*J687,2)</f>
        <v>0</v>
      </c>
      <c r="L687" s="186">
        <v>21</v>
      </c>
      <c r="M687" s="186">
        <f>G687*(1+L687/100)</f>
        <v>0</v>
      </c>
      <c r="N687" s="186">
        <v>0.03</v>
      </c>
      <c r="O687" s="186">
        <f>ROUND(E687*N687,2)</f>
        <v>10.08</v>
      </c>
      <c r="P687" s="186">
        <v>0</v>
      </c>
      <c r="Q687" s="186">
        <f>ROUND(E687*P687,2)</f>
        <v>0</v>
      </c>
      <c r="R687" s="187" t="s">
        <v>365</v>
      </c>
      <c r="S687" s="187" t="s">
        <v>221</v>
      </c>
      <c r="T687" s="186" t="s">
        <v>221</v>
      </c>
      <c r="U687" s="186">
        <v>0</v>
      </c>
      <c r="V687" s="186">
        <f>ROUND(E687*U687,2)</f>
        <v>0</v>
      </c>
      <c r="W687" s="187"/>
      <c r="X687" s="187"/>
      <c r="Y687" s="149"/>
      <c r="Z687" s="149"/>
      <c r="AA687" s="149"/>
      <c r="AB687" s="149"/>
      <c r="AC687" s="149"/>
      <c r="AD687" s="149"/>
      <c r="AE687" s="149" t="s">
        <v>367</v>
      </c>
      <c r="AF687" s="149" t="s">
        <v>1257</v>
      </c>
      <c r="AG687" s="149"/>
      <c r="AH687" s="194"/>
      <c r="AI687" s="194"/>
      <c r="AJ687" s="197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5">
      <c r="A688" s="150"/>
      <c r="B688" s="191" t="s">
        <v>1258</v>
      </c>
      <c r="C688" s="192"/>
      <c r="D688" s="189"/>
      <c r="E688" s="190">
        <v>64.306439999999995</v>
      </c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4"/>
      <c r="S688" s="164"/>
      <c r="T688" s="163"/>
      <c r="U688" s="163"/>
      <c r="V688" s="163"/>
      <c r="W688" s="164"/>
      <c r="X688" s="164"/>
      <c r="Y688" s="149"/>
      <c r="Z688" s="149"/>
      <c r="AA688" s="149"/>
      <c r="AB688" s="149"/>
      <c r="AC688" s="149"/>
      <c r="AD688" s="149"/>
      <c r="AE688" s="149" t="s">
        <v>280</v>
      </c>
      <c r="AF688" s="149">
        <v>0</v>
      </c>
      <c r="AG688" s="149"/>
      <c r="AH688" s="194"/>
      <c r="AI688" s="198" t="s">
        <v>1258</v>
      </c>
      <c r="AJ688" s="197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 x14ac:dyDescent="0.25">
      <c r="A689" s="150"/>
      <c r="B689" s="191" t="s">
        <v>1259</v>
      </c>
      <c r="C689" s="192"/>
      <c r="D689" s="189"/>
      <c r="E689" s="190">
        <v>69.462360000000004</v>
      </c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4"/>
      <c r="S689" s="164"/>
      <c r="T689" s="163"/>
      <c r="U689" s="163"/>
      <c r="V689" s="163"/>
      <c r="W689" s="164"/>
      <c r="X689" s="164"/>
      <c r="Y689" s="149"/>
      <c r="Z689" s="149"/>
      <c r="AA689" s="149"/>
      <c r="AB689" s="149"/>
      <c r="AC689" s="149"/>
      <c r="AD689" s="149"/>
      <c r="AE689" s="149" t="s">
        <v>280</v>
      </c>
      <c r="AF689" s="149">
        <v>0</v>
      </c>
      <c r="AG689" s="149"/>
      <c r="AH689" s="194"/>
      <c r="AI689" s="198" t="s">
        <v>1259</v>
      </c>
      <c r="AJ689" s="197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5">
      <c r="A690" s="150"/>
      <c r="B690" s="191" t="s">
        <v>302</v>
      </c>
      <c r="C690" s="192"/>
      <c r="D690" s="189"/>
      <c r="E690" s="190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4"/>
      <c r="S690" s="164"/>
      <c r="T690" s="163"/>
      <c r="U690" s="163"/>
      <c r="V690" s="163"/>
      <c r="W690" s="164"/>
      <c r="X690" s="164"/>
      <c r="Y690" s="149"/>
      <c r="Z690" s="149"/>
      <c r="AA690" s="149"/>
      <c r="AB690" s="149"/>
      <c r="AC690" s="149"/>
      <c r="AD690" s="149"/>
      <c r="AE690" s="149" t="s">
        <v>280</v>
      </c>
      <c r="AF690" s="149">
        <v>0</v>
      </c>
      <c r="AG690" s="149"/>
      <c r="AH690" s="194"/>
      <c r="AI690" s="198" t="s">
        <v>302</v>
      </c>
      <c r="AJ690" s="197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5">
      <c r="A691" s="150"/>
      <c r="B691" s="191" t="s">
        <v>1260</v>
      </c>
      <c r="C691" s="192"/>
      <c r="D691" s="189"/>
      <c r="E691" s="190">
        <v>202.23983999999999</v>
      </c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4"/>
      <c r="S691" s="164"/>
      <c r="T691" s="163"/>
      <c r="U691" s="163"/>
      <c r="V691" s="163"/>
      <c r="W691" s="164"/>
      <c r="X691" s="164"/>
      <c r="Y691" s="149"/>
      <c r="Z691" s="149"/>
      <c r="AA691" s="149"/>
      <c r="AB691" s="149"/>
      <c r="AC691" s="149"/>
      <c r="AD691" s="149"/>
      <c r="AE691" s="149" t="s">
        <v>280</v>
      </c>
      <c r="AF691" s="149">
        <v>0</v>
      </c>
      <c r="AG691" s="149"/>
      <c r="AH691" s="194"/>
      <c r="AI691" s="198" t="s">
        <v>1260</v>
      </c>
      <c r="AJ691" s="197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5">
      <c r="A692" s="182">
        <v>188</v>
      </c>
      <c r="B692" s="183" t="s">
        <v>1261</v>
      </c>
      <c r="C692" s="183" t="s">
        <v>1262</v>
      </c>
      <c r="D692" s="184" t="s">
        <v>330</v>
      </c>
      <c r="E692" s="185">
        <v>101.11991999999999</v>
      </c>
      <c r="F692" s="188"/>
      <c r="G692" s="186">
        <f>ROUND(E692*F692,2)</f>
        <v>0</v>
      </c>
      <c r="H692" s="188"/>
      <c r="I692" s="186">
        <f>ROUND(E692*H692,2)</f>
        <v>0</v>
      </c>
      <c r="J692" s="188"/>
      <c r="K692" s="186">
        <f>ROUND(E692*J692,2)</f>
        <v>0</v>
      </c>
      <c r="L692" s="186">
        <v>21</v>
      </c>
      <c r="M692" s="186">
        <f>G692*(1+L692/100)</f>
        <v>0</v>
      </c>
      <c r="N692" s="186">
        <v>0.03</v>
      </c>
      <c r="O692" s="186">
        <f>ROUND(E692*N692,2)</f>
        <v>3.03</v>
      </c>
      <c r="P692" s="186">
        <v>0</v>
      </c>
      <c r="Q692" s="186">
        <f>ROUND(E692*P692,2)</f>
        <v>0</v>
      </c>
      <c r="R692" s="187" t="s">
        <v>365</v>
      </c>
      <c r="S692" s="187" t="s">
        <v>221</v>
      </c>
      <c r="T692" s="186" t="s">
        <v>221</v>
      </c>
      <c r="U692" s="186">
        <v>0</v>
      </c>
      <c r="V692" s="186">
        <f>ROUND(E692*U692,2)</f>
        <v>0</v>
      </c>
      <c r="W692" s="187"/>
      <c r="X692" s="187"/>
      <c r="Y692" s="149"/>
      <c r="Z692" s="149"/>
      <c r="AA692" s="149"/>
      <c r="AB692" s="149"/>
      <c r="AC692" s="149"/>
      <c r="AD692" s="149"/>
      <c r="AE692" s="149" t="s">
        <v>367</v>
      </c>
      <c r="AF692" s="149" t="s">
        <v>1263</v>
      </c>
      <c r="AG692" s="149"/>
      <c r="AH692" s="194"/>
      <c r="AI692" s="194"/>
      <c r="AJ692" s="197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 x14ac:dyDescent="0.25">
      <c r="A693" s="150"/>
      <c r="B693" s="191" t="s">
        <v>1264</v>
      </c>
      <c r="C693" s="192"/>
      <c r="D693" s="189"/>
      <c r="E693" s="190">
        <v>101.11991999999999</v>
      </c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4"/>
      <c r="S693" s="164"/>
      <c r="T693" s="163"/>
      <c r="U693" s="163"/>
      <c r="V693" s="163"/>
      <c r="W693" s="164"/>
      <c r="X693" s="164"/>
      <c r="Y693" s="149"/>
      <c r="Z693" s="149"/>
      <c r="AA693" s="149"/>
      <c r="AB693" s="149"/>
      <c r="AC693" s="149"/>
      <c r="AD693" s="149"/>
      <c r="AE693" s="149" t="s">
        <v>280</v>
      </c>
      <c r="AF693" s="149">
        <v>0</v>
      </c>
      <c r="AG693" s="149"/>
      <c r="AH693" s="194"/>
      <c r="AI693" s="198" t="s">
        <v>1264</v>
      </c>
      <c r="AJ693" s="197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 x14ac:dyDescent="0.25">
      <c r="A694" s="182">
        <v>189</v>
      </c>
      <c r="B694" s="183" t="s">
        <v>1265</v>
      </c>
      <c r="C694" s="183" t="s">
        <v>1266</v>
      </c>
      <c r="D694" s="184" t="s">
        <v>364</v>
      </c>
      <c r="E694" s="185">
        <v>13.47174</v>
      </c>
      <c r="F694" s="188"/>
      <c r="G694" s="186">
        <f>ROUND(E694*F694,2)</f>
        <v>0</v>
      </c>
      <c r="H694" s="188"/>
      <c r="I694" s="186">
        <f>ROUND(E694*H694,2)</f>
        <v>0</v>
      </c>
      <c r="J694" s="188"/>
      <c r="K694" s="186">
        <f>ROUND(E694*J694,2)</f>
        <v>0</v>
      </c>
      <c r="L694" s="186">
        <v>21</v>
      </c>
      <c r="M694" s="186">
        <f>G694*(1+L694/100)</f>
        <v>0</v>
      </c>
      <c r="N694" s="186">
        <v>0</v>
      </c>
      <c r="O694" s="186">
        <f>ROUND(E694*N694,2)</f>
        <v>0</v>
      </c>
      <c r="P694" s="186">
        <v>0</v>
      </c>
      <c r="Q694" s="186">
        <f>ROUND(E694*P694,2)</f>
        <v>0</v>
      </c>
      <c r="R694" s="187" t="s">
        <v>1212</v>
      </c>
      <c r="S694" s="187" t="s">
        <v>221</v>
      </c>
      <c r="T694" s="186" t="s">
        <v>221</v>
      </c>
      <c r="U694" s="186">
        <v>1.74</v>
      </c>
      <c r="V694" s="186">
        <f>ROUND(E694*U694,2)</f>
        <v>23.44</v>
      </c>
      <c r="W694" s="187"/>
      <c r="X694" s="187"/>
      <c r="Y694" s="149"/>
      <c r="Z694" s="149"/>
      <c r="AA694" s="149"/>
      <c r="AB694" s="149"/>
      <c r="AC694" s="149"/>
      <c r="AD694" s="149"/>
      <c r="AE694" s="149" t="s">
        <v>1090</v>
      </c>
      <c r="AF694" s="149" t="s">
        <v>1267</v>
      </c>
      <c r="AG694" s="149"/>
      <c r="AH694" s="194"/>
      <c r="AI694" s="194"/>
      <c r="AJ694" s="197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outlineLevel="1" x14ac:dyDescent="0.25">
      <c r="A695" s="150"/>
      <c r="B695" s="191" t="s">
        <v>1092</v>
      </c>
      <c r="C695" s="192"/>
      <c r="D695" s="189"/>
      <c r="E695" s="190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4"/>
      <c r="S695" s="164"/>
      <c r="T695" s="163"/>
      <c r="U695" s="163"/>
      <c r="V695" s="163"/>
      <c r="W695" s="164"/>
      <c r="X695" s="164"/>
      <c r="Y695" s="149"/>
      <c r="Z695" s="149"/>
      <c r="AA695" s="149"/>
      <c r="AB695" s="149"/>
      <c r="AC695" s="149"/>
      <c r="AD695" s="149"/>
      <c r="AE695" s="149" t="s">
        <v>280</v>
      </c>
      <c r="AF695" s="149">
        <v>0</v>
      </c>
      <c r="AG695" s="149"/>
      <c r="AH695" s="194"/>
      <c r="AI695" s="198" t="s">
        <v>1092</v>
      </c>
      <c r="AJ695" s="197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</row>
    <row r="696" spans="1:60" outlineLevel="1" x14ac:dyDescent="0.25">
      <c r="A696" s="150"/>
      <c r="B696" s="191" t="s">
        <v>1268</v>
      </c>
      <c r="C696" s="192"/>
      <c r="D696" s="189"/>
      <c r="E696" s="190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4"/>
      <c r="S696" s="164"/>
      <c r="T696" s="163"/>
      <c r="U696" s="163"/>
      <c r="V696" s="163"/>
      <c r="W696" s="164"/>
      <c r="X696" s="164"/>
      <c r="Y696" s="149"/>
      <c r="Z696" s="149"/>
      <c r="AA696" s="149"/>
      <c r="AB696" s="149"/>
      <c r="AC696" s="149"/>
      <c r="AD696" s="149"/>
      <c r="AE696" s="149" t="s">
        <v>280</v>
      </c>
      <c r="AF696" s="149">
        <v>0</v>
      </c>
      <c r="AG696" s="149"/>
      <c r="AH696" s="194"/>
      <c r="AI696" s="198" t="s">
        <v>1268</v>
      </c>
      <c r="AJ696" s="197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 x14ac:dyDescent="0.25">
      <c r="A697" s="150"/>
      <c r="B697" s="191" t="s">
        <v>1269</v>
      </c>
      <c r="C697" s="192"/>
      <c r="D697" s="189"/>
      <c r="E697" s="190">
        <v>13.47174</v>
      </c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4"/>
      <c r="S697" s="164"/>
      <c r="T697" s="163"/>
      <c r="U697" s="163"/>
      <c r="V697" s="163"/>
      <c r="W697" s="164"/>
      <c r="X697" s="164"/>
      <c r="Y697" s="149"/>
      <c r="Z697" s="149"/>
      <c r="AA697" s="149"/>
      <c r="AB697" s="149"/>
      <c r="AC697" s="149"/>
      <c r="AD697" s="149"/>
      <c r="AE697" s="149" t="s">
        <v>280</v>
      </c>
      <c r="AF697" s="149">
        <v>0</v>
      </c>
      <c r="AG697" s="149"/>
      <c r="AH697" s="194"/>
      <c r="AI697" s="198" t="s">
        <v>1269</v>
      </c>
      <c r="AJ697" s="197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x14ac:dyDescent="0.25">
      <c r="A698" s="136"/>
      <c r="B698" s="154"/>
      <c r="C698" s="154"/>
      <c r="D698" s="157"/>
      <c r="E698" s="158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60"/>
      <c r="S698" s="160"/>
      <c r="T698" s="159"/>
      <c r="U698" s="159"/>
      <c r="V698" s="159"/>
      <c r="W698" s="160"/>
      <c r="X698" s="160"/>
      <c r="AH698" s="193"/>
      <c r="AI698" s="193"/>
      <c r="AJ698" s="196"/>
    </row>
    <row r="699" spans="1:60" x14ac:dyDescent="0.25">
      <c r="A699" s="152" t="s">
        <v>215</v>
      </c>
      <c r="B699" s="169" t="s">
        <v>152</v>
      </c>
      <c r="C699" s="169" t="s">
        <v>153</v>
      </c>
      <c r="D699" s="170"/>
      <c r="E699" s="171"/>
      <c r="F699" s="172"/>
      <c r="G699" s="173">
        <f>SUMIF(AE700:AE704,"&lt;&gt;NOR",G700:G704)</f>
        <v>0</v>
      </c>
      <c r="H699" s="172"/>
      <c r="I699" s="172">
        <f>SUM(I700:I704)</f>
        <v>0</v>
      </c>
      <c r="J699" s="172"/>
      <c r="K699" s="172">
        <f>SUM(K700:K704)</f>
        <v>0</v>
      </c>
      <c r="L699" s="172"/>
      <c r="M699" s="172">
        <f>SUM(M700:M704)</f>
        <v>0</v>
      </c>
      <c r="N699" s="172"/>
      <c r="O699" s="172">
        <f>SUM(O700:O704)</f>
        <v>2.2999999999999998</v>
      </c>
      <c r="P699" s="172"/>
      <c r="Q699" s="172">
        <f>SUM(Q700:Q704)</f>
        <v>0</v>
      </c>
      <c r="R699" s="174"/>
      <c r="S699" s="174"/>
      <c r="T699" s="172"/>
      <c r="U699" s="172"/>
      <c r="V699" s="172">
        <f>SUM(V700:V704)</f>
        <v>0</v>
      </c>
      <c r="W699" s="174"/>
      <c r="X699" s="175"/>
      <c r="AE699" t="s">
        <v>216</v>
      </c>
      <c r="AH699" s="193"/>
      <c r="AI699" s="193"/>
      <c r="AJ699" s="196"/>
    </row>
    <row r="700" spans="1:60" outlineLevel="1" x14ac:dyDescent="0.25">
      <c r="A700" s="176">
        <v>190</v>
      </c>
      <c r="B700" s="177" t="s">
        <v>1270</v>
      </c>
      <c r="C700" s="177" t="s">
        <v>1271</v>
      </c>
      <c r="D700" s="178" t="s">
        <v>1086</v>
      </c>
      <c r="E700" s="179">
        <v>1</v>
      </c>
      <c r="F700" s="200"/>
      <c r="G700" s="180">
        <f>ROUND(E700*F700,2)</f>
        <v>0</v>
      </c>
      <c r="H700" s="200"/>
      <c r="I700" s="180">
        <f>ROUND(E700*H700,2)</f>
        <v>0</v>
      </c>
      <c r="J700" s="200"/>
      <c r="K700" s="180">
        <f>ROUND(E700*J700,2)</f>
        <v>0</v>
      </c>
      <c r="L700" s="180">
        <v>21</v>
      </c>
      <c r="M700" s="180">
        <f>G700*(1+L700/100)</f>
        <v>0</v>
      </c>
      <c r="N700" s="180">
        <v>2.2999999999999998</v>
      </c>
      <c r="O700" s="180">
        <f>ROUND(E700*N700,2)</f>
        <v>2.2999999999999998</v>
      </c>
      <c r="P700" s="180">
        <v>0</v>
      </c>
      <c r="Q700" s="180">
        <f>ROUND(E700*P700,2)</f>
        <v>0</v>
      </c>
      <c r="R700" s="181"/>
      <c r="S700" s="181" t="s">
        <v>230</v>
      </c>
      <c r="T700" s="180" t="s">
        <v>222</v>
      </c>
      <c r="U700" s="180">
        <v>0</v>
      </c>
      <c r="V700" s="180">
        <f>ROUND(E700*U700,2)</f>
        <v>0</v>
      </c>
      <c r="W700" s="181"/>
      <c r="X700" s="181"/>
      <c r="Y700" s="149"/>
      <c r="Z700" s="149"/>
      <c r="AA700" s="149"/>
      <c r="AB700" s="149"/>
      <c r="AC700" s="149"/>
      <c r="AD700" s="149"/>
      <c r="AE700" s="149" t="s">
        <v>332</v>
      </c>
      <c r="AF700" s="149" t="s">
        <v>1272</v>
      </c>
      <c r="AG700" s="149"/>
      <c r="AH700" s="194"/>
      <c r="AI700" s="194"/>
      <c r="AJ700" s="197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1" x14ac:dyDescent="0.25">
      <c r="A701" s="182">
        <v>191</v>
      </c>
      <c r="B701" s="183" t="s">
        <v>1273</v>
      </c>
      <c r="C701" s="183" t="s">
        <v>1274</v>
      </c>
      <c r="D701" s="184" t="s">
        <v>0</v>
      </c>
      <c r="E701" s="201"/>
      <c r="F701" s="188"/>
      <c r="G701" s="186">
        <f>ROUND(E701*F701,2)</f>
        <v>0</v>
      </c>
      <c r="H701" s="188"/>
      <c r="I701" s="186">
        <f>ROUND(E701*H701,2)</f>
        <v>0</v>
      </c>
      <c r="J701" s="188"/>
      <c r="K701" s="186">
        <f>ROUND(E701*J701,2)</f>
        <v>0</v>
      </c>
      <c r="L701" s="186">
        <v>21</v>
      </c>
      <c r="M701" s="186">
        <f>G701*(1+L701/100)</f>
        <v>0</v>
      </c>
      <c r="N701" s="186">
        <v>0</v>
      </c>
      <c r="O701" s="186">
        <f>ROUND(E701*N701,2)</f>
        <v>0</v>
      </c>
      <c r="P701" s="186">
        <v>0</v>
      </c>
      <c r="Q701" s="186">
        <f>ROUND(E701*P701,2)</f>
        <v>0</v>
      </c>
      <c r="R701" s="187" t="s">
        <v>1275</v>
      </c>
      <c r="S701" s="187" t="s">
        <v>221</v>
      </c>
      <c r="T701" s="186" t="s">
        <v>221</v>
      </c>
      <c r="U701" s="186">
        <v>0</v>
      </c>
      <c r="V701" s="186">
        <f>ROUND(E701*U701,2)</f>
        <v>0</v>
      </c>
      <c r="W701" s="187"/>
      <c r="X701" s="187"/>
      <c r="Y701" s="149"/>
      <c r="Z701" s="149"/>
      <c r="AA701" s="149"/>
      <c r="AB701" s="149"/>
      <c r="AC701" s="149"/>
      <c r="AD701" s="149"/>
      <c r="AE701" s="149" t="s">
        <v>1090</v>
      </c>
      <c r="AF701" s="149" t="s">
        <v>1276</v>
      </c>
      <c r="AG701" s="149"/>
      <c r="AH701" s="194"/>
      <c r="AI701" s="194"/>
      <c r="AJ701" s="197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5">
      <c r="A702" s="150"/>
      <c r="B702" s="191" t="s">
        <v>1277</v>
      </c>
      <c r="C702" s="192"/>
      <c r="D702" s="189"/>
      <c r="E702" s="190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4"/>
      <c r="S702" s="164"/>
      <c r="T702" s="163"/>
      <c r="U702" s="163"/>
      <c r="V702" s="163"/>
      <c r="W702" s="164"/>
      <c r="X702" s="164"/>
      <c r="Y702" s="149"/>
      <c r="Z702" s="149"/>
      <c r="AA702" s="149"/>
      <c r="AB702" s="149"/>
      <c r="AC702" s="149"/>
      <c r="AD702" s="149"/>
      <c r="AE702" s="149" t="s">
        <v>280</v>
      </c>
      <c r="AF702" s="149">
        <v>0</v>
      </c>
      <c r="AG702" s="149"/>
      <c r="AH702" s="194"/>
      <c r="AI702" s="198" t="s">
        <v>1277</v>
      </c>
      <c r="AJ702" s="197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5">
      <c r="A703" s="150"/>
      <c r="B703" s="191" t="s">
        <v>1278</v>
      </c>
      <c r="C703" s="192"/>
      <c r="D703" s="189"/>
      <c r="E703" s="190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4"/>
      <c r="S703" s="164"/>
      <c r="T703" s="163"/>
      <c r="U703" s="163"/>
      <c r="V703" s="163"/>
      <c r="W703" s="164"/>
      <c r="X703" s="164"/>
      <c r="Y703" s="149"/>
      <c r="Z703" s="149"/>
      <c r="AA703" s="149"/>
      <c r="AB703" s="149"/>
      <c r="AC703" s="149"/>
      <c r="AD703" s="149"/>
      <c r="AE703" s="149" t="s">
        <v>280</v>
      </c>
      <c r="AF703" s="149">
        <v>0</v>
      </c>
      <c r="AG703" s="149"/>
      <c r="AH703" s="194"/>
      <c r="AI703" s="198" t="s">
        <v>1278</v>
      </c>
      <c r="AJ703" s="197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5">
      <c r="A704" s="150"/>
      <c r="B704" s="191" t="s">
        <v>1279</v>
      </c>
      <c r="C704" s="192"/>
      <c r="D704" s="189"/>
      <c r="E704" s="190">
        <v>3600</v>
      </c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4"/>
      <c r="S704" s="164"/>
      <c r="T704" s="163"/>
      <c r="U704" s="163"/>
      <c r="V704" s="163"/>
      <c r="W704" s="164"/>
      <c r="X704" s="164"/>
      <c r="Y704" s="149"/>
      <c r="Z704" s="149"/>
      <c r="AA704" s="149"/>
      <c r="AB704" s="149"/>
      <c r="AC704" s="149"/>
      <c r="AD704" s="149"/>
      <c r="AE704" s="149" t="s">
        <v>280</v>
      </c>
      <c r="AF704" s="149">
        <v>0</v>
      </c>
      <c r="AG704" s="149"/>
      <c r="AH704" s="194"/>
      <c r="AI704" s="198" t="s">
        <v>1279</v>
      </c>
      <c r="AJ704" s="197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x14ac:dyDescent="0.25">
      <c r="A705" s="136"/>
      <c r="B705" s="154"/>
      <c r="C705" s="154"/>
      <c r="D705" s="157"/>
      <c r="E705" s="158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60"/>
      <c r="S705" s="160"/>
      <c r="T705" s="159"/>
      <c r="U705" s="159"/>
      <c r="V705" s="159"/>
      <c r="W705" s="160"/>
      <c r="X705" s="160"/>
      <c r="AH705" s="193"/>
      <c r="AI705" s="193"/>
      <c r="AJ705" s="196"/>
    </row>
    <row r="706" spans="1:60" x14ac:dyDescent="0.25">
      <c r="A706" s="152" t="s">
        <v>215</v>
      </c>
      <c r="B706" s="169" t="s">
        <v>154</v>
      </c>
      <c r="C706" s="169" t="s">
        <v>155</v>
      </c>
      <c r="D706" s="170"/>
      <c r="E706" s="171"/>
      <c r="F706" s="172"/>
      <c r="G706" s="173">
        <f>SUMIF(AE707:AE723,"&lt;&gt;NOR",G707:G723)</f>
        <v>0</v>
      </c>
      <c r="H706" s="172"/>
      <c r="I706" s="172">
        <f>SUM(I707:I723)</f>
        <v>0</v>
      </c>
      <c r="J706" s="172"/>
      <c r="K706" s="172">
        <f>SUM(K707:K723)</f>
        <v>0</v>
      </c>
      <c r="L706" s="172"/>
      <c r="M706" s="172">
        <f>SUM(M707:M723)</f>
        <v>0</v>
      </c>
      <c r="N706" s="172"/>
      <c r="O706" s="172">
        <f>SUM(O707:O723)</f>
        <v>0.34</v>
      </c>
      <c r="P706" s="172"/>
      <c r="Q706" s="172">
        <f>SUM(Q707:Q723)</f>
        <v>0</v>
      </c>
      <c r="R706" s="174"/>
      <c r="S706" s="174"/>
      <c r="T706" s="172"/>
      <c r="U706" s="172"/>
      <c r="V706" s="172">
        <f>SUM(V707:V723)</f>
        <v>75.599999999999994</v>
      </c>
      <c r="W706" s="174"/>
      <c r="X706" s="175"/>
      <c r="AE706" t="s">
        <v>216</v>
      </c>
      <c r="AH706" s="193"/>
      <c r="AI706" s="193"/>
      <c r="AJ706" s="196"/>
    </row>
    <row r="707" spans="1:60" outlineLevel="1" x14ac:dyDescent="0.25">
      <c r="A707" s="182">
        <v>192</v>
      </c>
      <c r="B707" s="183" t="s">
        <v>1280</v>
      </c>
      <c r="C707" s="183" t="s">
        <v>1281</v>
      </c>
      <c r="D707" s="184" t="s">
        <v>356</v>
      </c>
      <c r="E707" s="185">
        <v>10.82</v>
      </c>
      <c r="F707" s="188"/>
      <c r="G707" s="186">
        <f>ROUND(E707*F707,2)</f>
        <v>0</v>
      </c>
      <c r="H707" s="188"/>
      <c r="I707" s="186">
        <f>ROUND(E707*H707,2)</f>
        <v>0</v>
      </c>
      <c r="J707" s="188"/>
      <c r="K707" s="186">
        <f>ROUND(E707*J707,2)</f>
        <v>0</v>
      </c>
      <c r="L707" s="186">
        <v>21</v>
      </c>
      <c r="M707" s="186">
        <f>G707*(1+L707/100)</f>
        <v>0</v>
      </c>
      <c r="N707" s="186">
        <v>7.0800000000000004E-3</v>
      </c>
      <c r="O707" s="186">
        <f>ROUND(E707*N707,2)</f>
        <v>0.08</v>
      </c>
      <c r="P707" s="186">
        <v>0</v>
      </c>
      <c r="Q707" s="186">
        <f>ROUND(E707*P707,2)</f>
        <v>0</v>
      </c>
      <c r="R707" s="187" t="s">
        <v>1282</v>
      </c>
      <c r="S707" s="187" t="s">
        <v>221</v>
      </c>
      <c r="T707" s="186" t="s">
        <v>221</v>
      </c>
      <c r="U707" s="186">
        <v>0.91095000000000004</v>
      </c>
      <c r="V707" s="186">
        <f>ROUND(E707*U707,2)</f>
        <v>9.86</v>
      </c>
      <c r="W707" s="187"/>
      <c r="X707" s="187"/>
      <c r="Y707" s="149"/>
      <c r="Z707" s="149"/>
      <c r="AA707" s="149"/>
      <c r="AB707" s="149"/>
      <c r="AC707" s="149"/>
      <c r="AD707" s="149"/>
      <c r="AE707" s="149" t="s">
        <v>332</v>
      </c>
      <c r="AF707" s="149" t="s">
        <v>1283</v>
      </c>
      <c r="AG707" s="149"/>
      <c r="AH707" s="194"/>
      <c r="AI707" s="194"/>
      <c r="AJ707" s="197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 x14ac:dyDescent="0.25">
      <c r="A708" s="182">
        <v>193</v>
      </c>
      <c r="B708" s="183" t="s">
        <v>1284</v>
      </c>
      <c r="C708" s="183" t="s">
        <v>1285</v>
      </c>
      <c r="D708" s="184" t="s">
        <v>501</v>
      </c>
      <c r="E708" s="185">
        <v>35</v>
      </c>
      <c r="F708" s="188"/>
      <c r="G708" s="186">
        <f>ROUND(E708*F708,2)</f>
        <v>0</v>
      </c>
      <c r="H708" s="188"/>
      <c r="I708" s="186">
        <f>ROUND(E708*H708,2)</f>
        <v>0</v>
      </c>
      <c r="J708" s="188"/>
      <c r="K708" s="186">
        <f>ROUND(E708*J708,2)</f>
        <v>0</v>
      </c>
      <c r="L708" s="186">
        <v>21</v>
      </c>
      <c r="M708" s="186">
        <f>G708*(1+L708/100)</f>
        <v>0</v>
      </c>
      <c r="N708" s="186">
        <v>8.7000000000000001E-4</v>
      </c>
      <c r="O708" s="186">
        <f>ROUND(E708*N708,2)</f>
        <v>0.03</v>
      </c>
      <c r="P708" s="186">
        <v>0</v>
      </c>
      <c r="Q708" s="186">
        <f>ROUND(E708*P708,2)</f>
        <v>0</v>
      </c>
      <c r="R708" s="187" t="s">
        <v>1282</v>
      </c>
      <c r="S708" s="187" t="s">
        <v>221</v>
      </c>
      <c r="T708" s="186" t="s">
        <v>221</v>
      </c>
      <c r="U708" s="186">
        <v>0.28000000000000003</v>
      </c>
      <c r="V708" s="186">
        <f>ROUND(E708*U708,2)</f>
        <v>9.8000000000000007</v>
      </c>
      <c r="W708" s="187"/>
      <c r="X708" s="187"/>
      <c r="Y708" s="149"/>
      <c r="Z708" s="149"/>
      <c r="AA708" s="149"/>
      <c r="AB708" s="149"/>
      <c r="AC708" s="149"/>
      <c r="AD708" s="149"/>
      <c r="AE708" s="149" t="s">
        <v>332</v>
      </c>
      <c r="AF708" s="149" t="s">
        <v>1286</v>
      </c>
      <c r="AG708" s="149"/>
      <c r="AH708" s="194"/>
      <c r="AI708" s="194"/>
      <c r="AJ708" s="197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5">
      <c r="A709" s="150"/>
      <c r="B709" s="191" t="s">
        <v>1287</v>
      </c>
      <c r="C709" s="192"/>
      <c r="D709" s="189"/>
      <c r="E709" s="190">
        <v>35</v>
      </c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4"/>
      <c r="S709" s="164"/>
      <c r="T709" s="163"/>
      <c r="U709" s="163"/>
      <c r="V709" s="163"/>
      <c r="W709" s="164"/>
      <c r="X709" s="164"/>
      <c r="Y709" s="149"/>
      <c r="Z709" s="149"/>
      <c r="AA709" s="149"/>
      <c r="AB709" s="149"/>
      <c r="AC709" s="149"/>
      <c r="AD709" s="149"/>
      <c r="AE709" s="149" t="s">
        <v>280</v>
      </c>
      <c r="AF709" s="149">
        <v>0</v>
      </c>
      <c r="AG709" s="149"/>
      <c r="AH709" s="194"/>
      <c r="AI709" s="198" t="s">
        <v>1287</v>
      </c>
      <c r="AJ709" s="197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5">
      <c r="A710" s="182">
        <v>194</v>
      </c>
      <c r="B710" s="183" t="s">
        <v>1288</v>
      </c>
      <c r="C710" s="183" t="s">
        <v>1289</v>
      </c>
      <c r="D710" s="184" t="s">
        <v>501</v>
      </c>
      <c r="E710" s="185">
        <v>112</v>
      </c>
      <c r="F710" s="188"/>
      <c r="G710" s="186">
        <f>ROUND(E710*F710,2)</f>
        <v>0</v>
      </c>
      <c r="H710" s="188"/>
      <c r="I710" s="186">
        <f>ROUND(E710*H710,2)</f>
        <v>0</v>
      </c>
      <c r="J710" s="188"/>
      <c r="K710" s="186">
        <f>ROUND(E710*J710,2)</f>
        <v>0</v>
      </c>
      <c r="L710" s="186">
        <v>21</v>
      </c>
      <c r="M710" s="186">
        <f>G710*(1+L710/100)</f>
        <v>0</v>
      </c>
      <c r="N710" s="186">
        <v>1.3600000000000001E-3</v>
      </c>
      <c r="O710" s="186">
        <f>ROUND(E710*N710,2)</f>
        <v>0.15</v>
      </c>
      <c r="P710" s="186">
        <v>0</v>
      </c>
      <c r="Q710" s="186">
        <f>ROUND(E710*P710,2)</f>
        <v>0</v>
      </c>
      <c r="R710" s="187" t="s">
        <v>1282</v>
      </c>
      <c r="S710" s="187" t="s">
        <v>221</v>
      </c>
      <c r="T710" s="186" t="s">
        <v>221</v>
      </c>
      <c r="U710" s="186">
        <v>0.34</v>
      </c>
      <c r="V710" s="186">
        <f>ROUND(E710*U710,2)</f>
        <v>38.08</v>
      </c>
      <c r="W710" s="187"/>
      <c r="X710" s="187"/>
      <c r="Y710" s="149"/>
      <c r="Z710" s="149"/>
      <c r="AA710" s="149"/>
      <c r="AB710" s="149"/>
      <c r="AC710" s="149"/>
      <c r="AD710" s="149"/>
      <c r="AE710" s="149" t="s">
        <v>332</v>
      </c>
      <c r="AF710" s="149" t="s">
        <v>1290</v>
      </c>
      <c r="AG710" s="149"/>
      <c r="AH710" s="194"/>
      <c r="AI710" s="194"/>
      <c r="AJ710" s="197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5">
      <c r="A711" s="150"/>
      <c r="B711" s="191" t="s">
        <v>1291</v>
      </c>
      <c r="C711" s="192"/>
      <c r="D711" s="189"/>
      <c r="E711" s="190">
        <v>112</v>
      </c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4"/>
      <c r="S711" s="164"/>
      <c r="T711" s="163"/>
      <c r="U711" s="163"/>
      <c r="V711" s="163"/>
      <c r="W711" s="164"/>
      <c r="X711" s="164"/>
      <c r="Y711" s="149"/>
      <c r="Z711" s="149"/>
      <c r="AA711" s="149"/>
      <c r="AB711" s="149"/>
      <c r="AC711" s="149"/>
      <c r="AD711" s="149"/>
      <c r="AE711" s="149" t="s">
        <v>280</v>
      </c>
      <c r="AF711" s="149">
        <v>0</v>
      </c>
      <c r="AG711" s="149"/>
      <c r="AH711" s="194"/>
      <c r="AI711" s="198" t="s">
        <v>1291</v>
      </c>
      <c r="AJ711" s="197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5">
      <c r="A712" s="182">
        <v>195</v>
      </c>
      <c r="B712" s="183" t="s">
        <v>1292</v>
      </c>
      <c r="C712" s="183" t="s">
        <v>1293</v>
      </c>
      <c r="D712" s="184" t="s">
        <v>501</v>
      </c>
      <c r="E712" s="185">
        <v>6.28</v>
      </c>
      <c r="F712" s="188"/>
      <c r="G712" s="186">
        <f>ROUND(E712*F712,2)</f>
        <v>0</v>
      </c>
      <c r="H712" s="188"/>
      <c r="I712" s="186">
        <f>ROUND(E712*H712,2)</f>
        <v>0</v>
      </c>
      <c r="J712" s="188"/>
      <c r="K712" s="186">
        <f>ROUND(E712*J712,2)</f>
        <v>0</v>
      </c>
      <c r="L712" s="186">
        <v>21</v>
      </c>
      <c r="M712" s="186">
        <f>G712*(1+L712/100)</f>
        <v>0</v>
      </c>
      <c r="N712" s="186">
        <v>1.6299999999999999E-3</v>
      </c>
      <c r="O712" s="186">
        <f>ROUND(E712*N712,2)</f>
        <v>0.01</v>
      </c>
      <c r="P712" s="186">
        <v>0</v>
      </c>
      <c r="Q712" s="186">
        <f>ROUND(E712*P712,2)</f>
        <v>0</v>
      </c>
      <c r="R712" s="187" t="s">
        <v>1282</v>
      </c>
      <c r="S712" s="187" t="s">
        <v>221</v>
      </c>
      <c r="T712" s="186" t="s">
        <v>221</v>
      </c>
      <c r="U712" s="186">
        <v>0.28184999999999999</v>
      </c>
      <c r="V712" s="186">
        <f>ROUND(E712*U712,2)</f>
        <v>1.77</v>
      </c>
      <c r="W712" s="187"/>
      <c r="X712" s="187"/>
      <c r="Y712" s="149"/>
      <c r="Z712" s="149"/>
      <c r="AA712" s="149"/>
      <c r="AB712" s="149"/>
      <c r="AC712" s="149"/>
      <c r="AD712" s="149"/>
      <c r="AE712" s="149" t="s">
        <v>332</v>
      </c>
      <c r="AF712" s="149" t="s">
        <v>1294</v>
      </c>
      <c r="AG712" s="149"/>
      <c r="AH712" s="194"/>
      <c r="AI712" s="194"/>
      <c r="AJ712" s="197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5">
      <c r="A713" s="150"/>
      <c r="B713" s="191" t="s">
        <v>1295</v>
      </c>
      <c r="C713" s="192"/>
      <c r="D713" s="189"/>
      <c r="E713" s="190">
        <v>6.28</v>
      </c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4"/>
      <c r="S713" s="164"/>
      <c r="T713" s="163"/>
      <c r="U713" s="163"/>
      <c r="V713" s="163"/>
      <c r="W713" s="164"/>
      <c r="X713" s="164"/>
      <c r="Y713" s="149"/>
      <c r="Z713" s="149"/>
      <c r="AA713" s="149"/>
      <c r="AB713" s="149"/>
      <c r="AC713" s="149"/>
      <c r="AD713" s="149"/>
      <c r="AE713" s="149" t="s">
        <v>280</v>
      </c>
      <c r="AF713" s="149">
        <v>0</v>
      </c>
      <c r="AG713" s="149"/>
      <c r="AH713" s="194"/>
      <c r="AI713" s="198" t="s">
        <v>1295</v>
      </c>
      <c r="AJ713" s="197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5">
      <c r="A714" s="182">
        <v>196</v>
      </c>
      <c r="B714" s="183" t="s">
        <v>1296</v>
      </c>
      <c r="C714" s="183" t="s">
        <v>1297</v>
      </c>
      <c r="D714" s="184" t="s">
        <v>501</v>
      </c>
      <c r="E714" s="185">
        <v>1.2</v>
      </c>
      <c r="F714" s="188"/>
      <c r="G714" s="186">
        <f>ROUND(E714*F714,2)</f>
        <v>0</v>
      </c>
      <c r="H714" s="188"/>
      <c r="I714" s="186">
        <f>ROUND(E714*H714,2)</f>
        <v>0</v>
      </c>
      <c r="J714" s="188"/>
      <c r="K714" s="186">
        <f>ROUND(E714*J714,2)</f>
        <v>0</v>
      </c>
      <c r="L714" s="186">
        <v>21</v>
      </c>
      <c r="M714" s="186">
        <f>G714*(1+L714/100)</f>
        <v>0</v>
      </c>
      <c r="N714" s="186">
        <v>1.0300000000000001E-3</v>
      </c>
      <c r="O714" s="186">
        <f>ROUND(E714*N714,2)</f>
        <v>0</v>
      </c>
      <c r="P714" s="186">
        <v>0</v>
      </c>
      <c r="Q714" s="186">
        <f>ROUND(E714*P714,2)</f>
        <v>0</v>
      </c>
      <c r="R714" s="187" t="s">
        <v>1282</v>
      </c>
      <c r="S714" s="187" t="s">
        <v>221</v>
      </c>
      <c r="T714" s="186" t="s">
        <v>221</v>
      </c>
      <c r="U714" s="186">
        <v>0.24</v>
      </c>
      <c r="V714" s="186">
        <f>ROUND(E714*U714,2)</f>
        <v>0.28999999999999998</v>
      </c>
      <c r="W714" s="187"/>
      <c r="X714" s="187"/>
      <c r="Y714" s="149"/>
      <c r="Z714" s="149"/>
      <c r="AA714" s="149"/>
      <c r="AB714" s="149"/>
      <c r="AC714" s="149"/>
      <c r="AD714" s="149"/>
      <c r="AE714" s="149" t="s">
        <v>332</v>
      </c>
      <c r="AF714" s="149" t="s">
        <v>1298</v>
      </c>
      <c r="AG714" s="149"/>
      <c r="AH714" s="194"/>
      <c r="AI714" s="194"/>
      <c r="AJ714" s="197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5">
      <c r="A715" s="150"/>
      <c r="B715" s="191" t="s">
        <v>1299</v>
      </c>
      <c r="C715" s="192"/>
      <c r="D715" s="189"/>
      <c r="E715" s="190">
        <v>1.2</v>
      </c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4"/>
      <c r="S715" s="164"/>
      <c r="T715" s="163"/>
      <c r="U715" s="163"/>
      <c r="V715" s="163"/>
      <c r="W715" s="164"/>
      <c r="X715" s="164"/>
      <c r="Y715" s="149"/>
      <c r="Z715" s="149"/>
      <c r="AA715" s="149"/>
      <c r="AB715" s="149"/>
      <c r="AC715" s="149"/>
      <c r="AD715" s="149"/>
      <c r="AE715" s="149" t="s">
        <v>280</v>
      </c>
      <c r="AF715" s="149">
        <v>0</v>
      </c>
      <c r="AG715" s="149"/>
      <c r="AH715" s="194"/>
      <c r="AI715" s="198" t="s">
        <v>1299</v>
      </c>
      <c r="AJ715" s="197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5">
      <c r="A716" s="182">
        <v>197</v>
      </c>
      <c r="B716" s="183" t="s">
        <v>1300</v>
      </c>
      <c r="C716" s="183" t="s">
        <v>1301</v>
      </c>
      <c r="D716" s="184" t="s">
        <v>501</v>
      </c>
      <c r="E716" s="185">
        <v>3.3</v>
      </c>
      <c r="F716" s="188"/>
      <c r="G716" s="186">
        <f>ROUND(E716*F716,2)</f>
        <v>0</v>
      </c>
      <c r="H716" s="188"/>
      <c r="I716" s="186">
        <f>ROUND(E716*H716,2)</f>
        <v>0</v>
      </c>
      <c r="J716" s="188"/>
      <c r="K716" s="186">
        <f>ROUND(E716*J716,2)</f>
        <v>0</v>
      </c>
      <c r="L716" s="186">
        <v>21</v>
      </c>
      <c r="M716" s="186">
        <f>G716*(1+L716/100)</f>
        <v>0</v>
      </c>
      <c r="N716" s="186">
        <v>1.5299999999999999E-3</v>
      </c>
      <c r="O716" s="186">
        <f>ROUND(E716*N716,2)</f>
        <v>0.01</v>
      </c>
      <c r="P716" s="186">
        <v>0</v>
      </c>
      <c r="Q716" s="186">
        <f>ROUND(E716*P716,2)</f>
        <v>0</v>
      </c>
      <c r="R716" s="187" t="s">
        <v>1282</v>
      </c>
      <c r="S716" s="187" t="s">
        <v>221</v>
      </c>
      <c r="T716" s="186" t="s">
        <v>221</v>
      </c>
      <c r="U716" s="186">
        <v>0.24</v>
      </c>
      <c r="V716" s="186">
        <f>ROUND(E716*U716,2)</f>
        <v>0.79</v>
      </c>
      <c r="W716" s="187"/>
      <c r="X716" s="187"/>
      <c r="Y716" s="149"/>
      <c r="Z716" s="149"/>
      <c r="AA716" s="149"/>
      <c r="AB716" s="149"/>
      <c r="AC716" s="149"/>
      <c r="AD716" s="149"/>
      <c r="AE716" s="149" t="s">
        <v>332</v>
      </c>
      <c r="AF716" s="149" t="s">
        <v>1302</v>
      </c>
      <c r="AG716" s="149"/>
      <c r="AH716" s="194"/>
      <c r="AI716" s="194"/>
      <c r="AJ716" s="197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5">
      <c r="A717" s="150"/>
      <c r="B717" s="191" t="s">
        <v>1303</v>
      </c>
      <c r="C717" s="192"/>
      <c r="D717" s="189"/>
      <c r="E717" s="190">
        <v>3.3</v>
      </c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4"/>
      <c r="S717" s="164"/>
      <c r="T717" s="163"/>
      <c r="U717" s="163"/>
      <c r="V717" s="163"/>
      <c r="W717" s="164"/>
      <c r="X717" s="164"/>
      <c r="Y717" s="149"/>
      <c r="Z717" s="149"/>
      <c r="AA717" s="149"/>
      <c r="AB717" s="149"/>
      <c r="AC717" s="149"/>
      <c r="AD717" s="149"/>
      <c r="AE717" s="149" t="s">
        <v>280</v>
      </c>
      <c r="AF717" s="149">
        <v>0</v>
      </c>
      <c r="AG717" s="149"/>
      <c r="AH717" s="194"/>
      <c r="AI717" s="198" t="s">
        <v>1303</v>
      </c>
      <c r="AJ717" s="197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5">
      <c r="A718" s="182">
        <v>198</v>
      </c>
      <c r="B718" s="183" t="s">
        <v>1304</v>
      </c>
      <c r="C718" s="183" t="s">
        <v>1305</v>
      </c>
      <c r="D718" s="184" t="s">
        <v>501</v>
      </c>
      <c r="E718" s="185">
        <v>36.4</v>
      </c>
      <c r="F718" s="188"/>
      <c r="G718" s="186">
        <f>ROUND(E718*F718,2)</f>
        <v>0</v>
      </c>
      <c r="H718" s="188"/>
      <c r="I718" s="186">
        <f>ROUND(E718*H718,2)</f>
        <v>0</v>
      </c>
      <c r="J718" s="188"/>
      <c r="K718" s="186">
        <f>ROUND(E718*J718,2)</f>
        <v>0</v>
      </c>
      <c r="L718" s="186">
        <v>21</v>
      </c>
      <c r="M718" s="186">
        <f>G718*(1+L718/100)</f>
        <v>0</v>
      </c>
      <c r="N718" s="186">
        <v>1.73E-3</v>
      </c>
      <c r="O718" s="186">
        <f>ROUND(E718*N718,2)</f>
        <v>0.06</v>
      </c>
      <c r="P718" s="186">
        <v>0</v>
      </c>
      <c r="Q718" s="186">
        <f>ROUND(E718*P718,2)</f>
        <v>0</v>
      </c>
      <c r="R718" s="187" t="s">
        <v>1282</v>
      </c>
      <c r="S718" s="187" t="s">
        <v>221</v>
      </c>
      <c r="T718" s="186" t="s">
        <v>221</v>
      </c>
      <c r="U718" s="186">
        <v>0.36799999999999999</v>
      </c>
      <c r="V718" s="186">
        <f>ROUND(E718*U718,2)</f>
        <v>13.4</v>
      </c>
      <c r="W718" s="187"/>
      <c r="X718" s="187"/>
      <c r="Y718" s="149"/>
      <c r="Z718" s="149"/>
      <c r="AA718" s="149"/>
      <c r="AB718" s="149"/>
      <c r="AC718" s="149"/>
      <c r="AD718" s="149"/>
      <c r="AE718" s="149" t="s">
        <v>332</v>
      </c>
      <c r="AF718" s="149" t="s">
        <v>1306</v>
      </c>
      <c r="AG718" s="149"/>
      <c r="AH718" s="194"/>
      <c r="AI718" s="194"/>
      <c r="AJ718" s="197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5">
      <c r="A719" s="150"/>
      <c r="B719" s="191" t="s">
        <v>1307</v>
      </c>
      <c r="C719" s="192"/>
      <c r="D719" s="189"/>
      <c r="E719" s="190">
        <v>36.4</v>
      </c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4"/>
      <c r="S719" s="164"/>
      <c r="T719" s="163"/>
      <c r="U719" s="163"/>
      <c r="V719" s="163"/>
      <c r="W719" s="164"/>
      <c r="X719" s="164"/>
      <c r="Y719" s="149"/>
      <c r="Z719" s="149"/>
      <c r="AA719" s="149"/>
      <c r="AB719" s="149"/>
      <c r="AC719" s="149"/>
      <c r="AD719" s="149"/>
      <c r="AE719" s="149" t="s">
        <v>280</v>
      </c>
      <c r="AF719" s="149">
        <v>0</v>
      </c>
      <c r="AG719" s="149"/>
      <c r="AH719" s="194"/>
      <c r="AI719" s="198" t="s">
        <v>1307</v>
      </c>
      <c r="AJ719" s="197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5">
      <c r="A720" s="182">
        <v>199</v>
      </c>
      <c r="B720" s="183" t="s">
        <v>1308</v>
      </c>
      <c r="C720" s="183" t="s">
        <v>1309</v>
      </c>
      <c r="D720" s="184" t="s">
        <v>364</v>
      </c>
      <c r="E720" s="185">
        <v>0.33887</v>
      </c>
      <c r="F720" s="188"/>
      <c r="G720" s="186">
        <f>ROUND(E720*F720,2)</f>
        <v>0</v>
      </c>
      <c r="H720" s="188"/>
      <c r="I720" s="186">
        <f>ROUND(E720*H720,2)</f>
        <v>0</v>
      </c>
      <c r="J720" s="188"/>
      <c r="K720" s="186">
        <f>ROUND(E720*J720,2)</f>
        <v>0</v>
      </c>
      <c r="L720" s="186">
        <v>21</v>
      </c>
      <c r="M720" s="186">
        <f>G720*(1+L720/100)</f>
        <v>0</v>
      </c>
      <c r="N720" s="186">
        <v>0</v>
      </c>
      <c r="O720" s="186">
        <f>ROUND(E720*N720,2)</f>
        <v>0</v>
      </c>
      <c r="P720" s="186">
        <v>0</v>
      </c>
      <c r="Q720" s="186">
        <f>ROUND(E720*P720,2)</f>
        <v>0</v>
      </c>
      <c r="R720" s="187" t="s">
        <v>1282</v>
      </c>
      <c r="S720" s="187" t="s">
        <v>221</v>
      </c>
      <c r="T720" s="186" t="s">
        <v>221</v>
      </c>
      <c r="U720" s="186">
        <v>4.7370000000000001</v>
      </c>
      <c r="V720" s="186">
        <f>ROUND(E720*U720,2)</f>
        <v>1.61</v>
      </c>
      <c r="W720" s="187"/>
      <c r="X720" s="187"/>
      <c r="Y720" s="149"/>
      <c r="Z720" s="149"/>
      <c r="AA720" s="149"/>
      <c r="AB720" s="149"/>
      <c r="AC720" s="149"/>
      <c r="AD720" s="149"/>
      <c r="AE720" s="149" t="s">
        <v>1090</v>
      </c>
      <c r="AF720" s="149" t="s">
        <v>1310</v>
      </c>
      <c r="AG720" s="149"/>
      <c r="AH720" s="194"/>
      <c r="AI720" s="194"/>
      <c r="AJ720" s="197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5">
      <c r="A721" s="150"/>
      <c r="B721" s="191" t="s">
        <v>1092</v>
      </c>
      <c r="C721" s="192"/>
      <c r="D721" s="189"/>
      <c r="E721" s="190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4"/>
      <c r="S721" s="164"/>
      <c r="T721" s="163"/>
      <c r="U721" s="163"/>
      <c r="V721" s="163"/>
      <c r="W721" s="164"/>
      <c r="X721" s="164"/>
      <c r="Y721" s="149"/>
      <c r="Z721" s="149"/>
      <c r="AA721" s="149"/>
      <c r="AB721" s="149"/>
      <c r="AC721" s="149"/>
      <c r="AD721" s="149"/>
      <c r="AE721" s="149" t="s">
        <v>280</v>
      </c>
      <c r="AF721" s="149">
        <v>0</v>
      </c>
      <c r="AG721" s="149"/>
      <c r="AH721" s="194"/>
      <c r="AI721" s="198" t="s">
        <v>1092</v>
      </c>
      <c r="AJ721" s="197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1" x14ac:dyDescent="0.25">
      <c r="A722" s="150"/>
      <c r="B722" s="191" t="s">
        <v>1311</v>
      </c>
      <c r="C722" s="192"/>
      <c r="D722" s="189"/>
      <c r="E722" s="190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4"/>
      <c r="S722" s="164"/>
      <c r="T722" s="163"/>
      <c r="U722" s="163"/>
      <c r="V722" s="163"/>
      <c r="W722" s="164"/>
      <c r="X722" s="164"/>
      <c r="Y722" s="149"/>
      <c r="Z722" s="149"/>
      <c r="AA722" s="149"/>
      <c r="AB722" s="149"/>
      <c r="AC722" s="149"/>
      <c r="AD722" s="149"/>
      <c r="AE722" s="149" t="s">
        <v>280</v>
      </c>
      <c r="AF722" s="149">
        <v>0</v>
      </c>
      <c r="AG722" s="149"/>
      <c r="AH722" s="194"/>
      <c r="AI722" s="198" t="s">
        <v>1311</v>
      </c>
      <c r="AJ722" s="197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1" x14ac:dyDescent="0.25">
      <c r="A723" s="150"/>
      <c r="B723" s="191" t="s">
        <v>1312</v>
      </c>
      <c r="C723" s="192"/>
      <c r="D723" s="189"/>
      <c r="E723" s="190">
        <v>0.33887</v>
      </c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4"/>
      <c r="S723" s="164"/>
      <c r="T723" s="163"/>
      <c r="U723" s="163"/>
      <c r="V723" s="163"/>
      <c r="W723" s="164"/>
      <c r="X723" s="164"/>
      <c r="Y723" s="149"/>
      <c r="Z723" s="149"/>
      <c r="AA723" s="149"/>
      <c r="AB723" s="149"/>
      <c r="AC723" s="149"/>
      <c r="AD723" s="149"/>
      <c r="AE723" s="149" t="s">
        <v>280</v>
      </c>
      <c r="AF723" s="149">
        <v>0</v>
      </c>
      <c r="AG723" s="149"/>
      <c r="AH723" s="194"/>
      <c r="AI723" s="198" t="s">
        <v>1312</v>
      </c>
      <c r="AJ723" s="197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x14ac:dyDescent="0.25">
      <c r="A724" s="136"/>
      <c r="B724" s="154"/>
      <c r="C724" s="154"/>
      <c r="D724" s="157"/>
      <c r="E724" s="158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60"/>
      <c r="S724" s="160"/>
      <c r="T724" s="159"/>
      <c r="U724" s="159"/>
      <c r="V724" s="159"/>
      <c r="W724" s="160"/>
      <c r="X724" s="160"/>
      <c r="AH724" s="193"/>
      <c r="AI724" s="193"/>
      <c r="AJ724" s="196"/>
    </row>
    <row r="725" spans="1:60" x14ac:dyDescent="0.25">
      <c r="A725" s="152" t="s">
        <v>215</v>
      </c>
      <c r="B725" s="169" t="s">
        <v>156</v>
      </c>
      <c r="C725" s="169" t="s">
        <v>157</v>
      </c>
      <c r="D725" s="170"/>
      <c r="E725" s="171"/>
      <c r="F725" s="172"/>
      <c r="G725" s="173">
        <f>SUMIF(AE726:AE749,"&lt;&gt;NOR",G726:G749)</f>
        <v>0</v>
      </c>
      <c r="H725" s="172"/>
      <c r="I725" s="172">
        <f>SUM(I726:I749)</f>
        <v>0</v>
      </c>
      <c r="J725" s="172"/>
      <c r="K725" s="172">
        <f>SUM(K726:K749)</f>
        <v>0</v>
      </c>
      <c r="L725" s="172"/>
      <c r="M725" s="172">
        <f>SUM(M726:M749)</f>
        <v>0</v>
      </c>
      <c r="N725" s="172"/>
      <c r="O725" s="172">
        <f>SUM(O726:O749)</f>
        <v>9.77</v>
      </c>
      <c r="P725" s="172"/>
      <c r="Q725" s="172">
        <f>SUM(Q726:Q749)</f>
        <v>0</v>
      </c>
      <c r="R725" s="174"/>
      <c r="S725" s="174"/>
      <c r="T725" s="172"/>
      <c r="U725" s="172"/>
      <c r="V725" s="172">
        <f>SUM(V726:V749)</f>
        <v>531.69000000000005</v>
      </c>
      <c r="W725" s="174"/>
      <c r="X725" s="175"/>
      <c r="AE725" t="s">
        <v>216</v>
      </c>
      <c r="AH725" s="193"/>
      <c r="AI725" s="193"/>
      <c r="AJ725" s="196"/>
    </row>
    <row r="726" spans="1:60" outlineLevel="1" x14ac:dyDescent="0.25">
      <c r="A726" s="182">
        <v>200</v>
      </c>
      <c r="B726" s="183" t="s">
        <v>1313</v>
      </c>
      <c r="C726" s="183" t="s">
        <v>1314</v>
      </c>
      <c r="D726" s="184" t="s">
        <v>356</v>
      </c>
      <c r="E726" s="185">
        <v>1441.9061799999999</v>
      </c>
      <c r="F726" s="188"/>
      <c r="G726" s="186">
        <f>ROUND(E726*F726,2)</f>
        <v>0</v>
      </c>
      <c r="H726" s="188"/>
      <c r="I726" s="186">
        <f>ROUND(E726*H726,2)</f>
        <v>0</v>
      </c>
      <c r="J726" s="188"/>
      <c r="K726" s="186">
        <f>ROUND(E726*J726,2)</f>
        <v>0</v>
      </c>
      <c r="L726" s="186">
        <v>21</v>
      </c>
      <c r="M726" s="186">
        <f>G726*(1+L726/100)</f>
        <v>0</v>
      </c>
      <c r="N726" s="186">
        <v>6.0000000000000002E-5</v>
      </c>
      <c r="O726" s="186">
        <f>ROUND(E726*N726,2)</f>
        <v>0.09</v>
      </c>
      <c r="P726" s="186">
        <v>0</v>
      </c>
      <c r="Q726" s="186">
        <f>ROUND(E726*P726,2)</f>
        <v>0</v>
      </c>
      <c r="R726" s="187" t="s">
        <v>1275</v>
      </c>
      <c r="S726" s="187" t="s">
        <v>221</v>
      </c>
      <c r="T726" s="186" t="s">
        <v>221</v>
      </c>
      <c r="U726" s="186">
        <v>0</v>
      </c>
      <c r="V726" s="186">
        <f>ROUND(E726*U726,2)</f>
        <v>0</v>
      </c>
      <c r="W726" s="187"/>
      <c r="X726" s="187"/>
      <c r="Y726" s="149"/>
      <c r="Z726" s="149"/>
      <c r="AA726" s="149"/>
      <c r="AB726" s="149"/>
      <c r="AC726" s="149"/>
      <c r="AD726" s="149"/>
      <c r="AE726" s="149" t="s">
        <v>332</v>
      </c>
      <c r="AF726" s="149" t="s">
        <v>1315</v>
      </c>
      <c r="AG726" s="149"/>
      <c r="AH726" s="194"/>
      <c r="AI726" s="194"/>
      <c r="AJ726" s="197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1" x14ac:dyDescent="0.25">
      <c r="A727" s="150"/>
      <c r="B727" s="270" t="s">
        <v>1316</v>
      </c>
      <c r="C727" s="270"/>
      <c r="D727" s="271"/>
      <c r="E727" s="190">
        <v>1441.9061799999999</v>
      </c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4"/>
      <c r="S727" s="164"/>
      <c r="T727" s="163"/>
      <c r="U727" s="163"/>
      <c r="V727" s="163"/>
      <c r="W727" s="164"/>
      <c r="X727" s="164"/>
      <c r="Y727" s="149"/>
      <c r="Z727" s="149"/>
      <c r="AA727" s="149"/>
      <c r="AB727" s="149"/>
      <c r="AC727" s="149"/>
      <c r="AD727" s="149"/>
      <c r="AE727" s="149" t="s">
        <v>280</v>
      </c>
      <c r="AF727" s="149">
        <v>0</v>
      </c>
      <c r="AG727" s="149"/>
      <c r="AH727" s="194"/>
      <c r="AI727" s="198" t="s">
        <v>1316</v>
      </c>
      <c r="AJ727" s="197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5">
      <c r="A728" s="182">
        <v>201</v>
      </c>
      <c r="B728" s="183" t="s">
        <v>1317</v>
      </c>
      <c r="C728" s="183" t="s">
        <v>1318</v>
      </c>
      <c r="D728" s="184" t="s">
        <v>356</v>
      </c>
      <c r="E728" s="185">
        <v>504.16300000000001</v>
      </c>
      <c r="F728" s="188"/>
      <c r="G728" s="186">
        <f>ROUND(E728*F728,2)</f>
        <v>0</v>
      </c>
      <c r="H728" s="188"/>
      <c r="I728" s="186">
        <f>ROUND(E728*H728,2)</f>
        <v>0</v>
      </c>
      <c r="J728" s="188"/>
      <c r="K728" s="186">
        <f>ROUND(E728*J728,2)</f>
        <v>0</v>
      </c>
      <c r="L728" s="186">
        <v>21</v>
      </c>
      <c r="M728" s="186">
        <f>G728*(1+L728/100)</f>
        <v>0</v>
      </c>
      <c r="N728" s="186">
        <v>1.9000000000000001E-4</v>
      </c>
      <c r="O728" s="186">
        <f>ROUND(E728*N728,2)</f>
        <v>0.1</v>
      </c>
      <c r="P728" s="186">
        <v>0</v>
      </c>
      <c r="Q728" s="186">
        <f>ROUND(E728*P728,2)</f>
        <v>0</v>
      </c>
      <c r="R728" s="187" t="s">
        <v>1319</v>
      </c>
      <c r="S728" s="187" t="s">
        <v>221</v>
      </c>
      <c r="T728" s="186" t="s">
        <v>221</v>
      </c>
      <c r="U728" s="186">
        <v>0.64300000000000002</v>
      </c>
      <c r="V728" s="186">
        <f>ROUND(E728*U728,2)</f>
        <v>324.18</v>
      </c>
      <c r="W728" s="187"/>
      <c r="X728" s="187"/>
      <c r="Y728" s="149"/>
      <c r="Z728" s="149"/>
      <c r="AA728" s="149"/>
      <c r="AB728" s="149"/>
      <c r="AC728" s="149"/>
      <c r="AD728" s="149"/>
      <c r="AE728" s="149" t="s">
        <v>332</v>
      </c>
      <c r="AF728" s="149" t="s">
        <v>1320</v>
      </c>
      <c r="AG728" s="149"/>
      <c r="AH728" s="194"/>
      <c r="AI728" s="194"/>
      <c r="AJ728" s="197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5">
      <c r="A729" s="150"/>
      <c r="B729" s="191" t="s">
        <v>912</v>
      </c>
      <c r="C729" s="192"/>
      <c r="D729" s="189"/>
      <c r="E729" s="190">
        <v>178.95</v>
      </c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4"/>
      <c r="S729" s="164"/>
      <c r="T729" s="163"/>
      <c r="U729" s="163"/>
      <c r="V729" s="163"/>
      <c r="W729" s="164"/>
      <c r="X729" s="164"/>
      <c r="Y729" s="149"/>
      <c r="Z729" s="149"/>
      <c r="AA729" s="149"/>
      <c r="AB729" s="149"/>
      <c r="AC729" s="149"/>
      <c r="AD729" s="149"/>
      <c r="AE729" s="149" t="s">
        <v>280</v>
      </c>
      <c r="AF729" s="149">
        <v>0</v>
      </c>
      <c r="AG729" s="149"/>
      <c r="AH729" s="194"/>
      <c r="AI729" s="198" t="s">
        <v>912</v>
      </c>
      <c r="AJ729" s="197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 x14ac:dyDescent="0.25">
      <c r="A730" s="150"/>
      <c r="B730" s="191" t="s">
        <v>913</v>
      </c>
      <c r="C730" s="192"/>
      <c r="D730" s="189"/>
      <c r="E730" s="190">
        <v>111.59</v>
      </c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4"/>
      <c r="S730" s="164"/>
      <c r="T730" s="163"/>
      <c r="U730" s="163"/>
      <c r="V730" s="163"/>
      <c r="W730" s="164"/>
      <c r="X730" s="164"/>
      <c r="Y730" s="149"/>
      <c r="Z730" s="149"/>
      <c r="AA730" s="149"/>
      <c r="AB730" s="149"/>
      <c r="AC730" s="149"/>
      <c r="AD730" s="149"/>
      <c r="AE730" s="149" t="s">
        <v>280</v>
      </c>
      <c r="AF730" s="149">
        <v>0</v>
      </c>
      <c r="AG730" s="149"/>
      <c r="AH730" s="194"/>
      <c r="AI730" s="198" t="s">
        <v>913</v>
      </c>
      <c r="AJ730" s="197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5">
      <c r="A731" s="150"/>
      <c r="B731" s="191" t="s">
        <v>914</v>
      </c>
      <c r="C731" s="192"/>
      <c r="D731" s="189"/>
      <c r="E731" s="190">
        <v>167.79</v>
      </c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4"/>
      <c r="S731" s="164"/>
      <c r="T731" s="163"/>
      <c r="U731" s="163"/>
      <c r="V731" s="163"/>
      <c r="W731" s="164"/>
      <c r="X731" s="164"/>
      <c r="Y731" s="149"/>
      <c r="Z731" s="149"/>
      <c r="AA731" s="149"/>
      <c r="AB731" s="149"/>
      <c r="AC731" s="149"/>
      <c r="AD731" s="149"/>
      <c r="AE731" s="149" t="s">
        <v>280</v>
      </c>
      <c r="AF731" s="149">
        <v>0</v>
      </c>
      <c r="AG731" s="149"/>
      <c r="AH731" s="194"/>
      <c r="AI731" s="198" t="s">
        <v>914</v>
      </c>
      <c r="AJ731" s="197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 x14ac:dyDescent="0.25">
      <c r="A732" s="150"/>
      <c r="B732" s="191" t="s">
        <v>409</v>
      </c>
      <c r="C732" s="192"/>
      <c r="D732" s="189"/>
      <c r="E732" s="190">
        <v>45.832999999999998</v>
      </c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4"/>
      <c r="S732" s="164"/>
      <c r="T732" s="163"/>
      <c r="U732" s="163"/>
      <c r="V732" s="163"/>
      <c r="W732" s="164"/>
      <c r="X732" s="164"/>
      <c r="Y732" s="149"/>
      <c r="Z732" s="149"/>
      <c r="AA732" s="149"/>
      <c r="AB732" s="149"/>
      <c r="AC732" s="149"/>
      <c r="AD732" s="149"/>
      <c r="AE732" s="149" t="s">
        <v>280</v>
      </c>
      <c r="AF732" s="149">
        <v>4</v>
      </c>
      <c r="AG732" s="149"/>
      <c r="AH732" s="194"/>
      <c r="AI732" s="198" t="s">
        <v>409</v>
      </c>
      <c r="AJ732" s="197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5">
      <c r="A733" s="182">
        <v>202</v>
      </c>
      <c r="B733" s="183" t="s">
        <v>1321</v>
      </c>
      <c r="C733" s="183" t="s">
        <v>1322</v>
      </c>
      <c r="D733" s="184" t="s">
        <v>501</v>
      </c>
      <c r="E733" s="185">
        <v>1008.326</v>
      </c>
      <c r="F733" s="188"/>
      <c r="G733" s="186">
        <f>ROUND(E733*F733,2)</f>
        <v>0</v>
      </c>
      <c r="H733" s="188"/>
      <c r="I733" s="186">
        <f>ROUND(E733*H733,2)</f>
        <v>0</v>
      </c>
      <c r="J733" s="188"/>
      <c r="K733" s="186">
        <f>ROUND(E733*J733,2)</f>
        <v>0</v>
      </c>
      <c r="L733" s="186">
        <v>21</v>
      </c>
      <c r="M733" s="186">
        <f>G733*(1+L733/100)</f>
        <v>0</v>
      </c>
      <c r="N733" s="186">
        <v>1.8000000000000001E-4</v>
      </c>
      <c r="O733" s="186">
        <f>ROUND(E733*N733,2)</f>
        <v>0.18</v>
      </c>
      <c r="P733" s="186">
        <v>0</v>
      </c>
      <c r="Q733" s="186">
        <f>ROUND(E733*P733,2)</f>
        <v>0</v>
      </c>
      <c r="R733" s="187" t="s">
        <v>1319</v>
      </c>
      <c r="S733" s="187" t="s">
        <v>221</v>
      </c>
      <c r="T733" s="186" t="s">
        <v>221</v>
      </c>
      <c r="U733" s="186">
        <v>0.17249999999999999</v>
      </c>
      <c r="V733" s="186">
        <f>ROUND(E733*U733,2)</f>
        <v>173.94</v>
      </c>
      <c r="W733" s="187"/>
      <c r="X733" s="187"/>
      <c r="Y733" s="149"/>
      <c r="Z733" s="149"/>
      <c r="AA733" s="149"/>
      <c r="AB733" s="149"/>
      <c r="AC733" s="149"/>
      <c r="AD733" s="149"/>
      <c r="AE733" s="149" t="s">
        <v>332</v>
      </c>
      <c r="AF733" s="149" t="s">
        <v>1323</v>
      </c>
      <c r="AG733" s="149"/>
      <c r="AH733" s="194"/>
      <c r="AI733" s="194"/>
      <c r="AJ733" s="197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5">
      <c r="A734" s="150"/>
      <c r="B734" s="191" t="s">
        <v>1324</v>
      </c>
      <c r="C734" s="192"/>
      <c r="D734" s="189"/>
      <c r="E734" s="190">
        <v>1008.326</v>
      </c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4"/>
      <c r="S734" s="164"/>
      <c r="T734" s="163"/>
      <c r="U734" s="163"/>
      <c r="V734" s="163"/>
      <c r="W734" s="164"/>
      <c r="X734" s="164"/>
      <c r="Y734" s="149"/>
      <c r="Z734" s="149"/>
      <c r="AA734" s="149"/>
      <c r="AB734" s="149"/>
      <c r="AC734" s="149"/>
      <c r="AD734" s="149"/>
      <c r="AE734" s="149" t="s">
        <v>280</v>
      </c>
      <c r="AF734" s="149">
        <v>0</v>
      </c>
      <c r="AG734" s="149"/>
      <c r="AH734" s="194"/>
      <c r="AI734" s="198" t="s">
        <v>1324</v>
      </c>
      <c r="AJ734" s="197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outlineLevel="1" x14ac:dyDescent="0.25">
      <c r="A735" s="182">
        <v>203</v>
      </c>
      <c r="B735" s="183" t="s">
        <v>1325</v>
      </c>
      <c r="C735" s="183" t="s">
        <v>1326</v>
      </c>
      <c r="D735" s="184" t="s">
        <v>356</v>
      </c>
      <c r="E735" s="185">
        <v>8.75</v>
      </c>
      <c r="F735" s="188"/>
      <c r="G735" s="186">
        <f>ROUND(E735*F735,2)</f>
        <v>0</v>
      </c>
      <c r="H735" s="188"/>
      <c r="I735" s="186">
        <f>ROUND(E735*H735,2)</f>
        <v>0</v>
      </c>
      <c r="J735" s="188"/>
      <c r="K735" s="186">
        <f>ROUND(E735*J735,2)</f>
        <v>0</v>
      </c>
      <c r="L735" s="186">
        <v>21</v>
      </c>
      <c r="M735" s="186">
        <f>G735*(1+L735/100)</f>
        <v>0</v>
      </c>
      <c r="N735" s="186">
        <v>2.5000000000000001E-4</v>
      </c>
      <c r="O735" s="186">
        <f>ROUND(E735*N735,2)</f>
        <v>0</v>
      </c>
      <c r="P735" s="186">
        <v>0</v>
      </c>
      <c r="Q735" s="186">
        <f>ROUND(E735*P735,2)</f>
        <v>0</v>
      </c>
      <c r="R735" s="187" t="s">
        <v>1319</v>
      </c>
      <c r="S735" s="187" t="s">
        <v>221</v>
      </c>
      <c r="T735" s="186" t="s">
        <v>221</v>
      </c>
      <c r="U735" s="186">
        <v>1.32</v>
      </c>
      <c r="V735" s="186">
        <f>ROUND(E735*U735,2)</f>
        <v>11.55</v>
      </c>
      <c r="W735" s="187"/>
      <c r="X735" s="187"/>
      <c r="Y735" s="149"/>
      <c r="Z735" s="149"/>
      <c r="AA735" s="149"/>
      <c r="AB735" s="149"/>
      <c r="AC735" s="149"/>
      <c r="AD735" s="149"/>
      <c r="AE735" s="149" t="s">
        <v>332</v>
      </c>
      <c r="AF735" s="149" t="s">
        <v>1327</v>
      </c>
      <c r="AG735" s="149"/>
      <c r="AH735" s="194"/>
      <c r="AI735" s="194"/>
      <c r="AJ735" s="197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5">
      <c r="A736" s="182">
        <v>204</v>
      </c>
      <c r="B736" s="183" t="s">
        <v>1328</v>
      </c>
      <c r="C736" s="183" t="s">
        <v>1329</v>
      </c>
      <c r="D736" s="184" t="s">
        <v>356</v>
      </c>
      <c r="E736" s="185">
        <v>554.57929999999999</v>
      </c>
      <c r="F736" s="188"/>
      <c r="G736" s="186">
        <f>ROUND(E736*F736,2)</f>
        <v>0</v>
      </c>
      <c r="H736" s="188"/>
      <c r="I736" s="186">
        <f>ROUND(E736*H736,2)</f>
        <v>0</v>
      </c>
      <c r="J736" s="188"/>
      <c r="K736" s="186">
        <f>ROUND(E736*J736,2)</f>
        <v>0</v>
      </c>
      <c r="L736" s="186">
        <v>21</v>
      </c>
      <c r="M736" s="186">
        <f>G736*(1+L736/100)</f>
        <v>0</v>
      </c>
      <c r="N736" s="186">
        <v>1.2200000000000001E-2</v>
      </c>
      <c r="O736" s="186">
        <f>ROUND(E736*N736,2)</f>
        <v>6.77</v>
      </c>
      <c r="P736" s="186">
        <v>0</v>
      </c>
      <c r="Q736" s="186">
        <f>ROUND(E736*P736,2)</f>
        <v>0</v>
      </c>
      <c r="R736" s="187" t="s">
        <v>365</v>
      </c>
      <c r="S736" s="187" t="s">
        <v>221</v>
      </c>
      <c r="T736" s="186" t="s">
        <v>221</v>
      </c>
      <c r="U736" s="186">
        <v>0</v>
      </c>
      <c r="V736" s="186">
        <f>ROUND(E736*U736,2)</f>
        <v>0</v>
      </c>
      <c r="W736" s="187"/>
      <c r="X736" s="187"/>
      <c r="Y736" s="149"/>
      <c r="Z736" s="149"/>
      <c r="AA736" s="149"/>
      <c r="AB736" s="149"/>
      <c r="AC736" s="149"/>
      <c r="AD736" s="149"/>
      <c r="AE736" s="149" t="s">
        <v>367</v>
      </c>
      <c r="AF736" s="149" t="s">
        <v>1330</v>
      </c>
      <c r="AG736" s="149"/>
      <c r="AH736" s="194"/>
      <c r="AI736" s="194"/>
      <c r="AJ736" s="197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5">
      <c r="A737" s="150"/>
      <c r="B737" s="191" t="s">
        <v>1331</v>
      </c>
      <c r="C737" s="192"/>
      <c r="D737" s="189"/>
      <c r="E737" s="190">
        <v>554.57929999999999</v>
      </c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4"/>
      <c r="S737" s="164"/>
      <c r="T737" s="163"/>
      <c r="U737" s="163"/>
      <c r="V737" s="163"/>
      <c r="W737" s="164"/>
      <c r="X737" s="164"/>
      <c r="Y737" s="149"/>
      <c r="Z737" s="149"/>
      <c r="AA737" s="149"/>
      <c r="AB737" s="149"/>
      <c r="AC737" s="149"/>
      <c r="AD737" s="149"/>
      <c r="AE737" s="149" t="s">
        <v>280</v>
      </c>
      <c r="AF737" s="149">
        <v>0</v>
      </c>
      <c r="AG737" s="149"/>
      <c r="AH737" s="194"/>
      <c r="AI737" s="198" t="s">
        <v>1331</v>
      </c>
      <c r="AJ737" s="197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5">
      <c r="A738" s="182">
        <v>205</v>
      </c>
      <c r="B738" s="183" t="s">
        <v>1332</v>
      </c>
      <c r="C738" s="183" t="s">
        <v>1333</v>
      </c>
      <c r="D738" s="184" t="s">
        <v>501</v>
      </c>
      <c r="E738" s="185">
        <v>1109.1586</v>
      </c>
      <c r="F738" s="188"/>
      <c r="G738" s="186">
        <f>ROUND(E738*F738,2)</f>
        <v>0</v>
      </c>
      <c r="H738" s="188"/>
      <c r="I738" s="186">
        <f>ROUND(E738*H738,2)</f>
        <v>0</v>
      </c>
      <c r="J738" s="188"/>
      <c r="K738" s="186">
        <f>ROUND(E738*J738,2)</f>
        <v>0</v>
      </c>
      <c r="L738" s="186">
        <v>21</v>
      </c>
      <c r="M738" s="186">
        <f>G738*(1+L738/100)</f>
        <v>0</v>
      </c>
      <c r="N738" s="186">
        <v>2.0999999999999999E-3</v>
      </c>
      <c r="O738" s="186">
        <f>ROUND(E738*N738,2)</f>
        <v>2.33</v>
      </c>
      <c r="P738" s="186">
        <v>0</v>
      </c>
      <c r="Q738" s="186">
        <f>ROUND(E738*P738,2)</f>
        <v>0</v>
      </c>
      <c r="R738" s="187" t="s">
        <v>365</v>
      </c>
      <c r="S738" s="187" t="s">
        <v>221</v>
      </c>
      <c r="T738" s="186" t="s">
        <v>221</v>
      </c>
      <c r="U738" s="186">
        <v>0</v>
      </c>
      <c r="V738" s="186">
        <f>ROUND(E738*U738,2)</f>
        <v>0</v>
      </c>
      <c r="W738" s="187"/>
      <c r="X738" s="187"/>
      <c r="Y738" s="149"/>
      <c r="Z738" s="149"/>
      <c r="AA738" s="149"/>
      <c r="AB738" s="149"/>
      <c r="AC738" s="149"/>
      <c r="AD738" s="149"/>
      <c r="AE738" s="149" t="s">
        <v>367</v>
      </c>
      <c r="AF738" s="149" t="s">
        <v>1334</v>
      </c>
      <c r="AG738" s="149"/>
      <c r="AH738" s="194"/>
      <c r="AI738" s="194"/>
      <c r="AJ738" s="197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5">
      <c r="A739" s="150"/>
      <c r="B739" s="191" t="s">
        <v>1335</v>
      </c>
      <c r="C739" s="192"/>
      <c r="D739" s="189"/>
      <c r="E739" s="190">
        <v>1109.1586</v>
      </c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4"/>
      <c r="S739" s="164"/>
      <c r="T739" s="163"/>
      <c r="U739" s="163"/>
      <c r="V739" s="163"/>
      <c r="W739" s="164"/>
      <c r="X739" s="164"/>
      <c r="Y739" s="149"/>
      <c r="Z739" s="149"/>
      <c r="AA739" s="149"/>
      <c r="AB739" s="149"/>
      <c r="AC739" s="149"/>
      <c r="AD739" s="149"/>
      <c r="AE739" s="149" t="s">
        <v>280</v>
      </c>
      <c r="AF739" s="149">
        <v>0</v>
      </c>
      <c r="AG739" s="149"/>
      <c r="AH739" s="194"/>
      <c r="AI739" s="198" t="s">
        <v>1335</v>
      </c>
      <c r="AJ739" s="197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5">
      <c r="A740" s="182">
        <v>206</v>
      </c>
      <c r="B740" s="183" t="s">
        <v>1336</v>
      </c>
      <c r="C740" s="183" t="s">
        <v>1337</v>
      </c>
      <c r="D740" s="184" t="s">
        <v>356</v>
      </c>
      <c r="E740" s="185">
        <v>10.0625</v>
      </c>
      <c r="F740" s="188"/>
      <c r="G740" s="186">
        <f>ROUND(E740*F740,2)</f>
        <v>0</v>
      </c>
      <c r="H740" s="188"/>
      <c r="I740" s="186">
        <f>ROUND(E740*H740,2)</f>
        <v>0</v>
      </c>
      <c r="J740" s="188"/>
      <c r="K740" s="186">
        <f>ROUND(E740*J740,2)</f>
        <v>0</v>
      </c>
      <c r="L740" s="186">
        <v>21</v>
      </c>
      <c r="M740" s="186">
        <f>G740*(1+L740/100)</f>
        <v>0</v>
      </c>
      <c r="N740" s="186">
        <v>0.03</v>
      </c>
      <c r="O740" s="186">
        <f>ROUND(E740*N740,2)</f>
        <v>0.3</v>
      </c>
      <c r="P740" s="186">
        <v>0</v>
      </c>
      <c r="Q740" s="186">
        <f>ROUND(E740*P740,2)</f>
        <v>0</v>
      </c>
      <c r="R740" s="187"/>
      <c r="S740" s="187" t="s">
        <v>230</v>
      </c>
      <c r="T740" s="186" t="s">
        <v>222</v>
      </c>
      <c r="U740" s="186">
        <v>0</v>
      </c>
      <c r="V740" s="186">
        <f>ROUND(E740*U740,2)</f>
        <v>0</v>
      </c>
      <c r="W740" s="187"/>
      <c r="X740" s="187"/>
      <c r="Y740" s="149"/>
      <c r="Z740" s="149"/>
      <c r="AA740" s="149"/>
      <c r="AB740" s="149"/>
      <c r="AC740" s="149"/>
      <c r="AD740" s="149"/>
      <c r="AE740" s="149" t="s">
        <v>367</v>
      </c>
      <c r="AF740" s="149" t="s">
        <v>1338</v>
      </c>
      <c r="AG740" s="149"/>
      <c r="AH740" s="194"/>
      <c r="AI740" s="194"/>
      <c r="AJ740" s="197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 x14ac:dyDescent="0.25">
      <c r="A741" s="150"/>
      <c r="B741" s="191" t="s">
        <v>1339</v>
      </c>
      <c r="C741" s="192"/>
      <c r="D741" s="189"/>
      <c r="E741" s="190">
        <v>10.0625</v>
      </c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4"/>
      <c r="S741" s="164"/>
      <c r="T741" s="163"/>
      <c r="U741" s="163"/>
      <c r="V741" s="163"/>
      <c r="W741" s="164"/>
      <c r="X741" s="164"/>
      <c r="Y741" s="149"/>
      <c r="Z741" s="149"/>
      <c r="AA741" s="149"/>
      <c r="AB741" s="149"/>
      <c r="AC741" s="149"/>
      <c r="AD741" s="149"/>
      <c r="AE741" s="149" t="s">
        <v>280</v>
      </c>
      <c r="AF741" s="149">
        <v>0</v>
      </c>
      <c r="AG741" s="149"/>
      <c r="AH741" s="194"/>
      <c r="AI741" s="198" t="s">
        <v>1339</v>
      </c>
      <c r="AJ741" s="197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 x14ac:dyDescent="0.25">
      <c r="A742" s="182">
        <v>207</v>
      </c>
      <c r="B742" s="183" t="s">
        <v>1340</v>
      </c>
      <c r="C742" s="183" t="s">
        <v>1341</v>
      </c>
      <c r="D742" s="184" t="s">
        <v>382</v>
      </c>
      <c r="E742" s="185">
        <v>1</v>
      </c>
      <c r="F742" s="188"/>
      <c r="G742" s="186">
        <f>ROUND(E742*F742,2)</f>
        <v>0</v>
      </c>
      <c r="H742" s="188"/>
      <c r="I742" s="186">
        <f>ROUND(E742*H742,2)</f>
        <v>0</v>
      </c>
      <c r="J742" s="188"/>
      <c r="K742" s="186">
        <f>ROUND(E742*J742,2)</f>
        <v>0</v>
      </c>
      <c r="L742" s="186">
        <v>21</v>
      </c>
      <c r="M742" s="186">
        <f>G742*(1+L742/100)</f>
        <v>0</v>
      </c>
      <c r="N742" s="186">
        <v>0</v>
      </c>
      <c r="O742" s="186">
        <f>ROUND(E742*N742,2)</f>
        <v>0</v>
      </c>
      <c r="P742" s="186">
        <v>0</v>
      </c>
      <c r="Q742" s="186">
        <f>ROUND(E742*P742,2)</f>
        <v>0</v>
      </c>
      <c r="R742" s="187"/>
      <c r="S742" s="187" t="s">
        <v>230</v>
      </c>
      <c r="T742" s="186" t="s">
        <v>222</v>
      </c>
      <c r="U742" s="186">
        <v>0</v>
      </c>
      <c r="V742" s="186">
        <f>ROUND(E742*U742,2)</f>
        <v>0</v>
      </c>
      <c r="W742" s="187"/>
      <c r="X742" s="187"/>
      <c r="Y742" s="149"/>
      <c r="Z742" s="149"/>
      <c r="AA742" s="149"/>
      <c r="AB742" s="149"/>
      <c r="AC742" s="149"/>
      <c r="AD742" s="149"/>
      <c r="AE742" s="149" t="s">
        <v>332</v>
      </c>
      <c r="AF742" s="149" t="s">
        <v>1342</v>
      </c>
      <c r="AG742" s="149"/>
      <c r="AH742" s="194"/>
      <c r="AI742" s="194"/>
      <c r="AJ742" s="197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1" x14ac:dyDescent="0.25">
      <c r="A743" s="150"/>
      <c r="B743" s="191" t="s">
        <v>1343</v>
      </c>
      <c r="C743" s="192"/>
      <c r="D743" s="189"/>
      <c r="E743" s="190">
        <v>1</v>
      </c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4"/>
      <c r="S743" s="164"/>
      <c r="T743" s="163"/>
      <c r="U743" s="163"/>
      <c r="V743" s="163"/>
      <c r="W743" s="164"/>
      <c r="X743" s="164"/>
      <c r="Y743" s="149"/>
      <c r="Z743" s="149"/>
      <c r="AA743" s="149"/>
      <c r="AB743" s="149"/>
      <c r="AC743" s="149"/>
      <c r="AD743" s="149"/>
      <c r="AE743" s="149" t="s">
        <v>280</v>
      </c>
      <c r="AF743" s="149">
        <v>0</v>
      </c>
      <c r="AG743" s="149"/>
      <c r="AH743" s="194"/>
      <c r="AI743" s="198" t="s">
        <v>1343</v>
      </c>
      <c r="AJ743" s="197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1" x14ac:dyDescent="0.25">
      <c r="A744" s="182">
        <v>208</v>
      </c>
      <c r="B744" s="183" t="s">
        <v>1344</v>
      </c>
      <c r="C744" s="183" t="s">
        <v>1341</v>
      </c>
      <c r="D744" s="184" t="s">
        <v>382</v>
      </c>
      <c r="E744" s="185">
        <v>1</v>
      </c>
      <c r="F744" s="188"/>
      <c r="G744" s="186">
        <f>ROUND(E744*F744,2)</f>
        <v>0</v>
      </c>
      <c r="H744" s="188"/>
      <c r="I744" s="186">
        <f>ROUND(E744*H744,2)</f>
        <v>0</v>
      </c>
      <c r="J744" s="188"/>
      <c r="K744" s="186">
        <f>ROUND(E744*J744,2)</f>
        <v>0</v>
      </c>
      <c r="L744" s="186">
        <v>21</v>
      </c>
      <c r="M744" s="186">
        <f>G744*(1+L744/100)</f>
        <v>0</v>
      </c>
      <c r="N744" s="186">
        <v>0</v>
      </c>
      <c r="O744" s="186">
        <f>ROUND(E744*N744,2)</f>
        <v>0</v>
      </c>
      <c r="P744" s="186">
        <v>0</v>
      </c>
      <c r="Q744" s="186">
        <f>ROUND(E744*P744,2)</f>
        <v>0</v>
      </c>
      <c r="R744" s="187"/>
      <c r="S744" s="187" t="s">
        <v>230</v>
      </c>
      <c r="T744" s="186" t="s">
        <v>222</v>
      </c>
      <c r="U744" s="186">
        <v>0</v>
      </c>
      <c r="V744" s="186">
        <f>ROUND(E744*U744,2)</f>
        <v>0</v>
      </c>
      <c r="W744" s="187"/>
      <c r="X744" s="187"/>
      <c r="Y744" s="149"/>
      <c r="Z744" s="149"/>
      <c r="AA744" s="149"/>
      <c r="AB744" s="149"/>
      <c r="AC744" s="149"/>
      <c r="AD744" s="149"/>
      <c r="AE744" s="149" t="s">
        <v>332</v>
      </c>
      <c r="AF744" s="149" t="s">
        <v>1345</v>
      </c>
      <c r="AG744" s="149"/>
      <c r="AH744" s="194"/>
      <c r="AI744" s="194"/>
      <c r="AJ744" s="197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1" x14ac:dyDescent="0.25">
      <c r="A745" s="150"/>
      <c r="B745" s="191" t="s">
        <v>1346</v>
      </c>
      <c r="C745" s="192"/>
      <c r="D745" s="189"/>
      <c r="E745" s="190">
        <v>1</v>
      </c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4"/>
      <c r="S745" s="164"/>
      <c r="T745" s="163"/>
      <c r="U745" s="163"/>
      <c r="V745" s="163"/>
      <c r="W745" s="164"/>
      <c r="X745" s="164"/>
      <c r="Y745" s="149"/>
      <c r="Z745" s="149"/>
      <c r="AA745" s="149"/>
      <c r="AB745" s="149"/>
      <c r="AC745" s="149"/>
      <c r="AD745" s="149"/>
      <c r="AE745" s="149" t="s">
        <v>280</v>
      </c>
      <c r="AF745" s="149">
        <v>0</v>
      </c>
      <c r="AG745" s="149"/>
      <c r="AH745" s="194"/>
      <c r="AI745" s="198" t="s">
        <v>1346</v>
      </c>
      <c r="AJ745" s="197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1" x14ac:dyDescent="0.25">
      <c r="A746" s="182">
        <v>209</v>
      </c>
      <c r="B746" s="183" t="s">
        <v>1347</v>
      </c>
      <c r="C746" s="183" t="s">
        <v>1348</v>
      </c>
      <c r="D746" s="184" t="s">
        <v>364</v>
      </c>
      <c r="E746" s="185">
        <v>9.7629699999999993</v>
      </c>
      <c r="F746" s="188"/>
      <c r="G746" s="186">
        <f>ROUND(E746*F746,2)</f>
        <v>0</v>
      </c>
      <c r="H746" s="188"/>
      <c r="I746" s="186">
        <f>ROUND(E746*H746,2)</f>
        <v>0</v>
      </c>
      <c r="J746" s="188"/>
      <c r="K746" s="186">
        <f>ROUND(E746*J746,2)</f>
        <v>0</v>
      </c>
      <c r="L746" s="186">
        <v>21</v>
      </c>
      <c r="M746" s="186">
        <f>G746*(1+L746/100)</f>
        <v>0</v>
      </c>
      <c r="N746" s="186">
        <v>0</v>
      </c>
      <c r="O746" s="186">
        <f>ROUND(E746*N746,2)</f>
        <v>0</v>
      </c>
      <c r="P746" s="186">
        <v>0</v>
      </c>
      <c r="Q746" s="186">
        <f>ROUND(E746*P746,2)</f>
        <v>0</v>
      </c>
      <c r="R746" s="187" t="s">
        <v>1319</v>
      </c>
      <c r="S746" s="187" t="s">
        <v>221</v>
      </c>
      <c r="T746" s="186" t="s">
        <v>221</v>
      </c>
      <c r="U746" s="186">
        <v>2.2549999999999999</v>
      </c>
      <c r="V746" s="186">
        <f>ROUND(E746*U746,2)</f>
        <v>22.02</v>
      </c>
      <c r="W746" s="187"/>
      <c r="X746" s="187"/>
      <c r="Y746" s="149"/>
      <c r="Z746" s="149"/>
      <c r="AA746" s="149"/>
      <c r="AB746" s="149"/>
      <c r="AC746" s="149"/>
      <c r="AD746" s="149"/>
      <c r="AE746" s="149" t="s">
        <v>1090</v>
      </c>
      <c r="AF746" s="149" t="s">
        <v>1349</v>
      </c>
      <c r="AG746" s="149"/>
      <c r="AH746" s="194"/>
      <c r="AI746" s="194"/>
      <c r="AJ746" s="197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1" x14ac:dyDescent="0.25">
      <c r="A747" s="150"/>
      <c r="B747" s="191" t="s">
        <v>1092</v>
      </c>
      <c r="C747" s="192"/>
      <c r="D747" s="189"/>
      <c r="E747" s="190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4"/>
      <c r="S747" s="164"/>
      <c r="T747" s="163"/>
      <c r="U747" s="163"/>
      <c r="V747" s="163"/>
      <c r="W747" s="164"/>
      <c r="X747" s="164"/>
      <c r="Y747" s="149"/>
      <c r="Z747" s="149"/>
      <c r="AA747" s="149"/>
      <c r="AB747" s="149"/>
      <c r="AC747" s="149"/>
      <c r="AD747" s="149"/>
      <c r="AE747" s="149" t="s">
        <v>280</v>
      </c>
      <c r="AF747" s="149">
        <v>0</v>
      </c>
      <c r="AG747" s="149"/>
      <c r="AH747" s="194"/>
      <c r="AI747" s="198" t="s">
        <v>1092</v>
      </c>
      <c r="AJ747" s="197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outlineLevel="1" x14ac:dyDescent="0.25">
      <c r="A748" s="150"/>
      <c r="B748" s="191" t="s">
        <v>1350</v>
      </c>
      <c r="C748" s="192"/>
      <c r="D748" s="189"/>
      <c r="E748" s="190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4"/>
      <c r="S748" s="164"/>
      <c r="T748" s="163"/>
      <c r="U748" s="163"/>
      <c r="V748" s="163"/>
      <c r="W748" s="164"/>
      <c r="X748" s="164"/>
      <c r="Y748" s="149"/>
      <c r="Z748" s="149"/>
      <c r="AA748" s="149"/>
      <c r="AB748" s="149"/>
      <c r="AC748" s="149"/>
      <c r="AD748" s="149"/>
      <c r="AE748" s="149" t="s">
        <v>280</v>
      </c>
      <c r="AF748" s="149">
        <v>0</v>
      </c>
      <c r="AG748" s="149"/>
      <c r="AH748" s="194"/>
      <c r="AI748" s="198" t="s">
        <v>1350</v>
      </c>
      <c r="AJ748" s="197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 x14ac:dyDescent="0.25">
      <c r="A749" s="150"/>
      <c r="B749" s="191" t="s">
        <v>1351</v>
      </c>
      <c r="C749" s="192"/>
      <c r="D749" s="189"/>
      <c r="E749" s="190">
        <v>9.7629699999999993</v>
      </c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4"/>
      <c r="S749" s="164"/>
      <c r="T749" s="163"/>
      <c r="U749" s="163"/>
      <c r="V749" s="163"/>
      <c r="W749" s="164"/>
      <c r="X749" s="164"/>
      <c r="Y749" s="149"/>
      <c r="Z749" s="149"/>
      <c r="AA749" s="149"/>
      <c r="AB749" s="149"/>
      <c r="AC749" s="149"/>
      <c r="AD749" s="149"/>
      <c r="AE749" s="149" t="s">
        <v>280</v>
      </c>
      <c r="AF749" s="149">
        <v>0</v>
      </c>
      <c r="AG749" s="149"/>
      <c r="AH749" s="194"/>
      <c r="AI749" s="198" t="s">
        <v>1351</v>
      </c>
      <c r="AJ749" s="197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x14ac:dyDescent="0.25">
      <c r="A750" s="136"/>
      <c r="B750" s="154"/>
      <c r="C750" s="154"/>
      <c r="D750" s="157"/>
      <c r="E750" s="158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60"/>
      <c r="S750" s="160"/>
      <c r="T750" s="159"/>
      <c r="U750" s="159"/>
      <c r="V750" s="159"/>
      <c r="W750" s="160"/>
      <c r="X750" s="160"/>
      <c r="AH750" s="193"/>
      <c r="AI750" s="193"/>
      <c r="AJ750" s="196"/>
    </row>
    <row r="751" spans="1:60" x14ac:dyDescent="0.25">
      <c r="A751" s="152" t="s">
        <v>215</v>
      </c>
      <c r="B751" s="169" t="s">
        <v>158</v>
      </c>
      <c r="C751" s="169" t="s">
        <v>159</v>
      </c>
      <c r="D751" s="170"/>
      <c r="E751" s="171"/>
      <c r="F751" s="172"/>
      <c r="G751" s="173">
        <f>SUMIF(AE752:AE780,"&lt;&gt;NOR",G752:G780)</f>
        <v>0</v>
      </c>
      <c r="H751" s="172"/>
      <c r="I751" s="172">
        <f>SUM(I752:I780)</f>
        <v>0</v>
      </c>
      <c r="J751" s="172"/>
      <c r="K751" s="172">
        <f>SUM(K752:K780)</f>
        <v>0</v>
      </c>
      <c r="L751" s="172"/>
      <c r="M751" s="172">
        <f>SUM(M752:M780)</f>
        <v>0</v>
      </c>
      <c r="N751" s="172"/>
      <c r="O751" s="172">
        <f>SUM(O752:O780)</f>
        <v>0.79</v>
      </c>
      <c r="P751" s="172"/>
      <c r="Q751" s="172">
        <f>SUM(Q752:Q780)</f>
        <v>0</v>
      </c>
      <c r="R751" s="174"/>
      <c r="S751" s="174"/>
      <c r="T751" s="172"/>
      <c r="U751" s="172"/>
      <c r="V751" s="172">
        <f>SUM(V752:V780)</f>
        <v>86.38000000000001</v>
      </c>
      <c r="W751" s="174"/>
      <c r="X751" s="175"/>
      <c r="AE751" t="s">
        <v>216</v>
      </c>
      <c r="AH751" s="193"/>
      <c r="AI751" s="193"/>
      <c r="AJ751" s="196"/>
    </row>
    <row r="752" spans="1:60" outlineLevel="1" x14ac:dyDescent="0.25">
      <c r="A752" s="182">
        <v>210</v>
      </c>
      <c r="B752" s="183" t="s">
        <v>1352</v>
      </c>
      <c r="C752" s="183" t="s">
        <v>1353</v>
      </c>
      <c r="D752" s="184" t="s">
        <v>382</v>
      </c>
      <c r="E752" s="185">
        <v>23</v>
      </c>
      <c r="F752" s="188"/>
      <c r="G752" s="186">
        <f t="shared" ref="G752:G760" si="14">ROUND(E752*F752,2)</f>
        <v>0</v>
      </c>
      <c r="H752" s="188"/>
      <c r="I752" s="186">
        <f t="shared" ref="I752:I760" si="15">ROUND(E752*H752,2)</f>
        <v>0</v>
      </c>
      <c r="J752" s="188"/>
      <c r="K752" s="186">
        <f t="shared" ref="K752:K760" si="16">ROUND(E752*J752,2)</f>
        <v>0</v>
      </c>
      <c r="L752" s="186">
        <v>21</v>
      </c>
      <c r="M752" s="186">
        <f t="shared" ref="M752:M760" si="17">G752*(1+L752/100)</f>
        <v>0</v>
      </c>
      <c r="N752" s="186">
        <v>0</v>
      </c>
      <c r="O752" s="186">
        <f t="shared" ref="O752:O760" si="18">ROUND(E752*N752,2)</f>
        <v>0</v>
      </c>
      <c r="P752" s="186">
        <v>0</v>
      </c>
      <c r="Q752" s="186">
        <f t="shared" ref="Q752:Q760" si="19">ROUND(E752*P752,2)</f>
        <v>0</v>
      </c>
      <c r="R752" s="187" t="s">
        <v>1319</v>
      </c>
      <c r="S752" s="187" t="s">
        <v>221</v>
      </c>
      <c r="T752" s="186" t="s">
        <v>221</v>
      </c>
      <c r="U752" s="186">
        <v>1.45</v>
      </c>
      <c r="V752" s="186">
        <f t="shared" ref="V752:V760" si="20">ROUND(E752*U752,2)</f>
        <v>33.35</v>
      </c>
      <c r="W752" s="187"/>
      <c r="X752" s="187"/>
      <c r="Y752" s="149"/>
      <c r="Z752" s="149"/>
      <c r="AA752" s="149"/>
      <c r="AB752" s="149"/>
      <c r="AC752" s="149"/>
      <c r="AD752" s="149"/>
      <c r="AE752" s="149" t="s">
        <v>332</v>
      </c>
      <c r="AF752" s="149" t="s">
        <v>1354</v>
      </c>
      <c r="AG752" s="149"/>
      <c r="AH752" s="194"/>
      <c r="AI752" s="194"/>
      <c r="AJ752" s="197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5">
      <c r="A753" s="182">
        <v>211</v>
      </c>
      <c r="B753" s="183" t="s">
        <v>1355</v>
      </c>
      <c r="C753" s="183" t="s">
        <v>1356</v>
      </c>
      <c r="D753" s="184" t="s">
        <v>382</v>
      </c>
      <c r="E753" s="185">
        <v>13</v>
      </c>
      <c r="F753" s="188"/>
      <c r="G753" s="186">
        <f t="shared" si="14"/>
        <v>0</v>
      </c>
      <c r="H753" s="188"/>
      <c r="I753" s="186">
        <f t="shared" si="15"/>
        <v>0</v>
      </c>
      <c r="J753" s="188"/>
      <c r="K753" s="186">
        <f t="shared" si="16"/>
        <v>0</v>
      </c>
      <c r="L753" s="186">
        <v>21</v>
      </c>
      <c r="M753" s="186">
        <f t="shared" si="17"/>
        <v>0</v>
      </c>
      <c r="N753" s="186">
        <v>0</v>
      </c>
      <c r="O753" s="186">
        <f t="shared" si="18"/>
        <v>0</v>
      </c>
      <c r="P753" s="186">
        <v>0</v>
      </c>
      <c r="Q753" s="186">
        <f t="shared" si="19"/>
        <v>0</v>
      </c>
      <c r="R753" s="187" t="s">
        <v>1319</v>
      </c>
      <c r="S753" s="187" t="s">
        <v>221</v>
      </c>
      <c r="T753" s="186" t="s">
        <v>221</v>
      </c>
      <c r="U753" s="186">
        <v>1.5</v>
      </c>
      <c r="V753" s="186">
        <f t="shared" si="20"/>
        <v>19.5</v>
      </c>
      <c r="W753" s="187"/>
      <c r="X753" s="187"/>
      <c r="Y753" s="149"/>
      <c r="Z753" s="149"/>
      <c r="AA753" s="149"/>
      <c r="AB753" s="149"/>
      <c r="AC753" s="149"/>
      <c r="AD753" s="149"/>
      <c r="AE753" s="149" t="s">
        <v>332</v>
      </c>
      <c r="AF753" s="149" t="s">
        <v>1357</v>
      </c>
      <c r="AG753" s="149"/>
      <c r="AH753" s="194"/>
      <c r="AI753" s="194"/>
      <c r="AJ753" s="197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5">
      <c r="A754" s="182">
        <v>212</v>
      </c>
      <c r="B754" s="183" t="s">
        <v>1358</v>
      </c>
      <c r="C754" s="183" t="s">
        <v>1359</v>
      </c>
      <c r="D754" s="184" t="s">
        <v>382</v>
      </c>
      <c r="E754" s="185">
        <v>1</v>
      </c>
      <c r="F754" s="188"/>
      <c r="G754" s="186">
        <f t="shared" si="14"/>
        <v>0</v>
      </c>
      <c r="H754" s="188"/>
      <c r="I754" s="186">
        <f t="shared" si="15"/>
        <v>0</v>
      </c>
      <c r="J754" s="188"/>
      <c r="K754" s="186">
        <f t="shared" si="16"/>
        <v>0</v>
      </c>
      <c r="L754" s="186">
        <v>21</v>
      </c>
      <c r="M754" s="186">
        <f t="shared" si="17"/>
        <v>0</v>
      </c>
      <c r="N754" s="186">
        <v>0</v>
      </c>
      <c r="O754" s="186">
        <f t="shared" si="18"/>
        <v>0</v>
      </c>
      <c r="P754" s="186">
        <v>0</v>
      </c>
      <c r="Q754" s="186">
        <f t="shared" si="19"/>
        <v>0</v>
      </c>
      <c r="R754" s="187" t="s">
        <v>1319</v>
      </c>
      <c r="S754" s="187" t="s">
        <v>221</v>
      </c>
      <c r="T754" s="186" t="s">
        <v>221</v>
      </c>
      <c r="U754" s="186">
        <v>2.4500000000000002</v>
      </c>
      <c r="V754" s="186">
        <f t="shared" si="20"/>
        <v>2.4500000000000002</v>
      </c>
      <c r="W754" s="187"/>
      <c r="X754" s="187"/>
      <c r="Y754" s="149"/>
      <c r="Z754" s="149"/>
      <c r="AA754" s="149"/>
      <c r="AB754" s="149"/>
      <c r="AC754" s="149"/>
      <c r="AD754" s="149"/>
      <c r="AE754" s="149" t="s">
        <v>332</v>
      </c>
      <c r="AF754" s="149" t="s">
        <v>1360</v>
      </c>
      <c r="AG754" s="149"/>
      <c r="AH754" s="194"/>
      <c r="AI754" s="194"/>
      <c r="AJ754" s="197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5">
      <c r="A755" s="182">
        <v>213</v>
      </c>
      <c r="B755" s="183" t="s">
        <v>1361</v>
      </c>
      <c r="C755" s="183" t="s">
        <v>1362</v>
      </c>
      <c r="D755" s="184" t="s">
        <v>382</v>
      </c>
      <c r="E755" s="185">
        <v>1</v>
      </c>
      <c r="F755" s="188"/>
      <c r="G755" s="186">
        <f t="shared" si="14"/>
        <v>0</v>
      </c>
      <c r="H755" s="188"/>
      <c r="I755" s="186">
        <f t="shared" si="15"/>
        <v>0</v>
      </c>
      <c r="J755" s="188"/>
      <c r="K755" s="186">
        <f t="shared" si="16"/>
        <v>0</v>
      </c>
      <c r="L755" s="186">
        <v>21</v>
      </c>
      <c r="M755" s="186">
        <f t="shared" si="17"/>
        <v>0</v>
      </c>
      <c r="N755" s="186">
        <v>0</v>
      </c>
      <c r="O755" s="186">
        <f t="shared" si="18"/>
        <v>0</v>
      </c>
      <c r="P755" s="186">
        <v>0</v>
      </c>
      <c r="Q755" s="186">
        <f t="shared" si="19"/>
        <v>0</v>
      </c>
      <c r="R755" s="187" t="s">
        <v>1319</v>
      </c>
      <c r="S755" s="187" t="s">
        <v>221</v>
      </c>
      <c r="T755" s="186" t="s">
        <v>221</v>
      </c>
      <c r="U755" s="186">
        <v>1.63</v>
      </c>
      <c r="V755" s="186">
        <f t="shared" si="20"/>
        <v>1.63</v>
      </c>
      <c r="W755" s="187"/>
      <c r="X755" s="187"/>
      <c r="Y755" s="149"/>
      <c r="Z755" s="149"/>
      <c r="AA755" s="149"/>
      <c r="AB755" s="149"/>
      <c r="AC755" s="149"/>
      <c r="AD755" s="149"/>
      <c r="AE755" s="149" t="s">
        <v>332</v>
      </c>
      <c r="AF755" s="149" t="s">
        <v>1363</v>
      </c>
      <c r="AG755" s="149"/>
      <c r="AH755" s="194"/>
      <c r="AI755" s="194"/>
      <c r="AJ755" s="197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5">
      <c r="A756" s="182">
        <v>214</v>
      </c>
      <c r="B756" s="183" t="s">
        <v>1364</v>
      </c>
      <c r="C756" s="183" t="s">
        <v>1365</v>
      </c>
      <c r="D756" s="184" t="s">
        <v>382</v>
      </c>
      <c r="E756" s="185">
        <v>38</v>
      </c>
      <c r="F756" s="188"/>
      <c r="G756" s="186">
        <f t="shared" si="14"/>
        <v>0</v>
      </c>
      <c r="H756" s="188"/>
      <c r="I756" s="186">
        <f t="shared" si="15"/>
        <v>0</v>
      </c>
      <c r="J756" s="188"/>
      <c r="K756" s="186">
        <f t="shared" si="16"/>
        <v>0</v>
      </c>
      <c r="L756" s="186">
        <v>21</v>
      </c>
      <c r="M756" s="186">
        <f t="shared" si="17"/>
        <v>0</v>
      </c>
      <c r="N756" s="186">
        <v>0</v>
      </c>
      <c r="O756" s="186">
        <f t="shared" si="18"/>
        <v>0</v>
      </c>
      <c r="P756" s="186">
        <v>0</v>
      </c>
      <c r="Q756" s="186">
        <f t="shared" si="19"/>
        <v>0</v>
      </c>
      <c r="R756" s="187" t="s">
        <v>1319</v>
      </c>
      <c r="S756" s="187" t="s">
        <v>221</v>
      </c>
      <c r="T756" s="186" t="s">
        <v>221</v>
      </c>
      <c r="U756" s="186">
        <v>0.77500000000000002</v>
      </c>
      <c r="V756" s="186">
        <f t="shared" si="20"/>
        <v>29.45</v>
      </c>
      <c r="W756" s="187"/>
      <c r="X756" s="187"/>
      <c r="Y756" s="149"/>
      <c r="Z756" s="149"/>
      <c r="AA756" s="149"/>
      <c r="AB756" s="149"/>
      <c r="AC756" s="149"/>
      <c r="AD756" s="149"/>
      <c r="AE756" s="149" t="s">
        <v>332</v>
      </c>
      <c r="AF756" s="199" t="s">
        <v>1366</v>
      </c>
      <c r="AG756" s="149"/>
      <c r="AH756" s="194"/>
      <c r="AI756" s="194"/>
      <c r="AJ756" s="197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5">
      <c r="A757" s="182">
        <v>215</v>
      </c>
      <c r="B757" s="183" t="s">
        <v>1367</v>
      </c>
      <c r="C757" s="183" t="s">
        <v>1368</v>
      </c>
      <c r="D757" s="184" t="s">
        <v>382</v>
      </c>
      <c r="E757" s="185">
        <v>9</v>
      </c>
      <c r="F757" s="188"/>
      <c r="G757" s="186">
        <f t="shared" si="14"/>
        <v>0</v>
      </c>
      <c r="H757" s="188"/>
      <c r="I757" s="186">
        <f t="shared" si="15"/>
        <v>0</v>
      </c>
      <c r="J757" s="188"/>
      <c r="K757" s="186">
        <f t="shared" si="16"/>
        <v>0</v>
      </c>
      <c r="L757" s="186">
        <v>21</v>
      </c>
      <c r="M757" s="186">
        <f t="shared" si="17"/>
        <v>0</v>
      </c>
      <c r="N757" s="186">
        <v>7.5000000000000002E-4</v>
      </c>
      <c r="O757" s="186">
        <f t="shared" si="18"/>
        <v>0.01</v>
      </c>
      <c r="P757" s="186">
        <v>0</v>
      </c>
      <c r="Q757" s="186">
        <f t="shared" si="19"/>
        <v>0</v>
      </c>
      <c r="R757" s="187" t="s">
        <v>365</v>
      </c>
      <c r="S757" s="187" t="s">
        <v>221</v>
      </c>
      <c r="T757" s="186" t="s">
        <v>221</v>
      </c>
      <c r="U757" s="186">
        <v>0</v>
      </c>
      <c r="V757" s="186">
        <f t="shared" si="20"/>
        <v>0</v>
      </c>
      <c r="W757" s="187"/>
      <c r="X757" s="187"/>
      <c r="Y757" s="149"/>
      <c r="Z757" s="149"/>
      <c r="AA757" s="149"/>
      <c r="AB757" s="149"/>
      <c r="AC757" s="149"/>
      <c r="AD757" s="149"/>
      <c r="AE757" s="149" t="s">
        <v>367</v>
      </c>
      <c r="AF757" s="149" t="s">
        <v>1369</v>
      </c>
      <c r="AG757" s="149"/>
      <c r="AH757" s="194"/>
      <c r="AI757" s="194"/>
      <c r="AJ757" s="197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5">
      <c r="A758" s="182">
        <v>216</v>
      </c>
      <c r="B758" s="183" t="s">
        <v>1370</v>
      </c>
      <c r="C758" s="183" t="s">
        <v>1371</v>
      </c>
      <c r="D758" s="184" t="s">
        <v>382</v>
      </c>
      <c r="E758" s="185">
        <v>29</v>
      </c>
      <c r="F758" s="188"/>
      <c r="G758" s="186">
        <f t="shared" si="14"/>
        <v>0</v>
      </c>
      <c r="H758" s="188"/>
      <c r="I758" s="186">
        <f t="shared" si="15"/>
        <v>0</v>
      </c>
      <c r="J758" s="188"/>
      <c r="K758" s="186">
        <f t="shared" si="16"/>
        <v>0</v>
      </c>
      <c r="L758" s="186">
        <v>21</v>
      </c>
      <c r="M758" s="186">
        <f t="shared" si="17"/>
        <v>0</v>
      </c>
      <c r="N758" s="186">
        <v>7.5000000000000002E-4</v>
      </c>
      <c r="O758" s="186">
        <f t="shared" si="18"/>
        <v>0.02</v>
      </c>
      <c r="P758" s="186">
        <v>0</v>
      </c>
      <c r="Q758" s="186">
        <f t="shared" si="19"/>
        <v>0</v>
      </c>
      <c r="R758" s="187" t="s">
        <v>365</v>
      </c>
      <c r="S758" s="187" t="s">
        <v>221</v>
      </c>
      <c r="T758" s="186" t="s">
        <v>221</v>
      </c>
      <c r="U758" s="186">
        <v>0</v>
      </c>
      <c r="V758" s="186">
        <f t="shared" si="20"/>
        <v>0</v>
      </c>
      <c r="W758" s="187"/>
      <c r="X758" s="187"/>
      <c r="Y758" s="149"/>
      <c r="Z758" s="149"/>
      <c r="AA758" s="149"/>
      <c r="AB758" s="149"/>
      <c r="AC758" s="149"/>
      <c r="AD758" s="149"/>
      <c r="AE758" s="149" t="s">
        <v>367</v>
      </c>
      <c r="AF758" s="149" t="s">
        <v>1372</v>
      </c>
      <c r="AG758" s="149"/>
      <c r="AH758" s="194"/>
      <c r="AI758" s="194"/>
      <c r="AJ758" s="197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 x14ac:dyDescent="0.25">
      <c r="A759" s="182">
        <v>217</v>
      </c>
      <c r="B759" s="183" t="s">
        <v>1373</v>
      </c>
      <c r="C759" s="183" t="s">
        <v>1374</v>
      </c>
      <c r="D759" s="184" t="s">
        <v>382</v>
      </c>
      <c r="E759" s="185">
        <v>29</v>
      </c>
      <c r="F759" s="188"/>
      <c r="G759" s="186">
        <f t="shared" si="14"/>
        <v>0</v>
      </c>
      <c r="H759" s="188"/>
      <c r="I759" s="186">
        <f t="shared" si="15"/>
        <v>0</v>
      </c>
      <c r="J759" s="188"/>
      <c r="K759" s="186">
        <f t="shared" si="16"/>
        <v>0</v>
      </c>
      <c r="L759" s="186">
        <v>21</v>
      </c>
      <c r="M759" s="186">
        <f t="shared" si="17"/>
        <v>0</v>
      </c>
      <c r="N759" s="186">
        <v>4.4999999999999999E-4</v>
      </c>
      <c r="O759" s="186">
        <f t="shared" si="18"/>
        <v>0.01</v>
      </c>
      <c r="P759" s="186">
        <v>0</v>
      </c>
      <c r="Q759" s="186">
        <f t="shared" si="19"/>
        <v>0</v>
      </c>
      <c r="R759" s="187" t="s">
        <v>365</v>
      </c>
      <c r="S759" s="187" t="s">
        <v>221</v>
      </c>
      <c r="T759" s="186" t="s">
        <v>221</v>
      </c>
      <c r="U759" s="186">
        <v>0</v>
      </c>
      <c r="V759" s="186">
        <f t="shared" si="20"/>
        <v>0</v>
      </c>
      <c r="W759" s="187"/>
      <c r="X759" s="187"/>
      <c r="Y759" s="149"/>
      <c r="Z759" s="149"/>
      <c r="AA759" s="149"/>
      <c r="AB759" s="149"/>
      <c r="AC759" s="149"/>
      <c r="AD759" s="149"/>
      <c r="AE759" s="149" t="s">
        <v>367</v>
      </c>
      <c r="AF759" s="149" t="s">
        <v>1375</v>
      </c>
      <c r="AG759" s="149"/>
      <c r="AH759" s="194"/>
      <c r="AI759" s="194"/>
      <c r="AJ759" s="197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5">
      <c r="A760" s="182">
        <v>218</v>
      </c>
      <c r="B760" s="183" t="s">
        <v>1376</v>
      </c>
      <c r="C760" s="183" t="s">
        <v>1377</v>
      </c>
      <c r="D760" s="184" t="s">
        <v>382</v>
      </c>
      <c r="E760" s="185">
        <v>6</v>
      </c>
      <c r="F760" s="188"/>
      <c r="G760" s="186">
        <f t="shared" si="14"/>
        <v>0</v>
      </c>
      <c r="H760" s="188"/>
      <c r="I760" s="186">
        <f t="shared" si="15"/>
        <v>0</v>
      </c>
      <c r="J760" s="188"/>
      <c r="K760" s="186">
        <f t="shared" si="16"/>
        <v>0</v>
      </c>
      <c r="L760" s="186">
        <v>21</v>
      </c>
      <c r="M760" s="186">
        <f t="shared" si="17"/>
        <v>0</v>
      </c>
      <c r="N760" s="186">
        <v>1.4999999999999999E-2</v>
      </c>
      <c r="O760" s="186">
        <f t="shared" si="18"/>
        <v>0.09</v>
      </c>
      <c r="P760" s="186">
        <v>0</v>
      </c>
      <c r="Q760" s="186">
        <f t="shared" si="19"/>
        <v>0</v>
      </c>
      <c r="R760" s="187" t="s">
        <v>365</v>
      </c>
      <c r="S760" s="187" t="s">
        <v>221</v>
      </c>
      <c r="T760" s="186" t="s">
        <v>221</v>
      </c>
      <c r="U760" s="186">
        <v>0</v>
      </c>
      <c r="V760" s="186">
        <f t="shared" si="20"/>
        <v>0</v>
      </c>
      <c r="W760" s="187"/>
      <c r="X760" s="187"/>
      <c r="Y760" s="149"/>
      <c r="Z760" s="149"/>
      <c r="AA760" s="149"/>
      <c r="AB760" s="149"/>
      <c r="AC760" s="149"/>
      <c r="AD760" s="149"/>
      <c r="AE760" s="149" t="s">
        <v>367</v>
      </c>
      <c r="AF760" s="149" t="s">
        <v>1378</v>
      </c>
      <c r="AG760" s="149"/>
      <c r="AH760" s="194"/>
      <c r="AI760" s="194"/>
      <c r="AJ760" s="197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5">
      <c r="A761" s="150"/>
      <c r="B761" s="191" t="s">
        <v>1379</v>
      </c>
      <c r="C761" s="192"/>
      <c r="D761" s="189"/>
      <c r="E761" s="190">
        <v>6</v>
      </c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4"/>
      <c r="S761" s="164"/>
      <c r="T761" s="163"/>
      <c r="U761" s="163"/>
      <c r="V761" s="163"/>
      <c r="W761" s="164"/>
      <c r="X761" s="164"/>
      <c r="Y761" s="149"/>
      <c r="Z761" s="149"/>
      <c r="AA761" s="149"/>
      <c r="AB761" s="149"/>
      <c r="AC761" s="149"/>
      <c r="AD761" s="149"/>
      <c r="AE761" s="149" t="s">
        <v>280</v>
      </c>
      <c r="AF761" s="149">
        <v>0</v>
      </c>
      <c r="AG761" s="149"/>
      <c r="AH761" s="194"/>
      <c r="AI761" s="198" t="s">
        <v>1379</v>
      </c>
      <c r="AJ761" s="197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5">
      <c r="A762" s="182">
        <v>219</v>
      </c>
      <c r="B762" s="183" t="s">
        <v>1380</v>
      </c>
      <c r="C762" s="183" t="s">
        <v>1381</v>
      </c>
      <c r="D762" s="184" t="s">
        <v>382</v>
      </c>
      <c r="E762" s="185">
        <v>4</v>
      </c>
      <c r="F762" s="188"/>
      <c r="G762" s="186">
        <f>ROUND(E762*F762,2)</f>
        <v>0</v>
      </c>
      <c r="H762" s="188"/>
      <c r="I762" s="186">
        <f>ROUND(E762*H762,2)</f>
        <v>0</v>
      </c>
      <c r="J762" s="188"/>
      <c r="K762" s="186">
        <f>ROUND(E762*J762,2)</f>
        <v>0</v>
      </c>
      <c r="L762" s="186">
        <v>21</v>
      </c>
      <c r="M762" s="186">
        <f>G762*(1+L762/100)</f>
        <v>0</v>
      </c>
      <c r="N762" s="186">
        <v>1.7000000000000001E-2</v>
      </c>
      <c r="O762" s="186">
        <f>ROUND(E762*N762,2)</f>
        <v>7.0000000000000007E-2</v>
      </c>
      <c r="P762" s="186">
        <v>0</v>
      </c>
      <c r="Q762" s="186">
        <f>ROUND(E762*P762,2)</f>
        <v>0</v>
      </c>
      <c r="R762" s="187" t="s">
        <v>365</v>
      </c>
      <c r="S762" s="187" t="s">
        <v>221</v>
      </c>
      <c r="T762" s="186" t="s">
        <v>221</v>
      </c>
      <c r="U762" s="186">
        <v>0</v>
      </c>
      <c r="V762" s="186">
        <f>ROUND(E762*U762,2)</f>
        <v>0</v>
      </c>
      <c r="W762" s="187"/>
      <c r="X762" s="187"/>
      <c r="Y762" s="149"/>
      <c r="Z762" s="149"/>
      <c r="AA762" s="149"/>
      <c r="AB762" s="149"/>
      <c r="AC762" s="149"/>
      <c r="AD762" s="149"/>
      <c r="AE762" s="149" t="s">
        <v>367</v>
      </c>
      <c r="AF762" s="149" t="s">
        <v>1382</v>
      </c>
      <c r="AG762" s="149"/>
      <c r="AH762" s="194"/>
      <c r="AI762" s="194"/>
      <c r="AJ762" s="197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 x14ac:dyDescent="0.25">
      <c r="A763" s="150"/>
      <c r="B763" s="191" t="s">
        <v>1383</v>
      </c>
      <c r="C763" s="192"/>
      <c r="D763" s="189"/>
      <c r="E763" s="190">
        <v>2</v>
      </c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4"/>
      <c r="S763" s="164"/>
      <c r="T763" s="163"/>
      <c r="U763" s="163"/>
      <c r="V763" s="163"/>
      <c r="W763" s="164"/>
      <c r="X763" s="164"/>
      <c r="Y763" s="149"/>
      <c r="Z763" s="149"/>
      <c r="AA763" s="149"/>
      <c r="AB763" s="149"/>
      <c r="AC763" s="149"/>
      <c r="AD763" s="149"/>
      <c r="AE763" s="149" t="s">
        <v>280</v>
      </c>
      <c r="AF763" s="149">
        <v>0</v>
      </c>
      <c r="AG763" s="149"/>
      <c r="AH763" s="194"/>
      <c r="AI763" s="198" t="s">
        <v>1383</v>
      </c>
      <c r="AJ763" s="197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5">
      <c r="A764" s="150"/>
      <c r="B764" s="191" t="s">
        <v>1384</v>
      </c>
      <c r="C764" s="192"/>
      <c r="D764" s="189"/>
      <c r="E764" s="190">
        <v>2</v>
      </c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4"/>
      <c r="S764" s="164"/>
      <c r="T764" s="163"/>
      <c r="U764" s="163"/>
      <c r="V764" s="163"/>
      <c r="W764" s="164"/>
      <c r="X764" s="164"/>
      <c r="Y764" s="149"/>
      <c r="Z764" s="149"/>
      <c r="AA764" s="149"/>
      <c r="AB764" s="149"/>
      <c r="AC764" s="149"/>
      <c r="AD764" s="149"/>
      <c r="AE764" s="149" t="s">
        <v>280</v>
      </c>
      <c r="AF764" s="149">
        <v>0</v>
      </c>
      <c r="AG764" s="149"/>
      <c r="AH764" s="194"/>
      <c r="AI764" s="198" t="s">
        <v>1384</v>
      </c>
      <c r="AJ764" s="197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5">
      <c r="A765" s="182">
        <v>220</v>
      </c>
      <c r="B765" s="183" t="s">
        <v>1385</v>
      </c>
      <c r="C765" s="183" t="s">
        <v>1386</v>
      </c>
      <c r="D765" s="184" t="s">
        <v>382</v>
      </c>
      <c r="E765" s="185">
        <v>13</v>
      </c>
      <c r="F765" s="188"/>
      <c r="G765" s="186">
        <f>ROUND(E765*F765,2)</f>
        <v>0</v>
      </c>
      <c r="H765" s="188"/>
      <c r="I765" s="186">
        <f>ROUND(E765*H765,2)</f>
        <v>0</v>
      </c>
      <c r="J765" s="188"/>
      <c r="K765" s="186">
        <f>ROUND(E765*J765,2)</f>
        <v>0</v>
      </c>
      <c r="L765" s="186">
        <v>21</v>
      </c>
      <c r="M765" s="186">
        <f>G765*(1+L765/100)</f>
        <v>0</v>
      </c>
      <c r="N765" s="186">
        <v>1.9E-2</v>
      </c>
      <c r="O765" s="186">
        <f>ROUND(E765*N765,2)</f>
        <v>0.25</v>
      </c>
      <c r="P765" s="186">
        <v>0</v>
      </c>
      <c r="Q765" s="186">
        <f>ROUND(E765*P765,2)</f>
        <v>0</v>
      </c>
      <c r="R765" s="187" t="s">
        <v>365</v>
      </c>
      <c r="S765" s="187" t="s">
        <v>221</v>
      </c>
      <c r="T765" s="186" t="s">
        <v>221</v>
      </c>
      <c r="U765" s="186">
        <v>0</v>
      </c>
      <c r="V765" s="186">
        <f>ROUND(E765*U765,2)</f>
        <v>0</v>
      </c>
      <c r="W765" s="187"/>
      <c r="X765" s="187"/>
      <c r="Y765" s="149"/>
      <c r="Z765" s="149"/>
      <c r="AA765" s="149"/>
      <c r="AB765" s="149"/>
      <c r="AC765" s="149"/>
      <c r="AD765" s="149"/>
      <c r="AE765" s="149" t="s">
        <v>367</v>
      </c>
      <c r="AF765" s="149" t="s">
        <v>1387</v>
      </c>
      <c r="AG765" s="149"/>
      <c r="AH765" s="194"/>
      <c r="AI765" s="194"/>
      <c r="AJ765" s="197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5">
      <c r="A766" s="150"/>
      <c r="B766" s="191" t="s">
        <v>1388</v>
      </c>
      <c r="C766" s="192"/>
      <c r="D766" s="189"/>
      <c r="E766" s="190">
        <v>8</v>
      </c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4"/>
      <c r="S766" s="164"/>
      <c r="T766" s="163"/>
      <c r="U766" s="163"/>
      <c r="V766" s="163"/>
      <c r="W766" s="164"/>
      <c r="X766" s="164"/>
      <c r="Y766" s="149"/>
      <c r="Z766" s="149"/>
      <c r="AA766" s="149"/>
      <c r="AB766" s="149"/>
      <c r="AC766" s="149"/>
      <c r="AD766" s="149"/>
      <c r="AE766" s="149" t="s">
        <v>280</v>
      </c>
      <c r="AF766" s="149">
        <v>0</v>
      </c>
      <c r="AG766" s="149"/>
      <c r="AH766" s="194"/>
      <c r="AI766" s="198" t="s">
        <v>1388</v>
      </c>
      <c r="AJ766" s="197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 x14ac:dyDescent="0.25">
      <c r="A767" s="150"/>
      <c r="B767" s="191" t="s">
        <v>1389</v>
      </c>
      <c r="C767" s="192"/>
      <c r="D767" s="189"/>
      <c r="E767" s="190">
        <v>5</v>
      </c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4"/>
      <c r="S767" s="164"/>
      <c r="T767" s="163"/>
      <c r="U767" s="163"/>
      <c r="V767" s="163"/>
      <c r="W767" s="164"/>
      <c r="X767" s="164"/>
      <c r="Y767" s="149"/>
      <c r="Z767" s="149"/>
      <c r="AA767" s="149"/>
      <c r="AB767" s="149"/>
      <c r="AC767" s="149"/>
      <c r="AD767" s="149"/>
      <c r="AE767" s="149" t="s">
        <v>280</v>
      </c>
      <c r="AF767" s="149">
        <v>0</v>
      </c>
      <c r="AG767" s="149"/>
      <c r="AH767" s="194"/>
      <c r="AI767" s="198" t="s">
        <v>1389</v>
      </c>
      <c r="AJ767" s="197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5">
      <c r="A768" s="182">
        <v>221</v>
      </c>
      <c r="B768" s="183" t="s">
        <v>1390</v>
      </c>
      <c r="C768" s="183" t="s">
        <v>1391</v>
      </c>
      <c r="D768" s="184" t="s">
        <v>382</v>
      </c>
      <c r="E768" s="185">
        <v>12</v>
      </c>
      <c r="F768" s="188"/>
      <c r="G768" s="186">
        <f>ROUND(E768*F768,2)</f>
        <v>0</v>
      </c>
      <c r="H768" s="188"/>
      <c r="I768" s="186">
        <f>ROUND(E768*H768,2)</f>
        <v>0</v>
      </c>
      <c r="J768" s="188"/>
      <c r="K768" s="186">
        <f>ROUND(E768*J768,2)</f>
        <v>0</v>
      </c>
      <c r="L768" s="186">
        <v>21</v>
      </c>
      <c r="M768" s="186">
        <f>G768*(1+L768/100)</f>
        <v>0</v>
      </c>
      <c r="N768" s="186">
        <v>2.1000000000000001E-2</v>
      </c>
      <c r="O768" s="186">
        <f>ROUND(E768*N768,2)</f>
        <v>0.25</v>
      </c>
      <c r="P768" s="186">
        <v>0</v>
      </c>
      <c r="Q768" s="186">
        <f>ROUND(E768*P768,2)</f>
        <v>0</v>
      </c>
      <c r="R768" s="187" t="s">
        <v>365</v>
      </c>
      <c r="S768" s="187" t="s">
        <v>221</v>
      </c>
      <c r="T768" s="186" t="s">
        <v>221</v>
      </c>
      <c r="U768" s="186">
        <v>0</v>
      </c>
      <c r="V768" s="186">
        <f>ROUND(E768*U768,2)</f>
        <v>0</v>
      </c>
      <c r="W768" s="187"/>
      <c r="X768" s="187"/>
      <c r="Y768" s="149"/>
      <c r="Z768" s="149"/>
      <c r="AA768" s="149"/>
      <c r="AB768" s="149"/>
      <c r="AC768" s="149"/>
      <c r="AD768" s="149"/>
      <c r="AE768" s="149" t="s">
        <v>367</v>
      </c>
      <c r="AF768" s="149" t="s">
        <v>1392</v>
      </c>
      <c r="AG768" s="149"/>
      <c r="AH768" s="194"/>
      <c r="AI768" s="194"/>
      <c r="AJ768" s="197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5">
      <c r="A769" s="150"/>
      <c r="B769" s="191" t="s">
        <v>1393</v>
      </c>
      <c r="C769" s="192"/>
      <c r="D769" s="189"/>
      <c r="E769" s="190">
        <v>4</v>
      </c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4"/>
      <c r="S769" s="164"/>
      <c r="T769" s="163"/>
      <c r="U769" s="163"/>
      <c r="V769" s="163"/>
      <c r="W769" s="164"/>
      <c r="X769" s="164"/>
      <c r="Y769" s="149"/>
      <c r="Z769" s="149"/>
      <c r="AA769" s="149"/>
      <c r="AB769" s="149"/>
      <c r="AC769" s="149"/>
      <c r="AD769" s="149"/>
      <c r="AE769" s="149" t="s">
        <v>280</v>
      </c>
      <c r="AF769" s="149">
        <v>0</v>
      </c>
      <c r="AG769" s="149"/>
      <c r="AH769" s="194"/>
      <c r="AI769" s="198" t="s">
        <v>1393</v>
      </c>
      <c r="AJ769" s="197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5">
      <c r="A770" s="150"/>
      <c r="B770" s="191" t="s">
        <v>1394</v>
      </c>
      <c r="C770" s="192"/>
      <c r="D770" s="189"/>
      <c r="E770" s="190">
        <v>8</v>
      </c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4"/>
      <c r="S770" s="164"/>
      <c r="T770" s="163"/>
      <c r="U770" s="163"/>
      <c r="V770" s="163"/>
      <c r="W770" s="164"/>
      <c r="X770" s="164"/>
      <c r="Y770" s="149"/>
      <c r="Z770" s="149"/>
      <c r="AA770" s="149"/>
      <c r="AB770" s="149"/>
      <c r="AC770" s="149"/>
      <c r="AD770" s="149"/>
      <c r="AE770" s="149" t="s">
        <v>280</v>
      </c>
      <c r="AF770" s="149">
        <v>0</v>
      </c>
      <c r="AG770" s="149"/>
      <c r="AH770" s="194"/>
      <c r="AI770" s="198" t="s">
        <v>1394</v>
      </c>
      <c r="AJ770" s="197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 x14ac:dyDescent="0.25">
      <c r="A771" s="182">
        <v>222</v>
      </c>
      <c r="B771" s="183" t="s">
        <v>1395</v>
      </c>
      <c r="C771" s="183" t="s">
        <v>2862</v>
      </c>
      <c r="D771" s="184" t="s">
        <v>382</v>
      </c>
      <c r="E771" s="185">
        <v>1</v>
      </c>
      <c r="F771" s="188"/>
      <c r="G771" s="186">
        <f>ROUND(E771*F771,2)</f>
        <v>0</v>
      </c>
      <c r="H771" s="188"/>
      <c r="I771" s="186">
        <f>ROUND(E771*H771,2)</f>
        <v>0</v>
      </c>
      <c r="J771" s="188"/>
      <c r="K771" s="186">
        <f>ROUND(E771*J771,2)</f>
        <v>0</v>
      </c>
      <c r="L771" s="186">
        <v>21</v>
      </c>
      <c r="M771" s="186">
        <f>G771*(1+L771/100)</f>
        <v>0</v>
      </c>
      <c r="N771" s="186">
        <v>2.5999999999999999E-2</v>
      </c>
      <c r="O771" s="186">
        <f>ROUND(E771*N771,2)</f>
        <v>0.03</v>
      </c>
      <c r="P771" s="186">
        <v>0</v>
      </c>
      <c r="Q771" s="186">
        <f>ROUND(E771*P771,2)</f>
        <v>0</v>
      </c>
      <c r="R771" s="187" t="s">
        <v>365</v>
      </c>
      <c r="S771" s="187" t="s">
        <v>221</v>
      </c>
      <c r="T771" s="186" t="s">
        <v>221</v>
      </c>
      <c r="U771" s="186">
        <v>0</v>
      </c>
      <c r="V771" s="186">
        <f>ROUND(E771*U771,2)</f>
        <v>0</v>
      </c>
      <c r="W771" s="187"/>
      <c r="X771" s="187"/>
      <c r="Y771" s="149"/>
      <c r="Z771" s="149"/>
      <c r="AA771" s="149"/>
      <c r="AB771" s="149"/>
      <c r="AC771" s="149"/>
      <c r="AD771" s="149"/>
      <c r="AE771" s="149" t="s">
        <v>367</v>
      </c>
      <c r="AF771" s="199" t="s">
        <v>1396</v>
      </c>
      <c r="AG771" s="149"/>
      <c r="AH771" s="194"/>
      <c r="AI771" s="194"/>
      <c r="AJ771" s="197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5">
      <c r="A772" s="150"/>
      <c r="B772" s="191" t="s">
        <v>1397</v>
      </c>
      <c r="C772" s="192"/>
      <c r="D772" s="189"/>
      <c r="E772" s="190">
        <v>1</v>
      </c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4"/>
      <c r="S772" s="164"/>
      <c r="T772" s="163"/>
      <c r="U772" s="163"/>
      <c r="V772" s="163"/>
      <c r="W772" s="164"/>
      <c r="X772" s="164"/>
      <c r="Y772" s="149"/>
      <c r="Z772" s="149"/>
      <c r="AA772" s="149"/>
      <c r="AB772" s="149"/>
      <c r="AC772" s="149"/>
      <c r="AD772" s="149"/>
      <c r="AE772" s="149" t="s">
        <v>280</v>
      </c>
      <c r="AF772" s="149">
        <v>0</v>
      </c>
      <c r="AG772" s="149"/>
      <c r="AH772" s="194"/>
      <c r="AI772" s="198" t="s">
        <v>1397</v>
      </c>
      <c r="AJ772" s="197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ht="20.399999999999999" outlineLevel="1" x14ac:dyDescent="0.25">
      <c r="A773" s="182">
        <v>223</v>
      </c>
      <c r="B773" s="183" t="s">
        <v>1398</v>
      </c>
      <c r="C773" s="183" t="s">
        <v>2863</v>
      </c>
      <c r="D773" s="184" t="s">
        <v>382</v>
      </c>
      <c r="E773" s="185">
        <v>1</v>
      </c>
      <c r="F773" s="188"/>
      <c r="G773" s="186">
        <f>ROUND(E773*F773,2)</f>
        <v>0</v>
      </c>
      <c r="H773" s="188"/>
      <c r="I773" s="186">
        <f>ROUND(E773*H773,2)</f>
        <v>0</v>
      </c>
      <c r="J773" s="188"/>
      <c r="K773" s="186">
        <f>ROUND(E773*J773,2)</f>
        <v>0</v>
      </c>
      <c r="L773" s="186">
        <v>21</v>
      </c>
      <c r="M773" s="186">
        <f>G773*(1+L773/100)</f>
        <v>0</v>
      </c>
      <c r="N773" s="186">
        <v>3.4000000000000002E-2</v>
      </c>
      <c r="O773" s="186">
        <f>ROUND(E773*N773,2)</f>
        <v>0.03</v>
      </c>
      <c r="P773" s="186">
        <v>0</v>
      </c>
      <c r="Q773" s="186">
        <f>ROUND(E773*P773,2)</f>
        <v>0</v>
      </c>
      <c r="R773" s="187" t="s">
        <v>365</v>
      </c>
      <c r="S773" s="187" t="s">
        <v>221</v>
      </c>
      <c r="T773" s="186" t="s">
        <v>221</v>
      </c>
      <c r="U773" s="186">
        <v>0</v>
      </c>
      <c r="V773" s="186">
        <f>ROUND(E773*U773,2)</f>
        <v>0</v>
      </c>
      <c r="W773" s="187"/>
      <c r="X773" s="187"/>
      <c r="Y773" s="149"/>
      <c r="Z773" s="149"/>
      <c r="AA773" s="149"/>
      <c r="AB773" s="149"/>
      <c r="AC773" s="149"/>
      <c r="AD773" s="149"/>
      <c r="AE773" s="149" t="s">
        <v>367</v>
      </c>
      <c r="AF773" s="149" t="s">
        <v>1399</v>
      </c>
      <c r="AG773" s="149"/>
      <c r="AH773" s="194"/>
      <c r="AI773" s="194"/>
      <c r="AJ773" s="197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5">
      <c r="A774" s="150"/>
      <c r="B774" s="191" t="s">
        <v>1400</v>
      </c>
      <c r="C774" s="192"/>
      <c r="D774" s="189"/>
      <c r="E774" s="190">
        <v>1</v>
      </c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4"/>
      <c r="S774" s="164"/>
      <c r="T774" s="163"/>
      <c r="U774" s="163"/>
      <c r="V774" s="163"/>
      <c r="W774" s="164"/>
      <c r="X774" s="164"/>
      <c r="Y774" s="149"/>
      <c r="Z774" s="149"/>
      <c r="AA774" s="149"/>
      <c r="AB774" s="149"/>
      <c r="AC774" s="149"/>
      <c r="AD774" s="149"/>
      <c r="AE774" s="149" t="s">
        <v>280</v>
      </c>
      <c r="AF774" s="149">
        <v>0</v>
      </c>
      <c r="AG774" s="149"/>
      <c r="AH774" s="194"/>
      <c r="AI774" s="198" t="s">
        <v>1400</v>
      </c>
      <c r="AJ774" s="197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 x14ac:dyDescent="0.25">
      <c r="A775" s="182">
        <v>224</v>
      </c>
      <c r="B775" s="183" t="s">
        <v>1401</v>
      </c>
      <c r="C775" s="183" t="s">
        <v>1402</v>
      </c>
      <c r="D775" s="184" t="s">
        <v>382</v>
      </c>
      <c r="E775" s="185">
        <v>1</v>
      </c>
      <c r="F775" s="188"/>
      <c r="G775" s="186">
        <f>ROUND(E775*F775,2)</f>
        <v>0</v>
      </c>
      <c r="H775" s="188"/>
      <c r="I775" s="186">
        <f>ROUND(E775*H775,2)</f>
        <v>0</v>
      </c>
      <c r="J775" s="188"/>
      <c r="K775" s="186">
        <f>ROUND(E775*J775,2)</f>
        <v>0</v>
      </c>
      <c r="L775" s="186">
        <v>21</v>
      </c>
      <c r="M775" s="186">
        <f>G775*(1+L775/100)</f>
        <v>0</v>
      </c>
      <c r="N775" s="186">
        <v>2.7E-2</v>
      </c>
      <c r="O775" s="186">
        <f>ROUND(E775*N775,2)</f>
        <v>0.03</v>
      </c>
      <c r="P775" s="186">
        <v>0</v>
      </c>
      <c r="Q775" s="186">
        <f>ROUND(E775*P775,2)</f>
        <v>0</v>
      </c>
      <c r="R775" s="187" t="s">
        <v>365</v>
      </c>
      <c r="S775" s="187" t="s">
        <v>221</v>
      </c>
      <c r="T775" s="186" t="s">
        <v>221</v>
      </c>
      <c r="U775" s="186">
        <v>0</v>
      </c>
      <c r="V775" s="186">
        <f>ROUND(E775*U775,2)</f>
        <v>0</v>
      </c>
      <c r="W775" s="187"/>
      <c r="X775" s="187"/>
      <c r="Y775" s="149"/>
      <c r="Z775" s="149"/>
      <c r="AA775" s="149"/>
      <c r="AB775" s="149"/>
      <c r="AC775" s="149"/>
      <c r="AD775" s="149"/>
      <c r="AE775" s="149" t="s">
        <v>367</v>
      </c>
      <c r="AF775" s="149" t="s">
        <v>1403</v>
      </c>
      <c r="AG775" s="149"/>
      <c r="AH775" s="194"/>
      <c r="AI775" s="194"/>
      <c r="AJ775" s="197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 x14ac:dyDescent="0.25">
      <c r="A776" s="150"/>
      <c r="B776" s="191" t="s">
        <v>1404</v>
      </c>
      <c r="C776" s="192"/>
      <c r="D776" s="189"/>
      <c r="E776" s="190">
        <v>1</v>
      </c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4"/>
      <c r="S776" s="164"/>
      <c r="T776" s="163"/>
      <c r="U776" s="163"/>
      <c r="V776" s="163"/>
      <c r="W776" s="164"/>
      <c r="X776" s="164"/>
      <c r="Y776" s="149"/>
      <c r="Z776" s="149"/>
      <c r="AA776" s="149"/>
      <c r="AB776" s="149"/>
      <c r="AC776" s="149"/>
      <c r="AD776" s="149"/>
      <c r="AE776" s="149" t="s">
        <v>280</v>
      </c>
      <c r="AF776" s="149">
        <v>0</v>
      </c>
      <c r="AG776" s="149"/>
      <c r="AH776" s="194"/>
      <c r="AI776" s="198" t="s">
        <v>1404</v>
      </c>
      <c r="AJ776" s="197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5">
      <c r="A777" s="182">
        <v>225</v>
      </c>
      <c r="B777" s="183" t="s">
        <v>1405</v>
      </c>
      <c r="C777" s="183" t="s">
        <v>1348</v>
      </c>
      <c r="D777" s="184" t="s">
        <v>0</v>
      </c>
      <c r="E777" s="201"/>
      <c r="F777" s="188"/>
      <c r="G777" s="186">
        <f>ROUND(E777*F777,2)</f>
        <v>0</v>
      </c>
      <c r="H777" s="188"/>
      <c r="I777" s="186">
        <f>ROUND(E777*H777,2)</f>
        <v>0</v>
      </c>
      <c r="J777" s="188"/>
      <c r="K777" s="186">
        <f>ROUND(E777*J777,2)</f>
        <v>0</v>
      </c>
      <c r="L777" s="186">
        <v>21</v>
      </c>
      <c r="M777" s="186">
        <f>G777*(1+L777/100)</f>
        <v>0</v>
      </c>
      <c r="N777" s="186">
        <v>0</v>
      </c>
      <c r="O777" s="186">
        <f>ROUND(E777*N777,2)</f>
        <v>0</v>
      </c>
      <c r="P777" s="186">
        <v>0</v>
      </c>
      <c r="Q777" s="186">
        <f>ROUND(E777*P777,2)</f>
        <v>0</v>
      </c>
      <c r="R777" s="187" t="s">
        <v>1319</v>
      </c>
      <c r="S777" s="187" t="s">
        <v>221</v>
      </c>
      <c r="T777" s="186" t="s">
        <v>221</v>
      </c>
      <c r="U777" s="186">
        <v>0</v>
      </c>
      <c r="V777" s="186">
        <f>ROUND(E777*U777,2)</f>
        <v>0</v>
      </c>
      <c r="W777" s="187"/>
      <c r="X777" s="187"/>
      <c r="Y777" s="149"/>
      <c r="Z777" s="149"/>
      <c r="AA777" s="149"/>
      <c r="AB777" s="149"/>
      <c r="AC777" s="149"/>
      <c r="AD777" s="149"/>
      <c r="AE777" s="149" t="s">
        <v>1090</v>
      </c>
      <c r="AF777" s="149" t="s">
        <v>1406</v>
      </c>
      <c r="AG777" s="149"/>
      <c r="AH777" s="194"/>
      <c r="AI777" s="194"/>
      <c r="AJ777" s="197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5">
      <c r="A778" s="150"/>
      <c r="B778" s="191" t="s">
        <v>1277</v>
      </c>
      <c r="C778" s="192"/>
      <c r="D778" s="189"/>
      <c r="E778" s="190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4"/>
      <c r="S778" s="164"/>
      <c r="T778" s="163"/>
      <c r="U778" s="163"/>
      <c r="V778" s="163"/>
      <c r="W778" s="164"/>
      <c r="X778" s="164"/>
      <c r="Y778" s="149"/>
      <c r="Z778" s="149"/>
      <c r="AA778" s="149"/>
      <c r="AB778" s="149"/>
      <c r="AC778" s="149"/>
      <c r="AD778" s="149"/>
      <c r="AE778" s="149" t="s">
        <v>280</v>
      </c>
      <c r="AF778" s="149">
        <v>0</v>
      </c>
      <c r="AG778" s="149"/>
      <c r="AH778" s="194"/>
      <c r="AI778" s="198" t="s">
        <v>1277</v>
      </c>
      <c r="AJ778" s="197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 x14ac:dyDescent="0.25">
      <c r="A779" s="150"/>
      <c r="B779" s="270" t="s">
        <v>1407</v>
      </c>
      <c r="C779" s="270"/>
      <c r="D779" s="271"/>
      <c r="E779" s="190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4"/>
      <c r="S779" s="164"/>
      <c r="T779" s="163"/>
      <c r="U779" s="163"/>
      <c r="V779" s="163"/>
      <c r="W779" s="164"/>
      <c r="X779" s="164"/>
      <c r="Y779" s="149"/>
      <c r="Z779" s="149"/>
      <c r="AA779" s="149"/>
      <c r="AB779" s="149"/>
      <c r="AC779" s="149"/>
      <c r="AD779" s="149"/>
      <c r="AE779" s="149" t="s">
        <v>280</v>
      </c>
      <c r="AF779" s="149">
        <v>0</v>
      </c>
      <c r="AG779" s="149"/>
      <c r="AH779" s="194"/>
      <c r="AI779" s="198" t="s">
        <v>1407</v>
      </c>
      <c r="AJ779" s="197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5">
      <c r="A780" s="150"/>
      <c r="B780" s="191" t="s">
        <v>1408</v>
      </c>
      <c r="C780" s="192"/>
      <c r="D780" s="189"/>
      <c r="E780" s="190">
        <v>2379.8000000000002</v>
      </c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4"/>
      <c r="S780" s="164"/>
      <c r="T780" s="163"/>
      <c r="U780" s="163"/>
      <c r="V780" s="163"/>
      <c r="W780" s="164"/>
      <c r="X780" s="164"/>
      <c r="Y780" s="149"/>
      <c r="Z780" s="149"/>
      <c r="AA780" s="149"/>
      <c r="AB780" s="149"/>
      <c r="AC780" s="149"/>
      <c r="AD780" s="149"/>
      <c r="AE780" s="149" t="s">
        <v>280</v>
      </c>
      <c r="AF780" s="149">
        <v>0</v>
      </c>
      <c r="AG780" s="149"/>
      <c r="AH780" s="194"/>
      <c r="AI780" s="198" t="s">
        <v>1408</v>
      </c>
      <c r="AJ780" s="197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x14ac:dyDescent="0.25">
      <c r="A781" s="136"/>
      <c r="B781" s="154"/>
      <c r="C781" s="154"/>
      <c r="D781" s="157"/>
      <c r="E781" s="158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60"/>
      <c r="S781" s="160"/>
      <c r="T781" s="159"/>
      <c r="U781" s="159"/>
      <c r="V781" s="159"/>
      <c r="W781" s="160"/>
      <c r="X781" s="160"/>
      <c r="AH781" s="193"/>
      <c r="AI781" s="193"/>
      <c r="AJ781" s="196"/>
    </row>
    <row r="782" spans="1:60" x14ac:dyDescent="0.25">
      <c r="A782" s="152" t="s">
        <v>215</v>
      </c>
      <c r="B782" s="169" t="s">
        <v>160</v>
      </c>
      <c r="C782" s="169" t="s">
        <v>161</v>
      </c>
      <c r="D782" s="170"/>
      <c r="E782" s="171"/>
      <c r="F782" s="172"/>
      <c r="G782" s="173">
        <f>SUMIF(AE783:AE808,"&lt;&gt;NOR",G783:G808)</f>
        <v>0</v>
      </c>
      <c r="H782" s="172"/>
      <c r="I782" s="172">
        <f>SUM(I783:I808)</f>
        <v>0</v>
      </c>
      <c r="J782" s="172"/>
      <c r="K782" s="172">
        <f>SUM(K783:K808)</f>
        <v>0</v>
      </c>
      <c r="L782" s="172"/>
      <c r="M782" s="172">
        <f>SUM(M783:M808)</f>
        <v>0</v>
      </c>
      <c r="N782" s="172"/>
      <c r="O782" s="172">
        <f>SUM(O783:O808)</f>
        <v>0.2</v>
      </c>
      <c r="P782" s="172"/>
      <c r="Q782" s="172">
        <f>SUM(Q783:Q808)</f>
        <v>0</v>
      </c>
      <c r="R782" s="174"/>
      <c r="S782" s="174"/>
      <c r="T782" s="172"/>
      <c r="U782" s="172"/>
      <c r="V782" s="172">
        <f>SUM(V783:V808)</f>
        <v>204.74</v>
      </c>
      <c r="W782" s="174"/>
      <c r="X782" s="175"/>
      <c r="AE782" t="s">
        <v>216</v>
      </c>
      <c r="AH782" s="193"/>
      <c r="AI782" s="193"/>
      <c r="AJ782" s="196"/>
    </row>
    <row r="783" spans="1:60" ht="20.399999999999999" outlineLevel="1" x14ac:dyDescent="0.25">
      <c r="A783" s="182">
        <v>226</v>
      </c>
      <c r="B783" s="183" t="s">
        <v>1409</v>
      </c>
      <c r="C783" s="183" t="s">
        <v>1410</v>
      </c>
      <c r="D783" s="184" t="s">
        <v>501</v>
      </c>
      <c r="E783" s="185">
        <v>36.4</v>
      </c>
      <c r="F783" s="188"/>
      <c r="G783" s="186">
        <f>ROUND(E783*F783,2)</f>
        <v>0</v>
      </c>
      <c r="H783" s="188"/>
      <c r="I783" s="186">
        <f>ROUND(E783*H783,2)</f>
        <v>0</v>
      </c>
      <c r="J783" s="188"/>
      <c r="K783" s="186">
        <f>ROUND(E783*J783,2)</f>
        <v>0</v>
      </c>
      <c r="L783" s="186">
        <v>21</v>
      </c>
      <c r="M783" s="186">
        <f>G783*(1+L783/100)</f>
        <v>0</v>
      </c>
      <c r="N783" s="186">
        <v>5.5100000000000001E-3</v>
      </c>
      <c r="O783" s="186">
        <f>ROUND(E783*N783,2)</f>
        <v>0.2</v>
      </c>
      <c r="P783" s="186">
        <v>0</v>
      </c>
      <c r="Q783" s="186">
        <f>ROUND(E783*P783,2)</f>
        <v>0</v>
      </c>
      <c r="R783" s="187" t="s">
        <v>377</v>
      </c>
      <c r="S783" s="187" t="s">
        <v>221</v>
      </c>
      <c r="T783" s="186" t="s">
        <v>221</v>
      </c>
      <c r="U783" s="186">
        <v>0.42499999999999999</v>
      </c>
      <c r="V783" s="186">
        <f>ROUND(E783*U783,2)</f>
        <v>15.47</v>
      </c>
      <c r="W783" s="187"/>
      <c r="X783" s="187"/>
      <c r="Y783" s="149"/>
      <c r="Z783" s="149"/>
      <c r="AA783" s="149"/>
      <c r="AB783" s="149"/>
      <c r="AC783" s="149"/>
      <c r="AD783" s="149"/>
      <c r="AE783" s="149" t="s">
        <v>332</v>
      </c>
      <c r="AF783" s="149" t="s">
        <v>1411</v>
      </c>
      <c r="AG783" s="149"/>
      <c r="AH783" s="194"/>
      <c r="AI783" s="194"/>
      <c r="AJ783" s="197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5">
      <c r="A784" s="150"/>
      <c r="B784" s="191" t="s">
        <v>1412</v>
      </c>
      <c r="C784" s="192"/>
      <c r="D784" s="189"/>
      <c r="E784" s="190">
        <v>36.4</v>
      </c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4"/>
      <c r="S784" s="164"/>
      <c r="T784" s="163"/>
      <c r="U784" s="163"/>
      <c r="V784" s="163"/>
      <c r="W784" s="164"/>
      <c r="X784" s="164"/>
      <c r="Y784" s="149"/>
      <c r="Z784" s="149"/>
      <c r="AA784" s="149"/>
      <c r="AB784" s="149"/>
      <c r="AC784" s="149"/>
      <c r="AD784" s="149"/>
      <c r="AE784" s="149" t="s">
        <v>280</v>
      </c>
      <c r="AF784" s="149">
        <v>0</v>
      </c>
      <c r="AG784" s="149"/>
      <c r="AH784" s="194"/>
      <c r="AI784" s="198" t="s">
        <v>1412</v>
      </c>
      <c r="AJ784" s="197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5">
      <c r="A785" s="182">
        <v>227</v>
      </c>
      <c r="B785" s="183" t="s">
        <v>1413</v>
      </c>
      <c r="C785" s="183" t="s">
        <v>1414</v>
      </c>
      <c r="D785" s="184" t="s">
        <v>501</v>
      </c>
      <c r="E785" s="185">
        <v>261.81</v>
      </c>
      <c r="F785" s="188"/>
      <c r="G785" s="186">
        <f>ROUND(E785*F785,2)</f>
        <v>0</v>
      </c>
      <c r="H785" s="188"/>
      <c r="I785" s="186">
        <f>ROUND(E785*H785,2)</f>
        <v>0</v>
      </c>
      <c r="J785" s="188"/>
      <c r="K785" s="186">
        <f>ROUND(E785*J785,2)</f>
        <v>0</v>
      </c>
      <c r="L785" s="186">
        <v>21</v>
      </c>
      <c r="M785" s="186">
        <f>G785*(1+L785/100)</f>
        <v>0</v>
      </c>
      <c r="N785" s="186">
        <v>0</v>
      </c>
      <c r="O785" s="186">
        <f>ROUND(E785*N785,2)</f>
        <v>0</v>
      </c>
      <c r="P785" s="186">
        <v>0</v>
      </c>
      <c r="Q785" s="186">
        <f>ROUND(E785*P785,2)</f>
        <v>0</v>
      </c>
      <c r="R785" s="187" t="s">
        <v>1319</v>
      </c>
      <c r="S785" s="187" t="s">
        <v>221</v>
      </c>
      <c r="T785" s="186" t="s">
        <v>221</v>
      </c>
      <c r="U785" s="186">
        <v>0.18</v>
      </c>
      <c r="V785" s="186">
        <f>ROUND(E785*U785,2)</f>
        <v>47.13</v>
      </c>
      <c r="W785" s="187"/>
      <c r="X785" s="187"/>
      <c r="Y785" s="149"/>
      <c r="Z785" s="149"/>
      <c r="AA785" s="149"/>
      <c r="AB785" s="149"/>
      <c r="AC785" s="149"/>
      <c r="AD785" s="149"/>
      <c r="AE785" s="149" t="s">
        <v>332</v>
      </c>
      <c r="AF785" s="149" t="s">
        <v>1415</v>
      </c>
      <c r="AG785" s="149"/>
      <c r="AH785" s="194"/>
      <c r="AI785" s="194"/>
      <c r="AJ785" s="197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 x14ac:dyDescent="0.25">
      <c r="A786" s="150"/>
      <c r="B786" s="191" t="s">
        <v>1416</v>
      </c>
      <c r="C786" s="192"/>
      <c r="D786" s="189"/>
      <c r="E786" s="190">
        <v>261.81</v>
      </c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4"/>
      <c r="S786" s="164"/>
      <c r="T786" s="163"/>
      <c r="U786" s="163"/>
      <c r="V786" s="163"/>
      <c r="W786" s="164"/>
      <c r="X786" s="164"/>
      <c r="Y786" s="149"/>
      <c r="Z786" s="149"/>
      <c r="AA786" s="149"/>
      <c r="AB786" s="149"/>
      <c r="AC786" s="149"/>
      <c r="AD786" s="149"/>
      <c r="AE786" s="149" t="s">
        <v>280</v>
      </c>
      <c r="AF786" s="149">
        <v>0</v>
      </c>
      <c r="AG786" s="149"/>
      <c r="AH786" s="194"/>
      <c r="AI786" s="198" t="s">
        <v>1416</v>
      </c>
      <c r="AJ786" s="197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1" x14ac:dyDescent="0.25">
      <c r="A787" s="182">
        <v>228</v>
      </c>
      <c r="B787" s="183" t="s">
        <v>1417</v>
      </c>
      <c r="C787" s="183" t="s">
        <v>1418</v>
      </c>
      <c r="D787" s="184" t="s">
        <v>501</v>
      </c>
      <c r="E787" s="185">
        <v>214.11</v>
      </c>
      <c r="F787" s="188"/>
      <c r="G787" s="186">
        <f>ROUND(E787*F787,2)</f>
        <v>0</v>
      </c>
      <c r="H787" s="188"/>
      <c r="I787" s="186">
        <f>ROUND(E787*H787,2)</f>
        <v>0</v>
      </c>
      <c r="J787" s="188"/>
      <c r="K787" s="186">
        <f>ROUND(E787*J787,2)</f>
        <v>0</v>
      </c>
      <c r="L787" s="186">
        <v>21</v>
      </c>
      <c r="M787" s="186">
        <f>G787*(1+L787/100)</f>
        <v>0</v>
      </c>
      <c r="N787" s="186">
        <v>2.0000000000000002E-5</v>
      </c>
      <c r="O787" s="186">
        <f>ROUND(E787*N787,2)</f>
        <v>0</v>
      </c>
      <c r="P787" s="186">
        <v>0</v>
      </c>
      <c r="Q787" s="186">
        <f>ROUND(E787*P787,2)</f>
        <v>0</v>
      </c>
      <c r="R787" s="187" t="s">
        <v>1319</v>
      </c>
      <c r="S787" s="187" t="s">
        <v>221</v>
      </c>
      <c r="T787" s="186" t="s">
        <v>221</v>
      </c>
      <c r="U787" s="186">
        <v>0.46800000000000003</v>
      </c>
      <c r="V787" s="186">
        <f>ROUND(E787*U787,2)</f>
        <v>100.2</v>
      </c>
      <c r="W787" s="187"/>
      <c r="X787" s="187"/>
      <c r="Y787" s="149"/>
      <c r="Z787" s="149"/>
      <c r="AA787" s="149"/>
      <c r="AB787" s="149"/>
      <c r="AC787" s="149"/>
      <c r="AD787" s="149"/>
      <c r="AE787" s="149" t="s">
        <v>332</v>
      </c>
      <c r="AF787" s="149" t="s">
        <v>1419</v>
      </c>
      <c r="AG787" s="149"/>
      <c r="AH787" s="194"/>
      <c r="AI787" s="194"/>
      <c r="AJ787" s="197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1" x14ac:dyDescent="0.25">
      <c r="A788" s="150"/>
      <c r="B788" s="191" t="s">
        <v>1420</v>
      </c>
      <c r="C788" s="192"/>
      <c r="D788" s="189"/>
      <c r="E788" s="190">
        <v>179.2</v>
      </c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4"/>
      <c r="S788" s="164"/>
      <c r="T788" s="163"/>
      <c r="U788" s="163"/>
      <c r="V788" s="163"/>
      <c r="W788" s="164"/>
      <c r="X788" s="164"/>
      <c r="Y788" s="149"/>
      <c r="Z788" s="149"/>
      <c r="AA788" s="149"/>
      <c r="AB788" s="149"/>
      <c r="AC788" s="149"/>
      <c r="AD788" s="149"/>
      <c r="AE788" s="149" t="s">
        <v>280</v>
      </c>
      <c r="AF788" s="149">
        <v>0</v>
      </c>
      <c r="AG788" s="149"/>
      <c r="AH788" s="194"/>
      <c r="AI788" s="198" t="s">
        <v>1420</v>
      </c>
      <c r="AJ788" s="197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 x14ac:dyDescent="0.25">
      <c r="A789" s="150"/>
      <c r="B789" s="191" t="s">
        <v>1421</v>
      </c>
      <c r="C789" s="192"/>
      <c r="D789" s="189"/>
      <c r="E789" s="190">
        <v>12</v>
      </c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4"/>
      <c r="S789" s="164"/>
      <c r="T789" s="163"/>
      <c r="U789" s="163"/>
      <c r="V789" s="163"/>
      <c r="W789" s="164"/>
      <c r="X789" s="164"/>
      <c r="Y789" s="149"/>
      <c r="Z789" s="149"/>
      <c r="AA789" s="149"/>
      <c r="AB789" s="149"/>
      <c r="AC789" s="149"/>
      <c r="AD789" s="149"/>
      <c r="AE789" s="149" t="s">
        <v>280</v>
      </c>
      <c r="AF789" s="149">
        <v>0</v>
      </c>
      <c r="AG789" s="149"/>
      <c r="AH789" s="194"/>
      <c r="AI789" s="198" t="s">
        <v>1421</v>
      </c>
      <c r="AJ789" s="197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 x14ac:dyDescent="0.25">
      <c r="A790" s="150"/>
      <c r="B790" s="191" t="s">
        <v>1422</v>
      </c>
      <c r="C790" s="192"/>
      <c r="D790" s="189"/>
      <c r="E790" s="190">
        <v>9.43</v>
      </c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4"/>
      <c r="S790" s="164"/>
      <c r="T790" s="163"/>
      <c r="U790" s="163"/>
      <c r="V790" s="163"/>
      <c r="W790" s="164"/>
      <c r="X790" s="164"/>
      <c r="Y790" s="149"/>
      <c r="Z790" s="149"/>
      <c r="AA790" s="149"/>
      <c r="AB790" s="149"/>
      <c r="AC790" s="149"/>
      <c r="AD790" s="149"/>
      <c r="AE790" s="149" t="s">
        <v>280</v>
      </c>
      <c r="AF790" s="149">
        <v>0</v>
      </c>
      <c r="AG790" s="149"/>
      <c r="AH790" s="194"/>
      <c r="AI790" s="198" t="s">
        <v>1422</v>
      </c>
      <c r="AJ790" s="197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 x14ac:dyDescent="0.25">
      <c r="A791" s="150"/>
      <c r="B791" s="191" t="s">
        <v>1423</v>
      </c>
      <c r="C791" s="192"/>
      <c r="D791" s="189"/>
      <c r="E791" s="190">
        <v>13.48</v>
      </c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4"/>
      <c r="S791" s="164"/>
      <c r="T791" s="163"/>
      <c r="U791" s="163"/>
      <c r="V791" s="163"/>
      <c r="W791" s="164"/>
      <c r="X791" s="164"/>
      <c r="Y791" s="149"/>
      <c r="Z791" s="149"/>
      <c r="AA791" s="149"/>
      <c r="AB791" s="149"/>
      <c r="AC791" s="149"/>
      <c r="AD791" s="149"/>
      <c r="AE791" s="149" t="s">
        <v>280</v>
      </c>
      <c r="AF791" s="149">
        <v>0</v>
      </c>
      <c r="AG791" s="149"/>
      <c r="AH791" s="194"/>
      <c r="AI791" s="198" t="s">
        <v>1423</v>
      </c>
      <c r="AJ791" s="197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5">
      <c r="A792" s="182">
        <v>229</v>
      </c>
      <c r="B792" s="183" t="s">
        <v>1424</v>
      </c>
      <c r="C792" s="183" t="s">
        <v>1425</v>
      </c>
      <c r="D792" s="184" t="s">
        <v>501</v>
      </c>
      <c r="E792" s="185">
        <v>55.4</v>
      </c>
      <c r="F792" s="188"/>
      <c r="G792" s="186">
        <f>ROUND(E792*F792,2)</f>
        <v>0</v>
      </c>
      <c r="H792" s="188"/>
      <c r="I792" s="186">
        <f>ROUND(E792*H792,2)</f>
        <v>0</v>
      </c>
      <c r="J792" s="188"/>
      <c r="K792" s="186">
        <f>ROUND(E792*J792,2)</f>
        <v>0</v>
      </c>
      <c r="L792" s="186">
        <v>21</v>
      </c>
      <c r="M792" s="186">
        <f>G792*(1+L792/100)</f>
        <v>0</v>
      </c>
      <c r="N792" s="186">
        <v>2.0000000000000002E-5</v>
      </c>
      <c r="O792" s="186">
        <f>ROUND(E792*N792,2)</f>
        <v>0</v>
      </c>
      <c r="P792" s="186">
        <v>0</v>
      </c>
      <c r="Q792" s="186">
        <f>ROUND(E792*P792,2)</f>
        <v>0</v>
      </c>
      <c r="R792" s="187" t="s">
        <v>1319</v>
      </c>
      <c r="S792" s="187" t="s">
        <v>221</v>
      </c>
      <c r="T792" s="186" t="s">
        <v>221</v>
      </c>
      <c r="U792" s="186">
        <v>0.75700000000000001</v>
      </c>
      <c r="V792" s="186">
        <f>ROUND(E792*U792,2)</f>
        <v>41.94</v>
      </c>
      <c r="W792" s="187"/>
      <c r="X792" s="187"/>
      <c r="Y792" s="149"/>
      <c r="Z792" s="149"/>
      <c r="AA792" s="149"/>
      <c r="AB792" s="149"/>
      <c r="AC792" s="149"/>
      <c r="AD792" s="149"/>
      <c r="AE792" s="149" t="s">
        <v>332</v>
      </c>
      <c r="AF792" s="149" t="s">
        <v>1426</v>
      </c>
      <c r="AG792" s="149"/>
      <c r="AH792" s="194"/>
      <c r="AI792" s="194"/>
      <c r="AJ792" s="197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 x14ac:dyDescent="0.25">
      <c r="A793" s="150"/>
      <c r="B793" s="191" t="s">
        <v>1427</v>
      </c>
      <c r="C793" s="192"/>
      <c r="D793" s="189"/>
      <c r="E793" s="190">
        <v>13</v>
      </c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4"/>
      <c r="S793" s="164"/>
      <c r="T793" s="163"/>
      <c r="U793" s="163"/>
      <c r="V793" s="163"/>
      <c r="W793" s="164"/>
      <c r="X793" s="164"/>
      <c r="Y793" s="149"/>
      <c r="Z793" s="149"/>
      <c r="AA793" s="149"/>
      <c r="AB793" s="149"/>
      <c r="AC793" s="149"/>
      <c r="AD793" s="149"/>
      <c r="AE793" s="149" t="s">
        <v>280</v>
      </c>
      <c r="AF793" s="149">
        <v>0</v>
      </c>
      <c r="AG793" s="149"/>
      <c r="AH793" s="194"/>
      <c r="AI793" s="198" t="s">
        <v>1427</v>
      </c>
      <c r="AJ793" s="197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1" x14ac:dyDescent="0.25">
      <c r="A794" s="150"/>
      <c r="B794" s="191" t="s">
        <v>1428</v>
      </c>
      <c r="C794" s="192"/>
      <c r="D794" s="189"/>
      <c r="E794" s="190">
        <v>19</v>
      </c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4"/>
      <c r="S794" s="164"/>
      <c r="T794" s="163"/>
      <c r="U794" s="163"/>
      <c r="V794" s="163"/>
      <c r="W794" s="164"/>
      <c r="X794" s="164"/>
      <c r="Y794" s="149"/>
      <c r="Z794" s="149"/>
      <c r="AA794" s="149"/>
      <c r="AB794" s="149"/>
      <c r="AC794" s="149"/>
      <c r="AD794" s="149"/>
      <c r="AE794" s="149" t="s">
        <v>280</v>
      </c>
      <c r="AF794" s="149">
        <v>0</v>
      </c>
      <c r="AG794" s="149"/>
      <c r="AH794" s="194"/>
      <c r="AI794" s="198" t="s">
        <v>1428</v>
      </c>
      <c r="AJ794" s="197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1" x14ac:dyDescent="0.25">
      <c r="A795" s="150"/>
      <c r="B795" s="191" t="s">
        <v>2864</v>
      </c>
      <c r="C795" s="192"/>
      <c r="D795" s="189"/>
      <c r="E795" s="190">
        <v>15.4</v>
      </c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4"/>
      <c r="S795" s="164"/>
      <c r="T795" s="163"/>
      <c r="U795" s="163"/>
      <c r="V795" s="163"/>
      <c r="W795" s="164"/>
      <c r="X795" s="164"/>
      <c r="Y795" s="149"/>
      <c r="Z795" s="149"/>
      <c r="AA795" s="149"/>
      <c r="AB795" s="149"/>
      <c r="AC795" s="149"/>
      <c r="AD795" s="149"/>
      <c r="AE795" s="149" t="s">
        <v>280</v>
      </c>
      <c r="AF795" s="149">
        <v>0</v>
      </c>
      <c r="AG795" s="149"/>
      <c r="AH795" s="194"/>
      <c r="AI795" s="198" t="s">
        <v>1429</v>
      </c>
      <c r="AJ795" s="197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1" x14ac:dyDescent="0.25">
      <c r="A796" s="150"/>
      <c r="B796" s="191" t="s">
        <v>1430</v>
      </c>
      <c r="C796" s="192"/>
      <c r="D796" s="189"/>
      <c r="E796" s="190">
        <v>8</v>
      </c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4"/>
      <c r="S796" s="164"/>
      <c r="T796" s="163"/>
      <c r="U796" s="163"/>
      <c r="V796" s="163"/>
      <c r="W796" s="164"/>
      <c r="X796" s="164"/>
      <c r="Y796" s="149"/>
      <c r="Z796" s="149"/>
      <c r="AA796" s="149"/>
      <c r="AB796" s="149"/>
      <c r="AC796" s="149"/>
      <c r="AD796" s="149"/>
      <c r="AE796" s="149" t="s">
        <v>280</v>
      </c>
      <c r="AF796" s="149">
        <v>0</v>
      </c>
      <c r="AG796" s="149"/>
      <c r="AH796" s="194"/>
      <c r="AI796" s="198" t="s">
        <v>1430</v>
      </c>
      <c r="AJ796" s="197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ht="20.399999999999999" outlineLevel="1" x14ac:dyDescent="0.25">
      <c r="A797" s="182">
        <v>230</v>
      </c>
      <c r="B797" s="183" t="s">
        <v>1431</v>
      </c>
      <c r="C797" s="183" t="s">
        <v>1432</v>
      </c>
      <c r="D797" s="184" t="s">
        <v>382</v>
      </c>
      <c r="E797" s="185">
        <v>28</v>
      </c>
      <c r="F797" s="188"/>
      <c r="G797" s="186">
        <f t="shared" ref="G797:G805" si="21">ROUND(E797*F797,2)</f>
        <v>0</v>
      </c>
      <c r="H797" s="188"/>
      <c r="I797" s="186">
        <f t="shared" ref="I797:I805" si="22">ROUND(E797*H797,2)</f>
        <v>0</v>
      </c>
      <c r="J797" s="188"/>
      <c r="K797" s="186">
        <f t="shared" ref="K797:K805" si="23">ROUND(E797*J797,2)</f>
        <v>0</v>
      </c>
      <c r="L797" s="186">
        <v>21</v>
      </c>
      <c r="M797" s="186">
        <f t="shared" ref="M797:M805" si="24">G797*(1+L797/100)</f>
        <v>0</v>
      </c>
      <c r="N797" s="186">
        <v>0</v>
      </c>
      <c r="O797" s="186">
        <f t="shared" ref="O797:O805" si="25">ROUND(E797*N797,2)</f>
        <v>0</v>
      </c>
      <c r="P797" s="186">
        <v>0</v>
      </c>
      <c r="Q797" s="186">
        <f t="shared" ref="Q797:Q805" si="26">ROUND(E797*P797,2)</f>
        <v>0</v>
      </c>
      <c r="R797" s="187"/>
      <c r="S797" s="187" t="s">
        <v>230</v>
      </c>
      <c r="T797" s="186" t="s">
        <v>222</v>
      </c>
      <c r="U797" s="186">
        <v>0</v>
      </c>
      <c r="V797" s="186">
        <f t="shared" ref="V797:V805" si="27">ROUND(E797*U797,2)</f>
        <v>0</v>
      </c>
      <c r="W797" s="187"/>
      <c r="X797" s="187"/>
      <c r="Y797" s="149"/>
      <c r="Z797" s="149"/>
      <c r="AA797" s="149"/>
      <c r="AB797" s="149"/>
      <c r="AC797" s="149"/>
      <c r="AD797" s="149"/>
      <c r="AE797" s="149" t="s">
        <v>332</v>
      </c>
      <c r="AF797" s="149" t="s">
        <v>1433</v>
      </c>
      <c r="AG797" s="149"/>
      <c r="AH797" s="194"/>
      <c r="AI797" s="194"/>
      <c r="AJ797" s="197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ht="20.399999999999999" outlineLevel="1" x14ac:dyDescent="0.25">
      <c r="A798" s="182">
        <v>231</v>
      </c>
      <c r="B798" s="183" t="s">
        <v>1434</v>
      </c>
      <c r="C798" s="183" t="s">
        <v>1435</v>
      </c>
      <c r="D798" s="184" t="s">
        <v>382</v>
      </c>
      <c r="E798" s="185">
        <v>1</v>
      </c>
      <c r="F798" s="188"/>
      <c r="G798" s="186">
        <f t="shared" si="21"/>
        <v>0</v>
      </c>
      <c r="H798" s="188"/>
      <c r="I798" s="186">
        <f t="shared" si="22"/>
        <v>0</v>
      </c>
      <c r="J798" s="188"/>
      <c r="K798" s="186">
        <f t="shared" si="23"/>
        <v>0</v>
      </c>
      <c r="L798" s="186">
        <v>21</v>
      </c>
      <c r="M798" s="186">
        <f t="shared" si="24"/>
        <v>0</v>
      </c>
      <c r="N798" s="186">
        <v>0</v>
      </c>
      <c r="O798" s="186">
        <f t="shared" si="25"/>
        <v>0</v>
      </c>
      <c r="P798" s="186">
        <v>0</v>
      </c>
      <c r="Q798" s="186">
        <f t="shared" si="26"/>
        <v>0</v>
      </c>
      <c r="R798" s="187"/>
      <c r="S798" s="187" t="s">
        <v>230</v>
      </c>
      <c r="T798" s="186" t="s">
        <v>222</v>
      </c>
      <c r="U798" s="186">
        <v>0</v>
      </c>
      <c r="V798" s="186">
        <f t="shared" si="27"/>
        <v>0</v>
      </c>
      <c r="W798" s="187"/>
      <c r="X798" s="187"/>
      <c r="Y798" s="149"/>
      <c r="Z798" s="149"/>
      <c r="AA798" s="149"/>
      <c r="AB798" s="149"/>
      <c r="AC798" s="149"/>
      <c r="AD798" s="149"/>
      <c r="AE798" s="149" t="s">
        <v>332</v>
      </c>
      <c r="AF798" s="149" t="s">
        <v>1436</v>
      </c>
      <c r="AG798" s="149"/>
      <c r="AH798" s="194"/>
      <c r="AI798" s="194"/>
      <c r="AJ798" s="197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ht="20.399999999999999" outlineLevel="1" x14ac:dyDescent="0.25">
      <c r="A799" s="182">
        <v>232</v>
      </c>
      <c r="B799" s="183" t="s">
        <v>1437</v>
      </c>
      <c r="C799" s="183" t="s">
        <v>1438</v>
      </c>
      <c r="D799" s="184" t="s">
        <v>382</v>
      </c>
      <c r="E799" s="185">
        <v>1</v>
      </c>
      <c r="F799" s="188"/>
      <c r="G799" s="186">
        <f t="shared" si="21"/>
        <v>0</v>
      </c>
      <c r="H799" s="188"/>
      <c r="I799" s="186">
        <f t="shared" si="22"/>
        <v>0</v>
      </c>
      <c r="J799" s="188"/>
      <c r="K799" s="186">
        <f t="shared" si="23"/>
        <v>0</v>
      </c>
      <c r="L799" s="186">
        <v>21</v>
      </c>
      <c r="M799" s="186">
        <f t="shared" si="24"/>
        <v>0</v>
      </c>
      <c r="N799" s="186">
        <v>0</v>
      </c>
      <c r="O799" s="186">
        <f t="shared" si="25"/>
        <v>0</v>
      </c>
      <c r="P799" s="186">
        <v>0</v>
      </c>
      <c r="Q799" s="186">
        <f t="shared" si="26"/>
        <v>0</v>
      </c>
      <c r="R799" s="187"/>
      <c r="S799" s="187" t="s">
        <v>230</v>
      </c>
      <c r="T799" s="186" t="s">
        <v>222</v>
      </c>
      <c r="U799" s="186">
        <v>0</v>
      </c>
      <c r="V799" s="186">
        <f t="shared" si="27"/>
        <v>0</v>
      </c>
      <c r="W799" s="187"/>
      <c r="X799" s="187"/>
      <c r="Y799" s="149"/>
      <c r="Z799" s="149"/>
      <c r="AA799" s="149"/>
      <c r="AB799" s="149"/>
      <c r="AC799" s="149"/>
      <c r="AD799" s="149"/>
      <c r="AE799" s="149" t="s">
        <v>332</v>
      </c>
      <c r="AF799" s="149" t="s">
        <v>1439</v>
      </c>
      <c r="AG799" s="149"/>
      <c r="AH799" s="194"/>
      <c r="AI799" s="194"/>
      <c r="AJ799" s="197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ht="20.399999999999999" outlineLevel="1" x14ac:dyDescent="0.25">
      <c r="A800" s="182">
        <v>233</v>
      </c>
      <c r="B800" s="183" t="s">
        <v>1440</v>
      </c>
      <c r="C800" s="183" t="s">
        <v>1441</v>
      </c>
      <c r="D800" s="184" t="s">
        <v>382</v>
      </c>
      <c r="E800" s="185">
        <v>1</v>
      </c>
      <c r="F800" s="188"/>
      <c r="G800" s="186">
        <f t="shared" si="21"/>
        <v>0</v>
      </c>
      <c r="H800" s="188"/>
      <c r="I800" s="186">
        <f t="shared" si="22"/>
        <v>0</v>
      </c>
      <c r="J800" s="188"/>
      <c r="K800" s="186">
        <f t="shared" si="23"/>
        <v>0</v>
      </c>
      <c r="L800" s="186">
        <v>21</v>
      </c>
      <c r="M800" s="186">
        <f t="shared" si="24"/>
        <v>0</v>
      </c>
      <c r="N800" s="186">
        <v>0</v>
      </c>
      <c r="O800" s="186">
        <f t="shared" si="25"/>
        <v>0</v>
      </c>
      <c r="P800" s="186">
        <v>0</v>
      </c>
      <c r="Q800" s="186">
        <f t="shared" si="26"/>
        <v>0</v>
      </c>
      <c r="R800" s="187"/>
      <c r="S800" s="187" t="s">
        <v>230</v>
      </c>
      <c r="T800" s="186" t="s">
        <v>222</v>
      </c>
      <c r="U800" s="186">
        <v>0</v>
      </c>
      <c r="V800" s="186">
        <f t="shared" si="27"/>
        <v>0</v>
      </c>
      <c r="W800" s="187"/>
      <c r="X800" s="187"/>
      <c r="Y800" s="149"/>
      <c r="Z800" s="149"/>
      <c r="AA800" s="149"/>
      <c r="AB800" s="149"/>
      <c r="AC800" s="149"/>
      <c r="AD800" s="149"/>
      <c r="AE800" s="149" t="s">
        <v>332</v>
      </c>
      <c r="AF800" s="149" t="s">
        <v>1442</v>
      </c>
      <c r="AG800" s="149"/>
      <c r="AH800" s="194"/>
      <c r="AI800" s="194"/>
      <c r="AJ800" s="197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ht="20.399999999999999" outlineLevel="1" x14ac:dyDescent="0.25">
      <c r="A801" s="182">
        <v>234</v>
      </c>
      <c r="B801" s="183" t="s">
        <v>1443</v>
      </c>
      <c r="C801" s="183" t="s">
        <v>1444</v>
      </c>
      <c r="D801" s="184" t="s">
        <v>382</v>
      </c>
      <c r="E801" s="185">
        <v>1</v>
      </c>
      <c r="F801" s="188"/>
      <c r="G801" s="186">
        <f t="shared" si="21"/>
        <v>0</v>
      </c>
      <c r="H801" s="188"/>
      <c r="I801" s="186">
        <f t="shared" si="22"/>
        <v>0</v>
      </c>
      <c r="J801" s="188"/>
      <c r="K801" s="186">
        <f t="shared" si="23"/>
        <v>0</v>
      </c>
      <c r="L801" s="186">
        <v>21</v>
      </c>
      <c r="M801" s="186">
        <f t="shared" si="24"/>
        <v>0</v>
      </c>
      <c r="N801" s="186">
        <v>0</v>
      </c>
      <c r="O801" s="186">
        <f t="shared" si="25"/>
        <v>0</v>
      </c>
      <c r="P801" s="186">
        <v>0</v>
      </c>
      <c r="Q801" s="186">
        <f t="shared" si="26"/>
        <v>0</v>
      </c>
      <c r="R801" s="187"/>
      <c r="S801" s="187" t="s">
        <v>230</v>
      </c>
      <c r="T801" s="186" t="s">
        <v>222</v>
      </c>
      <c r="U801" s="186">
        <v>0</v>
      </c>
      <c r="V801" s="186">
        <f t="shared" si="27"/>
        <v>0</v>
      </c>
      <c r="W801" s="187"/>
      <c r="X801" s="187"/>
      <c r="Y801" s="149"/>
      <c r="Z801" s="149"/>
      <c r="AA801" s="149"/>
      <c r="AB801" s="149"/>
      <c r="AC801" s="149"/>
      <c r="AD801" s="149"/>
      <c r="AE801" s="149" t="s">
        <v>332</v>
      </c>
      <c r="AF801" s="149" t="s">
        <v>1445</v>
      </c>
      <c r="AG801" s="149"/>
      <c r="AH801" s="194"/>
      <c r="AI801" s="194"/>
      <c r="AJ801" s="197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ht="20.399999999999999" outlineLevel="1" x14ac:dyDescent="0.25">
      <c r="A802" s="182">
        <v>235</v>
      </c>
      <c r="B802" s="183" t="s">
        <v>1446</v>
      </c>
      <c r="C802" s="183" t="s">
        <v>1447</v>
      </c>
      <c r="D802" s="184" t="s">
        <v>382</v>
      </c>
      <c r="E802" s="185">
        <v>2</v>
      </c>
      <c r="F802" s="188"/>
      <c r="G802" s="186">
        <f t="shared" si="21"/>
        <v>0</v>
      </c>
      <c r="H802" s="188"/>
      <c r="I802" s="186">
        <f t="shared" si="22"/>
        <v>0</v>
      </c>
      <c r="J802" s="188"/>
      <c r="K802" s="186">
        <f t="shared" si="23"/>
        <v>0</v>
      </c>
      <c r="L802" s="186">
        <v>21</v>
      </c>
      <c r="M802" s="186">
        <f t="shared" si="24"/>
        <v>0</v>
      </c>
      <c r="N802" s="186">
        <v>0</v>
      </c>
      <c r="O802" s="186">
        <f t="shared" si="25"/>
        <v>0</v>
      </c>
      <c r="P802" s="186">
        <v>0</v>
      </c>
      <c r="Q802" s="186">
        <f t="shared" si="26"/>
        <v>0</v>
      </c>
      <c r="R802" s="187"/>
      <c r="S802" s="187" t="s">
        <v>230</v>
      </c>
      <c r="T802" s="186" t="s">
        <v>222</v>
      </c>
      <c r="U802" s="186">
        <v>0</v>
      </c>
      <c r="V802" s="186">
        <f t="shared" si="27"/>
        <v>0</v>
      </c>
      <c r="W802" s="187"/>
      <c r="X802" s="187"/>
      <c r="Y802" s="149"/>
      <c r="Z802" s="149"/>
      <c r="AA802" s="149"/>
      <c r="AB802" s="149"/>
      <c r="AC802" s="149"/>
      <c r="AD802" s="149"/>
      <c r="AE802" s="149" t="s">
        <v>332</v>
      </c>
      <c r="AF802" s="149" t="s">
        <v>1448</v>
      </c>
      <c r="AG802" s="149"/>
      <c r="AH802" s="194"/>
      <c r="AI802" s="194"/>
      <c r="AJ802" s="197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ht="20.399999999999999" outlineLevel="1" x14ac:dyDescent="0.25">
      <c r="A803" s="182">
        <v>236</v>
      </c>
      <c r="B803" s="183" t="s">
        <v>1449</v>
      </c>
      <c r="C803" s="183" t="s">
        <v>1450</v>
      </c>
      <c r="D803" s="184" t="s">
        <v>382</v>
      </c>
      <c r="E803" s="185">
        <v>2</v>
      </c>
      <c r="F803" s="188"/>
      <c r="G803" s="186">
        <f t="shared" si="21"/>
        <v>0</v>
      </c>
      <c r="H803" s="188"/>
      <c r="I803" s="186">
        <f t="shared" si="22"/>
        <v>0</v>
      </c>
      <c r="J803" s="188"/>
      <c r="K803" s="186">
        <f t="shared" si="23"/>
        <v>0</v>
      </c>
      <c r="L803" s="186">
        <v>21</v>
      </c>
      <c r="M803" s="186">
        <f t="shared" si="24"/>
        <v>0</v>
      </c>
      <c r="N803" s="186">
        <v>0</v>
      </c>
      <c r="O803" s="186">
        <f t="shared" si="25"/>
        <v>0</v>
      </c>
      <c r="P803" s="186">
        <v>0</v>
      </c>
      <c r="Q803" s="186">
        <f t="shared" si="26"/>
        <v>0</v>
      </c>
      <c r="R803" s="187"/>
      <c r="S803" s="187" t="s">
        <v>230</v>
      </c>
      <c r="T803" s="186" t="s">
        <v>222</v>
      </c>
      <c r="U803" s="186">
        <v>0</v>
      </c>
      <c r="V803" s="186">
        <f t="shared" si="27"/>
        <v>0</v>
      </c>
      <c r="W803" s="187"/>
      <c r="X803" s="187"/>
      <c r="Y803" s="149"/>
      <c r="Z803" s="149"/>
      <c r="AA803" s="149"/>
      <c r="AB803" s="149"/>
      <c r="AC803" s="149"/>
      <c r="AD803" s="149"/>
      <c r="AE803" s="149" t="s">
        <v>332</v>
      </c>
      <c r="AF803" s="149" t="s">
        <v>1451</v>
      </c>
      <c r="AG803" s="149"/>
      <c r="AH803" s="194"/>
      <c r="AI803" s="194"/>
      <c r="AJ803" s="197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ht="20.399999999999999" outlineLevel="1" x14ac:dyDescent="0.25">
      <c r="A804" s="176">
        <v>237</v>
      </c>
      <c r="B804" s="177" t="s">
        <v>1452</v>
      </c>
      <c r="C804" s="177" t="s">
        <v>1453</v>
      </c>
      <c r="D804" s="178" t="s">
        <v>382</v>
      </c>
      <c r="E804" s="179">
        <v>1</v>
      </c>
      <c r="F804" s="200"/>
      <c r="G804" s="180">
        <f t="shared" si="21"/>
        <v>0</v>
      </c>
      <c r="H804" s="200"/>
      <c r="I804" s="180">
        <f t="shared" si="22"/>
        <v>0</v>
      </c>
      <c r="J804" s="200"/>
      <c r="K804" s="180">
        <f t="shared" si="23"/>
        <v>0</v>
      </c>
      <c r="L804" s="180">
        <v>21</v>
      </c>
      <c r="M804" s="180">
        <f t="shared" si="24"/>
        <v>0</v>
      </c>
      <c r="N804" s="180">
        <v>0</v>
      </c>
      <c r="O804" s="180">
        <f t="shared" si="25"/>
        <v>0</v>
      </c>
      <c r="P804" s="180">
        <v>0</v>
      </c>
      <c r="Q804" s="180">
        <f t="shared" si="26"/>
        <v>0</v>
      </c>
      <c r="R804" s="181"/>
      <c r="S804" s="181" t="s">
        <v>230</v>
      </c>
      <c r="T804" s="180" t="s">
        <v>222</v>
      </c>
      <c r="U804" s="180">
        <v>0</v>
      </c>
      <c r="V804" s="180">
        <f t="shared" si="27"/>
        <v>0</v>
      </c>
      <c r="W804" s="181"/>
      <c r="X804" s="181"/>
      <c r="Y804" s="149"/>
      <c r="Z804" s="149"/>
      <c r="AA804" s="149"/>
      <c r="AB804" s="149"/>
      <c r="AC804" s="149"/>
      <c r="AD804" s="149"/>
      <c r="AE804" s="149" t="s">
        <v>332</v>
      </c>
      <c r="AF804" s="199" t="s">
        <v>1454</v>
      </c>
      <c r="AG804" s="149"/>
      <c r="AH804" s="194"/>
      <c r="AI804" s="194"/>
      <c r="AJ804" s="197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1" x14ac:dyDescent="0.25">
      <c r="A805" s="182">
        <v>238</v>
      </c>
      <c r="B805" s="183" t="s">
        <v>1455</v>
      </c>
      <c r="C805" s="183" t="s">
        <v>1456</v>
      </c>
      <c r="D805" s="184" t="s">
        <v>0</v>
      </c>
      <c r="E805" s="201"/>
      <c r="F805" s="188"/>
      <c r="G805" s="186">
        <f t="shared" si="21"/>
        <v>0</v>
      </c>
      <c r="H805" s="188"/>
      <c r="I805" s="186">
        <f t="shared" si="22"/>
        <v>0</v>
      </c>
      <c r="J805" s="188"/>
      <c r="K805" s="186">
        <f t="shared" si="23"/>
        <v>0</v>
      </c>
      <c r="L805" s="186">
        <v>21</v>
      </c>
      <c r="M805" s="186">
        <f t="shared" si="24"/>
        <v>0</v>
      </c>
      <c r="N805" s="186">
        <v>0</v>
      </c>
      <c r="O805" s="186">
        <f t="shared" si="25"/>
        <v>0</v>
      </c>
      <c r="P805" s="186">
        <v>0</v>
      </c>
      <c r="Q805" s="186">
        <f t="shared" si="26"/>
        <v>0</v>
      </c>
      <c r="R805" s="187"/>
      <c r="S805" s="187" t="s">
        <v>230</v>
      </c>
      <c r="T805" s="186" t="s">
        <v>222</v>
      </c>
      <c r="U805" s="186">
        <v>0</v>
      </c>
      <c r="V805" s="186">
        <f t="shared" si="27"/>
        <v>0</v>
      </c>
      <c r="W805" s="187"/>
      <c r="X805" s="187"/>
      <c r="Y805" s="149"/>
      <c r="Z805" s="149"/>
      <c r="AA805" s="149"/>
      <c r="AB805" s="149"/>
      <c r="AC805" s="149"/>
      <c r="AD805" s="149"/>
      <c r="AE805" s="149" t="s">
        <v>1090</v>
      </c>
      <c r="AF805" s="149" t="s">
        <v>1457</v>
      </c>
      <c r="AG805" s="149"/>
      <c r="AH805" s="194"/>
      <c r="AI805" s="194"/>
      <c r="AJ805" s="197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1" x14ac:dyDescent="0.25">
      <c r="A806" s="150"/>
      <c r="B806" s="191" t="s">
        <v>1277</v>
      </c>
      <c r="C806" s="192"/>
      <c r="D806" s="189"/>
      <c r="E806" s="190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4"/>
      <c r="S806" s="164"/>
      <c r="T806" s="163"/>
      <c r="U806" s="163"/>
      <c r="V806" s="163"/>
      <c r="W806" s="164"/>
      <c r="X806" s="164"/>
      <c r="Y806" s="149"/>
      <c r="Z806" s="149"/>
      <c r="AA806" s="149"/>
      <c r="AB806" s="149"/>
      <c r="AC806" s="149"/>
      <c r="AD806" s="149"/>
      <c r="AE806" s="149" t="s">
        <v>280</v>
      </c>
      <c r="AF806" s="149">
        <v>0</v>
      </c>
      <c r="AG806" s="149"/>
      <c r="AH806" s="194"/>
      <c r="AI806" s="198" t="s">
        <v>1277</v>
      </c>
      <c r="AJ806" s="197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1" x14ac:dyDescent="0.25">
      <c r="A807" s="150"/>
      <c r="B807" s="270" t="s">
        <v>1458</v>
      </c>
      <c r="C807" s="270"/>
      <c r="D807" s="271"/>
      <c r="E807" s="190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4"/>
      <c r="S807" s="164"/>
      <c r="T807" s="163"/>
      <c r="U807" s="163"/>
      <c r="V807" s="163"/>
      <c r="W807" s="164"/>
      <c r="X807" s="164"/>
      <c r="Y807" s="149"/>
      <c r="Z807" s="149"/>
      <c r="AA807" s="149"/>
      <c r="AB807" s="149"/>
      <c r="AC807" s="149"/>
      <c r="AD807" s="149"/>
      <c r="AE807" s="149" t="s">
        <v>280</v>
      </c>
      <c r="AF807" s="149">
        <v>0</v>
      </c>
      <c r="AG807" s="149"/>
      <c r="AH807" s="194"/>
      <c r="AI807" s="198" t="s">
        <v>1458</v>
      </c>
      <c r="AJ807" s="197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1" x14ac:dyDescent="0.25">
      <c r="A808" s="150"/>
      <c r="B808" s="191" t="s">
        <v>1459</v>
      </c>
      <c r="C808" s="192"/>
      <c r="D808" s="189"/>
      <c r="E808" s="190">
        <v>11772.253199999999</v>
      </c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4"/>
      <c r="S808" s="164"/>
      <c r="T808" s="163"/>
      <c r="U808" s="163"/>
      <c r="V808" s="163"/>
      <c r="W808" s="164"/>
      <c r="X808" s="164"/>
      <c r="Y808" s="149"/>
      <c r="Z808" s="149"/>
      <c r="AA808" s="149"/>
      <c r="AB808" s="149"/>
      <c r="AC808" s="149"/>
      <c r="AD808" s="149"/>
      <c r="AE808" s="149" t="s">
        <v>280</v>
      </c>
      <c r="AF808" s="149">
        <v>0</v>
      </c>
      <c r="AG808" s="149"/>
      <c r="AH808" s="194"/>
      <c r="AI808" s="198" t="s">
        <v>1459</v>
      </c>
      <c r="AJ808" s="197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ht="5.0999999999999996" customHeight="1" x14ac:dyDescent="0.25">
      <c r="A809" s="136"/>
      <c r="B809" s="154"/>
      <c r="C809" s="154"/>
      <c r="D809" s="157"/>
      <c r="E809" s="158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60"/>
      <c r="S809" s="160"/>
      <c r="T809" s="159"/>
      <c r="U809" s="159"/>
      <c r="V809" s="159"/>
      <c r="W809" s="160"/>
      <c r="X809" s="160"/>
      <c r="AH809" s="193"/>
      <c r="AI809" s="193"/>
      <c r="AJ809" s="196"/>
    </row>
    <row r="810" spans="1:60" x14ac:dyDescent="0.25">
      <c r="A810" s="152" t="s">
        <v>215</v>
      </c>
      <c r="B810" s="169" t="s">
        <v>162</v>
      </c>
      <c r="C810" s="169" t="s">
        <v>163</v>
      </c>
      <c r="D810" s="170"/>
      <c r="E810" s="171"/>
      <c r="F810" s="172"/>
      <c r="G810" s="173">
        <f>SUMIF(AE811:AE827,"&lt;&gt;NOR",G811:G827)</f>
        <v>0</v>
      </c>
      <c r="H810" s="172"/>
      <c r="I810" s="172">
        <f>SUM(I811:I827)</f>
        <v>0</v>
      </c>
      <c r="J810" s="172"/>
      <c r="K810" s="172">
        <f>SUM(K811:K827)</f>
        <v>0</v>
      </c>
      <c r="L810" s="172"/>
      <c r="M810" s="172">
        <f>SUM(M811:M827)</f>
        <v>0</v>
      </c>
      <c r="N810" s="172"/>
      <c r="O810" s="172">
        <f>SUM(O811:O827)</f>
        <v>6.3599999999999994</v>
      </c>
      <c r="P810" s="172"/>
      <c r="Q810" s="172">
        <f>SUM(Q811:Q827)</f>
        <v>0</v>
      </c>
      <c r="R810" s="174"/>
      <c r="S810" s="174"/>
      <c r="T810" s="172"/>
      <c r="U810" s="172"/>
      <c r="V810" s="172">
        <f>SUM(V811:V827)</f>
        <v>20.73</v>
      </c>
      <c r="W810" s="174"/>
      <c r="X810" s="175"/>
      <c r="AE810" t="s">
        <v>216</v>
      </c>
      <c r="AH810" s="193"/>
      <c r="AI810" s="193"/>
      <c r="AJ810" s="196"/>
    </row>
    <row r="811" spans="1:60" outlineLevel="1" x14ac:dyDescent="0.25">
      <c r="A811" s="182">
        <v>239</v>
      </c>
      <c r="B811" s="183" t="s">
        <v>1460</v>
      </c>
      <c r="C811" s="183" t="s">
        <v>1461</v>
      </c>
      <c r="D811" s="184" t="s">
        <v>382</v>
      </c>
      <c r="E811" s="185">
        <v>12</v>
      </c>
      <c r="F811" s="188"/>
      <c r="G811" s="186">
        <f t="shared" ref="G811:G824" si="28">ROUND(E811*F811,2)</f>
        <v>0</v>
      </c>
      <c r="H811" s="188"/>
      <c r="I811" s="186">
        <f t="shared" ref="I811:I824" si="29">ROUND(E811*H811,2)</f>
        <v>0</v>
      </c>
      <c r="J811" s="188"/>
      <c r="K811" s="186">
        <f t="shared" ref="K811:K824" si="30">ROUND(E811*J811,2)</f>
        <v>0</v>
      </c>
      <c r="L811" s="186">
        <v>21</v>
      </c>
      <c r="M811" s="186">
        <f t="shared" ref="M811:M824" si="31">G811*(1+L811/100)</f>
        <v>0</v>
      </c>
      <c r="N811" s="186">
        <v>0.03</v>
      </c>
      <c r="O811" s="186">
        <f t="shared" ref="O811:O824" si="32">ROUND(E811*N811,2)</f>
        <v>0.36</v>
      </c>
      <c r="P811" s="186">
        <v>0</v>
      </c>
      <c r="Q811" s="186">
        <f t="shared" ref="Q811:Q824" si="33">ROUND(E811*P811,2)</f>
        <v>0</v>
      </c>
      <c r="R811" s="187"/>
      <c r="S811" s="187" t="s">
        <v>230</v>
      </c>
      <c r="T811" s="186" t="s">
        <v>222</v>
      </c>
      <c r="U811" s="186">
        <v>0</v>
      </c>
      <c r="V811" s="186">
        <f t="shared" ref="V811:V824" si="34">ROUND(E811*U811,2)</f>
        <v>0</v>
      </c>
      <c r="W811" s="187"/>
      <c r="X811" s="187"/>
      <c r="Y811" s="149"/>
      <c r="Z811" s="149"/>
      <c r="AA811" s="149"/>
      <c r="AB811" s="149"/>
      <c r="AC811" s="149"/>
      <c r="AD811" s="149"/>
      <c r="AE811" s="149" t="s">
        <v>332</v>
      </c>
      <c r="AF811" s="199" t="s">
        <v>1462</v>
      </c>
      <c r="AG811" s="149"/>
      <c r="AH811" s="194"/>
      <c r="AI811" s="194"/>
      <c r="AJ811" s="197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1" x14ac:dyDescent="0.25">
      <c r="A812" s="182">
        <v>240</v>
      </c>
      <c r="B812" s="183" t="s">
        <v>1463</v>
      </c>
      <c r="C812" s="183" t="s">
        <v>1464</v>
      </c>
      <c r="D812" s="184" t="s">
        <v>382</v>
      </c>
      <c r="E812" s="185">
        <v>1</v>
      </c>
      <c r="F812" s="188"/>
      <c r="G812" s="186">
        <f t="shared" si="28"/>
        <v>0</v>
      </c>
      <c r="H812" s="188"/>
      <c r="I812" s="186">
        <f t="shared" si="29"/>
        <v>0</v>
      </c>
      <c r="J812" s="188"/>
      <c r="K812" s="186">
        <f t="shared" si="30"/>
        <v>0</v>
      </c>
      <c r="L812" s="186">
        <v>21</v>
      </c>
      <c r="M812" s="186">
        <f t="shared" si="31"/>
        <v>0</v>
      </c>
      <c r="N812" s="186">
        <v>0.2</v>
      </c>
      <c r="O812" s="186">
        <f t="shared" si="32"/>
        <v>0.2</v>
      </c>
      <c r="P812" s="186">
        <v>0</v>
      </c>
      <c r="Q812" s="186">
        <f t="shared" si="33"/>
        <v>0</v>
      </c>
      <c r="R812" s="187"/>
      <c r="S812" s="187" t="s">
        <v>230</v>
      </c>
      <c r="T812" s="186" t="s">
        <v>222</v>
      </c>
      <c r="U812" s="186">
        <v>0</v>
      </c>
      <c r="V812" s="186">
        <f t="shared" si="34"/>
        <v>0</v>
      </c>
      <c r="W812" s="187"/>
      <c r="X812" s="187"/>
      <c r="Y812" s="149"/>
      <c r="Z812" s="149"/>
      <c r="AA812" s="149"/>
      <c r="AB812" s="149"/>
      <c r="AC812" s="149"/>
      <c r="AD812" s="149"/>
      <c r="AE812" s="149" t="s">
        <v>332</v>
      </c>
      <c r="AF812" s="149" t="s">
        <v>1465</v>
      </c>
      <c r="AG812" s="149"/>
      <c r="AH812" s="194"/>
      <c r="AI812" s="194"/>
      <c r="AJ812" s="197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 x14ac:dyDescent="0.25">
      <c r="A813" s="182">
        <v>241</v>
      </c>
      <c r="B813" s="183" t="s">
        <v>1466</v>
      </c>
      <c r="C813" s="183" t="s">
        <v>1467</v>
      </c>
      <c r="D813" s="184" t="s">
        <v>382</v>
      </c>
      <c r="E813" s="185">
        <v>4</v>
      </c>
      <c r="F813" s="188"/>
      <c r="G813" s="186">
        <f t="shared" si="28"/>
        <v>0</v>
      </c>
      <c r="H813" s="188"/>
      <c r="I813" s="186">
        <f t="shared" si="29"/>
        <v>0</v>
      </c>
      <c r="J813" s="188"/>
      <c r="K813" s="186">
        <f t="shared" si="30"/>
        <v>0</v>
      </c>
      <c r="L813" s="186">
        <v>21</v>
      </c>
      <c r="M813" s="186">
        <f t="shared" si="31"/>
        <v>0</v>
      </c>
      <c r="N813" s="186">
        <v>0.06</v>
      </c>
      <c r="O813" s="186">
        <f t="shared" si="32"/>
        <v>0.24</v>
      </c>
      <c r="P813" s="186">
        <v>0</v>
      </c>
      <c r="Q813" s="186">
        <f t="shared" si="33"/>
        <v>0</v>
      </c>
      <c r="R813" s="187"/>
      <c r="S813" s="187" t="s">
        <v>230</v>
      </c>
      <c r="T813" s="186" t="s">
        <v>222</v>
      </c>
      <c r="U813" s="186">
        <v>0</v>
      </c>
      <c r="V813" s="186">
        <f t="shared" si="34"/>
        <v>0</v>
      </c>
      <c r="W813" s="187"/>
      <c r="X813" s="187"/>
      <c r="Y813" s="149"/>
      <c r="Z813" s="149"/>
      <c r="AA813" s="149"/>
      <c r="AB813" s="149"/>
      <c r="AC813" s="149"/>
      <c r="AD813" s="149"/>
      <c r="AE813" s="149" t="s">
        <v>332</v>
      </c>
      <c r="AF813" s="149" t="s">
        <v>1468</v>
      </c>
      <c r="AG813" s="149"/>
      <c r="AH813" s="194"/>
      <c r="AI813" s="194"/>
      <c r="AJ813" s="197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1" x14ac:dyDescent="0.25">
      <c r="A814" s="182">
        <v>242</v>
      </c>
      <c r="B814" s="183" t="s">
        <v>1469</v>
      </c>
      <c r="C814" s="183" t="s">
        <v>1470</v>
      </c>
      <c r="D814" s="184" t="s">
        <v>382</v>
      </c>
      <c r="E814" s="185">
        <v>1</v>
      </c>
      <c r="F814" s="188"/>
      <c r="G814" s="186">
        <f t="shared" si="28"/>
        <v>0</v>
      </c>
      <c r="H814" s="188"/>
      <c r="I814" s="186">
        <f t="shared" si="29"/>
        <v>0</v>
      </c>
      <c r="J814" s="188"/>
      <c r="K814" s="186">
        <f t="shared" si="30"/>
        <v>0</v>
      </c>
      <c r="L814" s="186">
        <v>21</v>
      </c>
      <c r="M814" s="186">
        <f t="shared" si="31"/>
        <v>0</v>
      </c>
      <c r="N814" s="186">
        <v>0.2</v>
      </c>
      <c r="O814" s="186">
        <f t="shared" si="32"/>
        <v>0.2</v>
      </c>
      <c r="P814" s="186">
        <v>0</v>
      </c>
      <c r="Q814" s="186">
        <f t="shared" si="33"/>
        <v>0</v>
      </c>
      <c r="R814" s="187"/>
      <c r="S814" s="187" t="s">
        <v>230</v>
      </c>
      <c r="T814" s="186" t="s">
        <v>222</v>
      </c>
      <c r="U814" s="186">
        <v>0</v>
      </c>
      <c r="V814" s="186">
        <f t="shared" si="34"/>
        <v>0</v>
      </c>
      <c r="W814" s="187"/>
      <c r="X814" s="187"/>
      <c r="Y814" s="149"/>
      <c r="Z814" s="149"/>
      <c r="AA814" s="149"/>
      <c r="AB814" s="149"/>
      <c r="AC814" s="149"/>
      <c r="AD814" s="149"/>
      <c r="AE814" s="149" t="s">
        <v>332</v>
      </c>
      <c r="AF814" s="149" t="s">
        <v>1471</v>
      </c>
      <c r="AG814" s="149"/>
      <c r="AH814" s="194"/>
      <c r="AI814" s="194"/>
      <c r="AJ814" s="197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 x14ac:dyDescent="0.25">
      <c r="A815" s="182">
        <v>243</v>
      </c>
      <c r="B815" s="183" t="s">
        <v>1472</v>
      </c>
      <c r="C815" s="183" t="s">
        <v>1473</v>
      </c>
      <c r="D815" s="184" t="s">
        <v>382</v>
      </c>
      <c r="E815" s="185">
        <v>1</v>
      </c>
      <c r="F815" s="188"/>
      <c r="G815" s="186">
        <f t="shared" si="28"/>
        <v>0</v>
      </c>
      <c r="H815" s="188"/>
      <c r="I815" s="186">
        <f t="shared" si="29"/>
        <v>0</v>
      </c>
      <c r="J815" s="188"/>
      <c r="K815" s="186">
        <f t="shared" si="30"/>
        <v>0</v>
      </c>
      <c r="L815" s="186">
        <v>21</v>
      </c>
      <c r="M815" s="186">
        <f t="shared" si="31"/>
        <v>0</v>
      </c>
      <c r="N815" s="186">
        <v>0.8</v>
      </c>
      <c r="O815" s="186">
        <f t="shared" si="32"/>
        <v>0.8</v>
      </c>
      <c r="P815" s="186">
        <v>0</v>
      </c>
      <c r="Q815" s="186">
        <f t="shared" si="33"/>
        <v>0</v>
      </c>
      <c r="R815" s="187"/>
      <c r="S815" s="187" t="s">
        <v>230</v>
      </c>
      <c r="T815" s="186" t="s">
        <v>222</v>
      </c>
      <c r="U815" s="186">
        <v>0</v>
      </c>
      <c r="V815" s="186">
        <f t="shared" si="34"/>
        <v>0</v>
      </c>
      <c r="W815" s="187"/>
      <c r="X815" s="187"/>
      <c r="Y815" s="149"/>
      <c r="Z815" s="149"/>
      <c r="AA815" s="149"/>
      <c r="AB815" s="149"/>
      <c r="AC815" s="149"/>
      <c r="AD815" s="149"/>
      <c r="AE815" s="149" t="s">
        <v>332</v>
      </c>
      <c r="AF815" s="149" t="s">
        <v>1474</v>
      </c>
      <c r="AG815" s="149"/>
      <c r="AH815" s="194"/>
      <c r="AI815" s="194"/>
      <c r="AJ815" s="197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1" x14ac:dyDescent="0.25">
      <c r="A816" s="182">
        <v>244</v>
      </c>
      <c r="B816" s="183" t="s">
        <v>1475</v>
      </c>
      <c r="C816" s="183" t="s">
        <v>2866</v>
      </c>
      <c r="D816" s="184" t="s">
        <v>1796</v>
      </c>
      <c r="E816" s="185">
        <v>1</v>
      </c>
      <c r="F816" s="188"/>
      <c r="G816" s="186">
        <f t="shared" si="28"/>
        <v>0</v>
      </c>
      <c r="H816" s="188"/>
      <c r="I816" s="186">
        <f t="shared" si="29"/>
        <v>0</v>
      </c>
      <c r="J816" s="188"/>
      <c r="K816" s="186">
        <f t="shared" si="30"/>
        <v>0</v>
      </c>
      <c r="L816" s="186">
        <v>21</v>
      </c>
      <c r="M816" s="186">
        <f t="shared" si="31"/>
        <v>0</v>
      </c>
      <c r="N816" s="186">
        <v>0.13</v>
      </c>
      <c r="O816" s="186">
        <f t="shared" si="32"/>
        <v>0.13</v>
      </c>
      <c r="P816" s="186">
        <v>0</v>
      </c>
      <c r="Q816" s="186">
        <f t="shared" si="33"/>
        <v>0</v>
      </c>
      <c r="R816" s="187"/>
      <c r="S816" s="187" t="s">
        <v>230</v>
      </c>
      <c r="T816" s="186" t="s">
        <v>222</v>
      </c>
      <c r="U816" s="186">
        <v>0</v>
      </c>
      <c r="V816" s="186">
        <f t="shared" si="34"/>
        <v>0</v>
      </c>
      <c r="W816" s="187"/>
      <c r="X816" s="187"/>
      <c r="Y816" s="149"/>
      <c r="Z816" s="149"/>
      <c r="AA816" s="149"/>
      <c r="AB816" s="149"/>
      <c r="AC816" s="149"/>
      <c r="AD816" s="149"/>
      <c r="AE816" s="149" t="s">
        <v>332</v>
      </c>
      <c r="AF816" s="149" t="s">
        <v>1476</v>
      </c>
      <c r="AG816" s="149"/>
      <c r="AH816" s="194"/>
      <c r="AI816" s="194"/>
      <c r="AJ816" s="197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 x14ac:dyDescent="0.25">
      <c r="A817" s="150"/>
      <c r="B817" s="191" t="s">
        <v>2870</v>
      </c>
      <c r="C817" s="192"/>
      <c r="D817" s="189"/>
      <c r="E817" s="190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4"/>
      <c r="S817" s="164"/>
      <c r="T817" s="163"/>
      <c r="U817" s="163"/>
      <c r="V817" s="163"/>
      <c r="W817" s="164"/>
      <c r="X817" s="164"/>
      <c r="Y817" s="149"/>
      <c r="Z817" s="149"/>
      <c r="AA817" s="149"/>
      <c r="AB817" s="149"/>
      <c r="AC817" s="149"/>
      <c r="AD817" s="149"/>
      <c r="AE817" s="149" t="s">
        <v>280</v>
      </c>
      <c r="AF817" s="149">
        <v>0</v>
      </c>
      <c r="AG817" s="149"/>
      <c r="AH817" s="194"/>
      <c r="AI817" s="198" t="s">
        <v>1485</v>
      </c>
      <c r="AJ817" s="197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 x14ac:dyDescent="0.25">
      <c r="A818" s="150"/>
      <c r="B818" s="191" t="s">
        <v>2865</v>
      </c>
      <c r="C818" s="192"/>
      <c r="D818" s="189"/>
      <c r="E818" s="190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4"/>
      <c r="S818" s="164"/>
      <c r="T818" s="163"/>
      <c r="U818" s="163"/>
      <c r="V818" s="163"/>
      <c r="W818" s="164"/>
      <c r="X818" s="164"/>
      <c r="Y818" s="149"/>
      <c r="Z818" s="149"/>
      <c r="AA818" s="149"/>
      <c r="AB818" s="149"/>
      <c r="AC818" s="149"/>
      <c r="AD818" s="149"/>
      <c r="AE818" s="149" t="s">
        <v>280</v>
      </c>
      <c r="AF818" s="149">
        <v>0</v>
      </c>
      <c r="AG818" s="149"/>
      <c r="AH818" s="194"/>
      <c r="AI818" s="198" t="s">
        <v>1485</v>
      </c>
      <c r="AJ818" s="197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</row>
    <row r="819" spans="1:60" outlineLevel="1" x14ac:dyDescent="0.25">
      <c r="A819" s="182" t="s">
        <v>2867</v>
      </c>
      <c r="B819" s="183" t="s">
        <v>2872</v>
      </c>
      <c r="C819" s="183" t="s">
        <v>2868</v>
      </c>
      <c r="D819" s="184" t="s">
        <v>1796</v>
      </c>
      <c r="E819" s="185">
        <v>1</v>
      </c>
      <c r="F819" s="188"/>
      <c r="G819" s="186">
        <f t="shared" ref="G819" si="35">ROUND(E819*F819,2)</f>
        <v>0</v>
      </c>
      <c r="H819" s="188"/>
      <c r="I819" s="186">
        <f t="shared" ref="I819" si="36">ROUND(E819*H819,2)</f>
        <v>0</v>
      </c>
      <c r="J819" s="188"/>
      <c r="K819" s="186">
        <f t="shared" ref="K819" si="37">ROUND(E819*J819,2)</f>
        <v>0</v>
      </c>
      <c r="L819" s="186">
        <v>21</v>
      </c>
      <c r="M819" s="186">
        <f t="shared" ref="M819" si="38">G819*(1+L819/100)</f>
        <v>0</v>
      </c>
      <c r="N819" s="186">
        <v>0.13</v>
      </c>
      <c r="O819" s="186">
        <f t="shared" ref="O819" si="39">ROUND(E819*N819,2)</f>
        <v>0.13</v>
      </c>
      <c r="P819" s="186">
        <v>0</v>
      </c>
      <c r="Q819" s="186">
        <f t="shared" ref="Q819" si="40">ROUND(E819*P819,2)</f>
        <v>0</v>
      </c>
      <c r="R819" s="187"/>
      <c r="S819" s="187" t="s">
        <v>230</v>
      </c>
      <c r="T819" s="186" t="s">
        <v>222</v>
      </c>
      <c r="U819" s="186">
        <v>0</v>
      </c>
      <c r="V819" s="186">
        <f t="shared" ref="V819" si="41">ROUND(E819*U819,2)</f>
        <v>0</v>
      </c>
      <c r="W819" s="187"/>
      <c r="X819" s="187"/>
      <c r="Y819" s="149"/>
      <c r="Z819" s="149"/>
      <c r="AA819" s="149"/>
      <c r="AB819" s="149"/>
      <c r="AC819" s="149"/>
      <c r="AD819" s="149"/>
      <c r="AE819" s="149" t="s">
        <v>332</v>
      </c>
      <c r="AF819" s="149" t="s">
        <v>1476</v>
      </c>
      <c r="AG819" s="149"/>
      <c r="AH819" s="194"/>
      <c r="AI819" s="194"/>
      <c r="AJ819" s="197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1" x14ac:dyDescent="0.25">
      <c r="A820" s="150"/>
      <c r="B820" s="191" t="s">
        <v>2869</v>
      </c>
      <c r="C820" s="192"/>
      <c r="D820" s="189"/>
      <c r="E820" s="190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4"/>
      <c r="S820" s="164"/>
      <c r="T820" s="163"/>
      <c r="U820" s="163"/>
      <c r="V820" s="163"/>
      <c r="W820" s="164"/>
      <c r="X820" s="164"/>
      <c r="Y820" s="149"/>
      <c r="Z820" s="149"/>
      <c r="AA820" s="149"/>
      <c r="AB820" s="149"/>
      <c r="AC820" s="149"/>
      <c r="AD820" s="149"/>
      <c r="AE820" s="149" t="s">
        <v>280</v>
      </c>
      <c r="AF820" s="149">
        <v>0</v>
      </c>
      <c r="AG820" s="149"/>
      <c r="AH820" s="194"/>
      <c r="AI820" s="198" t="s">
        <v>1485</v>
      </c>
      <c r="AJ820" s="197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outlineLevel="1" x14ac:dyDescent="0.25">
      <c r="A821" s="150"/>
      <c r="B821" s="191" t="s">
        <v>2871</v>
      </c>
      <c r="C821" s="192"/>
      <c r="D821" s="189"/>
      <c r="E821" s="190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4"/>
      <c r="S821" s="164"/>
      <c r="T821" s="163"/>
      <c r="U821" s="163"/>
      <c r="V821" s="163"/>
      <c r="W821" s="164"/>
      <c r="X821" s="164"/>
      <c r="Y821" s="149"/>
      <c r="Z821" s="149"/>
      <c r="AA821" s="149"/>
      <c r="AB821" s="149"/>
      <c r="AC821" s="149"/>
      <c r="AD821" s="149"/>
      <c r="AE821" s="149" t="s">
        <v>280</v>
      </c>
      <c r="AF821" s="149">
        <v>0</v>
      </c>
      <c r="AG821" s="149"/>
      <c r="AH821" s="194"/>
      <c r="AI821" s="198" t="s">
        <v>1485</v>
      </c>
      <c r="AJ821" s="197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 x14ac:dyDescent="0.25">
      <c r="A822" s="182">
        <v>245</v>
      </c>
      <c r="B822" s="183" t="s">
        <v>1477</v>
      </c>
      <c r="C822" s="183" t="s">
        <v>2873</v>
      </c>
      <c r="D822" s="184" t="s">
        <v>1796</v>
      </c>
      <c r="E822" s="185">
        <v>1</v>
      </c>
      <c r="F822" s="188"/>
      <c r="G822" s="186">
        <f t="shared" si="28"/>
        <v>0</v>
      </c>
      <c r="H822" s="188"/>
      <c r="I822" s="186">
        <f t="shared" si="29"/>
        <v>0</v>
      </c>
      <c r="J822" s="188"/>
      <c r="K822" s="186">
        <f t="shared" si="30"/>
        <v>0</v>
      </c>
      <c r="L822" s="186">
        <v>21</v>
      </c>
      <c r="M822" s="186">
        <f t="shared" si="31"/>
        <v>0</v>
      </c>
      <c r="N822" s="186">
        <v>0.3</v>
      </c>
      <c r="O822" s="186">
        <f t="shared" si="32"/>
        <v>0.3</v>
      </c>
      <c r="P822" s="186">
        <v>0</v>
      </c>
      <c r="Q822" s="186">
        <f t="shared" si="33"/>
        <v>0</v>
      </c>
      <c r="R822" s="187"/>
      <c r="S822" s="187" t="s">
        <v>230</v>
      </c>
      <c r="T822" s="186" t="s">
        <v>222</v>
      </c>
      <c r="U822" s="186">
        <v>0</v>
      </c>
      <c r="V822" s="186">
        <f t="shared" si="34"/>
        <v>0</v>
      </c>
      <c r="W822" s="187"/>
      <c r="X822" s="187"/>
      <c r="Y822" s="149"/>
      <c r="Z822" s="149"/>
      <c r="AA822" s="149"/>
      <c r="AB822" s="149"/>
      <c r="AC822" s="149"/>
      <c r="AD822" s="149"/>
      <c r="AE822" s="149" t="s">
        <v>332</v>
      </c>
      <c r="AF822" s="149" t="s">
        <v>1478</v>
      </c>
      <c r="AG822" s="149"/>
      <c r="AH822" s="194"/>
      <c r="AI822" s="194"/>
      <c r="AJ822" s="197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1" x14ac:dyDescent="0.25">
      <c r="A823" s="182">
        <v>246</v>
      </c>
      <c r="B823" s="183" t="s">
        <v>1479</v>
      </c>
      <c r="C823" s="183" t="s">
        <v>2874</v>
      </c>
      <c r="D823" s="184" t="s">
        <v>1796</v>
      </c>
      <c r="E823" s="185">
        <v>1</v>
      </c>
      <c r="F823" s="188"/>
      <c r="G823" s="186">
        <f t="shared" si="28"/>
        <v>0</v>
      </c>
      <c r="H823" s="188"/>
      <c r="I823" s="186">
        <f t="shared" si="29"/>
        <v>0</v>
      </c>
      <c r="J823" s="188"/>
      <c r="K823" s="186">
        <f t="shared" si="30"/>
        <v>0</v>
      </c>
      <c r="L823" s="186">
        <v>21</v>
      </c>
      <c r="M823" s="186">
        <f t="shared" si="31"/>
        <v>0</v>
      </c>
      <c r="N823" s="186">
        <v>4</v>
      </c>
      <c r="O823" s="186">
        <f t="shared" si="32"/>
        <v>4</v>
      </c>
      <c r="P823" s="186">
        <v>0</v>
      </c>
      <c r="Q823" s="186">
        <f t="shared" si="33"/>
        <v>0</v>
      </c>
      <c r="R823" s="187"/>
      <c r="S823" s="187" t="s">
        <v>230</v>
      </c>
      <c r="T823" s="186" t="s">
        <v>222</v>
      </c>
      <c r="U823" s="186">
        <v>0</v>
      </c>
      <c r="V823" s="186">
        <f t="shared" si="34"/>
        <v>0</v>
      </c>
      <c r="W823" s="187"/>
      <c r="X823" s="187"/>
      <c r="Y823" s="149"/>
      <c r="Z823" s="149"/>
      <c r="AA823" s="149"/>
      <c r="AB823" s="149"/>
      <c r="AC823" s="149"/>
      <c r="AD823" s="149"/>
      <c r="AE823" s="149" t="s">
        <v>332</v>
      </c>
      <c r="AF823" s="149" t="s">
        <v>1480</v>
      </c>
      <c r="AG823" s="149"/>
      <c r="AH823" s="194"/>
      <c r="AI823" s="194"/>
      <c r="AJ823" s="197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1" x14ac:dyDescent="0.25">
      <c r="A824" s="182">
        <v>247</v>
      </c>
      <c r="B824" s="183" t="s">
        <v>1481</v>
      </c>
      <c r="C824" s="183" t="s">
        <v>1482</v>
      </c>
      <c r="D824" s="184" t="s">
        <v>364</v>
      </c>
      <c r="E824" s="185">
        <v>6.23</v>
      </c>
      <c r="F824" s="188"/>
      <c r="G824" s="186">
        <f t="shared" si="28"/>
        <v>0</v>
      </c>
      <c r="H824" s="188"/>
      <c r="I824" s="186">
        <f t="shared" si="29"/>
        <v>0</v>
      </c>
      <c r="J824" s="188"/>
      <c r="K824" s="186">
        <f t="shared" si="30"/>
        <v>0</v>
      </c>
      <c r="L824" s="186">
        <v>21</v>
      </c>
      <c r="M824" s="186">
        <f t="shared" si="31"/>
        <v>0</v>
      </c>
      <c r="N824" s="186">
        <v>0</v>
      </c>
      <c r="O824" s="186">
        <f t="shared" si="32"/>
        <v>0</v>
      </c>
      <c r="P824" s="186">
        <v>0</v>
      </c>
      <c r="Q824" s="186">
        <f t="shared" si="33"/>
        <v>0</v>
      </c>
      <c r="R824" s="187" t="s">
        <v>1483</v>
      </c>
      <c r="S824" s="187" t="s">
        <v>221</v>
      </c>
      <c r="T824" s="186" t="s">
        <v>221</v>
      </c>
      <c r="U824" s="186">
        <v>3.327</v>
      </c>
      <c r="V824" s="186">
        <f t="shared" si="34"/>
        <v>20.73</v>
      </c>
      <c r="W824" s="187"/>
      <c r="X824" s="187"/>
      <c r="Y824" s="149"/>
      <c r="Z824" s="149"/>
      <c r="AA824" s="149"/>
      <c r="AB824" s="149"/>
      <c r="AC824" s="149"/>
      <c r="AD824" s="149"/>
      <c r="AE824" s="149" t="s">
        <v>1090</v>
      </c>
      <c r="AF824" s="149" t="s">
        <v>1484</v>
      </c>
      <c r="AG824" s="149"/>
      <c r="AH824" s="194"/>
      <c r="AI824" s="194"/>
      <c r="AJ824" s="197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1" x14ac:dyDescent="0.25">
      <c r="A825" s="150"/>
      <c r="B825" s="191" t="s">
        <v>1092</v>
      </c>
      <c r="C825" s="192"/>
      <c r="D825" s="189"/>
      <c r="E825" s="190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4"/>
      <c r="S825" s="164"/>
      <c r="T825" s="163"/>
      <c r="U825" s="163"/>
      <c r="V825" s="163"/>
      <c r="W825" s="164"/>
      <c r="X825" s="164"/>
      <c r="Y825" s="149"/>
      <c r="Z825" s="149"/>
      <c r="AA825" s="149"/>
      <c r="AB825" s="149"/>
      <c r="AC825" s="149"/>
      <c r="AD825" s="149"/>
      <c r="AE825" s="149" t="s">
        <v>280</v>
      </c>
      <c r="AF825" s="149">
        <v>0</v>
      </c>
      <c r="AG825" s="149"/>
      <c r="AH825" s="194"/>
      <c r="AI825" s="198" t="s">
        <v>1092</v>
      </c>
      <c r="AJ825" s="197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1" x14ac:dyDescent="0.25">
      <c r="A826" s="150"/>
      <c r="B826" s="191" t="s">
        <v>1485</v>
      </c>
      <c r="C826" s="192"/>
      <c r="D826" s="189"/>
      <c r="E826" s="190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4"/>
      <c r="S826" s="164"/>
      <c r="T826" s="163"/>
      <c r="U826" s="163"/>
      <c r="V826" s="163"/>
      <c r="W826" s="164"/>
      <c r="X826" s="164"/>
      <c r="Y826" s="149"/>
      <c r="Z826" s="149"/>
      <c r="AA826" s="149"/>
      <c r="AB826" s="149"/>
      <c r="AC826" s="149"/>
      <c r="AD826" s="149"/>
      <c r="AE826" s="149" t="s">
        <v>280</v>
      </c>
      <c r="AF826" s="149">
        <v>0</v>
      </c>
      <c r="AG826" s="149"/>
      <c r="AH826" s="194"/>
      <c r="AI826" s="198" t="s">
        <v>1485</v>
      </c>
      <c r="AJ826" s="197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1" x14ac:dyDescent="0.25">
      <c r="A827" s="150"/>
      <c r="B827" s="191" t="s">
        <v>1486</v>
      </c>
      <c r="C827" s="192"/>
      <c r="D827" s="189"/>
      <c r="E827" s="190">
        <v>6.23</v>
      </c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4"/>
      <c r="S827" s="164"/>
      <c r="T827" s="163"/>
      <c r="U827" s="163"/>
      <c r="V827" s="163"/>
      <c r="W827" s="164"/>
      <c r="X827" s="164"/>
      <c r="Y827" s="149"/>
      <c r="Z827" s="149"/>
      <c r="AA827" s="149"/>
      <c r="AB827" s="149"/>
      <c r="AC827" s="149"/>
      <c r="AD827" s="149"/>
      <c r="AE827" s="149" t="s">
        <v>280</v>
      </c>
      <c r="AF827" s="149">
        <v>0</v>
      </c>
      <c r="AG827" s="149"/>
      <c r="AH827" s="194"/>
      <c r="AI827" s="198" t="s">
        <v>1486</v>
      </c>
      <c r="AJ827" s="197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x14ac:dyDescent="0.25">
      <c r="A828" s="136"/>
      <c r="B828" s="154"/>
      <c r="C828" s="154"/>
      <c r="D828" s="157"/>
      <c r="E828" s="158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60"/>
      <c r="S828" s="160"/>
      <c r="T828" s="159"/>
      <c r="U828" s="159"/>
      <c r="V828" s="159"/>
      <c r="W828" s="160"/>
      <c r="X828" s="160"/>
      <c r="AH828" s="193"/>
      <c r="AI828" s="193"/>
      <c r="AJ828" s="196"/>
    </row>
    <row r="829" spans="1:60" x14ac:dyDescent="0.25">
      <c r="A829" s="152" t="s">
        <v>215</v>
      </c>
      <c r="B829" s="169" t="s">
        <v>164</v>
      </c>
      <c r="C829" s="169" t="s">
        <v>165</v>
      </c>
      <c r="D829" s="170"/>
      <c r="E829" s="171"/>
      <c r="F829" s="172"/>
      <c r="G829" s="173">
        <f>SUMIF(AE830:AE875,"&lt;&gt;NOR",G830:G875)</f>
        <v>0</v>
      </c>
      <c r="H829" s="172"/>
      <c r="I829" s="172">
        <f>SUM(I830:I875)</f>
        <v>0</v>
      </c>
      <c r="J829" s="172"/>
      <c r="K829" s="172">
        <f>SUM(K830:K875)</f>
        <v>0</v>
      </c>
      <c r="L829" s="172"/>
      <c r="M829" s="172">
        <f>SUM(M830:M875)</f>
        <v>0</v>
      </c>
      <c r="N829" s="172"/>
      <c r="O829" s="172">
        <f>SUM(O830:O875)</f>
        <v>10.029999999999999</v>
      </c>
      <c r="P829" s="172"/>
      <c r="Q829" s="172">
        <f>SUM(Q830:Q875)</f>
        <v>0</v>
      </c>
      <c r="R829" s="174"/>
      <c r="S829" s="174"/>
      <c r="T829" s="172"/>
      <c r="U829" s="172"/>
      <c r="V829" s="172">
        <f>SUM(V830:V875)</f>
        <v>437.28</v>
      </c>
      <c r="W829" s="174"/>
      <c r="X829" s="175"/>
      <c r="AE829" t="s">
        <v>216</v>
      </c>
      <c r="AH829" s="193"/>
      <c r="AI829" s="193"/>
      <c r="AJ829" s="196"/>
    </row>
    <row r="830" spans="1:60" outlineLevel="1" x14ac:dyDescent="0.25">
      <c r="A830" s="182">
        <v>248</v>
      </c>
      <c r="B830" s="183" t="s">
        <v>1487</v>
      </c>
      <c r="C830" s="183" t="s">
        <v>1488</v>
      </c>
      <c r="D830" s="184" t="s">
        <v>356</v>
      </c>
      <c r="E830" s="185">
        <v>324.77999999999997</v>
      </c>
      <c r="F830" s="188"/>
      <c r="G830" s="186">
        <f>ROUND(E830*F830,2)</f>
        <v>0</v>
      </c>
      <c r="H830" s="188"/>
      <c r="I830" s="186">
        <f>ROUND(E830*H830,2)</f>
        <v>0</v>
      </c>
      <c r="J830" s="188"/>
      <c r="K830" s="186">
        <f>ROUND(E830*J830,2)</f>
        <v>0</v>
      </c>
      <c r="L830" s="186">
        <v>21</v>
      </c>
      <c r="M830" s="186">
        <f>G830*(1+L830/100)</f>
        <v>0</v>
      </c>
      <c r="N830" s="186">
        <v>2.1000000000000001E-4</v>
      </c>
      <c r="O830" s="186">
        <f>ROUND(E830*N830,2)</f>
        <v>7.0000000000000007E-2</v>
      </c>
      <c r="P830" s="186">
        <v>0</v>
      </c>
      <c r="Q830" s="186">
        <f>ROUND(E830*P830,2)</f>
        <v>0</v>
      </c>
      <c r="R830" s="187" t="s">
        <v>1489</v>
      </c>
      <c r="S830" s="187" t="s">
        <v>221</v>
      </c>
      <c r="T830" s="186" t="s">
        <v>221</v>
      </c>
      <c r="U830" s="186">
        <v>0.05</v>
      </c>
      <c r="V830" s="186">
        <f>ROUND(E830*U830,2)</f>
        <v>16.239999999999998</v>
      </c>
      <c r="W830" s="187"/>
      <c r="X830" s="187"/>
      <c r="Y830" s="149"/>
      <c r="Z830" s="149"/>
      <c r="AA830" s="149"/>
      <c r="AB830" s="149"/>
      <c r="AC830" s="149"/>
      <c r="AD830" s="149"/>
      <c r="AE830" s="149" t="s">
        <v>332</v>
      </c>
      <c r="AF830" s="149" t="s">
        <v>1490</v>
      </c>
      <c r="AG830" s="149"/>
      <c r="AH830" s="194"/>
      <c r="AI830" s="194"/>
      <c r="AJ830" s="197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1" x14ac:dyDescent="0.25">
      <c r="A831" s="182">
        <v>249</v>
      </c>
      <c r="B831" s="183" t="s">
        <v>1491</v>
      </c>
      <c r="C831" s="183" t="s">
        <v>1492</v>
      </c>
      <c r="D831" s="184" t="s">
        <v>501</v>
      </c>
      <c r="E831" s="185">
        <v>177.07900000000001</v>
      </c>
      <c r="F831" s="188"/>
      <c r="G831" s="186">
        <f>ROUND(E831*F831,2)</f>
        <v>0</v>
      </c>
      <c r="H831" s="188"/>
      <c r="I831" s="186">
        <f>ROUND(E831*H831,2)</f>
        <v>0</v>
      </c>
      <c r="J831" s="188"/>
      <c r="K831" s="186">
        <f>ROUND(E831*J831,2)</f>
        <v>0</v>
      </c>
      <c r="L831" s="186">
        <v>21</v>
      </c>
      <c r="M831" s="186">
        <f>G831*(1+L831/100)</f>
        <v>0</v>
      </c>
      <c r="N831" s="186">
        <v>3.2000000000000003E-4</v>
      </c>
      <c r="O831" s="186">
        <f>ROUND(E831*N831,2)</f>
        <v>0.06</v>
      </c>
      <c r="P831" s="186">
        <v>0</v>
      </c>
      <c r="Q831" s="186">
        <f>ROUND(E831*P831,2)</f>
        <v>0</v>
      </c>
      <c r="R831" s="187" t="s">
        <v>1489</v>
      </c>
      <c r="S831" s="187" t="s">
        <v>221</v>
      </c>
      <c r="T831" s="186" t="s">
        <v>221</v>
      </c>
      <c r="U831" s="186">
        <v>0.23599999999999999</v>
      </c>
      <c r="V831" s="186">
        <f>ROUND(E831*U831,2)</f>
        <v>41.79</v>
      </c>
      <c r="W831" s="187"/>
      <c r="X831" s="187"/>
      <c r="Y831" s="149"/>
      <c r="Z831" s="149"/>
      <c r="AA831" s="149"/>
      <c r="AB831" s="149"/>
      <c r="AC831" s="149"/>
      <c r="AD831" s="149"/>
      <c r="AE831" s="149" t="s">
        <v>332</v>
      </c>
      <c r="AF831" s="149" t="s">
        <v>1493</v>
      </c>
      <c r="AG831" s="149"/>
      <c r="AH831" s="194"/>
      <c r="AI831" s="194"/>
      <c r="AJ831" s="197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1" x14ac:dyDescent="0.25">
      <c r="A832" s="150"/>
      <c r="B832" s="191" t="s">
        <v>1494</v>
      </c>
      <c r="C832" s="192"/>
      <c r="D832" s="189"/>
      <c r="E832" s="190">
        <v>8.16</v>
      </c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4"/>
      <c r="S832" s="164"/>
      <c r="T832" s="163"/>
      <c r="U832" s="163"/>
      <c r="V832" s="163"/>
      <c r="W832" s="164"/>
      <c r="X832" s="164"/>
      <c r="Y832" s="149"/>
      <c r="Z832" s="149"/>
      <c r="AA832" s="149"/>
      <c r="AB832" s="149"/>
      <c r="AC832" s="149"/>
      <c r="AD832" s="149"/>
      <c r="AE832" s="149" t="s">
        <v>280</v>
      </c>
      <c r="AF832" s="149">
        <v>0</v>
      </c>
      <c r="AG832" s="149"/>
      <c r="AH832" s="194"/>
      <c r="AI832" s="198" t="s">
        <v>1494</v>
      </c>
      <c r="AJ832" s="197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1" x14ac:dyDescent="0.25">
      <c r="A833" s="150"/>
      <c r="B833" s="191" t="s">
        <v>1495</v>
      </c>
      <c r="C833" s="192"/>
      <c r="D833" s="189"/>
      <c r="E833" s="190">
        <v>26.75</v>
      </c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4"/>
      <c r="S833" s="164"/>
      <c r="T833" s="163"/>
      <c r="U833" s="163"/>
      <c r="V833" s="163"/>
      <c r="W833" s="164"/>
      <c r="X833" s="164"/>
      <c r="Y833" s="149"/>
      <c r="Z833" s="149"/>
      <c r="AA833" s="149"/>
      <c r="AB833" s="149"/>
      <c r="AC833" s="149"/>
      <c r="AD833" s="149"/>
      <c r="AE833" s="149" t="s">
        <v>280</v>
      </c>
      <c r="AF833" s="149">
        <v>0</v>
      </c>
      <c r="AG833" s="149"/>
      <c r="AH833" s="194"/>
      <c r="AI833" s="198" t="s">
        <v>1495</v>
      </c>
      <c r="AJ833" s="197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1" x14ac:dyDescent="0.25">
      <c r="A834" s="150"/>
      <c r="B834" s="191" t="s">
        <v>1496</v>
      </c>
      <c r="C834" s="192"/>
      <c r="D834" s="189"/>
      <c r="E834" s="190">
        <v>7.9749999999999996</v>
      </c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4"/>
      <c r="S834" s="164"/>
      <c r="T834" s="163"/>
      <c r="U834" s="163"/>
      <c r="V834" s="163"/>
      <c r="W834" s="164"/>
      <c r="X834" s="164"/>
      <c r="Y834" s="149"/>
      <c r="Z834" s="149"/>
      <c r="AA834" s="149"/>
      <c r="AB834" s="149"/>
      <c r="AC834" s="149"/>
      <c r="AD834" s="149"/>
      <c r="AE834" s="149" t="s">
        <v>280</v>
      </c>
      <c r="AF834" s="149">
        <v>0</v>
      </c>
      <c r="AG834" s="149"/>
      <c r="AH834" s="194"/>
      <c r="AI834" s="198" t="s">
        <v>1496</v>
      </c>
      <c r="AJ834" s="197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1" x14ac:dyDescent="0.25">
      <c r="A835" s="150"/>
      <c r="B835" s="270" t="s">
        <v>1497</v>
      </c>
      <c r="C835" s="270"/>
      <c r="D835" s="271"/>
      <c r="E835" s="190">
        <v>46.634999999999998</v>
      </c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4"/>
      <c r="S835" s="164"/>
      <c r="T835" s="163"/>
      <c r="U835" s="163"/>
      <c r="V835" s="163"/>
      <c r="W835" s="164"/>
      <c r="X835" s="164"/>
      <c r="Y835" s="149"/>
      <c r="Z835" s="149"/>
      <c r="AA835" s="149"/>
      <c r="AB835" s="149"/>
      <c r="AC835" s="149"/>
      <c r="AD835" s="149"/>
      <c r="AE835" s="149" t="s">
        <v>280</v>
      </c>
      <c r="AF835" s="149">
        <v>0</v>
      </c>
      <c r="AG835" s="149"/>
      <c r="AH835" s="194"/>
      <c r="AI835" s="198" t="s">
        <v>1497</v>
      </c>
      <c r="AJ835" s="197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1" x14ac:dyDescent="0.25">
      <c r="A836" s="150"/>
      <c r="B836" s="191" t="s">
        <v>1498</v>
      </c>
      <c r="C836" s="192"/>
      <c r="D836" s="189"/>
      <c r="E836" s="190">
        <v>12.95</v>
      </c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4"/>
      <c r="S836" s="164"/>
      <c r="T836" s="163"/>
      <c r="U836" s="163"/>
      <c r="V836" s="163"/>
      <c r="W836" s="164"/>
      <c r="X836" s="164"/>
      <c r="Y836" s="149"/>
      <c r="Z836" s="149"/>
      <c r="AA836" s="149"/>
      <c r="AB836" s="149"/>
      <c r="AC836" s="149"/>
      <c r="AD836" s="149"/>
      <c r="AE836" s="149" t="s">
        <v>280</v>
      </c>
      <c r="AF836" s="149">
        <v>0</v>
      </c>
      <c r="AG836" s="149"/>
      <c r="AH836" s="194"/>
      <c r="AI836" s="198" t="s">
        <v>1498</v>
      </c>
      <c r="AJ836" s="197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1" x14ac:dyDescent="0.25">
      <c r="A837" s="150"/>
      <c r="B837" s="191" t="s">
        <v>1499</v>
      </c>
      <c r="C837" s="192"/>
      <c r="D837" s="189"/>
      <c r="E837" s="190">
        <v>13.14</v>
      </c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4"/>
      <c r="S837" s="164"/>
      <c r="T837" s="163"/>
      <c r="U837" s="163"/>
      <c r="V837" s="163"/>
      <c r="W837" s="164"/>
      <c r="X837" s="164"/>
      <c r="Y837" s="149"/>
      <c r="Z837" s="149"/>
      <c r="AA837" s="149"/>
      <c r="AB837" s="149"/>
      <c r="AC837" s="149"/>
      <c r="AD837" s="149"/>
      <c r="AE837" s="149" t="s">
        <v>280</v>
      </c>
      <c r="AF837" s="149">
        <v>0</v>
      </c>
      <c r="AG837" s="149"/>
      <c r="AH837" s="194"/>
      <c r="AI837" s="198" t="s">
        <v>1499</v>
      </c>
      <c r="AJ837" s="197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1" x14ac:dyDescent="0.25">
      <c r="A838" s="150"/>
      <c r="B838" s="191" t="s">
        <v>1500</v>
      </c>
      <c r="C838" s="192"/>
      <c r="D838" s="189"/>
      <c r="E838" s="190">
        <v>22.44</v>
      </c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4"/>
      <c r="S838" s="164"/>
      <c r="T838" s="163"/>
      <c r="U838" s="163"/>
      <c r="V838" s="163"/>
      <c r="W838" s="164"/>
      <c r="X838" s="164"/>
      <c r="Y838" s="149"/>
      <c r="Z838" s="149"/>
      <c r="AA838" s="149"/>
      <c r="AB838" s="149"/>
      <c r="AC838" s="149"/>
      <c r="AD838" s="149"/>
      <c r="AE838" s="149" t="s">
        <v>280</v>
      </c>
      <c r="AF838" s="149">
        <v>0</v>
      </c>
      <c r="AG838" s="149"/>
      <c r="AH838" s="194"/>
      <c r="AI838" s="198" t="s">
        <v>1500</v>
      </c>
      <c r="AJ838" s="197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1" x14ac:dyDescent="0.25">
      <c r="A839" s="150"/>
      <c r="B839" s="191" t="s">
        <v>1501</v>
      </c>
      <c r="C839" s="192"/>
      <c r="D839" s="189"/>
      <c r="E839" s="190">
        <v>14.02</v>
      </c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4"/>
      <c r="S839" s="164"/>
      <c r="T839" s="163"/>
      <c r="U839" s="163"/>
      <c r="V839" s="163"/>
      <c r="W839" s="164"/>
      <c r="X839" s="164"/>
      <c r="Y839" s="149"/>
      <c r="Z839" s="149"/>
      <c r="AA839" s="149"/>
      <c r="AB839" s="149"/>
      <c r="AC839" s="149"/>
      <c r="AD839" s="149"/>
      <c r="AE839" s="149" t="s">
        <v>280</v>
      </c>
      <c r="AF839" s="149">
        <v>0</v>
      </c>
      <c r="AG839" s="149"/>
      <c r="AH839" s="194"/>
      <c r="AI839" s="198" t="s">
        <v>1501</v>
      </c>
      <c r="AJ839" s="197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1" x14ac:dyDescent="0.25">
      <c r="A840" s="150"/>
      <c r="B840" s="191" t="s">
        <v>1502</v>
      </c>
      <c r="C840" s="192"/>
      <c r="D840" s="189"/>
      <c r="E840" s="190">
        <v>13.779</v>
      </c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4"/>
      <c r="S840" s="164"/>
      <c r="T840" s="163"/>
      <c r="U840" s="163"/>
      <c r="V840" s="163"/>
      <c r="W840" s="164"/>
      <c r="X840" s="164"/>
      <c r="Y840" s="149"/>
      <c r="Z840" s="149"/>
      <c r="AA840" s="149"/>
      <c r="AB840" s="149"/>
      <c r="AC840" s="149"/>
      <c r="AD840" s="149"/>
      <c r="AE840" s="149" t="s">
        <v>280</v>
      </c>
      <c r="AF840" s="149">
        <v>0</v>
      </c>
      <c r="AG840" s="149"/>
      <c r="AH840" s="194"/>
      <c r="AI840" s="198" t="s">
        <v>1502</v>
      </c>
      <c r="AJ840" s="197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1" x14ac:dyDescent="0.25">
      <c r="A841" s="150"/>
      <c r="B841" s="191" t="s">
        <v>1503</v>
      </c>
      <c r="C841" s="192"/>
      <c r="D841" s="189"/>
      <c r="E841" s="190">
        <v>11.23</v>
      </c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4"/>
      <c r="S841" s="164"/>
      <c r="T841" s="163"/>
      <c r="U841" s="163"/>
      <c r="V841" s="163"/>
      <c r="W841" s="164"/>
      <c r="X841" s="164"/>
      <c r="Y841" s="149"/>
      <c r="Z841" s="149"/>
      <c r="AA841" s="149"/>
      <c r="AB841" s="149"/>
      <c r="AC841" s="149"/>
      <c r="AD841" s="149"/>
      <c r="AE841" s="149" t="s">
        <v>280</v>
      </c>
      <c r="AF841" s="149">
        <v>0</v>
      </c>
      <c r="AG841" s="149"/>
      <c r="AH841" s="194"/>
      <c r="AI841" s="198" t="s">
        <v>1503</v>
      </c>
      <c r="AJ841" s="197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1" x14ac:dyDescent="0.25">
      <c r="A842" s="182">
        <v>250</v>
      </c>
      <c r="B842" s="183" t="s">
        <v>1504</v>
      </c>
      <c r="C842" s="183" t="s">
        <v>1505</v>
      </c>
      <c r="D842" s="184" t="s">
        <v>501</v>
      </c>
      <c r="E842" s="185">
        <v>177.07900000000001</v>
      </c>
      <c r="F842" s="188"/>
      <c r="G842" s="186">
        <f>ROUND(E842*F842,2)</f>
        <v>0</v>
      </c>
      <c r="H842" s="188"/>
      <c r="I842" s="186">
        <f>ROUND(E842*H842,2)</f>
        <v>0</v>
      </c>
      <c r="J842" s="188"/>
      <c r="K842" s="186">
        <f>ROUND(E842*J842,2)</f>
        <v>0</v>
      </c>
      <c r="L842" s="186">
        <v>21</v>
      </c>
      <c r="M842" s="186">
        <f>G842*(1+L842/100)</f>
        <v>0</v>
      </c>
      <c r="N842" s="186">
        <v>0</v>
      </c>
      <c r="O842" s="186">
        <f>ROUND(E842*N842,2)</f>
        <v>0</v>
      </c>
      <c r="P842" s="186">
        <v>0</v>
      </c>
      <c r="Q842" s="186">
        <f>ROUND(E842*P842,2)</f>
        <v>0</v>
      </c>
      <c r="R842" s="187" t="s">
        <v>1489</v>
      </c>
      <c r="S842" s="187" t="s">
        <v>221</v>
      </c>
      <c r="T842" s="186" t="s">
        <v>221</v>
      </c>
      <c r="U842" s="186">
        <v>0.154</v>
      </c>
      <c r="V842" s="186">
        <f>ROUND(E842*U842,2)</f>
        <v>27.27</v>
      </c>
      <c r="W842" s="187"/>
      <c r="X842" s="187"/>
      <c r="Y842" s="149"/>
      <c r="Z842" s="149"/>
      <c r="AA842" s="149"/>
      <c r="AB842" s="149"/>
      <c r="AC842" s="149"/>
      <c r="AD842" s="149"/>
      <c r="AE842" s="149" t="s">
        <v>332</v>
      </c>
      <c r="AF842" s="149" t="s">
        <v>1506</v>
      </c>
      <c r="AG842" s="149"/>
      <c r="AH842" s="194"/>
      <c r="AI842" s="194"/>
      <c r="AJ842" s="197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 x14ac:dyDescent="0.25">
      <c r="A843" s="182">
        <v>251</v>
      </c>
      <c r="B843" s="183" t="s">
        <v>2876</v>
      </c>
      <c r="C843" s="183" t="s">
        <v>2875</v>
      </c>
      <c r="D843" s="184" t="s">
        <v>356</v>
      </c>
      <c r="E843" s="185">
        <v>314.38</v>
      </c>
      <c r="F843" s="188"/>
      <c r="G843" s="186">
        <f>ROUND(E843*F843,2)</f>
        <v>0</v>
      </c>
      <c r="H843" s="188"/>
      <c r="I843" s="186">
        <f>ROUND(E843*H843,2)</f>
        <v>0</v>
      </c>
      <c r="J843" s="188"/>
      <c r="K843" s="186">
        <f>ROUND(E843*J843,2)</f>
        <v>0</v>
      </c>
      <c r="L843" s="186">
        <v>21</v>
      </c>
      <c r="M843" s="186">
        <f>G843*(1+L843/100)</f>
        <v>0</v>
      </c>
      <c r="N843" s="186">
        <v>5.0400000000000002E-3</v>
      </c>
      <c r="O843" s="186">
        <f>ROUND(E843*N843,2)</f>
        <v>1.58</v>
      </c>
      <c r="P843" s="186">
        <v>0</v>
      </c>
      <c r="Q843" s="186">
        <f>ROUND(E843*P843,2)</f>
        <v>0</v>
      </c>
      <c r="R843" s="187" t="s">
        <v>1489</v>
      </c>
      <c r="S843" s="187" t="s">
        <v>221</v>
      </c>
      <c r="T843" s="186" t="s">
        <v>221</v>
      </c>
      <c r="U843" s="186">
        <v>0.97799999999999998</v>
      </c>
      <c r="V843" s="186">
        <f>ROUND(E843*U843,2)</f>
        <v>307.45999999999998</v>
      </c>
      <c r="W843" s="187"/>
      <c r="X843" s="187"/>
      <c r="Y843" s="149"/>
      <c r="Z843" s="149"/>
      <c r="AA843" s="149"/>
      <c r="AB843" s="149"/>
      <c r="AC843" s="149"/>
      <c r="AD843" s="149"/>
      <c r="AE843" s="149" t="s">
        <v>332</v>
      </c>
      <c r="AF843" s="149" t="s">
        <v>1507</v>
      </c>
      <c r="AG843" s="149"/>
      <c r="AH843" s="194"/>
      <c r="AI843" s="194"/>
      <c r="AJ843" s="197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1" x14ac:dyDescent="0.25">
      <c r="A844" s="150"/>
      <c r="B844" s="191" t="s">
        <v>1508</v>
      </c>
      <c r="C844" s="192"/>
      <c r="D844" s="189"/>
      <c r="E844" s="190">
        <v>314.38</v>
      </c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4"/>
      <c r="S844" s="164"/>
      <c r="T844" s="163"/>
      <c r="U844" s="163"/>
      <c r="V844" s="163"/>
      <c r="W844" s="164"/>
      <c r="X844" s="164"/>
      <c r="Y844" s="149"/>
      <c r="Z844" s="149"/>
      <c r="AA844" s="149"/>
      <c r="AB844" s="149"/>
      <c r="AC844" s="149"/>
      <c r="AD844" s="149"/>
      <c r="AE844" s="149" t="s">
        <v>280</v>
      </c>
      <c r="AF844" s="149">
        <v>0</v>
      </c>
      <c r="AG844" s="149"/>
      <c r="AH844" s="194"/>
      <c r="AI844" s="198" t="s">
        <v>1508</v>
      </c>
      <c r="AJ844" s="197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1" x14ac:dyDescent="0.25">
      <c r="A845" s="182">
        <v>252</v>
      </c>
      <c r="B845" s="183" t="s">
        <v>1509</v>
      </c>
      <c r="C845" s="183" t="s">
        <v>1510</v>
      </c>
      <c r="D845" s="184" t="s">
        <v>356</v>
      </c>
      <c r="E845" s="185">
        <v>10.4</v>
      </c>
      <c r="F845" s="188"/>
      <c r="G845" s="186">
        <f>ROUND(E845*F845,2)</f>
        <v>0</v>
      </c>
      <c r="H845" s="188"/>
      <c r="I845" s="186">
        <f>ROUND(E845*H845,2)</f>
        <v>0</v>
      </c>
      <c r="J845" s="188"/>
      <c r="K845" s="186">
        <f>ROUND(E845*J845,2)</f>
        <v>0</v>
      </c>
      <c r="L845" s="186">
        <v>21</v>
      </c>
      <c r="M845" s="186">
        <f>G845*(1+L845/100)</f>
        <v>0</v>
      </c>
      <c r="N845" s="186">
        <v>2.9399999999999999E-3</v>
      </c>
      <c r="O845" s="186">
        <f>ROUND(E845*N845,2)</f>
        <v>0.03</v>
      </c>
      <c r="P845" s="186">
        <v>0</v>
      </c>
      <c r="Q845" s="186">
        <f>ROUND(E845*P845,2)</f>
        <v>0</v>
      </c>
      <c r="R845" s="187" t="s">
        <v>1489</v>
      </c>
      <c r="S845" s="187" t="s">
        <v>221</v>
      </c>
      <c r="T845" s="186" t="s">
        <v>221</v>
      </c>
      <c r="U845" s="186">
        <v>1.04</v>
      </c>
      <c r="V845" s="186">
        <f>ROUND(E845*U845,2)</f>
        <v>10.82</v>
      </c>
      <c r="W845" s="187"/>
      <c r="X845" s="187"/>
      <c r="Y845" s="149"/>
      <c r="Z845" s="149"/>
      <c r="AA845" s="149"/>
      <c r="AB845" s="149"/>
      <c r="AC845" s="149"/>
      <c r="AD845" s="149"/>
      <c r="AE845" s="149" t="s">
        <v>332</v>
      </c>
      <c r="AF845" s="149" t="s">
        <v>1511</v>
      </c>
      <c r="AG845" s="149"/>
      <c r="AH845" s="194"/>
      <c r="AI845" s="194"/>
      <c r="AJ845" s="197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1" x14ac:dyDescent="0.25">
      <c r="A846" s="150"/>
      <c r="B846" s="191" t="s">
        <v>284</v>
      </c>
      <c r="C846" s="192"/>
      <c r="D846" s="189"/>
      <c r="E846" s="190">
        <v>5.72</v>
      </c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4"/>
      <c r="S846" s="164"/>
      <c r="T846" s="163"/>
      <c r="U846" s="163"/>
      <c r="V846" s="163"/>
      <c r="W846" s="164"/>
      <c r="X846" s="164"/>
      <c r="Y846" s="149"/>
      <c r="Z846" s="149"/>
      <c r="AA846" s="149"/>
      <c r="AB846" s="149"/>
      <c r="AC846" s="149"/>
      <c r="AD846" s="149"/>
      <c r="AE846" s="149" t="s">
        <v>280</v>
      </c>
      <c r="AF846" s="149">
        <v>0</v>
      </c>
      <c r="AG846" s="149"/>
      <c r="AH846" s="194"/>
      <c r="AI846" s="198" t="s">
        <v>284</v>
      </c>
      <c r="AJ846" s="197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1" x14ac:dyDescent="0.25">
      <c r="A847" s="150"/>
      <c r="B847" s="191" t="s">
        <v>295</v>
      </c>
      <c r="C847" s="192"/>
      <c r="D847" s="189"/>
      <c r="E847" s="190">
        <v>4.68</v>
      </c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4"/>
      <c r="S847" s="164"/>
      <c r="T847" s="163"/>
      <c r="U847" s="163"/>
      <c r="V847" s="163"/>
      <c r="W847" s="164"/>
      <c r="X847" s="164"/>
      <c r="Y847" s="149"/>
      <c r="Z847" s="149"/>
      <c r="AA847" s="149"/>
      <c r="AB847" s="149"/>
      <c r="AC847" s="149"/>
      <c r="AD847" s="149"/>
      <c r="AE847" s="149" t="s">
        <v>280</v>
      </c>
      <c r="AF847" s="149">
        <v>0</v>
      </c>
      <c r="AG847" s="149"/>
      <c r="AH847" s="194"/>
      <c r="AI847" s="198" t="s">
        <v>295</v>
      </c>
      <c r="AJ847" s="197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1" x14ac:dyDescent="0.25">
      <c r="A848" s="182">
        <v>253</v>
      </c>
      <c r="B848" s="183" t="s">
        <v>1512</v>
      </c>
      <c r="C848" s="183" t="s">
        <v>1513</v>
      </c>
      <c r="D848" s="184" t="s">
        <v>501</v>
      </c>
      <c r="E848" s="185">
        <v>241.2</v>
      </c>
      <c r="F848" s="188"/>
      <c r="G848" s="186">
        <f>ROUND(E848*F848,2)</f>
        <v>0</v>
      </c>
      <c r="H848" s="188"/>
      <c r="I848" s="186">
        <f>ROUND(E848*H848,2)</f>
        <v>0</v>
      </c>
      <c r="J848" s="188"/>
      <c r="K848" s="186">
        <f>ROUND(E848*J848,2)</f>
        <v>0</v>
      </c>
      <c r="L848" s="186">
        <v>21</v>
      </c>
      <c r="M848" s="186">
        <f>G848*(1+L848/100)</f>
        <v>0</v>
      </c>
      <c r="N848" s="186">
        <v>4.0000000000000003E-5</v>
      </c>
      <c r="O848" s="186">
        <f>ROUND(E848*N848,2)</f>
        <v>0.01</v>
      </c>
      <c r="P848" s="186">
        <v>0</v>
      </c>
      <c r="Q848" s="186">
        <f>ROUND(E848*P848,2)</f>
        <v>0</v>
      </c>
      <c r="R848" s="187" t="s">
        <v>1489</v>
      </c>
      <c r="S848" s="187" t="s">
        <v>221</v>
      </c>
      <c r="T848" s="186" t="s">
        <v>221</v>
      </c>
      <c r="U848" s="186">
        <v>7.0000000000000007E-2</v>
      </c>
      <c r="V848" s="186">
        <f>ROUND(E848*U848,2)</f>
        <v>16.88</v>
      </c>
      <c r="W848" s="187"/>
      <c r="X848" s="187"/>
      <c r="Y848" s="149"/>
      <c r="Z848" s="149"/>
      <c r="AA848" s="149"/>
      <c r="AB848" s="149"/>
      <c r="AC848" s="149"/>
      <c r="AD848" s="149"/>
      <c r="AE848" s="149" t="s">
        <v>332</v>
      </c>
      <c r="AF848" s="149" t="s">
        <v>1514</v>
      </c>
      <c r="AG848" s="149"/>
      <c r="AH848" s="194"/>
      <c r="AI848" s="194"/>
      <c r="AJ848" s="197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1" x14ac:dyDescent="0.25">
      <c r="A849" s="150"/>
      <c r="B849" s="191" t="s">
        <v>1218</v>
      </c>
      <c r="C849" s="192"/>
      <c r="D849" s="189"/>
      <c r="E849" s="190">
        <v>15.16</v>
      </c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4"/>
      <c r="S849" s="164"/>
      <c r="T849" s="163"/>
      <c r="U849" s="163"/>
      <c r="V849" s="163"/>
      <c r="W849" s="164"/>
      <c r="X849" s="164"/>
      <c r="Y849" s="149"/>
      <c r="Z849" s="149"/>
      <c r="AA849" s="149"/>
      <c r="AB849" s="149"/>
      <c r="AC849" s="149"/>
      <c r="AD849" s="149"/>
      <c r="AE849" s="149" t="s">
        <v>280</v>
      </c>
      <c r="AF849" s="149">
        <v>0</v>
      </c>
      <c r="AG849" s="149"/>
      <c r="AH849" s="194"/>
      <c r="AI849" s="198" t="s">
        <v>1218</v>
      </c>
      <c r="AJ849" s="197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 x14ac:dyDescent="0.25">
      <c r="A850" s="150"/>
      <c r="B850" s="191" t="s">
        <v>1219</v>
      </c>
      <c r="C850" s="192"/>
      <c r="D850" s="189"/>
      <c r="E850" s="190">
        <v>38.200000000000003</v>
      </c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4"/>
      <c r="S850" s="164"/>
      <c r="T850" s="163"/>
      <c r="U850" s="163"/>
      <c r="V850" s="163"/>
      <c r="W850" s="164"/>
      <c r="X850" s="164"/>
      <c r="Y850" s="149"/>
      <c r="Z850" s="149"/>
      <c r="AA850" s="149"/>
      <c r="AB850" s="149"/>
      <c r="AC850" s="149"/>
      <c r="AD850" s="149"/>
      <c r="AE850" s="149" t="s">
        <v>280</v>
      </c>
      <c r="AF850" s="149">
        <v>0</v>
      </c>
      <c r="AG850" s="149"/>
      <c r="AH850" s="194"/>
      <c r="AI850" s="198" t="s">
        <v>1219</v>
      </c>
      <c r="AJ850" s="197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1" x14ac:dyDescent="0.25">
      <c r="A851" s="150"/>
      <c r="B851" s="191" t="s">
        <v>1228</v>
      </c>
      <c r="C851" s="192"/>
      <c r="D851" s="189"/>
      <c r="E851" s="190">
        <v>18.989999999999998</v>
      </c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4"/>
      <c r="S851" s="164"/>
      <c r="T851" s="163"/>
      <c r="U851" s="163"/>
      <c r="V851" s="163"/>
      <c r="W851" s="164"/>
      <c r="X851" s="164"/>
      <c r="Y851" s="149"/>
      <c r="Z851" s="149"/>
      <c r="AA851" s="149"/>
      <c r="AB851" s="149"/>
      <c r="AC851" s="149"/>
      <c r="AD851" s="149"/>
      <c r="AE851" s="149" t="s">
        <v>280</v>
      </c>
      <c r="AF851" s="149">
        <v>0</v>
      </c>
      <c r="AG851" s="149"/>
      <c r="AH851" s="194"/>
      <c r="AI851" s="198" t="s">
        <v>1228</v>
      </c>
      <c r="AJ851" s="197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1" x14ac:dyDescent="0.25">
      <c r="A852" s="150"/>
      <c r="B852" s="191" t="s">
        <v>1229</v>
      </c>
      <c r="C852" s="192"/>
      <c r="D852" s="189"/>
      <c r="E852" s="190">
        <v>66.5</v>
      </c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4"/>
      <c r="S852" s="164"/>
      <c r="T852" s="163"/>
      <c r="U852" s="163"/>
      <c r="V852" s="163"/>
      <c r="W852" s="164"/>
      <c r="X852" s="164"/>
      <c r="Y852" s="149"/>
      <c r="Z852" s="149"/>
      <c r="AA852" s="149"/>
      <c r="AB852" s="149"/>
      <c r="AC852" s="149"/>
      <c r="AD852" s="149"/>
      <c r="AE852" s="149" t="s">
        <v>280</v>
      </c>
      <c r="AF852" s="149">
        <v>0</v>
      </c>
      <c r="AG852" s="149"/>
      <c r="AH852" s="194"/>
      <c r="AI852" s="198" t="s">
        <v>1229</v>
      </c>
      <c r="AJ852" s="197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1" x14ac:dyDescent="0.25">
      <c r="A853" s="150"/>
      <c r="B853" s="191" t="s">
        <v>1230</v>
      </c>
      <c r="C853" s="192"/>
      <c r="D853" s="189"/>
      <c r="E853" s="190">
        <v>13.95</v>
      </c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4"/>
      <c r="S853" s="164"/>
      <c r="T853" s="163"/>
      <c r="U853" s="163"/>
      <c r="V853" s="163"/>
      <c r="W853" s="164"/>
      <c r="X853" s="164"/>
      <c r="Y853" s="149"/>
      <c r="Z853" s="149"/>
      <c r="AA853" s="149"/>
      <c r="AB853" s="149"/>
      <c r="AC853" s="149"/>
      <c r="AD853" s="149"/>
      <c r="AE853" s="149" t="s">
        <v>280</v>
      </c>
      <c r="AF853" s="149">
        <v>0</v>
      </c>
      <c r="AG853" s="149"/>
      <c r="AH853" s="194"/>
      <c r="AI853" s="198" t="s">
        <v>1230</v>
      </c>
      <c r="AJ853" s="197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1" x14ac:dyDescent="0.25">
      <c r="A854" s="150"/>
      <c r="B854" s="191" t="s">
        <v>1234</v>
      </c>
      <c r="C854" s="192"/>
      <c r="D854" s="189"/>
      <c r="E854" s="190">
        <v>14.74</v>
      </c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4"/>
      <c r="S854" s="164"/>
      <c r="T854" s="163"/>
      <c r="U854" s="163"/>
      <c r="V854" s="163"/>
      <c r="W854" s="164"/>
      <c r="X854" s="164"/>
      <c r="Y854" s="149"/>
      <c r="Z854" s="149"/>
      <c r="AA854" s="149"/>
      <c r="AB854" s="149"/>
      <c r="AC854" s="149"/>
      <c r="AD854" s="149"/>
      <c r="AE854" s="149" t="s">
        <v>280</v>
      </c>
      <c r="AF854" s="149">
        <v>0</v>
      </c>
      <c r="AG854" s="149"/>
      <c r="AH854" s="194"/>
      <c r="AI854" s="198" t="s">
        <v>1234</v>
      </c>
      <c r="AJ854" s="197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1" x14ac:dyDescent="0.25">
      <c r="A855" s="150"/>
      <c r="B855" s="191" t="s">
        <v>1235</v>
      </c>
      <c r="C855" s="192"/>
      <c r="D855" s="189"/>
      <c r="E855" s="190">
        <v>23.24</v>
      </c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4"/>
      <c r="S855" s="164"/>
      <c r="T855" s="163"/>
      <c r="U855" s="163"/>
      <c r="V855" s="163"/>
      <c r="W855" s="164"/>
      <c r="X855" s="164"/>
      <c r="Y855" s="149"/>
      <c r="Z855" s="149"/>
      <c r="AA855" s="149"/>
      <c r="AB855" s="149"/>
      <c r="AC855" s="149"/>
      <c r="AD855" s="149"/>
      <c r="AE855" s="149" t="s">
        <v>280</v>
      </c>
      <c r="AF855" s="149">
        <v>0</v>
      </c>
      <c r="AG855" s="149"/>
      <c r="AH855" s="194"/>
      <c r="AI855" s="198" t="s">
        <v>1235</v>
      </c>
      <c r="AJ855" s="197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1" x14ac:dyDescent="0.25">
      <c r="A856" s="150"/>
      <c r="B856" s="191" t="s">
        <v>1244</v>
      </c>
      <c r="C856" s="192"/>
      <c r="D856" s="189"/>
      <c r="E856" s="190">
        <v>15.62</v>
      </c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4"/>
      <c r="S856" s="164"/>
      <c r="T856" s="163"/>
      <c r="U856" s="163"/>
      <c r="V856" s="163"/>
      <c r="W856" s="164"/>
      <c r="X856" s="164"/>
      <c r="Y856" s="149"/>
      <c r="Z856" s="149"/>
      <c r="AA856" s="149"/>
      <c r="AB856" s="149"/>
      <c r="AC856" s="149"/>
      <c r="AD856" s="149"/>
      <c r="AE856" s="149" t="s">
        <v>280</v>
      </c>
      <c r="AF856" s="149">
        <v>0</v>
      </c>
      <c r="AG856" s="149"/>
      <c r="AH856" s="194"/>
      <c r="AI856" s="198" t="s">
        <v>1244</v>
      </c>
      <c r="AJ856" s="197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1" x14ac:dyDescent="0.25">
      <c r="A857" s="150"/>
      <c r="B857" s="191" t="s">
        <v>1515</v>
      </c>
      <c r="C857" s="192"/>
      <c r="D857" s="189"/>
      <c r="E857" s="190">
        <v>22.25</v>
      </c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4"/>
      <c r="S857" s="164"/>
      <c r="T857" s="163"/>
      <c r="U857" s="163"/>
      <c r="V857" s="163"/>
      <c r="W857" s="164"/>
      <c r="X857" s="164"/>
      <c r="Y857" s="149"/>
      <c r="Z857" s="149"/>
      <c r="AA857" s="149"/>
      <c r="AB857" s="149"/>
      <c r="AC857" s="149"/>
      <c r="AD857" s="149"/>
      <c r="AE857" s="149" t="s">
        <v>280</v>
      </c>
      <c r="AF857" s="149">
        <v>0</v>
      </c>
      <c r="AG857" s="149"/>
      <c r="AH857" s="194"/>
      <c r="AI857" s="198" t="s">
        <v>1515</v>
      </c>
      <c r="AJ857" s="197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1" x14ac:dyDescent="0.25">
      <c r="A858" s="150"/>
      <c r="B858" s="191" t="s">
        <v>1516</v>
      </c>
      <c r="C858" s="192"/>
      <c r="D858" s="189"/>
      <c r="E858" s="190">
        <v>12.55</v>
      </c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4"/>
      <c r="S858" s="164"/>
      <c r="T858" s="163"/>
      <c r="U858" s="163"/>
      <c r="V858" s="163"/>
      <c r="W858" s="164"/>
      <c r="X858" s="164"/>
      <c r="Y858" s="149"/>
      <c r="Z858" s="149"/>
      <c r="AA858" s="149"/>
      <c r="AB858" s="149"/>
      <c r="AC858" s="149"/>
      <c r="AD858" s="149"/>
      <c r="AE858" s="149" t="s">
        <v>280</v>
      </c>
      <c r="AF858" s="149">
        <v>0</v>
      </c>
      <c r="AG858" s="149"/>
      <c r="AH858" s="194"/>
      <c r="AI858" s="198" t="s">
        <v>1516</v>
      </c>
      <c r="AJ858" s="197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1" x14ac:dyDescent="0.25">
      <c r="A859" s="182">
        <v>254</v>
      </c>
      <c r="B859" s="183" t="s">
        <v>1517</v>
      </c>
      <c r="C859" s="183" t="s">
        <v>1518</v>
      </c>
      <c r="D859" s="184" t="s">
        <v>356</v>
      </c>
      <c r="E859" s="185">
        <v>26.68</v>
      </c>
      <c r="F859" s="188"/>
      <c r="G859" s="186">
        <f>ROUND(E859*F859,2)</f>
        <v>0</v>
      </c>
      <c r="H859" s="188"/>
      <c r="I859" s="186">
        <f>ROUND(E859*H859,2)</f>
        <v>0</v>
      </c>
      <c r="J859" s="188"/>
      <c r="K859" s="186">
        <f>ROUND(E859*J859,2)</f>
        <v>0</v>
      </c>
      <c r="L859" s="186">
        <v>21</v>
      </c>
      <c r="M859" s="186">
        <f>G859*(1+L859/100)</f>
        <v>0</v>
      </c>
      <c r="N859" s="186">
        <v>0</v>
      </c>
      <c r="O859" s="186">
        <f>ROUND(E859*N859,2)</f>
        <v>0</v>
      </c>
      <c r="P859" s="186">
        <v>0</v>
      </c>
      <c r="Q859" s="186">
        <f>ROUND(E859*P859,2)</f>
        <v>0</v>
      </c>
      <c r="R859" s="187" t="s">
        <v>1489</v>
      </c>
      <c r="S859" s="187" t="s">
        <v>221</v>
      </c>
      <c r="T859" s="186" t="s">
        <v>221</v>
      </c>
      <c r="U859" s="186">
        <v>0.03</v>
      </c>
      <c r="V859" s="186">
        <f>ROUND(E859*U859,2)</f>
        <v>0.8</v>
      </c>
      <c r="W859" s="187"/>
      <c r="X859" s="187"/>
      <c r="Y859" s="149"/>
      <c r="Z859" s="149"/>
      <c r="AA859" s="149"/>
      <c r="AB859" s="149"/>
      <c r="AC859" s="149"/>
      <c r="AD859" s="149"/>
      <c r="AE859" s="149" t="s">
        <v>332</v>
      </c>
      <c r="AF859" s="149" t="s">
        <v>1519</v>
      </c>
      <c r="AG859" s="149"/>
      <c r="AH859" s="194"/>
      <c r="AI859" s="194"/>
      <c r="AJ859" s="197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1" x14ac:dyDescent="0.25">
      <c r="A860" s="150"/>
      <c r="B860" s="191" t="s">
        <v>285</v>
      </c>
      <c r="C860" s="192"/>
      <c r="D860" s="189"/>
      <c r="E860" s="190">
        <v>4.3600000000000003</v>
      </c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4"/>
      <c r="S860" s="164"/>
      <c r="T860" s="163"/>
      <c r="U860" s="163"/>
      <c r="V860" s="163"/>
      <c r="W860" s="164"/>
      <c r="X860" s="164"/>
      <c r="Y860" s="149"/>
      <c r="Z860" s="149"/>
      <c r="AA860" s="149"/>
      <c r="AB860" s="149"/>
      <c r="AC860" s="149"/>
      <c r="AD860" s="149"/>
      <c r="AE860" s="149" t="s">
        <v>280</v>
      </c>
      <c r="AF860" s="149">
        <v>0</v>
      </c>
      <c r="AG860" s="149"/>
      <c r="AH860" s="194"/>
      <c r="AI860" s="198" t="s">
        <v>285</v>
      </c>
      <c r="AJ860" s="197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1" x14ac:dyDescent="0.25">
      <c r="A861" s="150"/>
      <c r="B861" s="191" t="s">
        <v>286</v>
      </c>
      <c r="C861" s="192"/>
      <c r="D861" s="189"/>
      <c r="E861" s="190">
        <v>5.2</v>
      </c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4"/>
      <c r="S861" s="164"/>
      <c r="T861" s="163"/>
      <c r="U861" s="163"/>
      <c r="V861" s="163"/>
      <c r="W861" s="164"/>
      <c r="X861" s="164"/>
      <c r="Y861" s="149"/>
      <c r="Z861" s="149"/>
      <c r="AA861" s="149"/>
      <c r="AB861" s="149"/>
      <c r="AC861" s="149"/>
      <c r="AD861" s="149"/>
      <c r="AE861" s="149" t="s">
        <v>280</v>
      </c>
      <c r="AF861" s="149">
        <v>0</v>
      </c>
      <c r="AG861" s="149"/>
      <c r="AH861" s="194"/>
      <c r="AI861" s="198" t="s">
        <v>286</v>
      </c>
      <c r="AJ861" s="197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1" x14ac:dyDescent="0.25">
      <c r="A862" s="150"/>
      <c r="B862" s="191" t="s">
        <v>291</v>
      </c>
      <c r="C862" s="192"/>
      <c r="D862" s="189"/>
      <c r="E862" s="190">
        <v>5.24</v>
      </c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4"/>
      <c r="S862" s="164"/>
      <c r="T862" s="163"/>
      <c r="U862" s="163"/>
      <c r="V862" s="163"/>
      <c r="W862" s="164"/>
      <c r="X862" s="164"/>
      <c r="Y862" s="149"/>
      <c r="Z862" s="149"/>
      <c r="AA862" s="149"/>
      <c r="AB862" s="149"/>
      <c r="AC862" s="149"/>
      <c r="AD862" s="149"/>
      <c r="AE862" s="149" t="s">
        <v>280</v>
      </c>
      <c r="AF862" s="149">
        <v>0</v>
      </c>
      <c r="AG862" s="149"/>
      <c r="AH862" s="194"/>
      <c r="AI862" s="198" t="s">
        <v>291</v>
      </c>
      <c r="AJ862" s="197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1" x14ac:dyDescent="0.25">
      <c r="A863" s="150"/>
      <c r="B863" s="191" t="s">
        <v>293</v>
      </c>
      <c r="C863" s="192"/>
      <c r="D863" s="189"/>
      <c r="E863" s="190">
        <v>2</v>
      </c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4"/>
      <c r="S863" s="164"/>
      <c r="T863" s="163"/>
      <c r="U863" s="163"/>
      <c r="V863" s="163"/>
      <c r="W863" s="164"/>
      <c r="X863" s="164"/>
      <c r="Y863" s="149"/>
      <c r="Z863" s="149"/>
      <c r="AA863" s="149"/>
      <c r="AB863" s="149"/>
      <c r="AC863" s="149"/>
      <c r="AD863" s="149"/>
      <c r="AE863" s="149" t="s">
        <v>280</v>
      </c>
      <c r="AF863" s="149">
        <v>0</v>
      </c>
      <c r="AG863" s="149"/>
      <c r="AH863" s="194"/>
      <c r="AI863" s="198" t="s">
        <v>293</v>
      </c>
      <c r="AJ863" s="197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1" x14ac:dyDescent="0.25">
      <c r="A864" s="150"/>
      <c r="B864" s="191" t="s">
        <v>294</v>
      </c>
      <c r="C864" s="192"/>
      <c r="D864" s="189"/>
      <c r="E864" s="190">
        <v>5.2</v>
      </c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4"/>
      <c r="S864" s="164"/>
      <c r="T864" s="163"/>
      <c r="U864" s="163"/>
      <c r="V864" s="163"/>
      <c r="W864" s="164"/>
      <c r="X864" s="164"/>
      <c r="Y864" s="149"/>
      <c r="Z864" s="149"/>
      <c r="AA864" s="149"/>
      <c r="AB864" s="149"/>
      <c r="AC864" s="149"/>
      <c r="AD864" s="149"/>
      <c r="AE864" s="149" t="s">
        <v>280</v>
      </c>
      <c r="AF864" s="149">
        <v>0</v>
      </c>
      <c r="AG864" s="149"/>
      <c r="AH864" s="194"/>
      <c r="AI864" s="198" t="s">
        <v>294</v>
      </c>
      <c r="AJ864" s="197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1" x14ac:dyDescent="0.25">
      <c r="A865" s="150"/>
      <c r="B865" s="191" t="s">
        <v>295</v>
      </c>
      <c r="C865" s="192"/>
      <c r="D865" s="189"/>
      <c r="E865" s="190">
        <v>4.68</v>
      </c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4"/>
      <c r="S865" s="164"/>
      <c r="T865" s="163"/>
      <c r="U865" s="163"/>
      <c r="V865" s="163"/>
      <c r="W865" s="164"/>
      <c r="X865" s="164"/>
      <c r="Y865" s="149"/>
      <c r="Z865" s="149"/>
      <c r="AA865" s="149"/>
      <c r="AB865" s="149"/>
      <c r="AC865" s="149"/>
      <c r="AD865" s="149"/>
      <c r="AE865" s="149" t="s">
        <v>280</v>
      </c>
      <c r="AF865" s="149">
        <v>0</v>
      </c>
      <c r="AG865" s="149"/>
      <c r="AH865" s="194"/>
      <c r="AI865" s="198" t="s">
        <v>295</v>
      </c>
      <c r="AJ865" s="197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1" x14ac:dyDescent="0.25">
      <c r="A866" s="182">
        <v>255</v>
      </c>
      <c r="B866" s="183" t="s">
        <v>1520</v>
      </c>
      <c r="C866" s="183" t="s">
        <v>1521</v>
      </c>
      <c r="D866" s="184" t="s">
        <v>356</v>
      </c>
      <c r="E866" s="185">
        <v>324.77999999999997</v>
      </c>
      <c r="F866" s="188"/>
      <c r="G866" s="186">
        <f>ROUND(E866*F866,2)</f>
        <v>0</v>
      </c>
      <c r="H866" s="188"/>
      <c r="I866" s="186">
        <f>ROUND(E866*H866,2)</f>
        <v>0</v>
      </c>
      <c r="J866" s="188"/>
      <c r="K866" s="186">
        <f>ROUND(E866*J866,2)</f>
        <v>0</v>
      </c>
      <c r="L866" s="186">
        <v>21</v>
      </c>
      <c r="M866" s="186">
        <f>G866*(1+L866/100)</f>
        <v>0</v>
      </c>
      <c r="N866" s="186">
        <v>1.1999999999999999E-3</v>
      </c>
      <c r="O866" s="186">
        <f>ROUND(E866*N866,2)</f>
        <v>0.39</v>
      </c>
      <c r="P866" s="186">
        <v>0</v>
      </c>
      <c r="Q866" s="186">
        <f>ROUND(E866*P866,2)</f>
        <v>0</v>
      </c>
      <c r="R866" s="187" t="s">
        <v>1489</v>
      </c>
      <c r="S866" s="187" t="s">
        <v>221</v>
      </c>
      <c r="T866" s="186" t="s">
        <v>221</v>
      </c>
      <c r="U866" s="186">
        <v>0</v>
      </c>
      <c r="V866" s="186">
        <f>ROUND(E866*U866,2)</f>
        <v>0</v>
      </c>
      <c r="W866" s="187"/>
      <c r="X866" s="187"/>
      <c r="Y866" s="149"/>
      <c r="Z866" s="149"/>
      <c r="AA866" s="149"/>
      <c r="AB866" s="149"/>
      <c r="AC866" s="149"/>
      <c r="AD866" s="149"/>
      <c r="AE866" s="149" t="s">
        <v>332</v>
      </c>
      <c r="AF866" s="149" t="s">
        <v>1522</v>
      </c>
      <c r="AG866" s="149"/>
      <c r="AH866" s="194"/>
      <c r="AI866" s="194"/>
      <c r="AJ866" s="197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1" x14ac:dyDescent="0.25">
      <c r="A867" s="182">
        <v>256</v>
      </c>
      <c r="B867" s="183" t="s">
        <v>1523</v>
      </c>
      <c r="C867" s="183" t="s">
        <v>2881</v>
      </c>
      <c r="D867" s="184" t="s">
        <v>356</v>
      </c>
      <c r="E867" s="185">
        <v>410.74696999999998</v>
      </c>
      <c r="F867" s="188"/>
      <c r="G867" s="186">
        <f>ROUND(E867*F867,2)</f>
        <v>0</v>
      </c>
      <c r="H867" s="188"/>
      <c r="I867" s="186">
        <f>ROUND(E867*H867,2)</f>
        <v>0</v>
      </c>
      <c r="J867" s="188"/>
      <c r="K867" s="186">
        <f>ROUND(E867*J867,2)</f>
        <v>0</v>
      </c>
      <c r="L867" s="186">
        <v>21</v>
      </c>
      <c r="M867" s="186">
        <f>G867*(1+L867/100)</f>
        <v>0</v>
      </c>
      <c r="N867" s="186">
        <v>1.9199999999999998E-2</v>
      </c>
      <c r="O867" s="186">
        <f>ROUND(E867*N867,2)</f>
        <v>7.89</v>
      </c>
      <c r="P867" s="186">
        <v>0</v>
      </c>
      <c r="Q867" s="186">
        <f>ROUND(E867*P867,2)</f>
        <v>0</v>
      </c>
      <c r="R867" s="187" t="s">
        <v>365</v>
      </c>
      <c r="S867" s="187" t="s">
        <v>221</v>
      </c>
      <c r="T867" s="186" t="s">
        <v>221</v>
      </c>
      <c r="U867" s="186">
        <v>0</v>
      </c>
      <c r="V867" s="186">
        <f>ROUND(E867*U867,2)</f>
        <v>0</v>
      </c>
      <c r="W867" s="187"/>
      <c r="X867" s="187"/>
      <c r="Y867" s="149"/>
      <c r="Z867" s="149"/>
      <c r="AA867" s="149"/>
      <c r="AB867" s="149"/>
      <c r="AC867" s="149"/>
      <c r="AD867" s="149"/>
      <c r="AE867" s="149" t="s">
        <v>367</v>
      </c>
      <c r="AF867" s="149" t="s">
        <v>1524</v>
      </c>
      <c r="AG867" s="149"/>
      <c r="AH867" s="194"/>
      <c r="AI867" s="194"/>
      <c r="AJ867" s="197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1" x14ac:dyDescent="0.25">
      <c r="A868" s="150"/>
      <c r="B868" s="191" t="s">
        <v>1525</v>
      </c>
      <c r="C868" s="192"/>
      <c r="D868" s="189"/>
      <c r="E868" s="190">
        <v>345.81799999999998</v>
      </c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4"/>
      <c r="S868" s="164"/>
      <c r="T868" s="163"/>
      <c r="U868" s="163"/>
      <c r="V868" s="163"/>
      <c r="W868" s="164"/>
      <c r="X868" s="164"/>
      <c r="Y868" s="149"/>
      <c r="Z868" s="149"/>
      <c r="AA868" s="149"/>
      <c r="AB868" s="149"/>
      <c r="AC868" s="149"/>
      <c r="AD868" s="149"/>
      <c r="AE868" s="149" t="s">
        <v>280</v>
      </c>
      <c r="AF868" s="149">
        <v>0</v>
      </c>
      <c r="AG868" s="149"/>
      <c r="AH868" s="194"/>
      <c r="AI868" s="198" t="s">
        <v>1525</v>
      </c>
      <c r="AJ868" s="197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1" x14ac:dyDescent="0.25">
      <c r="A869" s="150"/>
      <c r="B869" s="191" t="s">
        <v>1526</v>
      </c>
      <c r="C869" s="192"/>
      <c r="D869" s="189"/>
      <c r="E869" s="190">
        <v>64.928970000000007</v>
      </c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4"/>
      <c r="S869" s="164"/>
      <c r="T869" s="163"/>
      <c r="U869" s="163"/>
      <c r="V869" s="163"/>
      <c r="W869" s="164"/>
      <c r="X869" s="164"/>
      <c r="Y869" s="149"/>
      <c r="Z869" s="149"/>
      <c r="AA869" s="149"/>
      <c r="AB869" s="149"/>
      <c r="AC869" s="149"/>
      <c r="AD869" s="149"/>
      <c r="AE869" s="149" t="s">
        <v>280</v>
      </c>
      <c r="AF869" s="149">
        <v>0</v>
      </c>
      <c r="AG869" s="149"/>
      <c r="AH869" s="194"/>
      <c r="AI869" s="198" t="s">
        <v>1526</v>
      </c>
      <c r="AJ869" s="197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1" x14ac:dyDescent="0.25">
      <c r="A870" s="182">
        <v>257</v>
      </c>
      <c r="B870" s="183" t="s">
        <v>1527</v>
      </c>
      <c r="C870" s="183" t="s">
        <v>1528</v>
      </c>
      <c r="D870" s="184" t="s">
        <v>356</v>
      </c>
      <c r="E870" s="185">
        <v>11.44</v>
      </c>
      <c r="F870" s="188"/>
      <c r="G870" s="186">
        <f>ROUND(E870*F870,2)</f>
        <v>0</v>
      </c>
      <c r="H870" s="188"/>
      <c r="I870" s="186">
        <f>ROUND(E870*H870,2)</f>
        <v>0</v>
      </c>
      <c r="J870" s="188"/>
      <c r="K870" s="186">
        <f>ROUND(E870*J870,2)</f>
        <v>0</v>
      </c>
      <c r="L870" s="186">
        <v>21</v>
      </c>
      <c r="M870" s="186">
        <f>G870*(1+L870/100)</f>
        <v>0</v>
      </c>
      <c r="N870" s="186">
        <v>0</v>
      </c>
      <c r="O870" s="186">
        <f>ROUND(E870*N870,2)</f>
        <v>0</v>
      </c>
      <c r="P870" s="186">
        <v>0</v>
      </c>
      <c r="Q870" s="186">
        <f>ROUND(E870*P870,2)</f>
        <v>0</v>
      </c>
      <c r="R870" s="187"/>
      <c r="S870" s="187" t="s">
        <v>230</v>
      </c>
      <c r="T870" s="186" t="s">
        <v>222</v>
      </c>
      <c r="U870" s="186">
        <v>0</v>
      </c>
      <c r="V870" s="186">
        <f>ROUND(E870*U870,2)</f>
        <v>0</v>
      </c>
      <c r="W870" s="187"/>
      <c r="X870" s="187"/>
      <c r="Y870" s="149"/>
      <c r="Z870" s="149"/>
      <c r="AA870" s="149"/>
      <c r="AB870" s="149"/>
      <c r="AC870" s="149"/>
      <c r="AD870" s="149"/>
      <c r="AE870" s="149" t="s">
        <v>367</v>
      </c>
      <c r="AF870" s="149" t="s">
        <v>1529</v>
      </c>
      <c r="AG870" s="149"/>
      <c r="AH870" s="194"/>
      <c r="AI870" s="194"/>
      <c r="AJ870" s="197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outlineLevel="1" x14ac:dyDescent="0.25">
      <c r="A871" s="150"/>
      <c r="B871" s="191" t="s">
        <v>1530</v>
      </c>
      <c r="C871" s="192"/>
      <c r="D871" s="189"/>
      <c r="E871" s="190">
        <v>11.44</v>
      </c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4"/>
      <c r="S871" s="164"/>
      <c r="T871" s="163"/>
      <c r="U871" s="163"/>
      <c r="V871" s="163"/>
      <c r="W871" s="164"/>
      <c r="X871" s="164"/>
      <c r="Y871" s="149"/>
      <c r="Z871" s="149"/>
      <c r="AA871" s="149"/>
      <c r="AB871" s="149"/>
      <c r="AC871" s="149"/>
      <c r="AD871" s="149"/>
      <c r="AE871" s="149" t="s">
        <v>280</v>
      </c>
      <c r="AF871" s="149">
        <v>0</v>
      </c>
      <c r="AG871" s="149"/>
      <c r="AH871" s="194"/>
      <c r="AI871" s="198" t="s">
        <v>1530</v>
      </c>
      <c r="AJ871" s="197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1" x14ac:dyDescent="0.25">
      <c r="A872" s="182">
        <v>258</v>
      </c>
      <c r="B872" s="183" t="s">
        <v>1531</v>
      </c>
      <c r="C872" s="183" t="s">
        <v>1532</v>
      </c>
      <c r="D872" s="184" t="s">
        <v>364</v>
      </c>
      <c r="E872" s="185">
        <v>10.025650000000001</v>
      </c>
      <c r="F872" s="188"/>
      <c r="G872" s="186">
        <f>ROUND(E872*F872,2)</f>
        <v>0</v>
      </c>
      <c r="H872" s="188"/>
      <c r="I872" s="186">
        <f>ROUND(E872*H872,2)</f>
        <v>0</v>
      </c>
      <c r="J872" s="188"/>
      <c r="K872" s="186">
        <f>ROUND(E872*J872,2)</f>
        <v>0</v>
      </c>
      <c r="L872" s="186">
        <v>21</v>
      </c>
      <c r="M872" s="186">
        <f>G872*(1+L872/100)</f>
        <v>0</v>
      </c>
      <c r="N872" s="186">
        <v>0</v>
      </c>
      <c r="O872" s="186">
        <f>ROUND(E872*N872,2)</f>
        <v>0</v>
      </c>
      <c r="P872" s="186">
        <v>0</v>
      </c>
      <c r="Q872" s="186">
        <f>ROUND(E872*P872,2)</f>
        <v>0</v>
      </c>
      <c r="R872" s="187" t="s">
        <v>1489</v>
      </c>
      <c r="S872" s="187" t="s">
        <v>221</v>
      </c>
      <c r="T872" s="186" t="s">
        <v>221</v>
      </c>
      <c r="U872" s="186">
        <v>1.5980000000000001</v>
      </c>
      <c r="V872" s="186">
        <f>ROUND(E872*U872,2)</f>
        <v>16.02</v>
      </c>
      <c r="W872" s="187"/>
      <c r="X872" s="187"/>
      <c r="Y872" s="149"/>
      <c r="Z872" s="149"/>
      <c r="AA872" s="149"/>
      <c r="AB872" s="149"/>
      <c r="AC872" s="149"/>
      <c r="AD872" s="149"/>
      <c r="AE872" s="149" t="s">
        <v>1090</v>
      </c>
      <c r="AF872" s="149" t="s">
        <v>1533</v>
      </c>
      <c r="AG872" s="149"/>
      <c r="AH872" s="194"/>
      <c r="AI872" s="194"/>
      <c r="AJ872" s="197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1" x14ac:dyDescent="0.25">
      <c r="A873" s="150"/>
      <c r="B873" s="191" t="s">
        <v>1092</v>
      </c>
      <c r="C873" s="192"/>
      <c r="D873" s="189"/>
      <c r="E873" s="190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4"/>
      <c r="S873" s="164"/>
      <c r="T873" s="163"/>
      <c r="U873" s="163"/>
      <c r="V873" s="163"/>
      <c r="W873" s="164"/>
      <c r="X873" s="164"/>
      <c r="Y873" s="149"/>
      <c r="Z873" s="149"/>
      <c r="AA873" s="149"/>
      <c r="AB873" s="149"/>
      <c r="AC873" s="149"/>
      <c r="AD873" s="149"/>
      <c r="AE873" s="149" t="s">
        <v>280</v>
      </c>
      <c r="AF873" s="149">
        <v>0</v>
      </c>
      <c r="AG873" s="149"/>
      <c r="AH873" s="194"/>
      <c r="AI873" s="198" t="s">
        <v>1092</v>
      </c>
      <c r="AJ873" s="197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1" x14ac:dyDescent="0.25">
      <c r="A874" s="150"/>
      <c r="B874" s="191" t="s">
        <v>1534</v>
      </c>
      <c r="C874" s="192"/>
      <c r="D874" s="189"/>
      <c r="E874" s="190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4"/>
      <c r="S874" s="164"/>
      <c r="T874" s="163"/>
      <c r="U874" s="163"/>
      <c r="V874" s="163"/>
      <c r="W874" s="164"/>
      <c r="X874" s="164"/>
      <c r="Y874" s="149"/>
      <c r="Z874" s="149"/>
      <c r="AA874" s="149"/>
      <c r="AB874" s="149"/>
      <c r="AC874" s="149"/>
      <c r="AD874" s="149"/>
      <c r="AE874" s="149" t="s">
        <v>280</v>
      </c>
      <c r="AF874" s="149">
        <v>0</v>
      </c>
      <c r="AG874" s="149"/>
      <c r="AH874" s="194"/>
      <c r="AI874" s="198" t="s">
        <v>1534</v>
      </c>
      <c r="AJ874" s="197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1" x14ac:dyDescent="0.25">
      <c r="A875" s="150"/>
      <c r="B875" s="191" t="s">
        <v>1535</v>
      </c>
      <c r="C875" s="192"/>
      <c r="D875" s="189"/>
      <c r="E875" s="190">
        <v>10.025650000000001</v>
      </c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4"/>
      <c r="S875" s="164"/>
      <c r="T875" s="163"/>
      <c r="U875" s="163"/>
      <c r="V875" s="163"/>
      <c r="W875" s="164"/>
      <c r="X875" s="164"/>
      <c r="Y875" s="149"/>
      <c r="Z875" s="149"/>
      <c r="AA875" s="149"/>
      <c r="AB875" s="149"/>
      <c r="AC875" s="149"/>
      <c r="AD875" s="149"/>
      <c r="AE875" s="149" t="s">
        <v>280</v>
      </c>
      <c r="AF875" s="149">
        <v>0</v>
      </c>
      <c r="AG875" s="149"/>
      <c r="AH875" s="194"/>
      <c r="AI875" s="198" t="s">
        <v>1535</v>
      </c>
      <c r="AJ875" s="197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x14ac:dyDescent="0.25">
      <c r="A876" s="136"/>
      <c r="B876" s="154"/>
      <c r="C876" s="154"/>
      <c r="D876" s="157"/>
      <c r="E876" s="158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60"/>
      <c r="S876" s="160"/>
      <c r="T876" s="159"/>
      <c r="U876" s="159"/>
      <c r="V876" s="159"/>
      <c r="W876" s="160"/>
      <c r="X876" s="160"/>
      <c r="AH876" s="193"/>
      <c r="AI876" s="193"/>
      <c r="AJ876" s="196"/>
    </row>
    <row r="877" spans="1:60" x14ac:dyDescent="0.25">
      <c r="A877" s="152" t="s">
        <v>215</v>
      </c>
      <c r="B877" s="169" t="s">
        <v>166</v>
      </c>
      <c r="C877" s="169" t="s">
        <v>167</v>
      </c>
      <c r="D877" s="170"/>
      <c r="E877" s="171"/>
      <c r="F877" s="172"/>
      <c r="G877" s="173">
        <f>SUMIF(AE878:AE931,"&lt;&gt;NOR",G878:G931)</f>
        <v>0</v>
      </c>
      <c r="H877" s="172"/>
      <c r="I877" s="172">
        <f>SUM(I878:I931)</f>
        <v>0</v>
      </c>
      <c r="J877" s="172"/>
      <c r="K877" s="172">
        <f>SUM(K878:K931)</f>
        <v>0</v>
      </c>
      <c r="L877" s="172"/>
      <c r="M877" s="172">
        <f>SUM(M878:M931)</f>
        <v>0</v>
      </c>
      <c r="N877" s="172"/>
      <c r="O877" s="172">
        <f>SUM(O878:O931)</f>
        <v>0.04</v>
      </c>
      <c r="P877" s="172"/>
      <c r="Q877" s="172">
        <f>SUM(Q878:Q931)</f>
        <v>0</v>
      </c>
      <c r="R877" s="174"/>
      <c r="S877" s="174"/>
      <c r="T877" s="172"/>
      <c r="U877" s="172"/>
      <c r="V877" s="172">
        <f>SUM(V878:V931)</f>
        <v>268.80999999999995</v>
      </c>
      <c r="W877" s="174"/>
      <c r="X877" s="175"/>
      <c r="AE877" t="s">
        <v>216</v>
      </c>
      <c r="AH877" s="193"/>
      <c r="AI877" s="193"/>
      <c r="AJ877" s="196"/>
    </row>
    <row r="878" spans="1:60" outlineLevel="1" x14ac:dyDescent="0.25">
      <c r="A878" s="182">
        <v>259</v>
      </c>
      <c r="B878" s="183" t="s">
        <v>1536</v>
      </c>
      <c r="C878" s="183" t="s">
        <v>1537</v>
      </c>
      <c r="D878" s="184" t="s">
        <v>356</v>
      </c>
      <c r="E878" s="185">
        <v>350.82</v>
      </c>
      <c r="F878" s="188"/>
      <c r="G878" s="186">
        <f>ROUND(E878*F878,2)</f>
        <v>0</v>
      </c>
      <c r="H878" s="188"/>
      <c r="I878" s="186">
        <f>ROUND(E878*H878,2)</f>
        <v>0</v>
      </c>
      <c r="J878" s="188"/>
      <c r="K878" s="186">
        <f>ROUND(E878*J878,2)</f>
        <v>0</v>
      </c>
      <c r="L878" s="186">
        <v>21</v>
      </c>
      <c r="M878" s="186">
        <f>G878*(1+L878/100)</f>
        <v>0</v>
      </c>
      <c r="N878" s="186">
        <v>0</v>
      </c>
      <c r="O878" s="186">
        <f>ROUND(E878*N878,2)</f>
        <v>0</v>
      </c>
      <c r="P878" s="186">
        <v>0</v>
      </c>
      <c r="Q878" s="186">
        <f>ROUND(E878*P878,2)</f>
        <v>0</v>
      </c>
      <c r="R878" s="187" t="s">
        <v>1538</v>
      </c>
      <c r="S878" s="187" t="s">
        <v>221</v>
      </c>
      <c r="T878" s="186" t="s">
        <v>221</v>
      </c>
      <c r="U878" s="186">
        <v>1.6E-2</v>
      </c>
      <c r="V878" s="186">
        <f>ROUND(E878*U878,2)</f>
        <v>5.61</v>
      </c>
      <c r="W878" s="187"/>
      <c r="X878" s="187"/>
      <c r="Y878" s="149"/>
      <c r="Z878" s="149"/>
      <c r="AA878" s="149"/>
      <c r="AB878" s="149"/>
      <c r="AC878" s="149"/>
      <c r="AD878" s="149"/>
      <c r="AE878" s="149" t="s">
        <v>332</v>
      </c>
      <c r="AF878" s="149" t="s">
        <v>1539</v>
      </c>
      <c r="AG878" s="149"/>
      <c r="AH878" s="194"/>
      <c r="AI878" s="194"/>
      <c r="AJ878" s="197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1" x14ac:dyDescent="0.25">
      <c r="A879" s="182">
        <v>260</v>
      </c>
      <c r="B879" s="183" t="s">
        <v>1540</v>
      </c>
      <c r="C879" s="183" t="s">
        <v>1541</v>
      </c>
      <c r="D879" s="184" t="s">
        <v>501</v>
      </c>
      <c r="E879" s="185">
        <v>323.11</v>
      </c>
      <c r="F879" s="188"/>
      <c r="G879" s="186">
        <f>ROUND(E879*F879,2)</f>
        <v>0</v>
      </c>
      <c r="H879" s="188"/>
      <c r="I879" s="186">
        <f>ROUND(E879*H879,2)</f>
        <v>0</v>
      </c>
      <c r="J879" s="188"/>
      <c r="K879" s="186">
        <f>ROUND(E879*J879,2)</f>
        <v>0</v>
      </c>
      <c r="L879" s="186">
        <v>21</v>
      </c>
      <c r="M879" s="186">
        <f>G879*(1+L879/100)</f>
        <v>0</v>
      </c>
      <c r="N879" s="186">
        <v>6.0000000000000002E-5</v>
      </c>
      <c r="O879" s="186">
        <f>ROUND(E879*N879,2)</f>
        <v>0.02</v>
      </c>
      <c r="P879" s="186">
        <v>0</v>
      </c>
      <c r="Q879" s="186">
        <f>ROUND(E879*P879,2)</f>
        <v>0</v>
      </c>
      <c r="R879" s="187" t="s">
        <v>1538</v>
      </c>
      <c r="S879" s="187" t="s">
        <v>221</v>
      </c>
      <c r="T879" s="186" t="s">
        <v>221</v>
      </c>
      <c r="U879" s="186">
        <v>0.152</v>
      </c>
      <c r="V879" s="186">
        <f>ROUND(E879*U879,2)</f>
        <v>49.11</v>
      </c>
      <c r="W879" s="187"/>
      <c r="X879" s="187"/>
      <c r="Y879" s="149"/>
      <c r="Z879" s="149"/>
      <c r="AA879" s="149"/>
      <c r="AB879" s="149"/>
      <c r="AC879" s="149"/>
      <c r="AD879" s="149"/>
      <c r="AE879" s="149" t="s">
        <v>332</v>
      </c>
      <c r="AF879" s="149" t="s">
        <v>1542</v>
      </c>
      <c r="AG879" s="149"/>
      <c r="AH879" s="194"/>
      <c r="AI879" s="194"/>
      <c r="AJ879" s="197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1" x14ac:dyDescent="0.25">
      <c r="A880" s="150"/>
      <c r="B880" s="191" t="s">
        <v>1543</v>
      </c>
      <c r="C880" s="192"/>
      <c r="D880" s="189"/>
      <c r="E880" s="190">
        <v>14.6</v>
      </c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4"/>
      <c r="S880" s="164"/>
      <c r="T880" s="163"/>
      <c r="U880" s="163"/>
      <c r="V880" s="163"/>
      <c r="W880" s="164"/>
      <c r="X880" s="164"/>
      <c r="Y880" s="149"/>
      <c r="Z880" s="149"/>
      <c r="AA880" s="149"/>
      <c r="AB880" s="149"/>
      <c r="AC880" s="149"/>
      <c r="AD880" s="149"/>
      <c r="AE880" s="149" t="s">
        <v>280</v>
      </c>
      <c r="AF880" s="149">
        <v>0</v>
      </c>
      <c r="AG880" s="149"/>
      <c r="AH880" s="194"/>
      <c r="AI880" s="198" t="s">
        <v>1543</v>
      </c>
      <c r="AJ880" s="197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1" x14ac:dyDescent="0.25">
      <c r="A881" s="150"/>
      <c r="B881" s="191" t="s">
        <v>1544</v>
      </c>
      <c r="C881" s="192"/>
      <c r="D881" s="189"/>
      <c r="E881" s="190">
        <v>18.350000000000001</v>
      </c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4"/>
      <c r="S881" s="164"/>
      <c r="T881" s="163"/>
      <c r="U881" s="163"/>
      <c r="V881" s="163"/>
      <c r="W881" s="164"/>
      <c r="X881" s="164"/>
      <c r="Y881" s="149"/>
      <c r="Z881" s="149"/>
      <c r="AA881" s="149"/>
      <c r="AB881" s="149"/>
      <c r="AC881" s="149"/>
      <c r="AD881" s="149"/>
      <c r="AE881" s="149" t="s">
        <v>280</v>
      </c>
      <c r="AF881" s="149">
        <v>0</v>
      </c>
      <c r="AG881" s="149"/>
      <c r="AH881" s="194"/>
      <c r="AI881" s="198" t="s">
        <v>1544</v>
      </c>
      <c r="AJ881" s="197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outlineLevel="1" x14ac:dyDescent="0.25">
      <c r="A882" s="150"/>
      <c r="B882" s="191" t="s">
        <v>1545</v>
      </c>
      <c r="C882" s="192"/>
      <c r="D882" s="189"/>
      <c r="E882" s="190">
        <v>15.6</v>
      </c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4"/>
      <c r="S882" s="164"/>
      <c r="T882" s="163"/>
      <c r="U882" s="163"/>
      <c r="V882" s="163"/>
      <c r="W882" s="164"/>
      <c r="X882" s="164"/>
      <c r="Y882" s="149"/>
      <c r="Z882" s="149"/>
      <c r="AA882" s="149"/>
      <c r="AB882" s="149"/>
      <c r="AC882" s="149"/>
      <c r="AD882" s="149"/>
      <c r="AE882" s="149" t="s">
        <v>280</v>
      </c>
      <c r="AF882" s="149">
        <v>0</v>
      </c>
      <c r="AG882" s="149"/>
      <c r="AH882" s="194"/>
      <c r="AI882" s="198" t="s">
        <v>1545</v>
      </c>
      <c r="AJ882" s="197"/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</row>
    <row r="883" spans="1:60" outlineLevel="1" x14ac:dyDescent="0.25">
      <c r="A883" s="150"/>
      <c r="B883" s="191" t="s">
        <v>1546</v>
      </c>
      <c r="C883" s="192"/>
      <c r="D883" s="189"/>
      <c r="E883" s="190">
        <v>15.6</v>
      </c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4"/>
      <c r="S883" s="164"/>
      <c r="T883" s="163"/>
      <c r="U883" s="163"/>
      <c r="V883" s="163"/>
      <c r="W883" s="164"/>
      <c r="X883" s="164"/>
      <c r="Y883" s="149"/>
      <c r="Z883" s="149"/>
      <c r="AA883" s="149"/>
      <c r="AB883" s="149"/>
      <c r="AC883" s="149"/>
      <c r="AD883" s="149"/>
      <c r="AE883" s="149" t="s">
        <v>280</v>
      </c>
      <c r="AF883" s="149">
        <v>0</v>
      </c>
      <c r="AG883" s="149"/>
      <c r="AH883" s="194"/>
      <c r="AI883" s="198" t="s">
        <v>1546</v>
      </c>
      <c r="AJ883" s="197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outlineLevel="1" x14ac:dyDescent="0.25">
      <c r="A884" s="150"/>
      <c r="B884" s="191" t="s">
        <v>1547</v>
      </c>
      <c r="C884" s="192"/>
      <c r="D884" s="189"/>
      <c r="E884" s="190">
        <v>15.6</v>
      </c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4"/>
      <c r="S884" s="164"/>
      <c r="T884" s="163"/>
      <c r="U884" s="163"/>
      <c r="V884" s="163"/>
      <c r="W884" s="164"/>
      <c r="X884" s="164"/>
      <c r="Y884" s="149"/>
      <c r="Z884" s="149"/>
      <c r="AA884" s="149"/>
      <c r="AB884" s="149"/>
      <c r="AC884" s="149"/>
      <c r="AD884" s="149"/>
      <c r="AE884" s="149" t="s">
        <v>280</v>
      </c>
      <c r="AF884" s="149">
        <v>0</v>
      </c>
      <c r="AG884" s="149"/>
      <c r="AH884" s="194"/>
      <c r="AI884" s="198" t="s">
        <v>1547</v>
      </c>
      <c r="AJ884" s="197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1" x14ac:dyDescent="0.25">
      <c r="A885" s="150"/>
      <c r="B885" s="191" t="s">
        <v>1548</v>
      </c>
      <c r="C885" s="192"/>
      <c r="D885" s="189"/>
      <c r="E885" s="190">
        <v>15.6</v>
      </c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4"/>
      <c r="S885" s="164"/>
      <c r="T885" s="163"/>
      <c r="U885" s="163"/>
      <c r="V885" s="163"/>
      <c r="W885" s="164"/>
      <c r="X885" s="164"/>
      <c r="Y885" s="149"/>
      <c r="Z885" s="149"/>
      <c r="AA885" s="149"/>
      <c r="AB885" s="149"/>
      <c r="AC885" s="149"/>
      <c r="AD885" s="149"/>
      <c r="AE885" s="149" t="s">
        <v>280</v>
      </c>
      <c r="AF885" s="149">
        <v>0</v>
      </c>
      <c r="AG885" s="149"/>
      <c r="AH885" s="194"/>
      <c r="AI885" s="198" t="s">
        <v>1548</v>
      </c>
      <c r="AJ885" s="197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1" x14ac:dyDescent="0.25">
      <c r="A886" s="150"/>
      <c r="B886" s="191" t="s">
        <v>1549</v>
      </c>
      <c r="C886" s="192"/>
      <c r="D886" s="189"/>
      <c r="E886" s="190">
        <v>16.600000000000001</v>
      </c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4"/>
      <c r="S886" s="164"/>
      <c r="T886" s="163"/>
      <c r="U886" s="163"/>
      <c r="V886" s="163"/>
      <c r="W886" s="164"/>
      <c r="X886" s="164"/>
      <c r="Y886" s="149"/>
      <c r="Z886" s="149"/>
      <c r="AA886" s="149"/>
      <c r="AB886" s="149"/>
      <c r="AC886" s="149"/>
      <c r="AD886" s="149"/>
      <c r="AE886" s="149" t="s">
        <v>280</v>
      </c>
      <c r="AF886" s="149">
        <v>0</v>
      </c>
      <c r="AG886" s="149"/>
      <c r="AH886" s="194"/>
      <c r="AI886" s="198" t="s">
        <v>1549</v>
      </c>
      <c r="AJ886" s="197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outlineLevel="1" x14ac:dyDescent="0.25">
      <c r="A887" s="150"/>
      <c r="B887" s="191" t="s">
        <v>1550</v>
      </c>
      <c r="C887" s="192"/>
      <c r="D887" s="189"/>
      <c r="E887" s="190">
        <v>7.81</v>
      </c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4"/>
      <c r="S887" s="164"/>
      <c r="T887" s="163"/>
      <c r="U887" s="163"/>
      <c r="V887" s="163"/>
      <c r="W887" s="164"/>
      <c r="X887" s="164"/>
      <c r="Y887" s="149"/>
      <c r="Z887" s="149"/>
      <c r="AA887" s="149"/>
      <c r="AB887" s="149"/>
      <c r="AC887" s="149"/>
      <c r="AD887" s="149"/>
      <c r="AE887" s="149" t="s">
        <v>280</v>
      </c>
      <c r="AF887" s="149">
        <v>0</v>
      </c>
      <c r="AG887" s="149"/>
      <c r="AH887" s="194"/>
      <c r="AI887" s="198" t="s">
        <v>1550</v>
      </c>
      <c r="AJ887" s="197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</row>
    <row r="888" spans="1:60" outlineLevel="1" x14ac:dyDescent="0.25">
      <c r="A888" s="150"/>
      <c r="B888" s="191" t="s">
        <v>1551</v>
      </c>
      <c r="C888" s="192"/>
      <c r="D888" s="189"/>
      <c r="E888" s="190">
        <v>22.59</v>
      </c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4"/>
      <c r="S888" s="164"/>
      <c r="T888" s="163"/>
      <c r="U888" s="163"/>
      <c r="V888" s="163"/>
      <c r="W888" s="164"/>
      <c r="X888" s="164"/>
      <c r="Y888" s="149"/>
      <c r="Z888" s="149"/>
      <c r="AA888" s="149"/>
      <c r="AB888" s="149"/>
      <c r="AC888" s="149"/>
      <c r="AD888" s="149"/>
      <c r="AE888" s="149" t="s">
        <v>280</v>
      </c>
      <c r="AF888" s="149">
        <v>0</v>
      </c>
      <c r="AG888" s="149"/>
      <c r="AH888" s="194"/>
      <c r="AI888" s="198" t="s">
        <v>1551</v>
      </c>
      <c r="AJ888" s="197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1" x14ac:dyDescent="0.25">
      <c r="A889" s="150"/>
      <c r="B889" s="191" t="s">
        <v>1552</v>
      </c>
      <c r="C889" s="192"/>
      <c r="D889" s="189"/>
      <c r="E889" s="190">
        <v>22.69</v>
      </c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4"/>
      <c r="S889" s="164"/>
      <c r="T889" s="163"/>
      <c r="U889" s="163"/>
      <c r="V889" s="163"/>
      <c r="W889" s="164"/>
      <c r="X889" s="164"/>
      <c r="Y889" s="149"/>
      <c r="Z889" s="149"/>
      <c r="AA889" s="149"/>
      <c r="AB889" s="149"/>
      <c r="AC889" s="149"/>
      <c r="AD889" s="149"/>
      <c r="AE889" s="149" t="s">
        <v>280</v>
      </c>
      <c r="AF889" s="149">
        <v>0</v>
      </c>
      <c r="AG889" s="149"/>
      <c r="AH889" s="194"/>
      <c r="AI889" s="198" t="s">
        <v>1552</v>
      </c>
      <c r="AJ889" s="197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1" x14ac:dyDescent="0.25">
      <c r="A890" s="150"/>
      <c r="B890" s="191" t="s">
        <v>1553</v>
      </c>
      <c r="C890" s="192"/>
      <c r="D890" s="189"/>
      <c r="E890" s="190">
        <v>26.63</v>
      </c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4"/>
      <c r="S890" s="164"/>
      <c r="T890" s="163"/>
      <c r="U890" s="163"/>
      <c r="V890" s="163"/>
      <c r="W890" s="164"/>
      <c r="X890" s="164"/>
      <c r="Y890" s="149"/>
      <c r="Z890" s="149"/>
      <c r="AA890" s="149"/>
      <c r="AB890" s="149"/>
      <c r="AC890" s="149"/>
      <c r="AD890" s="149"/>
      <c r="AE890" s="149" t="s">
        <v>280</v>
      </c>
      <c r="AF890" s="149">
        <v>0</v>
      </c>
      <c r="AG890" s="149"/>
      <c r="AH890" s="194"/>
      <c r="AI890" s="198" t="s">
        <v>1553</v>
      </c>
      <c r="AJ890" s="197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1" x14ac:dyDescent="0.25">
      <c r="A891" s="150"/>
      <c r="B891" s="191" t="s">
        <v>1554</v>
      </c>
      <c r="C891" s="192"/>
      <c r="D891" s="189"/>
      <c r="E891" s="190">
        <v>15.2</v>
      </c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4"/>
      <c r="S891" s="164"/>
      <c r="T891" s="163"/>
      <c r="U891" s="163"/>
      <c r="V891" s="163"/>
      <c r="W891" s="164"/>
      <c r="X891" s="164"/>
      <c r="Y891" s="149"/>
      <c r="Z891" s="149"/>
      <c r="AA891" s="149"/>
      <c r="AB891" s="149"/>
      <c r="AC891" s="149"/>
      <c r="AD891" s="149"/>
      <c r="AE891" s="149" t="s">
        <v>280</v>
      </c>
      <c r="AF891" s="149">
        <v>0</v>
      </c>
      <c r="AG891" s="149"/>
      <c r="AH891" s="194"/>
      <c r="AI891" s="198" t="s">
        <v>1554</v>
      </c>
      <c r="AJ891" s="197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1" x14ac:dyDescent="0.25">
      <c r="A892" s="150"/>
      <c r="B892" s="191" t="s">
        <v>1555</v>
      </c>
      <c r="C892" s="192"/>
      <c r="D892" s="189"/>
      <c r="E892" s="190">
        <v>15.2</v>
      </c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4"/>
      <c r="S892" s="164"/>
      <c r="T892" s="163"/>
      <c r="U892" s="163"/>
      <c r="V892" s="163"/>
      <c r="W892" s="164"/>
      <c r="X892" s="164"/>
      <c r="Y892" s="149"/>
      <c r="Z892" s="149"/>
      <c r="AA892" s="149"/>
      <c r="AB892" s="149"/>
      <c r="AC892" s="149"/>
      <c r="AD892" s="149"/>
      <c r="AE892" s="149" t="s">
        <v>280</v>
      </c>
      <c r="AF892" s="149">
        <v>0</v>
      </c>
      <c r="AG892" s="149"/>
      <c r="AH892" s="194"/>
      <c r="AI892" s="198" t="s">
        <v>1555</v>
      </c>
      <c r="AJ892" s="197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1" x14ac:dyDescent="0.25">
      <c r="A893" s="150"/>
      <c r="B893" s="191" t="s">
        <v>1556</v>
      </c>
      <c r="C893" s="192"/>
      <c r="D893" s="189"/>
      <c r="E893" s="190">
        <v>15.1</v>
      </c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4"/>
      <c r="S893" s="164"/>
      <c r="T893" s="163"/>
      <c r="U893" s="163"/>
      <c r="V893" s="163"/>
      <c r="W893" s="164"/>
      <c r="X893" s="164"/>
      <c r="Y893" s="149"/>
      <c r="Z893" s="149"/>
      <c r="AA893" s="149"/>
      <c r="AB893" s="149"/>
      <c r="AC893" s="149"/>
      <c r="AD893" s="149"/>
      <c r="AE893" s="149" t="s">
        <v>280</v>
      </c>
      <c r="AF893" s="149">
        <v>0</v>
      </c>
      <c r="AG893" s="149"/>
      <c r="AH893" s="194"/>
      <c r="AI893" s="198" t="s">
        <v>1556</v>
      </c>
      <c r="AJ893" s="197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1" x14ac:dyDescent="0.25">
      <c r="A894" s="150"/>
      <c r="B894" s="191" t="s">
        <v>1557</v>
      </c>
      <c r="C894" s="192"/>
      <c r="D894" s="189"/>
      <c r="E894" s="190">
        <v>19.100000000000001</v>
      </c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4"/>
      <c r="S894" s="164"/>
      <c r="T894" s="163"/>
      <c r="U894" s="163"/>
      <c r="V894" s="163"/>
      <c r="W894" s="164"/>
      <c r="X894" s="164"/>
      <c r="Y894" s="149"/>
      <c r="Z894" s="149"/>
      <c r="AA894" s="149"/>
      <c r="AB894" s="149"/>
      <c r="AC894" s="149"/>
      <c r="AD894" s="149"/>
      <c r="AE894" s="149" t="s">
        <v>280</v>
      </c>
      <c r="AF894" s="149">
        <v>0</v>
      </c>
      <c r="AG894" s="149"/>
      <c r="AH894" s="194"/>
      <c r="AI894" s="198" t="s">
        <v>1557</v>
      </c>
      <c r="AJ894" s="197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1" x14ac:dyDescent="0.25">
      <c r="A895" s="150"/>
      <c r="B895" s="191" t="s">
        <v>1558</v>
      </c>
      <c r="C895" s="192"/>
      <c r="D895" s="189"/>
      <c r="E895" s="190">
        <v>19.05</v>
      </c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4"/>
      <c r="S895" s="164"/>
      <c r="T895" s="163"/>
      <c r="U895" s="163"/>
      <c r="V895" s="163"/>
      <c r="W895" s="164"/>
      <c r="X895" s="164"/>
      <c r="Y895" s="149"/>
      <c r="Z895" s="149"/>
      <c r="AA895" s="149"/>
      <c r="AB895" s="149"/>
      <c r="AC895" s="149"/>
      <c r="AD895" s="149"/>
      <c r="AE895" s="149" t="s">
        <v>280</v>
      </c>
      <c r="AF895" s="149">
        <v>0</v>
      </c>
      <c r="AG895" s="149"/>
      <c r="AH895" s="194"/>
      <c r="AI895" s="198" t="s">
        <v>1558</v>
      </c>
      <c r="AJ895" s="197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1" x14ac:dyDescent="0.25">
      <c r="A896" s="150"/>
      <c r="B896" s="191" t="s">
        <v>1559</v>
      </c>
      <c r="C896" s="192"/>
      <c r="D896" s="189"/>
      <c r="E896" s="190">
        <v>12.66</v>
      </c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4"/>
      <c r="S896" s="164"/>
      <c r="T896" s="163"/>
      <c r="U896" s="163"/>
      <c r="V896" s="163"/>
      <c r="W896" s="164"/>
      <c r="X896" s="164"/>
      <c r="Y896" s="149"/>
      <c r="Z896" s="149"/>
      <c r="AA896" s="149"/>
      <c r="AB896" s="149"/>
      <c r="AC896" s="149"/>
      <c r="AD896" s="149"/>
      <c r="AE896" s="149" t="s">
        <v>280</v>
      </c>
      <c r="AF896" s="149">
        <v>0</v>
      </c>
      <c r="AG896" s="149"/>
      <c r="AH896" s="194"/>
      <c r="AI896" s="198" t="s">
        <v>1559</v>
      </c>
      <c r="AJ896" s="197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1" x14ac:dyDescent="0.25">
      <c r="A897" s="150"/>
      <c r="B897" s="191" t="s">
        <v>1560</v>
      </c>
      <c r="C897" s="192"/>
      <c r="D897" s="189"/>
      <c r="E897" s="190">
        <v>22.08</v>
      </c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4"/>
      <c r="S897" s="164"/>
      <c r="T897" s="163"/>
      <c r="U897" s="163"/>
      <c r="V897" s="163"/>
      <c r="W897" s="164"/>
      <c r="X897" s="164"/>
      <c r="Y897" s="149"/>
      <c r="Z897" s="149"/>
      <c r="AA897" s="149"/>
      <c r="AB897" s="149"/>
      <c r="AC897" s="149"/>
      <c r="AD897" s="149"/>
      <c r="AE897" s="149" t="s">
        <v>280</v>
      </c>
      <c r="AF897" s="149">
        <v>0</v>
      </c>
      <c r="AG897" s="149"/>
      <c r="AH897" s="194"/>
      <c r="AI897" s="198" t="s">
        <v>1560</v>
      </c>
      <c r="AJ897" s="197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1" x14ac:dyDescent="0.25">
      <c r="A898" s="150"/>
      <c r="B898" s="191" t="s">
        <v>1561</v>
      </c>
      <c r="C898" s="192"/>
      <c r="D898" s="189"/>
      <c r="E898" s="190">
        <v>13.05</v>
      </c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4"/>
      <c r="S898" s="164"/>
      <c r="T898" s="163"/>
      <c r="U898" s="163"/>
      <c r="V898" s="163"/>
      <c r="W898" s="164"/>
      <c r="X898" s="164"/>
      <c r="Y898" s="149"/>
      <c r="Z898" s="149"/>
      <c r="AA898" s="149"/>
      <c r="AB898" s="149"/>
      <c r="AC898" s="149"/>
      <c r="AD898" s="149"/>
      <c r="AE898" s="149" t="s">
        <v>280</v>
      </c>
      <c r="AF898" s="149">
        <v>0</v>
      </c>
      <c r="AG898" s="149"/>
      <c r="AH898" s="194"/>
      <c r="AI898" s="198" t="s">
        <v>1561</v>
      </c>
      <c r="AJ898" s="197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1" x14ac:dyDescent="0.25">
      <c r="A899" s="182">
        <v>261</v>
      </c>
      <c r="B899" s="183" t="s">
        <v>1562</v>
      </c>
      <c r="C899" s="183" t="s">
        <v>1563</v>
      </c>
      <c r="D899" s="184" t="s">
        <v>356</v>
      </c>
      <c r="E899" s="185">
        <v>350.82</v>
      </c>
      <c r="F899" s="188"/>
      <c r="G899" s="186">
        <f>ROUND(E899*F899,2)</f>
        <v>0</v>
      </c>
      <c r="H899" s="188"/>
      <c r="I899" s="186">
        <f>ROUND(E899*H899,2)</f>
        <v>0</v>
      </c>
      <c r="J899" s="188"/>
      <c r="K899" s="186">
        <f>ROUND(E899*J899,2)</f>
        <v>0</v>
      </c>
      <c r="L899" s="186">
        <v>21</v>
      </c>
      <c r="M899" s="186">
        <f>G899*(1+L899/100)</f>
        <v>0</v>
      </c>
      <c r="N899" s="186">
        <v>0</v>
      </c>
      <c r="O899" s="186">
        <f>ROUND(E899*N899,2)</f>
        <v>0</v>
      </c>
      <c r="P899" s="186">
        <v>0</v>
      </c>
      <c r="Q899" s="186">
        <f>ROUND(E899*P899,2)</f>
        <v>0</v>
      </c>
      <c r="R899" s="187" t="s">
        <v>1538</v>
      </c>
      <c r="S899" s="187" t="s">
        <v>221</v>
      </c>
      <c r="T899" s="186" t="s">
        <v>221</v>
      </c>
      <c r="U899" s="186">
        <v>0.55000000000000004</v>
      </c>
      <c r="V899" s="186">
        <f>ROUND(E899*U899,2)</f>
        <v>192.95</v>
      </c>
      <c r="W899" s="187"/>
      <c r="X899" s="187"/>
      <c r="Y899" s="149"/>
      <c r="Z899" s="149"/>
      <c r="AA899" s="149"/>
      <c r="AB899" s="149"/>
      <c r="AC899" s="149"/>
      <c r="AD899" s="149"/>
      <c r="AE899" s="149" t="s">
        <v>332</v>
      </c>
      <c r="AF899" s="149" t="s">
        <v>1564</v>
      </c>
      <c r="AG899" s="149"/>
      <c r="AH899" s="194"/>
      <c r="AI899" s="194"/>
      <c r="AJ899" s="197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outlineLevel="1" x14ac:dyDescent="0.25">
      <c r="A900" s="150"/>
      <c r="B900" s="191" t="s">
        <v>303</v>
      </c>
      <c r="C900" s="192"/>
      <c r="D900" s="189"/>
      <c r="E900" s="190">
        <v>350.82</v>
      </c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4"/>
      <c r="S900" s="164"/>
      <c r="T900" s="163"/>
      <c r="U900" s="163"/>
      <c r="V900" s="163"/>
      <c r="W900" s="164"/>
      <c r="X900" s="164"/>
      <c r="Y900" s="149"/>
      <c r="Z900" s="149"/>
      <c r="AA900" s="149"/>
      <c r="AB900" s="149"/>
      <c r="AC900" s="149"/>
      <c r="AD900" s="149"/>
      <c r="AE900" s="149" t="s">
        <v>280</v>
      </c>
      <c r="AF900" s="149">
        <v>0</v>
      </c>
      <c r="AG900" s="149"/>
      <c r="AH900" s="194"/>
      <c r="AI900" s="198" t="s">
        <v>303</v>
      </c>
      <c r="AJ900" s="197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1" x14ac:dyDescent="0.25">
      <c r="A901" s="182">
        <v>262</v>
      </c>
      <c r="B901" s="183" t="s">
        <v>1565</v>
      </c>
      <c r="C901" s="183" t="s">
        <v>1566</v>
      </c>
      <c r="D901" s="184" t="s">
        <v>356</v>
      </c>
      <c r="E901" s="185">
        <v>350.82</v>
      </c>
      <c r="F901" s="188"/>
      <c r="G901" s="186">
        <f>ROUND(E901*F901,2)</f>
        <v>0</v>
      </c>
      <c r="H901" s="188"/>
      <c r="I901" s="186">
        <f>ROUND(E901*H901,2)</f>
        <v>0</v>
      </c>
      <c r="J901" s="188"/>
      <c r="K901" s="186">
        <f>ROUND(E901*J901,2)</f>
        <v>0</v>
      </c>
      <c r="L901" s="186">
        <v>21</v>
      </c>
      <c r="M901" s="186">
        <f>G901*(1+L901/100)</f>
        <v>0</v>
      </c>
      <c r="N901" s="186">
        <v>0</v>
      </c>
      <c r="O901" s="186">
        <f>ROUND(E901*N901,2)</f>
        <v>0</v>
      </c>
      <c r="P901" s="186">
        <v>0</v>
      </c>
      <c r="Q901" s="186">
        <f>ROUND(E901*P901,2)</f>
        <v>0</v>
      </c>
      <c r="R901" s="187" t="s">
        <v>1538</v>
      </c>
      <c r="S901" s="187" t="s">
        <v>221</v>
      </c>
      <c r="T901" s="186" t="s">
        <v>221</v>
      </c>
      <c r="U901" s="186">
        <v>0.06</v>
      </c>
      <c r="V901" s="186">
        <f>ROUND(E901*U901,2)</f>
        <v>21.05</v>
      </c>
      <c r="W901" s="187"/>
      <c r="X901" s="187"/>
      <c r="Y901" s="149"/>
      <c r="Z901" s="149"/>
      <c r="AA901" s="149"/>
      <c r="AB901" s="149"/>
      <c r="AC901" s="149"/>
      <c r="AD901" s="149"/>
      <c r="AE901" s="149" t="s">
        <v>332</v>
      </c>
      <c r="AF901" s="149" t="s">
        <v>1567</v>
      </c>
      <c r="AG901" s="149"/>
      <c r="AH901" s="194"/>
      <c r="AI901" s="194"/>
      <c r="AJ901" s="197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1" x14ac:dyDescent="0.25">
      <c r="A902" s="182">
        <v>263</v>
      </c>
      <c r="B902" s="183" t="s">
        <v>1568</v>
      </c>
      <c r="C902" s="183" t="s">
        <v>1569</v>
      </c>
      <c r="D902" s="184" t="s">
        <v>501</v>
      </c>
      <c r="E902" s="185">
        <v>355.42099999999999</v>
      </c>
      <c r="F902" s="188"/>
      <c r="G902" s="186">
        <f>ROUND(E902*F902,2)</f>
        <v>0</v>
      </c>
      <c r="H902" s="188"/>
      <c r="I902" s="186">
        <f>ROUND(E902*H902,2)</f>
        <v>0</v>
      </c>
      <c r="J902" s="188"/>
      <c r="K902" s="186">
        <f>ROUND(E902*J902,2)</f>
        <v>0</v>
      </c>
      <c r="L902" s="186">
        <v>21</v>
      </c>
      <c r="M902" s="186">
        <f>G902*(1+L902/100)</f>
        <v>0</v>
      </c>
      <c r="N902" s="186">
        <v>5.0000000000000002E-5</v>
      </c>
      <c r="O902" s="186">
        <f>ROUND(E902*N902,2)</f>
        <v>0.02</v>
      </c>
      <c r="P902" s="186">
        <v>0</v>
      </c>
      <c r="Q902" s="186">
        <f>ROUND(E902*P902,2)</f>
        <v>0</v>
      </c>
      <c r="R902" s="187" t="s">
        <v>365</v>
      </c>
      <c r="S902" s="187" t="s">
        <v>221</v>
      </c>
      <c r="T902" s="186" t="s">
        <v>221</v>
      </c>
      <c r="U902" s="186">
        <v>0</v>
      </c>
      <c r="V902" s="186">
        <f>ROUND(E902*U902,2)</f>
        <v>0</v>
      </c>
      <c r="W902" s="187"/>
      <c r="X902" s="187"/>
      <c r="Y902" s="149"/>
      <c r="Z902" s="149"/>
      <c r="AA902" s="149"/>
      <c r="AB902" s="149"/>
      <c r="AC902" s="149"/>
      <c r="AD902" s="149"/>
      <c r="AE902" s="149" t="s">
        <v>367</v>
      </c>
      <c r="AF902" s="149" t="s">
        <v>1570</v>
      </c>
      <c r="AG902" s="149"/>
      <c r="AH902" s="194"/>
      <c r="AI902" s="194"/>
      <c r="AJ902" s="197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1" x14ac:dyDescent="0.25">
      <c r="A903" s="150"/>
      <c r="B903" s="191" t="s">
        <v>1543</v>
      </c>
      <c r="C903" s="192"/>
      <c r="D903" s="189"/>
      <c r="E903" s="190">
        <v>14.6</v>
      </c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4"/>
      <c r="S903" s="164"/>
      <c r="T903" s="163"/>
      <c r="U903" s="163"/>
      <c r="V903" s="163"/>
      <c r="W903" s="164"/>
      <c r="X903" s="164"/>
      <c r="Y903" s="149"/>
      <c r="Z903" s="149"/>
      <c r="AA903" s="149"/>
      <c r="AB903" s="149"/>
      <c r="AC903" s="149"/>
      <c r="AD903" s="149"/>
      <c r="AE903" s="149" t="s">
        <v>280</v>
      </c>
      <c r="AF903" s="149">
        <v>0</v>
      </c>
      <c r="AG903" s="149"/>
      <c r="AH903" s="194"/>
      <c r="AI903" s="198" t="s">
        <v>1543</v>
      </c>
      <c r="AJ903" s="197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1" x14ac:dyDescent="0.25">
      <c r="A904" s="150"/>
      <c r="B904" s="191" t="s">
        <v>1544</v>
      </c>
      <c r="C904" s="192"/>
      <c r="D904" s="189"/>
      <c r="E904" s="190">
        <v>18.350000000000001</v>
      </c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4"/>
      <c r="S904" s="164"/>
      <c r="T904" s="163"/>
      <c r="U904" s="163"/>
      <c r="V904" s="163"/>
      <c r="W904" s="164"/>
      <c r="X904" s="164"/>
      <c r="Y904" s="149"/>
      <c r="Z904" s="149"/>
      <c r="AA904" s="149"/>
      <c r="AB904" s="149"/>
      <c r="AC904" s="149"/>
      <c r="AD904" s="149"/>
      <c r="AE904" s="149" t="s">
        <v>280</v>
      </c>
      <c r="AF904" s="149">
        <v>0</v>
      </c>
      <c r="AG904" s="149"/>
      <c r="AH904" s="194"/>
      <c r="AI904" s="198" t="s">
        <v>1544</v>
      </c>
      <c r="AJ904" s="197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outlineLevel="1" x14ac:dyDescent="0.25">
      <c r="A905" s="150"/>
      <c r="B905" s="191" t="s">
        <v>1545</v>
      </c>
      <c r="C905" s="192"/>
      <c r="D905" s="189"/>
      <c r="E905" s="190">
        <v>15.6</v>
      </c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4"/>
      <c r="S905" s="164"/>
      <c r="T905" s="163"/>
      <c r="U905" s="163"/>
      <c r="V905" s="163"/>
      <c r="W905" s="164"/>
      <c r="X905" s="164"/>
      <c r="Y905" s="149"/>
      <c r="Z905" s="149"/>
      <c r="AA905" s="149"/>
      <c r="AB905" s="149"/>
      <c r="AC905" s="149"/>
      <c r="AD905" s="149"/>
      <c r="AE905" s="149" t="s">
        <v>280</v>
      </c>
      <c r="AF905" s="149">
        <v>0</v>
      </c>
      <c r="AG905" s="149"/>
      <c r="AH905" s="194"/>
      <c r="AI905" s="198" t="s">
        <v>1545</v>
      </c>
      <c r="AJ905" s="197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1" x14ac:dyDescent="0.25">
      <c r="A906" s="150"/>
      <c r="B906" s="191" t="s">
        <v>1546</v>
      </c>
      <c r="C906" s="192"/>
      <c r="D906" s="189"/>
      <c r="E906" s="190">
        <v>15.6</v>
      </c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4"/>
      <c r="S906" s="164"/>
      <c r="T906" s="163"/>
      <c r="U906" s="163"/>
      <c r="V906" s="163"/>
      <c r="W906" s="164"/>
      <c r="X906" s="164"/>
      <c r="Y906" s="149"/>
      <c r="Z906" s="149"/>
      <c r="AA906" s="149"/>
      <c r="AB906" s="149"/>
      <c r="AC906" s="149"/>
      <c r="AD906" s="149"/>
      <c r="AE906" s="149" t="s">
        <v>280</v>
      </c>
      <c r="AF906" s="149">
        <v>0</v>
      </c>
      <c r="AG906" s="149"/>
      <c r="AH906" s="194"/>
      <c r="AI906" s="198" t="s">
        <v>1546</v>
      </c>
      <c r="AJ906" s="197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1" x14ac:dyDescent="0.25">
      <c r="A907" s="150"/>
      <c r="B907" s="191" t="s">
        <v>1547</v>
      </c>
      <c r="C907" s="192"/>
      <c r="D907" s="189"/>
      <c r="E907" s="190">
        <v>15.6</v>
      </c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4"/>
      <c r="S907" s="164"/>
      <c r="T907" s="163"/>
      <c r="U907" s="163"/>
      <c r="V907" s="163"/>
      <c r="W907" s="164"/>
      <c r="X907" s="164"/>
      <c r="Y907" s="149"/>
      <c r="Z907" s="149"/>
      <c r="AA907" s="149"/>
      <c r="AB907" s="149"/>
      <c r="AC907" s="149"/>
      <c r="AD907" s="149"/>
      <c r="AE907" s="149" t="s">
        <v>280</v>
      </c>
      <c r="AF907" s="149">
        <v>0</v>
      </c>
      <c r="AG907" s="149"/>
      <c r="AH907" s="194"/>
      <c r="AI907" s="198" t="s">
        <v>1547</v>
      </c>
      <c r="AJ907" s="197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1" x14ac:dyDescent="0.25">
      <c r="A908" s="150"/>
      <c r="B908" s="191" t="s">
        <v>1548</v>
      </c>
      <c r="C908" s="192"/>
      <c r="D908" s="189"/>
      <c r="E908" s="190">
        <v>15.6</v>
      </c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4"/>
      <c r="S908" s="164"/>
      <c r="T908" s="163"/>
      <c r="U908" s="163"/>
      <c r="V908" s="163"/>
      <c r="W908" s="164"/>
      <c r="X908" s="164"/>
      <c r="Y908" s="149"/>
      <c r="Z908" s="149"/>
      <c r="AA908" s="149"/>
      <c r="AB908" s="149"/>
      <c r="AC908" s="149"/>
      <c r="AD908" s="149"/>
      <c r="AE908" s="149" t="s">
        <v>280</v>
      </c>
      <c r="AF908" s="149">
        <v>0</v>
      </c>
      <c r="AG908" s="149"/>
      <c r="AH908" s="194"/>
      <c r="AI908" s="198" t="s">
        <v>1548</v>
      </c>
      <c r="AJ908" s="197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outlineLevel="1" x14ac:dyDescent="0.25">
      <c r="A909" s="150"/>
      <c r="B909" s="191" t="s">
        <v>1549</v>
      </c>
      <c r="C909" s="192"/>
      <c r="D909" s="189"/>
      <c r="E909" s="190">
        <v>16.600000000000001</v>
      </c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4"/>
      <c r="S909" s="164"/>
      <c r="T909" s="163"/>
      <c r="U909" s="163"/>
      <c r="V909" s="163"/>
      <c r="W909" s="164"/>
      <c r="X909" s="164"/>
      <c r="Y909" s="149"/>
      <c r="Z909" s="149"/>
      <c r="AA909" s="149"/>
      <c r="AB909" s="149"/>
      <c r="AC909" s="149"/>
      <c r="AD909" s="149"/>
      <c r="AE909" s="149" t="s">
        <v>280</v>
      </c>
      <c r="AF909" s="149">
        <v>0</v>
      </c>
      <c r="AG909" s="149"/>
      <c r="AH909" s="194"/>
      <c r="AI909" s="198" t="s">
        <v>1549</v>
      </c>
      <c r="AJ909" s="197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1" x14ac:dyDescent="0.25">
      <c r="A910" s="150"/>
      <c r="B910" s="191" t="s">
        <v>1550</v>
      </c>
      <c r="C910" s="192"/>
      <c r="D910" s="189"/>
      <c r="E910" s="190">
        <v>7.81</v>
      </c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4"/>
      <c r="S910" s="164"/>
      <c r="T910" s="163"/>
      <c r="U910" s="163"/>
      <c r="V910" s="163"/>
      <c r="W910" s="164"/>
      <c r="X910" s="164"/>
      <c r="Y910" s="149"/>
      <c r="Z910" s="149"/>
      <c r="AA910" s="149"/>
      <c r="AB910" s="149"/>
      <c r="AC910" s="149"/>
      <c r="AD910" s="149"/>
      <c r="AE910" s="149" t="s">
        <v>280</v>
      </c>
      <c r="AF910" s="149">
        <v>0</v>
      </c>
      <c r="AG910" s="149"/>
      <c r="AH910" s="194"/>
      <c r="AI910" s="198" t="s">
        <v>1550</v>
      </c>
      <c r="AJ910" s="197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1" x14ac:dyDescent="0.25">
      <c r="A911" s="150"/>
      <c r="B911" s="191" t="s">
        <v>1551</v>
      </c>
      <c r="C911" s="192"/>
      <c r="D911" s="189"/>
      <c r="E911" s="190">
        <v>22.59</v>
      </c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4"/>
      <c r="S911" s="164"/>
      <c r="T911" s="163"/>
      <c r="U911" s="163"/>
      <c r="V911" s="163"/>
      <c r="W911" s="164"/>
      <c r="X911" s="164"/>
      <c r="Y911" s="149"/>
      <c r="Z911" s="149"/>
      <c r="AA911" s="149"/>
      <c r="AB911" s="149"/>
      <c r="AC911" s="149"/>
      <c r="AD911" s="149"/>
      <c r="AE911" s="149" t="s">
        <v>280</v>
      </c>
      <c r="AF911" s="149">
        <v>0</v>
      </c>
      <c r="AG911" s="149"/>
      <c r="AH911" s="194"/>
      <c r="AI911" s="198" t="s">
        <v>1551</v>
      </c>
      <c r="AJ911" s="197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1" x14ac:dyDescent="0.25">
      <c r="A912" s="150"/>
      <c r="B912" s="191" t="s">
        <v>1552</v>
      </c>
      <c r="C912" s="192"/>
      <c r="D912" s="189"/>
      <c r="E912" s="190">
        <v>22.69</v>
      </c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4"/>
      <c r="S912" s="164"/>
      <c r="T912" s="163"/>
      <c r="U912" s="163"/>
      <c r="V912" s="163"/>
      <c r="W912" s="164"/>
      <c r="X912" s="164"/>
      <c r="Y912" s="149"/>
      <c r="Z912" s="149"/>
      <c r="AA912" s="149"/>
      <c r="AB912" s="149"/>
      <c r="AC912" s="149"/>
      <c r="AD912" s="149"/>
      <c r="AE912" s="149" t="s">
        <v>280</v>
      </c>
      <c r="AF912" s="149">
        <v>0</v>
      </c>
      <c r="AG912" s="149"/>
      <c r="AH912" s="194"/>
      <c r="AI912" s="198" t="s">
        <v>1552</v>
      </c>
      <c r="AJ912" s="197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1" x14ac:dyDescent="0.25">
      <c r="A913" s="150"/>
      <c r="B913" s="191" t="s">
        <v>1553</v>
      </c>
      <c r="C913" s="192"/>
      <c r="D913" s="189"/>
      <c r="E913" s="190">
        <v>26.63</v>
      </c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4"/>
      <c r="S913" s="164"/>
      <c r="T913" s="163"/>
      <c r="U913" s="163"/>
      <c r="V913" s="163"/>
      <c r="W913" s="164"/>
      <c r="X913" s="164"/>
      <c r="Y913" s="149"/>
      <c r="Z913" s="149"/>
      <c r="AA913" s="149"/>
      <c r="AB913" s="149"/>
      <c r="AC913" s="149"/>
      <c r="AD913" s="149"/>
      <c r="AE913" s="149" t="s">
        <v>280</v>
      </c>
      <c r="AF913" s="149">
        <v>0</v>
      </c>
      <c r="AG913" s="149"/>
      <c r="AH913" s="194"/>
      <c r="AI913" s="198" t="s">
        <v>1553</v>
      </c>
      <c r="AJ913" s="197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1" x14ac:dyDescent="0.25">
      <c r="A914" s="150"/>
      <c r="B914" s="191" t="s">
        <v>1554</v>
      </c>
      <c r="C914" s="192"/>
      <c r="D914" s="189"/>
      <c r="E914" s="190">
        <v>15.2</v>
      </c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4"/>
      <c r="S914" s="164"/>
      <c r="T914" s="163"/>
      <c r="U914" s="163"/>
      <c r="V914" s="163"/>
      <c r="W914" s="164"/>
      <c r="X914" s="164"/>
      <c r="Y914" s="149"/>
      <c r="Z914" s="149"/>
      <c r="AA914" s="149"/>
      <c r="AB914" s="149"/>
      <c r="AC914" s="149"/>
      <c r="AD914" s="149"/>
      <c r="AE914" s="149" t="s">
        <v>280</v>
      </c>
      <c r="AF914" s="149">
        <v>0</v>
      </c>
      <c r="AG914" s="149"/>
      <c r="AH914" s="194"/>
      <c r="AI914" s="198" t="s">
        <v>1554</v>
      </c>
      <c r="AJ914" s="197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1" x14ac:dyDescent="0.25">
      <c r="A915" s="150"/>
      <c r="B915" s="191" t="s">
        <v>1555</v>
      </c>
      <c r="C915" s="192"/>
      <c r="D915" s="189"/>
      <c r="E915" s="190">
        <v>15.2</v>
      </c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4"/>
      <c r="S915" s="164"/>
      <c r="T915" s="163"/>
      <c r="U915" s="163"/>
      <c r="V915" s="163"/>
      <c r="W915" s="164"/>
      <c r="X915" s="164"/>
      <c r="Y915" s="149"/>
      <c r="Z915" s="149"/>
      <c r="AA915" s="149"/>
      <c r="AB915" s="149"/>
      <c r="AC915" s="149"/>
      <c r="AD915" s="149"/>
      <c r="AE915" s="149" t="s">
        <v>280</v>
      </c>
      <c r="AF915" s="149">
        <v>0</v>
      </c>
      <c r="AG915" s="149"/>
      <c r="AH915" s="194"/>
      <c r="AI915" s="198" t="s">
        <v>1555</v>
      </c>
      <c r="AJ915" s="197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outlineLevel="1" x14ac:dyDescent="0.25">
      <c r="A916" s="150"/>
      <c r="B916" s="191" t="s">
        <v>1556</v>
      </c>
      <c r="C916" s="192"/>
      <c r="D916" s="189"/>
      <c r="E916" s="190">
        <v>15.1</v>
      </c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4"/>
      <c r="S916" s="164"/>
      <c r="T916" s="163"/>
      <c r="U916" s="163"/>
      <c r="V916" s="163"/>
      <c r="W916" s="164"/>
      <c r="X916" s="164"/>
      <c r="Y916" s="149"/>
      <c r="Z916" s="149"/>
      <c r="AA916" s="149"/>
      <c r="AB916" s="149"/>
      <c r="AC916" s="149"/>
      <c r="AD916" s="149"/>
      <c r="AE916" s="149" t="s">
        <v>280</v>
      </c>
      <c r="AF916" s="149">
        <v>0</v>
      </c>
      <c r="AG916" s="149"/>
      <c r="AH916" s="194"/>
      <c r="AI916" s="198" t="s">
        <v>1556</v>
      </c>
      <c r="AJ916" s="197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1" x14ac:dyDescent="0.25">
      <c r="A917" s="150"/>
      <c r="B917" s="191" t="s">
        <v>1557</v>
      </c>
      <c r="C917" s="192"/>
      <c r="D917" s="189"/>
      <c r="E917" s="190">
        <v>19.100000000000001</v>
      </c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4"/>
      <c r="S917" s="164"/>
      <c r="T917" s="163"/>
      <c r="U917" s="163"/>
      <c r="V917" s="163"/>
      <c r="W917" s="164"/>
      <c r="X917" s="164"/>
      <c r="Y917" s="149"/>
      <c r="Z917" s="149"/>
      <c r="AA917" s="149"/>
      <c r="AB917" s="149"/>
      <c r="AC917" s="149"/>
      <c r="AD917" s="149"/>
      <c r="AE917" s="149" t="s">
        <v>280</v>
      </c>
      <c r="AF917" s="149">
        <v>0</v>
      </c>
      <c r="AG917" s="149"/>
      <c r="AH917" s="194"/>
      <c r="AI917" s="198" t="s">
        <v>1557</v>
      </c>
      <c r="AJ917" s="197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1" x14ac:dyDescent="0.25">
      <c r="A918" s="150"/>
      <c r="B918" s="191" t="s">
        <v>1558</v>
      </c>
      <c r="C918" s="192"/>
      <c r="D918" s="189"/>
      <c r="E918" s="190">
        <v>19.05</v>
      </c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4"/>
      <c r="S918" s="164"/>
      <c r="T918" s="163"/>
      <c r="U918" s="163"/>
      <c r="V918" s="163"/>
      <c r="W918" s="164"/>
      <c r="X918" s="164"/>
      <c r="Y918" s="149"/>
      <c r="Z918" s="149"/>
      <c r="AA918" s="149"/>
      <c r="AB918" s="149"/>
      <c r="AC918" s="149"/>
      <c r="AD918" s="149"/>
      <c r="AE918" s="149" t="s">
        <v>280</v>
      </c>
      <c r="AF918" s="149">
        <v>0</v>
      </c>
      <c r="AG918" s="149"/>
      <c r="AH918" s="194"/>
      <c r="AI918" s="198" t="s">
        <v>1558</v>
      </c>
      <c r="AJ918" s="197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1" x14ac:dyDescent="0.25">
      <c r="A919" s="150"/>
      <c r="B919" s="191" t="s">
        <v>1559</v>
      </c>
      <c r="C919" s="192"/>
      <c r="D919" s="189"/>
      <c r="E919" s="190">
        <v>12.66</v>
      </c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4"/>
      <c r="S919" s="164"/>
      <c r="T919" s="163"/>
      <c r="U919" s="163"/>
      <c r="V919" s="163"/>
      <c r="W919" s="164"/>
      <c r="X919" s="164"/>
      <c r="Y919" s="149"/>
      <c r="Z919" s="149"/>
      <c r="AA919" s="149"/>
      <c r="AB919" s="149"/>
      <c r="AC919" s="149"/>
      <c r="AD919" s="149"/>
      <c r="AE919" s="149" t="s">
        <v>280</v>
      </c>
      <c r="AF919" s="149">
        <v>0</v>
      </c>
      <c r="AG919" s="149"/>
      <c r="AH919" s="194"/>
      <c r="AI919" s="198" t="s">
        <v>1559</v>
      </c>
      <c r="AJ919" s="197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1" x14ac:dyDescent="0.25">
      <c r="A920" s="150"/>
      <c r="B920" s="191" t="s">
        <v>1560</v>
      </c>
      <c r="C920" s="192"/>
      <c r="D920" s="189"/>
      <c r="E920" s="190">
        <v>22.08</v>
      </c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4"/>
      <c r="S920" s="164"/>
      <c r="T920" s="163"/>
      <c r="U920" s="163"/>
      <c r="V920" s="163"/>
      <c r="W920" s="164"/>
      <c r="X920" s="164"/>
      <c r="Y920" s="149"/>
      <c r="Z920" s="149"/>
      <c r="AA920" s="149"/>
      <c r="AB920" s="149"/>
      <c r="AC920" s="149"/>
      <c r="AD920" s="149"/>
      <c r="AE920" s="149" t="s">
        <v>280</v>
      </c>
      <c r="AF920" s="149">
        <v>0</v>
      </c>
      <c r="AG920" s="149"/>
      <c r="AH920" s="194"/>
      <c r="AI920" s="198" t="s">
        <v>1560</v>
      </c>
      <c r="AJ920" s="197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1" x14ac:dyDescent="0.25">
      <c r="A921" s="150"/>
      <c r="B921" s="191" t="s">
        <v>1561</v>
      </c>
      <c r="C921" s="192"/>
      <c r="D921" s="189"/>
      <c r="E921" s="190">
        <v>13.05</v>
      </c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4"/>
      <c r="S921" s="164"/>
      <c r="T921" s="163"/>
      <c r="U921" s="163"/>
      <c r="V921" s="163"/>
      <c r="W921" s="164"/>
      <c r="X921" s="164"/>
      <c r="Y921" s="149"/>
      <c r="Z921" s="149"/>
      <c r="AA921" s="149"/>
      <c r="AB921" s="149"/>
      <c r="AC921" s="149"/>
      <c r="AD921" s="149"/>
      <c r="AE921" s="149" t="s">
        <v>280</v>
      </c>
      <c r="AF921" s="149">
        <v>0</v>
      </c>
      <c r="AG921" s="149"/>
      <c r="AH921" s="194"/>
      <c r="AI921" s="198" t="s">
        <v>1561</v>
      </c>
      <c r="AJ921" s="197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outlineLevel="1" x14ac:dyDescent="0.25">
      <c r="A922" s="150"/>
      <c r="B922" s="191" t="s">
        <v>302</v>
      </c>
      <c r="C922" s="192"/>
      <c r="D922" s="189"/>
      <c r="E922" s="190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4"/>
      <c r="S922" s="164"/>
      <c r="T922" s="163"/>
      <c r="U922" s="163"/>
      <c r="V922" s="163"/>
      <c r="W922" s="164"/>
      <c r="X922" s="164"/>
      <c r="Y922" s="149"/>
      <c r="Z922" s="149"/>
      <c r="AA922" s="149"/>
      <c r="AB922" s="149"/>
      <c r="AC922" s="149"/>
      <c r="AD922" s="149"/>
      <c r="AE922" s="149" t="s">
        <v>280</v>
      </c>
      <c r="AF922" s="149">
        <v>0</v>
      </c>
      <c r="AG922" s="149"/>
      <c r="AH922" s="194"/>
      <c r="AI922" s="198" t="s">
        <v>302</v>
      </c>
      <c r="AJ922" s="197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1" x14ac:dyDescent="0.25">
      <c r="A923" s="150"/>
      <c r="B923" s="191" t="s">
        <v>1571</v>
      </c>
      <c r="C923" s="192"/>
      <c r="D923" s="189"/>
      <c r="E923" s="190">
        <v>32.311</v>
      </c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4"/>
      <c r="S923" s="164"/>
      <c r="T923" s="163"/>
      <c r="U923" s="163"/>
      <c r="V923" s="163"/>
      <c r="W923" s="164"/>
      <c r="X923" s="164"/>
      <c r="Y923" s="149"/>
      <c r="Z923" s="149"/>
      <c r="AA923" s="149"/>
      <c r="AB923" s="149"/>
      <c r="AC923" s="149"/>
      <c r="AD923" s="149"/>
      <c r="AE923" s="149" t="s">
        <v>280</v>
      </c>
      <c r="AF923" s="149">
        <v>4</v>
      </c>
      <c r="AG923" s="149"/>
      <c r="AH923" s="194"/>
      <c r="AI923" s="198" t="s">
        <v>1571</v>
      </c>
      <c r="AJ923" s="197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1" x14ac:dyDescent="0.25">
      <c r="A924" s="182">
        <v>264</v>
      </c>
      <c r="B924" s="183" t="s">
        <v>1572</v>
      </c>
      <c r="C924" s="183" t="s">
        <v>1573</v>
      </c>
      <c r="D924" s="184" t="s">
        <v>356</v>
      </c>
      <c r="E924" s="185">
        <v>385.90199999999999</v>
      </c>
      <c r="F924" s="188"/>
      <c r="G924" s="186">
        <f>ROUND(E924*F924,2)</f>
        <v>0</v>
      </c>
      <c r="H924" s="188"/>
      <c r="I924" s="186">
        <f>ROUND(E924*H924,2)</f>
        <v>0</v>
      </c>
      <c r="J924" s="188"/>
      <c r="K924" s="186">
        <f>ROUND(E924*J924,2)</f>
        <v>0</v>
      </c>
      <c r="L924" s="186">
        <v>21</v>
      </c>
      <c r="M924" s="186">
        <f>G924*(1+L924/100)</f>
        <v>0</v>
      </c>
      <c r="N924" s="186">
        <v>0</v>
      </c>
      <c r="O924" s="186">
        <f>ROUND(E924*N924,2)</f>
        <v>0</v>
      </c>
      <c r="P924" s="186">
        <v>0</v>
      </c>
      <c r="Q924" s="186">
        <f>ROUND(E924*P924,2)</f>
        <v>0</v>
      </c>
      <c r="R924" s="187"/>
      <c r="S924" s="187" t="s">
        <v>230</v>
      </c>
      <c r="T924" s="186" t="s">
        <v>222</v>
      </c>
      <c r="U924" s="186">
        <v>0</v>
      </c>
      <c r="V924" s="186">
        <f>ROUND(E924*U924,2)</f>
        <v>0</v>
      </c>
      <c r="W924" s="187"/>
      <c r="X924" s="187"/>
      <c r="Y924" s="149"/>
      <c r="Z924" s="149"/>
      <c r="AA924" s="149"/>
      <c r="AB924" s="149"/>
      <c r="AC924" s="149"/>
      <c r="AD924" s="149"/>
      <c r="AE924" s="149" t="s">
        <v>367</v>
      </c>
      <c r="AF924" s="149" t="s">
        <v>1574</v>
      </c>
      <c r="AG924" s="149"/>
      <c r="AH924" s="194"/>
      <c r="AI924" s="194"/>
      <c r="AJ924" s="197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outlineLevel="1" x14ac:dyDescent="0.25">
      <c r="A925" s="150"/>
      <c r="B925" s="191" t="s">
        <v>1575</v>
      </c>
      <c r="C925" s="192"/>
      <c r="D925" s="189"/>
      <c r="E925" s="190">
        <v>385.90199999999999</v>
      </c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4"/>
      <c r="S925" s="164"/>
      <c r="T925" s="163"/>
      <c r="U925" s="163"/>
      <c r="V925" s="163"/>
      <c r="W925" s="164"/>
      <c r="X925" s="164"/>
      <c r="Y925" s="149"/>
      <c r="Z925" s="149"/>
      <c r="AA925" s="149"/>
      <c r="AB925" s="149"/>
      <c r="AC925" s="149"/>
      <c r="AD925" s="149"/>
      <c r="AE925" s="149" t="s">
        <v>280</v>
      </c>
      <c r="AF925" s="149">
        <v>0</v>
      </c>
      <c r="AG925" s="149"/>
      <c r="AH925" s="194"/>
      <c r="AI925" s="198" t="s">
        <v>1575</v>
      </c>
      <c r="AJ925" s="197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1" x14ac:dyDescent="0.25">
      <c r="A926" s="182">
        <v>265</v>
      </c>
      <c r="B926" s="183" t="s">
        <v>1576</v>
      </c>
      <c r="C926" s="183" t="s">
        <v>1577</v>
      </c>
      <c r="D926" s="184" t="s">
        <v>356</v>
      </c>
      <c r="E926" s="185">
        <v>385.90199999999999</v>
      </c>
      <c r="F926" s="188"/>
      <c r="G926" s="186">
        <f>ROUND(E926*F926,2)</f>
        <v>0</v>
      </c>
      <c r="H926" s="188"/>
      <c r="I926" s="186">
        <f>ROUND(E926*H926,2)</f>
        <v>0</v>
      </c>
      <c r="J926" s="188"/>
      <c r="K926" s="186">
        <f>ROUND(E926*J926,2)</f>
        <v>0</v>
      </c>
      <c r="L926" s="186">
        <v>21</v>
      </c>
      <c r="M926" s="186">
        <f>G926*(1+L926/100)</f>
        <v>0</v>
      </c>
      <c r="N926" s="186">
        <v>0</v>
      </c>
      <c r="O926" s="186">
        <f>ROUND(E926*N926,2)</f>
        <v>0</v>
      </c>
      <c r="P926" s="186">
        <v>0</v>
      </c>
      <c r="Q926" s="186">
        <f>ROUND(E926*P926,2)</f>
        <v>0</v>
      </c>
      <c r="R926" s="187"/>
      <c r="S926" s="187" t="s">
        <v>230</v>
      </c>
      <c r="T926" s="186" t="s">
        <v>222</v>
      </c>
      <c r="U926" s="186">
        <v>0</v>
      </c>
      <c r="V926" s="186">
        <f>ROUND(E926*U926,2)</f>
        <v>0</v>
      </c>
      <c r="W926" s="187"/>
      <c r="X926" s="187"/>
      <c r="Y926" s="149"/>
      <c r="Z926" s="149"/>
      <c r="AA926" s="149"/>
      <c r="AB926" s="149"/>
      <c r="AC926" s="149"/>
      <c r="AD926" s="149"/>
      <c r="AE926" s="149" t="s">
        <v>367</v>
      </c>
      <c r="AF926" s="149" t="s">
        <v>1578</v>
      </c>
      <c r="AG926" s="149"/>
      <c r="AH926" s="194"/>
      <c r="AI926" s="194"/>
      <c r="AJ926" s="197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1" x14ac:dyDescent="0.25">
      <c r="A927" s="150"/>
      <c r="B927" s="191" t="s">
        <v>1575</v>
      </c>
      <c r="C927" s="192"/>
      <c r="D927" s="189"/>
      <c r="E927" s="190">
        <v>385.90199999999999</v>
      </c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4"/>
      <c r="S927" s="164"/>
      <c r="T927" s="163"/>
      <c r="U927" s="163"/>
      <c r="V927" s="163"/>
      <c r="W927" s="164"/>
      <c r="X927" s="164"/>
      <c r="Y927" s="149"/>
      <c r="Z927" s="149"/>
      <c r="AA927" s="149"/>
      <c r="AB927" s="149"/>
      <c r="AC927" s="149"/>
      <c r="AD927" s="149"/>
      <c r="AE927" s="149" t="s">
        <v>280</v>
      </c>
      <c r="AF927" s="149">
        <v>0</v>
      </c>
      <c r="AG927" s="149"/>
      <c r="AH927" s="194"/>
      <c r="AI927" s="198" t="s">
        <v>1575</v>
      </c>
      <c r="AJ927" s="197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outlineLevel="1" x14ac:dyDescent="0.25">
      <c r="A928" s="182">
        <v>266</v>
      </c>
      <c r="B928" s="183" t="s">
        <v>1579</v>
      </c>
      <c r="C928" s="183" t="s">
        <v>1580</v>
      </c>
      <c r="D928" s="184" t="s">
        <v>364</v>
      </c>
      <c r="E928" s="185">
        <v>3.7159999999999999E-2</v>
      </c>
      <c r="F928" s="188"/>
      <c r="G928" s="186">
        <f>ROUND(E928*F928,2)</f>
        <v>0</v>
      </c>
      <c r="H928" s="188"/>
      <c r="I928" s="186">
        <f>ROUND(E928*H928,2)</f>
        <v>0</v>
      </c>
      <c r="J928" s="188"/>
      <c r="K928" s="186">
        <f>ROUND(E928*J928,2)</f>
        <v>0</v>
      </c>
      <c r="L928" s="186">
        <v>21</v>
      </c>
      <c r="M928" s="186">
        <f>G928*(1+L928/100)</f>
        <v>0</v>
      </c>
      <c r="N928" s="186">
        <v>0</v>
      </c>
      <c r="O928" s="186">
        <f>ROUND(E928*N928,2)</f>
        <v>0</v>
      </c>
      <c r="P928" s="186">
        <v>0</v>
      </c>
      <c r="Q928" s="186">
        <f>ROUND(E928*P928,2)</f>
        <v>0</v>
      </c>
      <c r="R928" s="187" t="s">
        <v>1538</v>
      </c>
      <c r="S928" s="187" t="s">
        <v>221</v>
      </c>
      <c r="T928" s="186" t="s">
        <v>221</v>
      </c>
      <c r="U928" s="186">
        <v>2.4009999999999998</v>
      </c>
      <c r="V928" s="186">
        <f>ROUND(E928*U928,2)</f>
        <v>0.09</v>
      </c>
      <c r="W928" s="187"/>
      <c r="X928" s="187"/>
      <c r="Y928" s="149"/>
      <c r="Z928" s="149"/>
      <c r="AA928" s="149"/>
      <c r="AB928" s="149"/>
      <c r="AC928" s="149"/>
      <c r="AD928" s="149"/>
      <c r="AE928" s="149" t="s">
        <v>1090</v>
      </c>
      <c r="AF928" s="149" t="s">
        <v>1581</v>
      </c>
      <c r="AG928" s="149"/>
      <c r="AH928" s="194"/>
      <c r="AI928" s="194"/>
      <c r="AJ928" s="197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1" x14ac:dyDescent="0.25">
      <c r="A929" s="150"/>
      <c r="B929" s="191" t="s">
        <v>1092</v>
      </c>
      <c r="C929" s="192"/>
      <c r="D929" s="189"/>
      <c r="E929" s="190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4"/>
      <c r="S929" s="164"/>
      <c r="T929" s="163"/>
      <c r="U929" s="163"/>
      <c r="V929" s="163"/>
      <c r="W929" s="164"/>
      <c r="X929" s="164"/>
      <c r="Y929" s="149"/>
      <c r="Z929" s="149"/>
      <c r="AA929" s="149"/>
      <c r="AB929" s="149"/>
      <c r="AC929" s="149"/>
      <c r="AD929" s="149"/>
      <c r="AE929" s="149" t="s">
        <v>280</v>
      </c>
      <c r="AF929" s="149">
        <v>0</v>
      </c>
      <c r="AG929" s="149"/>
      <c r="AH929" s="194"/>
      <c r="AI929" s="198" t="s">
        <v>1092</v>
      </c>
      <c r="AJ929" s="197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1" x14ac:dyDescent="0.25">
      <c r="A930" s="150"/>
      <c r="B930" s="191" t="s">
        <v>1582</v>
      </c>
      <c r="C930" s="192"/>
      <c r="D930" s="189"/>
      <c r="E930" s="190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4"/>
      <c r="S930" s="164"/>
      <c r="T930" s="163"/>
      <c r="U930" s="163"/>
      <c r="V930" s="163"/>
      <c r="W930" s="164"/>
      <c r="X930" s="164"/>
      <c r="Y930" s="149"/>
      <c r="Z930" s="149"/>
      <c r="AA930" s="149"/>
      <c r="AB930" s="149"/>
      <c r="AC930" s="149"/>
      <c r="AD930" s="149"/>
      <c r="AE930" s="149" t="s">
        <v>280</v>
      </c>
      <c r="AF930" s="149">
        <v>0</v>
      </c>
      <c r="AG930" s="149"/>
      <c r="AH930" s="194"/>
      <c r="AI930" s="198" t="s">
        <v>1582</v>
      </c>
      <c r="AJ930" s="197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outlineLevel="1" x14ac:dyDescent="0.25">
      <c r="A931" s="150"/>
      <c r="B931" s="191" t="s">
        <v>1583</v>
      </c>
      <c r="C931" s="192"/>
      <c r="D931" s="189"/>
      <c r="E931" s="190">
        <v>3.7159999999999999E-2</v>
      </c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4"/>
      <c r="S931" s="164"/>
      <c r="T931" s="163"/>
      <c r="U931" s="163"/>
      <c r="V931" s="163"/>
      <c r="W931" s="164"/>
      <c r="X931" s="164"/>
      <c r="Y931" s="149"/>
      <c r="Z931" s="149"/>
      <c r="AA931" s="149"/>
      <c r="AB931" s="149"/>
      <c r="AC931" s="149"/>
      <c r="AD931" s="149"/>
      <c r="AE931" s="149" t="s">
        <v>280</v>
      </c>
      <c r="AF931" s="149">
        <v>0</v>
      </c>
      <c r="AG931" s="149"/>
      <c r="AH931" s="194"/>
      <c r="AI931" s="198" t="s">
        <v>1583</v>
      </c>
      <c r="AJ931" s="197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</row>
    <row r="932" spans="1:60" x14ac:dyDescent="0.25">
      <c r="A932" s="136"/>
      <c r="B932" s="154"/>
      <c r="C932" s="154"/>
      <c r="D932" s="157"/>
      <c r="E932" s="158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60"/>
      <c r="S932" s="160"/>
      <c r="T932" s="159"/>
      <c r="U932" s="159"/>
      <c r="V932" s="159"/>
      <c r="W932" s="160"/>
      <c r="X932" s="160"/>
      <c r="AH932" s="193"/>
      <c r="AI932" s="193"/>
      <c r="AJ932" s="196"/>
    </row>
    <row r="933" spans="1:60" x14ac:dyDescent="0.25">
      <c r="A933" s="152" t="s">
        <v>215</v>
      </c>
      <c r="B933" s="169" t="s">
        <v>168</v>
      </c>
      <c r="C933" s="169" t="s">
        <v>169</v>
      </c>
      <c r="D933" s="170"/>
      <c r="E933" s="171"/>
      <c r="F933" s="172"/>
      <c r="G933" s="173">
        <f>SUMIF(AE934:AE971,"&lt;&gt;NOR",G934:G971)</f>
        <v>0</v>
      </c>
      <c r="H933" s="172"/>
      <c r="I933" s="172">
        <f>SUM(I934:I971)</f>
        <v>0</v>
      </c>
      <c r="J933" s="172"/>
      <c r="K933" s="172">
        <f>SUM(K934:K971)</f>
        <v>0</v>
      </c>
      <c r="L933" s="172"/>
      <c r="M933" s="172">
        <f>SUM(M934:M971)</f>
        <v>0</v>
      </c>
      <c r="N933" s="172"/>
      <c r="O933" s="172">
        <f>SUM(O934:O971)</f>
        <v>4.29</v>
      </c>
      <c r="P933" s="172"/>
      <c r="Q933" s="172">
        <f>SUM(Q934:Q971)</f>
        <v>0</v>
      </c>
      <c r="R933" s="174"/>
      <c r="S933" s="174"/>
      <c r="T933" s="172"/>
      <c r="U933" s="172"/>
      <c r="V933" s="172">
        <f>SUM(V934:V971)</f>
        <v>276.72000000000003</v>
      </c>
      <c r="W933" s="174"/>
      <c r="X933" s="175"/>
      <c r="AE933" t="s">
        <v>216</v>
      </c>
      <c r="AH933" s="193"/>
      <c r="AI933" s="193"/>
      <c r="AJ933" s="196"/>
    </row>
    <row r="934" spans="1:60" outlineLevel="1" x14ac:dyDescent="0.25">
      <c r="A934" s="182">
        <v>267</v>
      </c>
      <c r="B934" s="183" t="s">
        <v>1584</v>
      </c>
      <c r="C934" s="183" t="s">
        <v>1585</v>
      </c>
      <c r="D934" s="184" t="s">
        <v>501</v>
      </c>
      <c r="E934" s="185">
        <v>136</v>
      </c>
      <c r="F934" s="188"/>
      <c r="G934" s="186">
        <f>ROUND(E934*F934,2)</f>
        <v>0</v>
      </c>
      <c r="H934" s="188"/>
      <c r="I934" s="186">
        <f>ROUND(E934*H934,2)</f>
        <v>0</v>
      </c>
      <c r="J934" s="188"/>
      <c r="K934" s="186">
        <f>ROUND(E934*J934,2)</f>
        <v>0</v>
      </c>
      <c r="L934" s="186">
        <v>21</v>
      </c>
      <c r="M934" s="186">
        <f>G934*(1+L934/100)</f>
        <v>0</v>
      </c>
      <c r="N934" s="186">
        <v>1.1E-4</v>
      </c>
      <c r="O934" s="186">
        <f>ROUND(E934*N934,2)</f>
        <v>0.01</v>
      </c>
      <c r="P934" s="186">
        <v>0</v>
      </c>
      <c r="Q934" s="186">
        <f>ROUND(E934*P934,2)</f>
        <v>0</v>
      </c>
      <c r="R934" s="187" t="s">
        <v>1489</v>
      </c>
      <c r="S934" s="187" t="s">
        <v>221</v>
      </c>
      <c r="T934" s="186" t="s">
        <v>389</v>
      </c>
      <c r="U934" s="186">
        <v>7.0000000000000007E-2</v>
      </c>
      <c r="V934" s="186">
        <f>ROUND(E934*U934,2)</f>
        <v>9.52</v>
      </c>
      <c r="W934" s="187"/>
      <c r="X934" s="187"/>
      <c r="Y934" s="149"/>
      <c r="Z934" s="149"/>
      <c r="AA934" s="149"/>
      <c r="AB934" s="149"/>
      <c r="AC934" s="149"/>
      <c r="AD934" s="149"/>
      <c r="AE934" s="149" t="s">
        <v>332</v>
      </c>
      <c r="AF934" s="149" t="s">
        <v>1586</v>
      </c>
      <c r="AG934" s="149"/>
      <c r="AH934" s="194"/>
      <c r="AI934" s="194"/>
      <c r="AJ934" s="197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1" x14ac:dyDescent="0.25">
      <c r="A935" s="150"/>
      <c r="B935" s="191" t="s">
        <v>1587</v>
      </c>
      <c r="C935" s="192"/>
      <c r="D935" s="189"/>
      <c r="E935" s="190">
        <v>136</v>
      </c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4"/>
      <c r="S935" s="164"/>
      <c r="T935" s="163"/>
      <c r="U935" s="163"/>
      <c r="V935" s="163"/>
      <c r="W935" s="164"/>
      <c r="X935" s="164"/>
      <c r="Y935" s="149"/>
      <c r="Z935" s="149"/>
      <c r="AA935" s="149"/>
      <c r="AB935" s="149"/>
      <c r="AC935" s="149"/>
      <c r="AD935" s="149"/>
      <c r="AE935" s="149" t="s">
        <v>280</v>
      </c>
      <c r="AF935" s="149">
        <v>0</v>
      </c>
      <c r="AG935" s="149"/>
      <c r="AH935" s="194"/>
      <c r="AI935" s="198" t="s">
        <v>1587</v>
      </c>
      <c r="AJ935" s="197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outlineLevel="1" x14ac:dyDescent="0.25">
      <c r="A936" s="182">
        <v>268</v>
      </c>
      <c r="B936" s="183" t="s">
        <v>1588</v>
      </c>
      <c r="C936" s="183" t="s">
        <v>1589</v>
      </c>
      <c r="D936" s="184" t="s">
        <v>356</v>
      </c>
      <c r="E936" s="185">
        <v>214.416</v>
      </c>
      <c r="F936" s="188"/>
      <c r="G936" s="186">
        <f>ROUND(E936*F936,2)</f>
        <v>0</v>
      </c>
      <c r="H936" s="188"/>
      <c r="I936" s="186">
        <f>ROUND(E936*H936,2)</f>
        <v>0</v>
      </c>
      <c r="J936" s="188"/>
      <c r="K936" s="186">
        <f>ROUND(E936*J936,2)</f>
        <v>0</v>
      </c>
      <c r="L936" s="186">
        <v>21</v>
      </c>
      <c r="M936" s="186">
        <f>G936*(1+L936/100)</f>
        <v>0</v>
      </c>
      <c r="N936" s="186">
        <v>2.1000000000000001E-4</v>
      </c>
      <c r="O936" s="186">
        <f>ROUND(E936*N936,2)</f>
        <v>0.05</v>
      </c>
      <c r="P936" s="186">
        <v>0</v>
      </c>
      <c r="Q936" s="186">
        <f>ROUND(E936*P936,2)</f>
        <v>0</v>
      </c>
      <c r="R936" s="187" t="s">
        <v>1489</v>
      </c>
      <c r="S936" s="187" t="s">
        <v>221</v>
      </c>
      <c r="T936" s="186" t="s">
        <v>221</v>
      </c>
      <c r="U936" s="186">
        <v>0.05</v>
      </c>
      <c r="V936" s="186">
        <f>ROUND(E936*U936,2)</f>
        <v>10.72</v>
      </c>
      <c r="W936" s="187"/>
      <c r="X936" s="187"/>
      <c r="Y936" s="149"/>
      <c r="Z936" s="149"/>
      <c r="AA936" s="149"/>
      <c r="AB936" s="149"/>
      <c r="AC936" s="149"/>
      <c r="AD936" s="149"/>
      <c r="AE936" s="149" t="s">
        <v>332</v>
      </c>
      <c r="AF936" s="149" t="s">
        <v>1590</v>
      </c>
      <c r="AG936" s="149"/>
      <c r="AH936" s="194"/>
      <c r="AI936" s="194"/>
      <c r="AJ936" s="197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1" x14ac:dyDescent="0.25">
      <c r="A937" s="182">
        <v>269</v>
      </c>
      <c r="B937" s="183" t="s">
        <v>1591</v>
      </c>
      <c r="C937" s="183" t="s">
        <v>1592</v>
      </c>
      <c r="D937" s="184" t="s">
        <v>356</v>
      </c>
      <c r="E937" s="185">
        <v>214.416</v>
      </c>
      <c r="F937" s="188"/>
      <c r="G937" s="186">
        <f>ROUND(E937*F937,2)</f>
        <v>0</v>
      </c>
      <c r="H937" s="188"/>
      <c r="I937" s="186">
        <f>ROUND(E937*H937,2)</f>
        <v>0</v>
      </c>
      <c r="J937" s="188"/>
      <c r="K937" s="186">
        <f>ROUND(E937*J937,2)</f>
        <v>0</v>
      </c>
      <c r="L937" s="186">
        <v>21</v>
      </c>
      <c r="M937" s="186">
        <f>G937*(1+L937/100)</f>
        <v>0</v>
      </c>
      <c r="N937" s="186">
        <v>5.2399999999999999E-3</v>
      </c>
      <c r="O937" s="186">
        <f>ROUND(E937*N937,2)</f>
        <v>1.1200000000000001</v>
      </c>
      <c r="P937" s="186">
        <v>0</v>
      </c>
      <c r="Q937" s="186">
        <f>ROUND(E937*P937,2)</f>
        <v>0</v>
      </c>
      <c r="R937" s="187" t="s">
        <v>1489</v>
      </c>
      <c r="S937" s="187" t="s">
        <v>221</v>
      </c>
      <c r="T937" s="186" t="s">
        <v>221</v>
      </c>
      <c r="U937" s="186">
        <v>0.95840000000000003</v>
      </c>
      <c r="V937" s="186">
        <f>ROUND(E937*U937,2)</f>
        <v>205.5</v>
      </c>
      <c r="W937" s="187"/>
      <c r="X937" s="187"/>
      <c r="Y937" s="149"/>
      <c r="Z937" s="149"/>
      <c r="AA937" s="149"/>
      <c r="AB937" s="149"/>
      <c r="AC937" s="149"/>
      <c r="AD937" s="149"/>
      <c r="AE937" s="149" t="s">
        <v>332</v>
      </c>
      <c r="AF937" s="149" t="s">
        <v>1593</v>
      </c>
      <c r="AG937" s="149"/>
      <c r="AH937" s="194"/>
      <c r="AI937" s="194"/>
      <c r="AJ937" s="197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1" x14ac:dyDescent="0.25">
      <c r="A938" s="150"/>
      <c r="B938" s="191" t="s">
        <v>1594</v>
      </c>
      <c r="C938" s="192"/>
      <c r="D938" s="189"/>
      <c r="E938" s="190">
        <v>16.536999999999999</v>
      </c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4"/>
      <c r="S938" s="164"/>
      <c r="T938" s="163"/>
      <c r="U938" s="163"/>
      <c r="V938" s="163"/>
      <c r="W938" s="164"/>
      <c r="X938" s="164"/>
      <c r="Y938" s="149"/>
      <c r="Z938" s="149"/>
      <c r="AA938" s="149"/>
      <c r="AB938" s="149"/>
      <c r="AC938" s="149"/>
      <c r="AD938" s="149"/>
      <c r="AE938" s="149" t="s">
        <v>280</v>
      </c>
      <c r="AF938" s="149">
        <v>0</v>
      </c>
      <c r="AG938" s="149"/>
      <c r="AH938" s="194"/>
      <c r="AI938" s="198" t="s">
        <v>1594</v>
      </c>
      <c r="AJ938" s="197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1" x14ac:dyDescent="0.25">
      <c r="A939" s="150"/>
      <c r="B939" s="191" t="s">
        <v>1595</v>
      </c>
      <c r="C939" s="192"/>
      <c r="D939" s="189"/>
      <c r="E939" s="190">
        <v>17</v>
      </c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4"/>
      <c r="S939" s="164"/>
      <c r="T939" s="163"/>
      <c r="U939" s="163"/>
      <c r="V939" s="163"/>
      <c r="W939" s="164"/>
      <c r="X939" s="164"/>
      <c r="Y939" s="149"/>
      <c r="Z939" s="149"/>
      <c r="AA939" s="149"/>
      <c r="AB939" s="149"/>
      <c r="AC939" s="149"/>
      <c r="AD939" s="149"/>
      <c r="AE939" s="149" t="s">
        <v>280</v>
      </c>
      <c r="AF939" s="149">
        <v>0</v>
      </c>
      <c r="AG939" s="149"/>
      <c r="AH939" s="194"/>
      <c r="AI939" s="198" t="s">
        <v>1595</v>
      </c>
      <c r="AJ939" s="197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outlineLevel="1" x14ac:dyDescent="0.25">
      <c r="A940" s="150"/>
      <c r="B940" s="191" t="s">
        <v>1596</v>
      </c>
      <c r="C940" s="192"/>
      <c r="D940" s="189"/>
      <c r="E940" s="190">
        <v>15.864000000000001</v>
      </c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4"/>
      <c r="S940" s="164"/>
      <c r="T940" s="163"/>
      <c r="U940" s="163"/>
      <c r="V940" s="163"/>
      <c r="W940" s="164"/>
      <c r="X940" s="164"/>
      <c r="Y940" s="149"/>
      <c r="Z940" s="149"/>
      <c r="AA940" s="149"/>
      <c r="AB940" s="149"/>
      <c r="AC940" s="149"/>
      <c r="AD940" s="149"/>
      <c r="AE940" s="149" t="s">
        <v>280</v>
      </c>
      <c r="AF940" s="149">
        <v>0</v>
      </c>
      <c r="AG940" s="149"/>
      <c r="AH940" s="194"/>
      <c r="AI940" s="198" t="s">
        <v>1596</v>
      </c>
      <c r="AJ940" s="197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1" x14ac:dyDescent="0.25">
      <c r="A941" s="150"/>
      <c r="B941" s="191" t="s">
        <v>1597</v>
      </c>
      <c r="C941" s="192"/>
      <c r="D941" s="189"/>
      <c r="E941" s="190">
        <v>23.876000000000001</v>
      </c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4"/>
      <c r="S941" s="164"/>
      <c r="T941" s="163"/>
      <c r="U941" s="163"/>
      <c r="V941" s="163"/>
      <c r="W941" s="164"/>
      <c r="X941" s="164"/>
      <c r="Y941" s="149"/>
      <c r="Z941" s="149"/>
      <c r="AA941" s="149"/>
      <c r="AB941" s="149"/>
      <c r="AC941" s="149"/>
      <c r="AD941" s="149"/>
      <c r="AE941" s="149" t="s">
        <v>280</v>
      </c>
      <c r="AF941" s="149">
        <v>0</v>
      </c>
      <c r="AG941" s="149"/>
      <c r="AH941" s="194"/>
      <c r="AI941" s="198" t="s">
        <v>1597</v>
      </c>
      <c r="AJ941" s="197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1" x14ac:dyDescent="0.25">
      <c r="A942" s="150"/>
      <c r="B942" s="191" t="s">
        <v>1598</v>
      </c>
      <c r="C942" s="192"/>
      <c r="D942" s="189"/>
      <c r="E942" s="190">
        <v>29.36</v>
      </c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4"/>
      <c r="S942" s="164"/>
      <c r="T942" s="163"/>
      <c r="U942" s="163"/>
      <c r="V942" s="163"/>
      <c r="W942" s="164"/>
      <c r="X942" s="164"/>
      <c r="Y942" s="149"/>
      <c r="Z942" s="149"/>
      <c r="AA942" s="149"/>
      <c r="AB942" s="149"/>
      <c r="AC942" s="149"/>
      <c r="AD942" s="149"/>
      <c r="AE942" s="149" t="s">
        <v>280</v>
      </c>
      <c r="AF942" s="149">
        <v>0</v>
      </c>
      <c r="AG942" s="149"/>
      <c r="AH942" s="194"/>
      <c r="AI942" s="198" t="s">
        <v>1598</v>
      </c>
      <c r="AJ942" s="197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1" x14ac:dyDescent="0.25">
      <c r="A943" s="150"/>
      <c r="B943" s="191" t="s">
        <v>1599</v>
      </c>
      <c r="C943" s="192"/>
      <c r="D943" s="189"/>
      <c r="E943" s="190">
        <v>24.533000000000001</v>
      </c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4"/>
      <c r="S943" s="164"/>
      <c r="T943" s="163"/>
      <c r="U943" s="163"/>
      <c r="V943" s="163"/>
      <c r="W943" s="164"/>
      <c r="X943" s="164"/>
      <c r="Y943" s="149"/>
      <c r="Z943" s="149"/>
      <c r="AA943" s="149"/>
      <c r="AB943" s="149"/>
      <c r="AC943" s="149"/>
      <c r="AD943" s="149"/>
      <c r="AE943" s="149" t="s">
        <v>280</v>
      </c>
      <c r="AF943" s="149">
        <v>0</v>
      </c>
      <c r="AG943" s="149"/>
      <c r="AH943" s="194"/>
      <c r="AI943" s="198" t="s">
        <v>1599</v>
      </c>
      <c r="AJ943" s="197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1" x14ac:dyDescent="0.25">
      <c r="A944" s="150"/>
      <c r="B944" s="191" t="s">
        <v>1600</v>
      </c>
      <c r="C944" s="192"/>
      <c r="D944" s="189"/>
      <c r="E944" s="190">
        <v>27.556999999999999</v>
      </c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4"/>
      <c r="S944" s="164"/>
      <c r="T944" s="163"/>
      <c r="U944" s="163"/>
      <c r="V944" s="163"/>
      <c r="W944" s="164"/>
      <c r="X944" s="164"/>
      <c r="Y944" s="149"/>
      <c r="Z944" s="149"/>
      <c r="AA944" s="149"/>
      <c r="AB944" s="149"/>
      <c r="AC944" s="149"/>
      <c r="AD944" s="149"/>
      <c r="AE944" s="149" t="s">
        <v>280</v>
      </c>
      <c r="AF944" s="149">
        <v>0</v>
      </c>
      <c r="AG944" s="149"/>
      <c r="AH944" s="194"/>
      <c r="AI944" s="198" t="s">
        <v>1600</v>
      </c>
      <c r="AJ944" s="197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1" x14ac:dyDescent="0.25">
      <c r="A945" s="150"/>
      <c r="B945" s="191" t="s">
        <v>1601</v>
      </c>
      <c r="C945" s="192"/>
      <c r="D945" s="189"/>
      <c r="E945" s="190">
        <v>10.621</v>
      </c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4"/>
      <c r="S945" s="164"/>
      <c r="T945" s="163"/>
      <c r="U945" s="163"/>
      <c r="V945" s="163"/>
      <c r="W945" s="164"/>
      <c r="X945" s="164"/>
      <c r="Y945" s="149"/>
      <c r="Z945" s="149"/>
      <c r="AA945" s="149"/>
      <c r="AB945" s="149"/>
      <c r="AC945" s="149"/>
      <c r="AD945" s="149"/>
      <c r="AE945" s="149" t="s">
        <v>280</v>
      </c>
      <c r="AF945" s="149">
        <v>0</v>
      </c>
      <c r="AG945" s="149"/>
      <c r="AH945" s="194"/>
      <c r="AI945" s="198" t="s">
        <v>1601</v>
      </c>
      <c r="AJ945" s="197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1" x14ac:dyDescent="0.25">
      <c r="A946" s="150"/>
      <c r="B946" s="191" t="s">
        <v>1602</v>
      </c>
      <c r="C946" s="192"/>
      <c r="D946" s="189"/>
      <c r="E946" s="190">
        <v>14.287000000000001</v>
      </c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4"/>
      <c r="S946" s="164"/>
      <c r="T946" s="163"/>
      <c r="U946" s="163"/>
      <c r="V946" s="163"/>
      <c r="W946" s="164"/>
      <c r="X946" s="164"/>
      <c r="Y946" s="149"/>
      <c r="Z946" s="149"/>
      <c r="AA946" s="149"/>
      <c r="AB946" s="149"/>
      <c r="AC946" s="149"/>
      <c r="AD946" s="149"/>
      <c r="AE946" s="149" t="s">
        <v>280</v>
      </c>
      <c r="AF946" s="149">
        <v>0</v>
      </c>
      <c r="AG946" s="149"/>
      <c r="AH946" s="194"/>
      <c r="AI946" s="198" t="s">
        <v>1602</v>
      </c>
      <c r="AJ946" s="197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1" x14ac:dyDescent="0.25">
      <c r="A947" s="150"/>
      <c r="B947" s="191" t="s">
        <v>1603</v>
      </c>
      <c r="C947" s="192"/>
      <c r="D947" s="189"/>
      <c r="E947" s="190">
        <v>15.4</v>
      </c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4"/>
      <c r="S947" s="164"/>
      <c r="T947" s="163"/>
      <c r="U947" s="163"/>
      <c r="V947" s="163"/>
      <c r="W947" s="164"/>
      <c r="X947" s="164"/>
      <c r="Y947" s="149"/>
      <c r="Z947" s="149"/>
      <c r="AA947" s="149"/>
      <c r="AB947" s="149"/>
      <c r="AC947" s="149"/>
      <c r="AD947" s="149"/>
      <c r="AE947" s="149" t="s">
        <v>280</v>
      </c>
      <c r="AF947" s="149">
        <v>0</v>
      </c>
      <c r="AG947" s="149"/>
      <c r="AH947" s="194"/>
      <c r="AI947" s="198" t="s">
        <v>1603</v>
      </c>
      <c r="AJ947" s="197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 x14ac:dyDescent="0.25">
      <c r="A948" s="150"/>
      <c r="B948" s="191" t="s">
        <v>1604</v>
      </c>
      <c r="C948" s="192"/>
      <c r="D948" s="189"/>
      <c r="E948" s="190">
        <v>19.381</v>
      </c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4"/>
      <c r="S948" s="164"/>
      <c r="T948" s="163"/>
      <c r="U948" s="163"/>
      <c r="V948" s="163"/>
      <c r="W948" s="164"/>
      <c r="X948" s="164"/>
      <c r="Y948" s="149"/>
      <c r="Z948" s="149"/>
      <c r="AA948" s="149"/>
      <c r="AB948" s="149"/>
      <c r="AC948" s="149"/>
      <c r="AD948" s="149"/>
      <c r="AE948" s="149" t="s">
        <v>280</v>
      </c>
      <c r="AF948" s="149">
        <v>0</v>
      </c>
      <c r="AG948" s="149"/>
      <c r="AH948" s="194"/>
      <c r="AI948" s="198" t="s">
        <v>1604</v>
      </c>
      <c r="AJ948" s="197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1" x14ac:dyDescent="0.25">
      <c r="A949" s="182">
        <v>270</v>
      </c>
      <c r="B949" s="183" t="s">
        <v>1605</v>
      </c>
      <c r="C949" s="183" t="s">
        <v>1606</v>
      </c>
      <c r="D949" s="184" t="s">
        <v>356</v>
      </c>
      <c r="E949" s="185">
        <v>214.416</v>
      </c>
      <c r="F949" s="188"/>
      <c r="G949" s="186">
        <f>ROUND(E949*F949,2)</f>
        <v>0</v>
      </c>
      <c r="H949" s="188"/>
      <c r="I949" s="186">
        <f>ROUND(E949*H949,2)</f>
        <v>0</v>
      </c>
      <c r="J949" s="188"/>
      <c r="K949" s="186">
        <f>ROUND(E949*J949,2)</f>
        <v>0</v>
      </c>
      <c r="L949" s="186">
        <v>21</v>
      </c>
      <c r="M949" s="186">
        <f>G949*(1+L949/100)</f>
        <v>0</v>
      </c>
      <c r="N949" s="186">
        <v>8.9999999999999998E-4</v>
      </c>
      <c r="O949" s="186">
        <f>ROUND(E949*N949,2)</f>
        <v>0.19</v>
      </c>
      <c r="P949" s="186">
        <v>0</v>
      </c>
      <c r="Q949" s="186">
        <f>ROUND(E949*P949,2)</f>
        <v>0</v>
      </c>
      <c r="R949" s="187" t="s">
        <v>1489</v>
      </c>
      <c r="S949" s="187" t="s">
        <v>221</v>
      </c>
      <c r="T949" s="186" t="s">
        <v>221</v>
      </c>
      <c r="U949" s="186">
        <v>0</v>
      </c>
      <c r="V949" s="186">
        <f>ROUND(E949*U949,2)</f>
        <v>0</v>
      </c>
      <c r="W949" s="187"/>
      <c r="X949" s="187"/>
      <c r="Y949" s="149"/>
      <c r="Z949" s="149"/>
      <c r="AA949" s="149"/>
      <c r="AB949" s="149"/>
      <c r="AC949" s="149"/>
      <c r="AD949" s="149"/>
      <c r="AE949" s="149" t="s">
        <v>332</v>
      </c>
      <c r="AF949" s="149" t="s">
        <v>1607</v>
      </c>
      <c r="AG949" s="149"/>
      <c r="AH949" s="194"/>
      <c r="AI949" s="194"/>
      <c r="AJ949" s="197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1" x14ac:dyDescent="0.25">
      <c r="A950" s="182">
        <v>271</v>
      </c>
      <c r="B950" s="183" t="s">
        <v>1608</v>
      </c>
      <c r="C950" s="183" t="s">
        <v>1609</v>
      </c>
      <c r="D950" s="184" t="s">
        <v>356</v>
      </c>
      <c r="E950" s="185">
        <v>156.18899999999999</v>
      </c>
      <c r="F950" s="188"/>
      <c r="G950" s="186">
        <f>ROUND(E950*F950,2)</f>
        <v>0</v>
      </c>
      <c r="H950" s="188"/>
      <c r="I950" s="186">
        <f>ROUND(E950*H950,2)</f>
        <v>0</v>
      </c>
      <c r="J950" s="188"/>
      <c r="K950" s="186">
        <f>ROUND(E950*J950,2)</f>
        <v>0</v>
      </c>
      <c r="L950" s="186">
        <v>21</v>
      </c>
      <c r="M950" s="186">
        <f>G950*(1+L950/100)</f>
        <v>0</v>
      </c>
      <c r="N950" s="186">
        <v>0</v>
      </c>
      <c r="O950" s="186">
        <f>ROUND(E950*N950,2)</f>
        <v>0</v>
      </c>
      <c r="P950" s="186">
        <v>0</v>
      </c>
      <c r="Q950" s="186">
        <f>ROUND(E950*P950,2)</f>
        <v>0</v>
      </c>
      <c r="R950" s="187" t="s">
        <v>1489</v>
      </c>
      <c r="S950" s="187" t="s">
        <v>221</v>
      </c>
      <c r="T950" s="186" t="s">
        <v>221</v>
      </c>
      <c r="U950" s="186">
        <v>0.13</v>
      </c>
      <c r="V950" s="186">
        <f>ROUND(E950*U950,2)</f>
        <v>20.3</v>
      </c>
      <c r="W950" s="187"/>
      <c r="X950" s="187"/>
      <c r="Y950" s="149"/>
      <c r="Z950" s="149"/>
      <c r="AA950" s="149"/>
      <c r="AB950" s="149"/>
      <c r="AC950" s="149"/>
      <c r="AD950" s="149"/>
      <c r="AE950" s="149" t="s">
        <v>332</v>
      </c>
      <c r="AF950" s="149" t="s">
        <v>1610</v>
      </c>
      <c r="AG950" s="149"/>
      <c r="AH950" s="194"/>
      <c r="AI950" s="194"/>
      <c r="AJ950" s="197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1" x14ac:dyDescent="0.25">
      <c r="A951" s="150"/>
      <c r="B951" s="191" t="s">
        <v>1611</v>
      </c>
      <c r="C951" s="192"/>
      <c r="D951" s="189"/>
      <c r="E951" s="190">
        <v>15.227</v>
      </c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4"/>
      <c r="S951" s="164"/>
      <c r="T951" s="163"/>
      <c r="U951" s="163"/>
      <c r="V951" s="163"/>
      <c r="W951" s="164"/>
      <c r="X951" s="164"/>
      <c r="Y951" s="149"/>
      <c r="Z951" s="149"/>
      <c r="AA951" s="149"/>
      <c r="AB951" s="149"/>
      <c r="AC951" s="149"/>
      <c r="AD951" s="149"/>
      <c r="AE951" s="149" t="s">
        <v>280</v>
      </c>
      <c r="AF951" s="149">
        <v>0</v>
      </c>
      <c r="AG951" s="149"/>
      <c r="AH951" s="194"/>
      <c r="AI951" s="198" t="s">
        <v>1611</v>
      </c>
      <c r="AJ951" s="197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1" x14ac:dyDescent="0.25">
      <c r="A952" s="150"/>
      <c r="B952" s="191" t="s">
        <v>1595</v>
      </c>
      <c r="C952" s="192"/>
      <c r="D952" s="189"/>
      <c r="E952" s="190">
        <v>17</v>
      </c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4"/>
      <c r="S952" s="164"/>
      <c r="T952" s="163"/>
      <c r="U952" s="163"/>
      <c r="V952" s="163"/>
      <c r="W952" s="164"/>
      <c r="X952" s="164"/>
      <c r="Y952" s="149"/>
      <c r="Z952" s="149"/>
      <c r="AA952" s="149"/>
      <c r="AB952" s="149"/>
      <c r="AC952" s="149"/>
      <c r="AD952" s="149"/>
      <c r="AE952" s="149" t="s">
        <v>280</v>
      </c>
      <c r="AF952" s="149">
        <v>0</v>
      </c>
      <c r="AG952" s="149"/>
      <c r="AH952" s="194"/>
      <c r="AI952" s="198" t="s">
        <v>1595</v>
      </c>
      <c r="AJ952" s="197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1" x14ac:dyDescent="0.25">
      <c r="A953" s="150"/>
      <c r="B953" s="191" t="s">
        <v>1596</v>
      </c>
      <c r="C953" s="192"/>
      <c r="D953" s="189"/>
      <c r="E953" s="190">
        <v>15.864000000000001</v>
      </c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4"/>
      <c r="S953" s="164"/>
      <c r="T953" s="163"/>
      <c r="U953" s="163"/>
      <c r="V953" s="163"/>
      <c r="W953" s="164"/>
      <c r="X953" s="164"/>
      <c r="Y953" s="149"/>
      <c r="Z953" s="149"/>
      <c r="AA953" s="149"/>
      <c r="AB953" s="149"/>
      <c r="AC953" s="149"/>
      <c r="AD953" s="149"/>
      <c r="AE953" s="149" t="s">
        <v>280</v>
      </c>
      <c r="AF953" s="149">
        <v>0</v>
      </c>
      <c r="AG953" s="149"/>
      <c r="AH953" s="194"/>
      <c r="AI953" s="198" t="s">
        <v>1596</v>
      </c>
      <c r="AJ953" s="197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1" x14ac:dyDescent="0.25">
      <c r="A954" s="150"/>
      <c r="B954" s="191" t="s">
        <v>1597</v>
      </c>
      <c r="C954" s="192"/>
      <c r="D954" s="189"/>
      <c r="E954" s="190">
        <v>23.876000000000001</v>
      </c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4"/>
      <c r="S954" s="164"/>
      <c r="T954" s="163"/>
      <c r="U954" s="163"/>
      <c r="V954" s="163"/>
      <c r="W954" s="164"/>
      <c r="X954" s="164"/>
      <c r="Y954" s="149"/>
      <c r="Z954" s="149"/>
      <c r="AA954" s="149"/>
      <c r="AB954" s="149"/>
      <c r="AC954" s="149"/>
      <c r="AD954" s="149"/>
      <c r="AE954" s="149" t="s">
        <v>280</v>
      </c>
      <c r="AF954" s="149">
        <v>0</v>
      </c>
      <c r="AG954" s="149"/>
      <c r="AH954" s="194"/>
      <c r="AI954" s="198" t="s">
        <v>1597</v>
      </c>
      <c r="AJ954" s="197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1" x14ac:dyDescent="0.25">
      <c r="A955" s="150"/>
      <c r="B955" s="191" t="s">
        <v>1599</v>
      </c>
      <c r="C955" s="192"/>
      <c r="D955" s="189"/>
      <c r="E955" s="190">
        <v>24.533000000000001</v>
      </c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4"/>
      <c r="S955" s="164"/>
      <c r="T955" s="163"/>
      <c r="U955" s="163"/>
      <c r="V955" s="163"/>
      <c r="W955" s="164"/>
      <c r="X955" s="164"/>
      <c r="Y955" s="149"/>
      <c r="Z955" s="149"/>
      <c r="AA955" s="149"/>
      <c r="AB955" s="149"/>
      <c r="AC955" s="149"/>
      <c r="AD955" s="149"/>
      <c r="AE955" s="149" t="s">
        <v>280</v>
      </c>
      <c r="AF955" s="149">
        <v>0</v>
      </c>
      <c r="AG955" s="149"/>
      <c r="AH955" s="194"/>
      <c r="AI955" s="198" t="s">
        <v>1599</v>
      </c>
      <c r="AJ955" s="197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outlineLevel="1" x14ac:dyDescent="0.25">
      <c r="A956" s="150"/>
      <c r="B956" s="191" t="s">
        <v>1601</v>
      </c>
      <c r="C956" s="192"/>
      <c r="D956" s="189"/>
      <c r="E956" s="190">
        <v>10.621</v>
      </c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4"/>
      <c r="S956" s="164"/>
      <c r="T956" s="163"/>
      <c r="U956" s="163"/>
      <c r="V956" s="163"/>
      <c r="W956" s="164"/>
      <c r="X956" s="164"/>
      <c r="Y956" s="149"/>
      <c r="Z956" s="149"/>
      <c r="AA956" s="149"/>
      <c r="AB956" s="149"/>
      <c r="AC956" s="149"/>
      <c r="AD956" s="149"/>
      <c r="AE956" s="149" t="s">
        <v>280</v>
      </c>
      <c r="AF956" s="149">
        <v>0</v>
      </c>
      <c r="AG956" s="149"/>
      <c r="AH956" s="194"/>
      <c r="AI956" s="198" t="s">
        <v>1601</v>
      </c>
      <c r="AJ956" s="197"/>
      <c r="AK956" s="149"/>
      <c r="AL956" s="149"/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</row>
    <row r="957" spans="1:60" outlineLevel="1" x14ac:dyDescent="0.25">
      <c r="A957" s="150"/>
      <c r="B957" s="191" t="s">
        <v>1602</v>
      </c>
      <c r="C957" s="192"/>
      <c r="D957" s="189"/>
      <c r="E957" s="190">
        <v>14.287000000000001</v>
      </c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4"/>
      <c r="S957" s="164"/>
      <c r="T957" s="163"/>
      <c r="U957" s="163"/>
      <c r="V957" s="163"/>
      <c r="W957" s="164"/>
      <c r="X957" s="164"/>
      <c r="Y957" s="149"/>
      <c r="Z957" s="149"/>
      <c r="AA957" s="149"/>
      <c r="AB957" s="149"/>
      <c r="AC957" s="149"/>
      <c r="AD957" s="149"/>
      <c r="AE957" s="149" t="s">
        <v>280</v>
      </c>
      <c r="AF957" s="149">
        <v>0</v>
      </c>
      <c r="AG957" s="149"/>
      <c r="AH957" s="194"/>
      <c r="AI957" s="198" t="s">
        <v>1602</v>
      </c>
      <c r="AJ957" s="197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outlineLevel="1" x14ac:dyDescent="0.25">
      <c r="A958" s="150"/>
      <c r="B958" s="191" t="s">
        <v>1603</v>
      </c>
      <c r="C958" s="192"/>
      <c r="D958" s="189"/>
      <c r="E958" s="190">
        <v>15.4</v>
      </c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4"/>
      <c r="S958" s="164"/>
      <c r="T958" s="163"/>
      <c r="U958" s="163"/>
      <c r="V958" s="163"/>
      <c r="W958" s="164"/>
      <c r="X958" s="164"/>
      <c r="Y958" s="149"/>
      <c r="Z958" s="149"/>
      <c r="AA958" s="149"/>
      <c r="AB958" s="149"/>
      <c r="AC958" s="149"/>
      <c r="AD958" s="149"/>
      <c r="AE958" s="149" t="s">
        <v>280</v>
      </c>
      <c r="AF958" s="149">
        <v>0</v>
      </c>
      <c r="AG958" s="149"/>
      <c r="AH958" s="194"/>
      <c r="AI958" s="198" t="s">
        <v>1603</v>
      </c>
      <c r="AJ958" s="197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1" x14ac:dyDescent="0.25">
      <c r="A959" s="150"/>
      <c r="B959" s="191" t="s">
        <v>1604</v>
      </c>
      <c r="C959" s="192"/>
      <c r="D959" s="189"/>
      <c r="E959" s="190">
        <v>19.381</v>
      </c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4"/>
      <c r="S959" s="164"/>
      <c r="T959" s="163"/>
      <c r="U959" s="163"/>
      <c r="V959" s="163"/>
      <c r="W959" s="164"/>
      <c r="X959" s="164"/>
      <c r="Y959" s="149"/>
      <c r="Z959" s="149"/>
      <c r="AA959" s="149"/>
      <c r="AB959" s="149"/>
      <c r="AC959" s="149"/>
      <c r="AD959" s="149"/>
      <c r="AE959" s="149" t="s">
        <v>280</v>
      </c>
      <c r="AF959" s="149">
        <v>0</v>
      </c>
      <c r="AG959" s="149"/>
      <c r="AH959" s="194"/>
      <c r="AI959" s="198" t="s">
        <v>1604</v>
      </c>
      <c r="AJ959" s="197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outlineLevel="1" x14ac:dyDescent="0.25">
      <c r="A960" s="182">
        <v>272</v>
      </c>
      <c r="B960" s="183" t="s">
        <v>1612</v>
      </c>
      <c r="C960" s="183" t="s">
        <v>1613</v>
      </c>
      <c r="D960" s="184" t="s">
        <v>501</v>
      </c>
      <c r="E960" s="185">
        <v>99.28</v>
      </c>
      <c r="F960" s="188"/>
      <c r="G960" s="186">
        <f>ROUND(E960*F960,2)</f>
        <v>0</v>
      </c>
      <c r="H960" s="188"/>
      <c r="I960" s="186">
        <f>ROUND(E960*H960,2)</f>
        <v>0</v>
      </c>
      <c r="J960" s="188"/>
      <c r="K960" s="186">
        <f>ROUND(E960*J960,2)</f>
        <v>0</v>
      </c>
      <c r="L960" s="186">
        <v>21</v>
      </c>
      <c r="M960" s="186">
        <f>G960*(1+L960/100)</f>
        <v>0</v>
      </c>
      <c r="N960" s="186">
        <v>0</v>
      </c>
      <c r="O960" s="186">
        <f>ROUND(E960*N960,2)</f>
        <v>0</v>
      </c>
      <c r="P960" s="186">
        <v>0</v>
      </c>
      <c r="Q960" s="186">
        <f>ROUND(E960*P960,2)</f>
        <v>0</v>
      </c>
      <c r="R960" s="187" t="s">
        <v>1489</v>
      </c>
      <c r="S960" s="187" t="s">
        <v>221</v>
      </c>
      <c r="T960" s="186" t="s">
        <v>221</v>
      </c>
      <c r="U960" s="186">
        <v>0.12</v>
      </c>
      <c r="V960" s="186">
        <f>ROUND(E960*U960,2)</f>
        <v>11.91</v>
      </c>
      <c r="W960" s="187"/>
      <c r="X960" s="187"/>
      <c r="Y960" s="149"/>
      <c r="Z960" s="149"/>
      <c r="AA960" s="149"/>
      <c r="AB960" s="149"/>
      <c r="AC960" s="149"/>
      <c r="AD960" s="149"/>
      <c r="AE960" s="149" t="s">
        <v>332</v>
      </c>
      <c r="AF960" s="149" t="s">
        <v>1614</v>
      </c>
      <c r="AG960" s="149"/>
      <c r="AH960" s="194"/>
      <c r="AI960" s="194"/>
      <c r="AJ960" s="197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outlineLevel="1" x14ac:dyDescent="0.25">
      <c r="A961" s="150"/>
      <c r="B961" s="191" t="s">
        <v>1615</v>
      </c>
      <c r="C961" s="192"/>
      <c r="D961" s="189"/>
      <c r="E961" s="190">
        <v>99.28</v>
      </c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4"/>
      <c r="S961" s="164"/>
      <c r="T961" s="163"/>
      <c r="U961" s="163"/>
      <c r="V961" s="163"/>
      <c r="W961" s="164"/>
      <c r="X961" s="164"/>
      <c r="Y961" s="149"/>
      <c r="Z961" s="149"/>
      <c r="AA961" s="149"/>
      <c r="AB961" s="149"/>
      <c r="AC961" s="149"/>
      <c r="AD961" s="149"/>
      <c r="AE961" s="149" t="s">
        <v>280</v>
      </c>
      <c r="AF961" s="149">
        <v>0</v>
      </c>
      <c r="AG961" s="149"/>
      <c r="AH961" s="194"/>
      <c r="AI961" s="198" t="s">
        <v>1615</v>
      </c>
      <c r="AJ961" s="197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</row>
    <row r="962" spans="1:60" outlineLevel="1" x14ac:dyDescent="0.25">
      <c r="A962" s="182">
        <v>273</v>
      </c>
      <c r="B962" s="183" t="s">
        <v>1616</v>
      </c>
      <c r="C962" s="183" t="s">
        <v>1617</v>
      </c>
      <c r="D962" s="184" t="s">
        <v>501</v>
      </c>
      <c r="E962" s="185">
        <v>72</v>
      </c>
      <c r="F962" s="188"/>
      <c r="G962" s="186">
        <f>ROUND(E962*F962,2)</f>
        <v>0</v>
      </c>
      <c r="H962" s="188"/>
      <c r="I962" s="186">
        <f>ROUND(E962*H962,2)</f>
        <v>0</v>
      </c>
      <c r="J962" s="188"/>
      <c r="K962" s="186">
        <f>ROUND(E962*J962,2)</f>
        <v>0</v>
      </c>
      <c r="L962" s="186">
        <v>21</v>
      </c>
      <c r="M962" s="186">
        <f>G962*(1+L962/100)</f>
        <v>0</v>
      </c>
      <c r="N962" s="186">
        <v>4.2000000000000002E-4</v>
      </c>
      <c r="O962" s="186">
        <f>ROUND(E962*N962,2)</f>
        <v>0.03</v>
      </c>
      <c r="P962" s="186">
        <v>0</v>
      </c>
      <c r="Q962" s="186">
        <f>ROUND(E962*P962,2)</f>
        <v>0</v>
      </c>
      <c r="R962" s="187" t="s">
        <v>1489</v>
      </c>
      <c r="S962" s="187" t="s">
        <v>221</v>
      </c>
      <c r="T962" s="186" t="s">
        <v>221</v>
      </c>
      <c r="U962" s="186">
        <v>0.12</v>
      </c>
      <c r="V962" s="186">
        <f>ROUND(E962*U962,2)</f>
        <v>8.64</v>
      </c>
      <c r="W962" s="187"/>
      <c r="X962" s="187"/>
      <c r="Y962" s="149"/>
      <c r="Z962" s="149"/>
      <c r="AA962" s="149"/>
      <c r="AB962" s="149"/>
      <c r="AC962" s="149"/>
      <c r="AD962" s="149"/>
      <c r="AE962" s="149" t="s">
        <v>332</v>
      </c>
      <c r="AF962" s="149" t="s">
        <v>1618</v>
      </c>
      <c r="AG962" s="149"/>
      <c r="AH962" s="194"/>
      <c r="AI962" s="194"/>
      <c r="AJ962" s="197"/>
      <c r="AK962" s="149"/>
      <c r="AL962" s="149"/>
      <c r="AM962" s="149"/>
      <c r="AN962" s="149"/>
      <c r="AO962" s="14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</row>
    <row r="963" spans="1:60" outlineLevel="1" x14ac:dyDescent="0.25">
      <c r="A963" s="150"/>
      <c r="B963" s="191" t="s">
        <v>1619</v>
      </c>
      <c r="C963" s="192"/>
      <c r="D963" s="189"/>
      <c r="E963" s="190">
        <v>72</v>
      </c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4"/>
      <c r="S963" s="164"/>
      <c r="T963" s="163"/>
      <c r="U963" s="163"/>
      <c r="V963" s="163"/>
      <c r="W963" s="164"/>
      <c r="X963" s="164"/>
      <c r="Y963" s="149"/>
      <c r="Z963" s="149"/>
      <c r="AA963" s="149"/>
      <c r="AB963" s="149"/>
      <c r="AC963" s="149"/>
      <c r="AD963" s="149"/>
      <c r="AE963" s="149" t="s">
        <v>280</v>
      </c>
      <c r="AF963" s="149">
        <v>0</v>
      </c>
      <c r="AG963" s="149"/>
      <c r="AH963" s="194"/>
      <c r="AI963" s="198" t="s">
        <v>1619</v>
      </c>
      <c r="AJ963" s="197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outlineLevel="1" x14ac:dyDescent="0.25">
      <c r="A964" s="182">
        <v>274</v>
      </c>
      <c r="B964" s="183" t="s">
        <v>1620</v>
      </c>
      <c r="C964" s="183" t="s">
        <v>1621</v>
      </c>
      <c r="D964" s="184" t="s">
        <v>501</v>
      </c>
      <c r="E964" s="185">
        <v>27.28</v>
      </c>
      <c r="F964" s="188"/>
      <c r="G964" s="186">
        <f>ROUND(E964*F964,2)</f>
        <v>0</v>
      </c>
      <c r="H964" s="188"/>
      <c r="I964" s="186">
        <f>ROUND(E964*H964,2)</f>
        <v>0</v>
      </c>
      <c r="J964" s="188"/>
      <c r="K964" s="186">
        <f>ROUND(E964*J964,2)</f>
        <v>0</v>
      </c>
      <c r="L964" s="186">
        <v>21</v>
      </c>
      <c r="M964" s="186">
        <f>G964*(1+L964/100)</f>
        <v>0</v>
      </c>
      <c r="N964" s="186">
        <v>4.2000000000000002E-4</v>
      </c>
      <c r="O964" s="186">
        <f>ROUND(E964*N964,2)</f>
        <v>0.01</v>
      </c>
      <c r="P964" s="186">
        <v>0</v>
      </c>
      <c r="Q964" s="186">
        <f>ROUND(E964*P964,2)</f>
        <v>0</v>
      </c>
      <c r="R964" s="187" t="s">
        <v>1489</v>
      </c>
      <c r="S964" s="187" t="s">
        <v>221</v>
      </c>
      <c r="T964" s="186" t="s">
        <v>221</v>
      </c>
      <c r="U964" s="186">
        <v>0.12</v>
      </c>
      <c r="V964" s="186">
        <f>ROUND(E964*U964,2)</f>
        <v>3.27</v>
      </c>
      <c r="W964" s="187"/>
      <c r="X964" s="187"/>
      <c r="Y964" s="149"/>
      <c r="Z964" s="149"/>
      <c r="AA964" s="149"/>
      <c r="AB964" s="149"/>
      <c r="AC964" s="149"/>
      <c r="AD964" s="149"/>
      <c r="AE964" s="149" t="s">
        <v>332</v>
      </c>
      <c r="AF964" s="149" t="s">
        <v>1622</v>
      </c>
      <c r="AG964" s="149"/>
      <c r="AH964" s="194"/>
      <c r="AI964" s="194"/>
      <c r="AJ964" s="197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</row>
    <row r="965" spans="1:60" outlineLevel="1" x14ac:dyDescent="0.25">
      <c r="A965" s="150"/>
      <c r="B965" s="191" t="s">
        <v>1623</v>
      </c>
      <c r="C965" s="192"/>
      <c r="D965" s="189"/>
      <c r="E965" s="190">
        <v>27.28</v>
      </c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4"/>
      <c r="S965" s="164"/>
      <c r="T965" s="163"/>
      <c r="U965" s="163"/>
      <c r="V965" s="163"/>
      <c r="W965" s="164"/>
      <c r="X965" s="164"/>
      <c r="Y965" s="149"/>
      <c r="Z965" s="149"/>
      <c r="AA965" s="149"/>
      <c r="AB965" s="149"/>
      <c r="AC965" s="149"/>
      <c r="AD965" s="149"/>
      <c r="AE965" s="149" t="s">
        <v>280</v>
      </c>
      <c r="AF965" s="149">
        <v>0</v>
      </c>
      <c r="AG965" s="149"/>
      <c r="AH965" s="194"/>
      <c r="AI965" s="198" t="s">
        <v>1623</v>
      </c>
      <c r="AJ965" s="197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outlineLevel="1" x14ac:dyDescent="0.25">
      <c r="A966" s="182">
        <v>275</v>
      </c>
      <c r="B966" s="183" t="s">
        <v>1624</v>
      </c>
      <c r="C966" s="183" t="s">
        <v>1625</v>
      </c>
      <c r="D966" s="184" t="s">
        <v>356</v>
      </c>
      <c r="E966" s="185">
        <v>235.85759999999999</v>
      </c>
      <c r="F966" s="188"/>
      <c r="G966" s="186">
        <f>ROUND(E966*F966,2)</f>
        <v>0</v>
      </c>
      <c r="H966" s="188"/>
      <c r="I966" s="186">
        <f>ROUND(E966*H966,2)</f>
        <v>0</v>
      </c>
      <c r="J966" s="188"/>
      <c r="K966" s="186">
        <f>ROUND(E966*J966,2)</f>
        <v>0</v>
      </c>
      <c r="L966" s="186">
        <v>21</v>
      </c>
      <c r="M966" s="186">
        <f>G966*(1+L966/100)</f>
        <v>0</v>
      </c>
      <c r="N966" s="186">
        <v>1.2200000000000001E-2</v>
      </c>
      <c r="O966" s="186">
        <f>ROUND(E966*N966,2)</f>
        <v>2.88</v>
      </c>
      <c r="P966" s="186">
        <v>0</v>
      </c>
      <c r="Q966" s="186">
        <f>ROUND(E966*P966,2)</f>
        <v>0</v>
      </c>
      <c r="R966" s="187" t="s">
        <v>365</v>
      </c>
      <c r="S966" s="187" t="s">
        <v>221</v>
      </c>
      <c r="T966" s="186" t="s">
        <v>221</v>
      </c>
      <c r="U966" s="186">
        <v>0</v>
      </c>
      <c r="V966" s="186">
        <f>ROUND(E966*U966,2)</f>
        <v>0</v>
      </c>
      <c r="W966" s="187"/>
      <c r="X966" s="187"/>
      <c r="Y966" s="149"/>
      <c r="Z966" s="149"/>
      <c r="AA966" s="149"/>
      <c r="AB966" s="149"/>
      <c r="AC966" s="149"/>
      <c r="AD966" s="149"/>
      <c r="AE966" s="149" t="s">
        <v>367</v>
      </c>
      <c r="AF966" s="149" t="s">
        <v>1626</v>
      </c>
      <c r="AG966" s="149"/>
      <c r="AH966" s="194"/>
      <c r="AI966" s="194"/>
      <c r="AJ966" s="197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outlineLevel="1" x14ac:dyDescent="0.25">
      <c r="A967" s="150"/>
      <c r="B967" s="191" t="s">
        <v>1627</v>
      </c>
      <c r="C967" s="192"/>
      <c r="D967" s="189"/>
      <c r="E967" s="190">
        <v>235.85759999999999</v>
      </c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4"/>
      <c r="S967" s="164"/>
      <c r="T967" s="163"/>
      <c r="U967" s="163"/>
      <c r="V967" s="163"/>
      <c r="W967" s="164"/>
      <c r="X967" s="164"/>
      <c r="Y967" s="149"/>
      <c r="Z967" s="149"/>
      <c r="AA967" s="149"/>
      <c r="AB967" s="149"/>
      <c r="AC967" s="149"/>
      <c r="AD967" s="149"/>
      <c r="AE967" s="149" t="s">
        <v>280</v>
      </c>
      <c r="AF967" s="149">
        <v>0</v>
      </c>
      <c r="AG967" s="149"/>
      <c r="AH967" s="194"/>
      <c r="AI967" s="198" t="s">
        <v>1627</v>
      </c>
      <c r="AJ967" s="197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</row>
    <row r="968" spans="1:60" outlineLevel="1" x14ac:dyDescent="0.25">
      <c r="A968" s="182">
        <v>276</v>
      </c>
      <c r="B968" s="183" t="s">
        <v>1628</v>
      </c>
      <c r="C968" s="183" t="s">
        <v>1629</v>
      </c>
      <c r="D968" s="184" t="s">
        <v>364</v>
      </c>
      <c r="E968" s="185">
        <v>4.2956599999999998</v>
      </c>
      <c r="F968" s="188"/>
      <c r="G968" s="186">
        <f>ROUND(E968*F968,2)</f>
        <v>0</v>
      </c>
      <c r="H968" s="188"/>
      <c r="I968" s="186">
        <f>ROUND(E968*H968,2)</f>
        <v>0</v>
      </c>
      <c r="J968" s="188"/>
      <c r="K968" s="186">
        <f>ROUND(E968*J968,2)</f>
        <v>0</v>
      </c>
      <c r="L968" s="186">
        <v>21</v>
      </c>
      <c r="M968" s="186">
        <f>G968*(1+L968/100)</f>
        <v>0</v>
      </c>
      <c r="N968" s="186">
        <v>0</v>
      </c>
      <c r="O968" s="186">
        <f>ROUND(E968*N968,2)</f>
        <v>0</v>
      </c>
      <c r="P968" s="186">
        <v>0</v>
      </c>
      <c r="Q968" s="186">
        <f>ROUND(E968*P968,2)</f>
        <v>0</v>
      </c>
      <c r="R968" s="187" t="s">
        <v>1489</v>
      </c>
      <c r="S968" s="187" t="s">
        <v>221</v>
      </c>
      <c r="T968" s="186" t="s">
        <v>221</v>
      </c>
      <c r="U968" s="186">
        <v>1.5980000000000001</v>
      </c>
      <c r="V968" s="186">
        <f>ROUND(E968*U968,2)</f>
        <v>6.86</v>
      </c>
      <c r="W968" s="187"/>
      <c r="X968" s="187"/>
      <c r="Y968" s="149"/>
      <c r="Z968" s="149"/>
      <c r="AA968" s="149"/>
      <c r="AB968" s="149"/>
      <c r="AC968" s="149"/>
      <c r="AD968" s="149"/>
      <c r="AE968" s="149" t="s">
        <v>1090</v>
      </c>
      <c r="AF968" s="149" t="s">
        <v>1630</v>
      </c>
      <c r="AG968" s="149"/>
      <c r="AH968" s="194"/>
      <c r="AI968" s="194"/>
      <c r="AJ968" s="197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</row>
    <row r="969" spans="1:60" outlineLevel="1" x14ac:dyDescent="0.25">
      <c r="A969" s="150"/>
      <c r="B969" s="191" t="s">
        <v>1092</v>
      </c>
      <c r="C969" s="192"/>
      <c r="D969" s="189"/>
      <c r="E969" s="190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4"/>
      <c r="S969" s="164"/>
      <c r="T969" s="163"/>
      <c r="U969" s="163"/>
      <c r="V969" s="163"/>
      <c r="W969" s="164"/>
      <c r="X969" s="164"/>
      <c r="Y969" s="149"/>
      <c r="Z969" s="149"/>
      <c r="AA969" s="149"/>
      <c r="AB969" s="149"/>
      <c r="AC969" s="149"/>
      <c r="AD969" s="149"/>
      <c r="AE969" s="149" t="s">
        <v>280</v>
      </c>
      <c r="AF969" s="149">
        <v>0</v>
      </c>
      <c r="AG969" s="149"/>
      <c r="AH969" s="194"/>
      <c r="AI969" s="198" t="s">
        <v>1092</v>
      </c>
      <c r="AJ969" s="197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outlineLevel="1" x14ac:dyDescent="0.25">
      <c r="A970" s="150"/>
      <c r="B970" s="191" t="s">
        <v>1631</v>
      </c>
      <c r="C970" s="192"/>
      <c r="D970" s="189"/>
      <c r="E970" s="190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4"/>
      <c r="S970" s="164"/>
      <c r="T970" s="163"/>
      <c r="U970" s="163"/>
      <c r="V970" s="163"/>
      <c r="W970" s="164"/>
      <c r="X970" s="164"/>
      <c r="Y970" s="149"/>
      <c r="Z970" s="149"/>
      <c r="AA970" s="149"/>
      <c r="AB970" s="149"/>
      <c r="AC970" s="149"/>
      <c r="AD970" s="149"/>
      <c r="AE970" s="149" t="s">
        <v>280</v>
      </c>
      <c r="AF970" s="149">
        <v>0</v>
      </c>
      <c r="AG970" s="149"/>
      <c r="AH970" s="194"/>
      <c r="AI970" s="198" t="s">
        <v>1631</v>
      </c>
      <c r="AJ970" s="197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1" x14ac:dyDescent="0.25">
      <c r="A971" s="150"/>
      <c r="B971" s="191" t="s">
        <v>1632</v>
      </c>
      <c r="C971" s="192"/>
      <c r="D971" s="189"/>
      <c r="E971" s="190">
        <v>4.2956599999999998</v>
      </c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4"/>
      <c r="S971" s="164"/>
      <c r="T971" s="163"/>
      <c r="U971" s="163"/>
      <c r="V971" s="163"/>
      <c r="W971" s="164"/>
      <c r="X971" s="164"/>
      <c r="Y971" s="149"/>
      <c r="Z971" s="149"/>
      <c r="AA971" s="149"/>
      <c r="AB971" s="149"/>
      <c r="AC971" s="149"/>
      <c r="AD971" s="149"/>
      <c r="AE971" s="149" t="s">
        <v>280</v>
      </c>
      <c r="AF971" s="149">
        <v>0</v>
      </c>
      <c r="AG971" s="149"/>
      <c r="AH971" s="194"/>
      <c r="AI971" s="198" t="s">
        <v>1632</v>
      </c>
      <c r="AJ971" s="197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x14ac:dyDescent="0.25">
      <c r="A972" s="136"/>
      <c r="B972" s="154"/>
      <c r="C972" s="154"/>
      <c r="D972" s="157"/>
      <c r="E972" s="158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60"/>
      <c r="S972" s="160"/>
      <c r="T972" s="159"/>
      <c r="U972" s="159"/>
      <c r="V972" s="159"/>
      <c r="W972" s="160"/>
      <c r="X972" s="160"/>
      <c r="AH972" s="193"/>
      <c r="AI972" s="193"/>
      <c r="AJ972" s="196"/>
    </row>
    <row r="973" spans="1:60" x14ac:dyDescent="0.25">
      <c r="A973" s="152" t="s">
        <v>215</v>
      </c>
      <c r="B973" s="169" t="s">
        <v>170</v>
      </c>
      <c r="C973" s="169" t="s">
        <v>171</v>
      </c>
      <c r="D973" s="170"/>
      <c r="E973" s="171"/>
      <c r="F973" s="172"/>
      <c r="G973" s="173">
        <f>SUMIF(AE974:AE977,"&lt;&gt;NOR",G974:G977)</f>
        <v>0</v>
      </c>
      <c r="H973" s="172"/>
      <c r="I973" s="172">
        <f>SUM(I974:I977)</f>
        <v>0</v>
      </c>
      <c r="J973" s="172"/>
      <c r="K973" s="172">
        <f>SUM(K974:K977)</f>
        <v>0</v>
      </c>
      <c r="L973" s="172"/>
      <c r="M973" s="172">
        <f>SUM(M974:M977)</f>
        <v>0</v>
      </c>
      <c r="N973" s="172"/>
      <c r="O973" s="172">
        <f>SUM(O974:O977)</f>
        <v>0.61</v>
      </c>
      <c r="P973" s="172"/>
      <c r="Q973" s="172">
        <f>SUM(Q974:Q977)</f>
        <v>0</v>
      </c>
      <c r="R973" s="174"/>
      <c r="S973" s="174"/>
      <c r="T973" s="172"/>
      <c r="U973" s="172"/>
      <c r="V973" s="172">
        <f>SUM(V974:V977)</f>
        <v>561.68000000000006</v>
      </c>
      <c r="W973" s="174"/>
      <c r="X973" s="175"/>
      <c r="AE973" t="s">
        <v>216</v>
      </c>
      <c r="AH973" s="193"/>
      <c r="AI973" s="193"/>
      <c r="AJ973" s="196"/>
    </row>
    <row r="974" spans="1:60" outlineLevel="1" x14ac:dyDescent="0.25">
      <c r="A974" s="182">
        <v>277</v>
      </c>
      <c r="B974" s="183" t="s">
        <v>1633</v>
      </c>
      <c r="C974" s="183" t="s">
        <v>1634</v>
      </c>
      <c r="D974" s="184" t="s">
        <v>382</v>
      </c>
      <c r="E974" s="185">
        <v>37</v>
      </c>
      <c r="F974" s="188"/>
      <c r="G974" s="186">
        <f>ROUND(E974*F974,2)</f>
        <v>0</v>
      </c>
      <c r="H974" s="188"/>
      <c r="I974" s="186">
        <f>ROUND(E974*H974,2)</f>
        <v>0</v>
      </c>
      <c r="J974" s="188"/>
      <c r="K974" s="186">
        <f>ROUND(E974*J974,2)</f>
        <v>0</v>
      </c>
      <c r="L974" s="186">
        <v>21</v>
      </c>
      <c r="M974" s="186">
        <f>G974*(1+L974/100)</f>
        <v>0</v>
      </c>
      <c r="N974" s="186">
        <v>0</v>
      </c>
      <c r="O974" s="186">
        <f>ROUND(E974*N974,2)</f>
        <v>0</v>
      </c>
      <c r="P974" s="186">
        <v>0</v>
      </c>
      <c r="Q974" s="186">
        <f>ROUND(E974*P974,2)</f>
        <v>0</v>
      </c>
      <c r="R974" s="187"/>
      <c r="S974" s="187" t="s">
        <v>230</v>
      </c>
      <c r="T974" s="186" t="s">
        <v>222</v>
      </c>
      <c r="U974" s="186">
        <v>0.4</v>
      </c>
      <c r="V974" s="186">
        <f>ROUND(E974*U974,2)</f>
        <v>14.8</v>
      </c>
      <c r="W974" s="187"/>
      <c r="X974" s="187"/>
      <c r="Y974" s="149"/>
      <c r="Z974" s="149"/>
      <c r="AA974" s="149"/>
      <c r="AB974" s="149"/>
      <c r="AC974" s="149"/>
      <c r="AD974" s="149"/>
      <c r="AE974" s="149" t="s">
        <v>332</v>
      </c>
      <c r="AF974" s="149" t="s">
        <v>1635</v>
      </c>
      <c r="AG974" s="149"/>
      <c r="AH974" s="194"/>
      <c r="AI974" s="194"/>
      <c r="AJ974" s="197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</row>
    <row r="975" spans="1:60" outlineLevel="1" x14ac:dyDescent="0.25">
      <c r="A975" s="182">
        <v>278</v>
      </c>
      <c r="B975" s="183" t="s">
        <v>1636</v>
      </c>
      <c r="C975" s="183" t="s">
        <v>1637</v>
      </c>
      <c r="D975" s="184" t="s">
        <v>382</v>
      </c>
      <c r="E975" s="185">
        <v>1</v>
      </c>
      <c r="F975" s="188"/>
      <c r="G975" s="186">
        <f>ROUND(E975*F975,2)</f>
        <v>0</v>
      </c>
      <c r="H975" s="188"/>
      <c r="I975" s="186">
        <f>ROUND(E975*H975,2)</f>
        <v>0</v>
      </c>
      <c r="J975" s="188"/>
      <c r="K975" s="186">
        <f>ROUND(E975*J975,2)</f>
        <v>0</v>
      </c>
      <c r="L975" s="186">
        <v>21</v>
      </c>
      <c r="M975" s="186">
        <f>G975*(1+L975/100)</f>
        <v>0</v>
      </c>
      <c r="N975" s="186">
        <v>0</v>
      </c>
      <c r="O975" s="186">
        <f>ROUND(E975*N975,2)</f>
        <v>0</v>
      </c>
      <c r="P975" s="186">
        <v>0</v>
      </c>
      <c r="Q975" s="186">
        <f>ROUND(E975*P975,2)</f>
        <v>0</v>
      </c>
      <c r="R975" s="187"/>
      <c r="S975" s="187" t="s">
        <v>230</v>
      </c>
      <c r="T975" s="186" t="s">
        <v>222</v>
      </c>
      <c r="U975" s="186">
        <v>0.4</v>
      </c>
      <c r="V975" s="186">
        <f>ROUND(E975*U975,2)</f>
        <v>0.4</v>
      </c>
      <c r="W975" s="187"/>
      <c r="X975" s="187"/>
      <c r="Y975" s="149"/>
      <c r="Z975" s="149"/>
      <c r="AA975" s="149"/>
      <c r="AB975" s="149"/>
      <c r="AC975" s="149"/>
      <c r="AD975" s="149"/>
      <c r="AE975" s="149" t="s">
        <v>332</v>
      </c>
      <c r="AF975" s="149" t="s">
        <v>1638</v>
      </c>
      <c r="AG975" s="149"/>
      <c r="AH975" s="194"/>
      <c r="AI975" s="194"/>
      <c r="AJ975" s="197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outlineLevel="1" x14ac:dyDescent="0.25">
      <c r="A976" s="182">
        <v>279</v>
      </c>
      <c r="B976" s="183" t="s">
        <v>1639</v>
      </c>
      <c r="C976" s="183" t="s">
        <v>1640</v>
      </c>
      <c r="D976" s="184" t="s">
        <v>356</v>
      </c>
      <c r="E976" s="185">
        <v>1441.9061799999999</v>
      </c>
      <c r="F976" s="188"/>
      <c r="G976" s="186">
        <f>ROUND(E976*F976,2)</f>
        <v>0</v>
      </c>
      <c r="H976" s="188"/>
      <c r="I976" s="186">
        <f>ROUND(E976*H976,2)</f>
        <v>0</v>
      </c>
      <c r="J976" s="188"/>
      <c r="K976" s="186">
        <f>ROUND(E976*J976,2)</f>
        <v>0</v>
      </c>
      <c r="L976" s="186">
        <v>21</v>
      </c>
      <c r="M976" s="186">
        <f>G976*(1+L976/100)</f>
        <v>0</v>
      </c>
      <c r="N976" s="186">
        <v>4.2000000000000002E-4</v>
      </c>
      <c r="O976" s="186">
        <f>ROUND(E976*N976,2)</f>
        <v>0.61</v>
      </c>
      <c r="P976" s="186">
        <v>0</v>
      </c>
      <c r="Q976" s="186">
        <f>ROUND(E976*P976,2)</f>
        <v>0</v>
      </c>
      <c r="R976" s="187" t="s">
        <v>1641</v>
      </c>
      <c r="S976" s="187" t="s">
        <v>221</v>
      </c>
      <c r="T976" s="186" t="s">
        <v>221</v>
      </c>
      <c r="U976" s="186">
        <v>0.379</v>
      </c>
      <c r="V976" s="186">
        <f>ROUND(E976*U976,2)</f>
        <v>546.48</v>
      </c>
      <c r="W976" s="187"/>
      <c r="X976" s="187"/>
      <c r="Y976" s="149"/>
      <c r="Z976" s="149"/>
      <c r="AA976" s="149"/>
      <c r="AB976" s="149"/>
      <c r="AC976" s="149"/>
      <c r="AD976" s="149"/>
      <c r="AE976" s="149" t="s">
        <v>332</v>
      </c>
      <c r="AF976" s="149" t="s">
        <v>1642</v>
      </c>
      <c r="AG976" s="149"/>
      <c r="AH976" s="194"/>
      <c r="AI976" s="194"/>
      <c r="AJ976" s="197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outlineLevel="1" x14ac:dyDescent="0.25">
      <c r="A977" s="150"/>
      <c r="B977" s="270" t="s">
        <v>1316</v>
      </c>
      <c r="C977" s="270"/>
      <c r="D977" s="271"/>
      <c r="E977" s="190">
        <v>1441.9061799999999</v>
      </c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4"/>
      <c r="S977" s="164"/>
      <c r="T977" s="163"/>
      <c r="U977" s="163"/>
      <c r="V977" s="163"/>
      <c r="W977" s="164"/>
      <c r="X977" s="164"/>
      <c r="Y977" s="149"/>
      <c r="Z977" s="149"/>
      <c r="AA977" s="149"/>
      <c r="AB977" s="149"/>
      <c r="AC977" s="149"/>
      <c r="AD977" s="149"/>
      <c r="AE977" s="149" t="s">
        <v>280</v>
      </c>
      <c r="AF977" s="149">
        <v>0</v>
      </c>
      <c r="AG977" s="149"/>
      <c r="AH977" s="194"/>
      <c r="AI977" s="198" t="s">
        <v>1316</v>
      </c>
      <c r="AJ977" s="197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  <c r="BH977" s="149"/>
    </row>
    <row r="978" spans="1:60" x14ac:dyDescent="0.25">
      <c r="A978" s="136"/>
      <c r="B978" s="154"/>
      <c r="C978" s="154"/>
      <c r="D978" s="157"/>
      <c r="E978" s="158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60"/>
      <c r="S978" s="160"/>
      <c r="T978" s="159"/>
      <c r="U978" s="159"/>
      <c r="V978" s="159"/>
      <c r="W978" s="160"/>
      <c r="X978" s="160"/>
      <c r="AH978" s="193"/>
      <c r="AI978" s="193"/>
      <c r="AJ978" s="196"/>
    </row>
    <row r="979" spans="1:60" x14ac:dyDescent="0.25">
      <c r="A979" s="152" t="s">
        <v>215</v>
      </c>
      <c r="B979" s="169" t="s">
        <v>172</v>
      </c>
      <c r="C979" s="169" t="s">
        <v>173</v>
      </c>
      <c r="D979" s="170"/>
      <c r="E979" s="171"/>
      <c r="F979" s="172"/>
      <c r="G979" s="173">
        <f>SUMIF(AE980:AE1031,"&lt;&gt;NOR",G980:G1031)</f>
        <v>0</v>
      </c>
      <c r="H979" s="172"/>
      <c r="I979" s="172">
        <f>SUM(I980:I1031)</f>
        <v>0</v>
      </c>
      <c r="J979" s="172"/>
      <c r="K979" s="172">
        <f>SUM(K980:K1031)</f>
        <v>0</v>
      </c>
      <c r="L979" s="172"/>
      <c r="M979" s="172">
        <f>SUM(M980:M1031)</f>
        <v>0</v>
      </c>
      <c r="N979" s="172"/>
      <c r="O979" s="172">
        <f>SUM(O980:O1031)</f>
        <v>1.6099999999999999</v>
      </c>
      <c r="P979" s="172"/>
      <c r="Q979" s="172">
        <f>SUM(Q980:Q1031)</f>
        <v>0</v>
      </c>
      <c r="R979" s="174"/>
      <c r="S979" s="174"/>
      <c r="T979" s="172"/>
      <c r="U979" s="172"/>
      <c r="V979" s="172">
        <f>SUM(V980:V1031)</f>
        <v>343.77</v>
      </c>
      <c r="W979" s="174"/>
      <c r="X979" s="175"/>
      <c r="AE979" t="s">
        <v>216</v>
      </c>
      <c r="AH979" s="193"/>
      <c r="AI979" s="193"/>
      <c r="AJ979" s="196"/>
    </row>
    <row r="980" spans="1:60" outlineLevel="1" x14ac:dyDescent="0.25">
      <c r="A980" s="182">
        <v>280</v>
      </c>
      <c r="B980" s="183" t="s">
        <v>1643</v>
      </c>
      <c r="C980" s="183" t="s">
        <v>1644</v>
      </c>
      <c r="D980" s="184" t="s">
        <v>356</v>
      </c>
      <c r="E980" s="185">
        <v>2509.75</v>
      </c>
      <c r="F980" s="188"/>
      <c r="G980" s="186">
        <f>ROUND(E980*F980,2)</f>
        <v>0</v>
      </c>
      <c r="H980" s="188"/>
      <c r="I980" s="186">
        <f>ROUND(E980*H980,2)</f>
        <v>0</v>
      </c>
      <c r="J980" s="188"/>
      <c r="K980" s="186">
        <f>ROUND(E980*J980,2)</f>
        <v>0</v>
      </c>
      <c r="L980" s="186">
        <v>21</v>
      </c>
      <c r="M980" s="186">
        <f>G980*(1+L980/100)</f>
        <v>0</v>
      </c>
      <c r="N980" s="186">
        <v>1.7000000000000001E-4</v>
      </c>
      <c r="O980" s="186">
        <f>ROUND(E980*N980,2)</f>
        <v>0.43</v>
      </c>
      <c r="P980" s="186">
        <v>0</v>
      </c>
      <c r="Q980" s="186">
        <f>ROUND(E980*P980,2)</f>
        <v>0</v>
      </c>
      <c r="R980" s="187" t="s">
        <v>1645</v>
      </c>
      <c r="S980" s="187" t="s">
        <v>221</v>
      </c>
      <c r="T980" s="186" t="s">
        <v>221</v>
      </c>
      <c r="U980" s="186">
        <v>3.2480000000000002E-2</v>
      </c>
      <c r="V980" s="186">
        <f>ROUND(E980*U980,2)</f>
        <v>81.52</v>
      </c>
      <c r="W980" s="187"/>
      <c r="X980" s="187"/>
      <c r="Y980" s="149"/>
      <c r="Z980" s="149"/>
      <c r="AA980" s="149"/>
      <c r="AB980" s="149"/>
      <c r="AC980" s="149"/>
      <c r="AD980" s="149"/>
      <c r="AE980" s="149" t="s">
        <v>332</v>
      </c>
      <c r="AF980" s="149" t="s">
        <v>1646</v>
      </c>
      <c r="AG980" s="149"/>
      <c r="AH980" s="194"/>
      <c r="AI980" s="194"/>
      <c r="AJ980" s="197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outlineLevel="1" x14ac:dyDescent="0.25">
      <c r="A981" s="150"/>
      <c r="B981" s="191" t="s">
        <v>1647</v>
      </c>
      <c r="C981" s="192"/>
      <c r="D981" s="189"/>
      <c r="E981" s="190">
        <v>2509.75</v>
      </c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4"/>
      <c r="S981" s="164"/>
      <c r="T981" s="163"/>
      <c r="U981" s="163"/>
      <c r="V981" s="163"/>
      <c r="W981" s="164"/>
      <c r="X981" s="164"/>
      <c r="Y981" s="149"/>
      <c r="Z981" s="149"/>
      <c r="AA981" s="149"/>
      <c r="AB981" s="149"/>
      <c r="AC981" s="149"/>
      <c r="AD981" s="149"/>
      <c r="AE981" s="149" t="s">
        <v>280</v>
      </c>
      <c r="AF981" s="149">
        <v>0</v>
      </c>
      <c r="AG981" s="149"/>
      <c r="AH981" s="194"/>
      <c r="AI981" s="198" t="s">
        <v>1647</v>
      </c>
      <c r="AJ981" s="197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outlineLevel="1" x14ac:dyDescent="0.25">
      <c r="A982" s="182">
        <v>281</v>
      </c>
      <c r="B982" s="183" t="s">
        <v>1648</v>
      </c>
      <c r="C982" s="183" t="s">
        <v>1649</v>
      </c>
      <c r="D982" s="184" t="s">
        <v>356</v>
      </c>
      <c r="E982" s="185">
        <v>1598.62</v>
      </c>
      <c r="F982" s="188"/>
      <c r="G982" s="186">
        <f>ROUND(E982*F982,2)</f>
        <v>0</v>
      </c>
      <c r="H982" s="188"/>
      <c r="I982" s="186">
        <f>ROUND(E982*H982,2)</f>
        <v>0</v>
      </c>
      <c r="J982" s="188"/>
      <c r="K982" s="186">
        <f>ROUND(E982*J982,2)</f>
        <v>0</v>
      </c>
      <c r="L982" s="186">
        <v>21</v>
      </c>
      <c r="M982" s="186">
        <f>G982*(1+L982/100)</f>
        <v>0</v>
      </c>
      <c r="N982" s="186">
        <v>4.6000000000000001E-4</v>
      </c>
      <c r="O982" s="186">
        <f>ROUND(E982*N982,2)</f>
        <v>0.74</v>
      </c>
      <c r="P982" s="186">
        <v>0</v>
      </c>
      <c r="Q982" s="186">
        <f>ROUND(E982*P982,2)</f>
        <v>0</v>
      </c>
      <c r="R982" s="187" t="s">
        <v>1645</v>
      </c>
      <c r="S982" s="187" t="s">
        <v>221</v>
      </c>
      <c r="T982" s="186" t="s">
        <v>221</v>
      </c>
      <c r="U982" s="186">
        <v>0.10191</v>
      </c>
      <c r="V982" s="186">
        <f>ROUND(E982*U982,2)</f>
        <v>162.91999999999999</v>
      </c>
      <c r="W982" s="187"/>
      <c r="X982" s="187"/>
      <c r="Y982" s="149"/>
      <c r="Z982" s="149"/>
      <c r="AA982" s="149"/>
      <c r="AB982" s="149"/>
      <c r="AC982" s="149"/>
      <c r="AD982" s="149"/>
      <c r="AE982" s="149" t="s">
        <v>332</v>
      </c>
      <c r="AF982" s="149" t="s">
        <v>1650</v>
      </c>
      <c r="AG982" s="149"/>
      <c r="AH982" s="194"/>
      <c r="AI982" s="194"/>
      <c r="AJ982" s="197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</row>
    <row r="983" spans="1:60" outlineLevel="1" x14ac:dyDescent="0.25">
      <c r="A983" s="150"/>
      <c r="B983" s="191" t="s">
        <v>1651</v>
      </c>
      <c r="C983" s="192"/>
      <c r="D983" s="189"/>
      <c r="E983" s="190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4"/>
      <c r="S983" s="164"/>
      <c r="T983" s="163"/>
      <c r="U983" s="163"/>
      <c r="V983" s="163"/>
      <c r="W983" s="164"/>
      <c r="X983" s="164"/>
      <c r="Y983" s="149"/>
      <c r="Z983" s="149"/>
      <c r="AA983" s="149"/>
      <c r="AB983" s="149"/>
      <c r="AC983" s="149"/>
      <c r="AD983" s="149"/>
      <c r="AE983" s="149" t="s">
        <v>280</v>
      </c>
      <c r="AF983" s="149">
        <v>0</v>
      </c>
      <c r="AG983" s="149"/>
      <c r="AH983" s="194"/>
      <c r="AI983" s="198" t="s">
        <v>1651</v>
      </c>
      <c r="AJ983" s="197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outlineLevel="1" x14ac:dyDescent="0.25">
      <c r="A984" s="150"/>
      <c r="B984" s="202" t="s">
        <v>1652</v>
      </c>
      <c r="C984" s="202"/>
      <c r="D984" s="203"/>
      <c r="E984" s="204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4"/>
      <c r="S984" s="164"/>
      <c r="T984" s="163"/>
      <c r="U984" s="163"/>
      <c r="V984" s="163"/>
      <c r="W984" s="164"/>
      <c r="X984" s="164"/>
      <c r="Y984" s="149"/>
      <c r="Z984" s="149"/>
      <c r="AA984" s="149"/>
      <c r="AB984" s="149"/>
      <c r="AC984" s="149"/>
      <c r="AD984" s="149"/>
      <c r="AE984" s="149" t="s">
        <v>280</v>
      </c>
      <c r="AF984" s="149"/>
      <c r="AG984" s="149"/>
      <c r="AH984" s="194"/>
      <c r="AI984" s="194"/>
      <c r="AJ984" s="197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1" x14ac:dyDescent="0.25">
      <c r="A985" s="150"/>
      <c r="B985" s="205" t="s">
        <v>1653</v>
      </c>
      <c r="C985" s="202"/>
      <c r="D985" s="203"/>
      <c r="E985" s="204">
        <v>34.380000000000003</v>
      </c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4"/>
      <c r="S985" s="164"/>
      <c r="T985" s="163"/>
      <c r="U985" s="163"/>
      <c r="V985" s="163"/>
      <c r="W985" s="164"/>
      <c r="X985" s="164"/>
      <c r="Y985" s="149"/>
      <c r="Z985" s="149"/>
      <c r="AA985" s="149"/>
      <c r="AB985" s="149"/>
      <c r="AC985" s="149"/>
      <c r="AD985" s="149"/>
      <c r="AE985" s="149" t="s">
        <v>280</v>
      </c>
      <c r="AF985" s="149">
        <v>2</v>
      </c>
      <c r="AG985" s="149"/>
      <c r="AH985" s="194"/>
      <c r="AI985" s="194"/>
      <c r="AJ985" s="206" t="s">
        <v>1653</v>
      </c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outlineLevel="1" x14ac:dyDescent="0.25">
      <c r="A986" s="150"/>
      <c r="B986" s="205" t="s">
        <v>1654</v>
      </c>
      <c r="C986" s="202"/>
      <c r="D986" s="203"/>
      <c r="E986" s="204">
        <v>34.979999999999997</v>
      </c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4"/>
      <c r="S986" s="164"/>
      <c r="T986" s="163"/>
      <c r="U986" s="163"/>
      <c r="V986" s="163"/>
      <c r="W986" s="164"/>
      <c r="X986" s="164"/>
      <c r="Y986" s="149"/>
      <c r="Z986" s="149"/>
      <c r="AA986" s="149"/>
      <c r="AB986" s="149"/>
      <c r="AC986" s="149"/>
      <c r="AD986" s="149"/>
      <c r="AE986" s="149" t="s">
        <v>280</v>
      </c>
      <c r="AF986" s="149">
        <v>2</v>
      </c>
      <c r="AG986" s="149"/>
      <c r="AH986" s="194"/>
      <c r="AI986" s="194"/>
      <c r="AJ986" s="206" t="s">
        <v>1654</v>
      </c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1" x14ac:dyDescent="0.25">
      <c r="A987" s="150"/>
      <c r="B987" s="205" t="s">
        <v>1655</v>
      </c>
      <c r="C987" s="202"/>
      <c r="D987" s="203"/>
      <c r="E987" s="204">
        <v>109.35</v>
      </c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4"/>
      <c r="S987" s="164"/>
      <c r="T987" s="163"/>
      <c r="U987" s="163"/>
      <c r="V987" s="163"/>
      <c r="W987" s="164"/>
      <c r="X987" s="164"/>
      <c r="Y987" s="149"/>
      <c r="Z987" s="149"/>
      <c r="AA987" s="149"/>
      <c r="AB987" s="149"/>
      <c r="AC987" s="149"/>
      <c r="AD987" s="149"/>
      <c r="AE987" s="149" t="s">
        <v>280</v>
      </c>
      <c r="AF987" s="149">
        <v>2</v>
      </c>
      <c r="AG987" s="149"/>
      <c r="AH987" s="194"/>
      <c r="AI987" s="194"/>
      <c r="AJ987" s="206" t="s">
        <v>1655</v>
      </c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outlineLevel="1" x14ac:dyDescent="0.25">
      <c r="A988" s="150"/>
      <c r="B988" s="205" t="s">
        <v>1656</v>
      </c>
      <c r="C988" s="202"/>
      <c r="D988" s="203"/>
      <c r="E988" s="204">
        <v>46.2</v>
      </c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4"/>
      <c r="S988" s="164"/>
      <c r="T988" s="163"/>
      <c r="U988" s="163"/>
      <c r="V988" s="163"/>
      <c r="W988" s="164"/>
      <c r="X988" s="164"/>
      <c r="Y988" s="149"/>
      <c r="Z988" s="149"/>
      <c r="AA988" s="149"/>
      <c r="AB988" s="149"/>
      <c r="AC988" s="149"/>
      <c r="AD988" s="149"/>
      <c r="AE988" s="149" t="s">
        <v>280</v>
      </c>
      <c r="AF988" s="149">
        <v>2</v>
      </c>
      <c r="AG988" s="149"/>
      <c r="AH988" s="194"/>
      <c r="AI988" s="194"/>
      <c r="AJ988" s="206" t="s">
        <v>1656</v>
      </c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outlineLevel="1" x14ac:dyDescent="0.25">
      <c r="A989" s="150"/>
      <c r="B989" s="205" t="s">
        <v>1657</v>
      </c>
      <c r="C989" s="202"/>
      <c r="D989" s="203"/>
      <c r="E989" s="204">
        <v>57.45</v>
      </c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4"/>
      <c r="S989" s="164"/>
      <c r="T989" s="163"/>
      <c r="U989" s="163"/>
      <c r="V989" s="163"/>
      <c r="W989" s="164"/>
      <c r="X989" s="164"/>
      <c r="Y989" s="149"/>
      <c r="Z989" s="149"/>
      <c r="AA989" s="149"/>
      <c r="AB989" s="149"/>
      <c r="AC989" s="149"/>
      <c r="AD989" s="149"/>
      <c r="AE989" s="149" t="s">
        <v>280</v>
      </c>
      <c r="AF989" s="149">
        <v>2</v>
      </c>
      <c r="AG989" s="149"/>
      <c r="AH989" s="194"/>
      <c r="AI989" s="194"/>
      <c r="AJ989" s="206" t="s">
        <v>1657</v>
      </c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outlineLevel="1" x14ac:dyDescent="0.25">
      <c r="A990" s="150"/>
      <c r="B990" s="205" t="s">
        <v>1658</v>
      </c>
      <c r="C990" s="202"/>
      <c r="D990" s="203"/>
      <c r="E990" s="204">
        <v>49.2</v>
      </c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4"/>
      <c r="S990" s="164"/>
      <c r="T990" s="163"/>
      <c r="U990" s="163"/>
      <c r="V990" s="163"/>
      <c r="W990" s="164"/>
      <c r="X990" s="164"/>
      <c r="Y990" s="149"/>
      <c r="Z990" s="149"/>
      <c r="AA990" s="149"/>
      <c r="AB990" s="149"/>
      <c r="AC990" s="149"/>
      <c r="AD990" s="149"/>
      <c r="AE990" s="149" t="s">
        <v>280</v>
      </c>
      <c r="AF990" s="149">
        <v>2</v>
      </c>
      <c r="AG990" s="149"/>
      <c r="AH990" s="194"/>
      <c r="AI990" s="194"/>
      <c r="AJ990" s="206" t="s">
        <v>1658</v>
      </c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outlineLevel="1" x14ac:dyDescent="0.25">
      <c r="A991" s="150"/>
      <c r="B991" s="205" t="s">
        <v>1659</v>
      </c>
      <c r="C991" s="202"/>
      <c r="D991" s="203"/>
      <c r="E991" s="204">
        <v>49.2</v>
      </c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4"/>
      <c r="S991" s="164"/>
      <c r="T991" s="163"/>
      <c r="U991" s="163"/>
      <c r="V991" s="163"/>
      <c r="W991" s="164"/>
      <c r="X991" s="164"/>
      <c r="Y991" s="149"/>
      <c r="Z991" s="149"/>
      <c r="AA991" s="149"/>
      <c r="AB991" s="149"/>
      <c r="AC991" s="149"/>
      <c r="AD991" s="149"/>
      <c r="AE991" s="149" t="s">
        <v>280</v>
      </c>
      <c r="AF991" s="149">
        <v>2</v>
      </c>
      <c r="AG991" s="149"/>
      <c r="AH991" s="194"/>
      <c r="AI991" s="194"/>
      <c r="AJ991" s="206" t="s">
        <v>1659</v>
      </c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outlineLevel="1" x14ac:dyDescent="0.25">
      <c r="A992" s="150"/>
      <c r="B992" s="205" t="s">
        <v>1660</v>
      </c>
      <c r="C992" s="202"/>
      <c r="D992" s="203"/>
      <c r="E992" s="204">
        <v>49.2</v>
      </c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4"/>
      <c r="S992" s="164"/>
      <c r="T992" s="163"/>
      <c r="U992" s="163"/>
      <c r="V992" s="163"/>
      <c r="W992" s="164"/>
      <c r="X992" s="164"/>
      <c r="Y992" s="149"/>
      <c r="Z992" s="149"/>
      <c r="AA992" s="149"/>
      <c r="AB992" s="149"/>
      <c r="AC992" s="149"/>
      <c r="AD992" s="149"/>
      <c r="AE992" s="149" t="s">
        <v>280</v>
      </c>
      <c r="AF992" s="149">
        <v>2</v>
      </c>
      <c r="AG992" s="149"/>
      <c r="AH992" s="194"/>
      <c r="AI992" s="194"/>
      <c r="AJ992" s="206" t="s">
        <v>1660</v>
      </c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1" x14ac:dyDescent="0.25">
      <c r="A993" s="150"/>
      <c r="B993" s="205" t="s">
        <v>1661</v>
      </c>
      <c r="C993" s="202"/>
      <c r="D993" s="203"/>
      <c r="E993" s="204">
        <v>49.2</v>
      </c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4"/>
      <c r="S993" s="164"/>
      <c r="T993" s="163"/>
      <c r="U993" s="163"/>
      <c r="V993" s="163"/>
      <c r="W993" s="164"/>
      <c r="X993" s="164"/>
      <c r="Y993" s="149"/>
      <c r="Z993" s="149"/>
      <c r="AA993" s="149"/>
      <c r="AB993" s="149"/>
      <c r="AC993" s="149"/>
      <c r="AD993" s="149"/>
      <c r="AE993" s="149" t="s">
        <v>280</v>
      </c>
      <c r="AF993" s="149">
        <v>2</v>
      </c>
      <c r="AG993" s="149"/>
      <c r="AH993" s="194"/>
      <c r="AI993" s="194"/>
      <c r="AJ993" s="206" t="s">
        <v>1661</v>
      </c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outlineLevel="1" x14ac:dyDescent="0.25">
      <c r="A994" s="150"/>
      <c r="B994" s="205" t="s">
        <v>1662</v>
      </c>
      <c r="C994" s="202"/>
      <c r="D994" s="203"/>
      <c r="E994" s="204">
        <v>52.2</v>
      </c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4"/>
      <c r="S994" s="164"/>
      <c r="T994" s="163"/>
      <c r="U994" s="163"/>
      <c r="V994" s="163"/>
      <c r="W994" s="164"/>
      <c r="X994" s="164"/>
      <c r="Y994" s="149"/>
      <c r="Z994" s="149"/>
      <c r="AA994" s="149"/>
      <c r="AB994" s="149"/>
      <c r="AC994" s="149"/>
      <c r="AD994" s="149"/>
      <c r="AE994" s="149" t="s">
        <v>280</v>
      </c>
      <c r="AF994" s="149">
        <v>2</v>
      </c>
      <c r="AG994" s="149"/>
      <c r="AH994" s="194"/>
      <c r="AI994" s="194"/>
      <c r="AJ994" s="206" t="s">
        <v>1662</v>
      </c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outlineLevel="1" x14ac:dyDescent="0.25">
      <c r="A995" s="150"/>
      <c r="B995" s="205" t="s">
        <v>1663</v>
      </c>
      <c r="C995" s="202"/>
      <c r="D995" s="203"/>
      <c r="E995" s="204">
        <v>25.83</v>
      </c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4"/>
      <c r="S995" s="164"/>
      <c r="T995" s="163"/>
      <c r="U995" s="163"/>
      <c r="V995" s="163"/>
      <c r="W995" s="164"/>
      <c r="X995" s="164"/>
      <c r="Y995" s="149"/>
      <c r="Z995" s="149"/>
      <c r="AA995" s="149"/>
      <c r="AB995" s="149"/>
      <c r="AC995" s="149"/>
      <c r="AD995" s="149"/>
      <c r="AE995" s="149" t="s">
        <v>280</v>
      </c>
      <c r="AF995" s="149">
        <v>2</v>
      </c>
      <c r="AG995" s="149"/>
      <c r="AH995" s="194"/>
      <c r="AI995" s="194"/>
      <c r="AJ995" s="206" t="s">
        <v>1663</v>
      </c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outlineLevel="1" x14ac:dyDescent="0.25">
      <c r="A996" s="150"/>
      <c r="B996" s="205" t="s">
        <v>1664</v>
      </c>
      <c r="C996" s="202"/>
      <c r="D996" s="203"/>
      <c r="E996" s="204">
        <v>8.5</v>
      </c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4"/>
      <c r="S996" s="164"/>
      <c r="T996" s="163"/>
      <c r="U996" s="163"/>
      <c r="V996" s="163"/>
      <c r="W996" s="164"/>
      <c r="X996" s="164"/>
      <c r="Y996" s="149"/>
      <c r="Z996" s="149"/>
      <c r="AA996" s="149"/>
      <c r="AB996" s="149"/>
      <c r="AC996" s="149"/>
      <c r="AD996" s="149"/>
      <c r="AE996" s="149" t="s">
        <v>280</v>
      </c>
      <c r="AF996" s="149">
        <v>2</v>
      </c>
      <c r="AG996" s="149"/>
      <c r="AH996" s="194"/>
      <c r="AI996" s="194"/>
      <c r="AJ996" s="206" t="s">
        <v>1664</v>
      </c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1" x14ac:dyDescent="0.25">
      <c r="A997" s="150"/>
      <c r="B997" s="205" t="s">
        <v>1665</v>
      </c>
      <c r="C997" s="202"/>
      <c r="D997" s="203"/>
      <c r="E997" s="204">
        <v>8.5</v>
      </c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4"/>
      <c r="S997" s="164"/>
      <c r="T997" s="163"/>
      <c r="U997" s="163"/>
      <c r="V997" s="163"/>
      <c r="W997" s="164"/>
      <c r="X997" s="164"/>
      <c r="Y997" s="149"/>
      <c r="Z997" s="149"/>
      <c r="AA997" s="149"/>
      <c r="AB997" s="149"/>
      <c r="AC997" s="149"/>
      <c r="AD997" s="149"/>
      <c r="AE997" s="149" t="s">
        <v>280</v>
      </c>
      <c r="AF997" s="149">
        <v>2</v>
      </c>
      <c r="AG997" s="149"/>
      <c r="AH997" s="194"/>
      <c r="AI997" s="194"/>
      <c r="AJ997" s="206" t="s">
        <v>1665</v>
      </c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outlineLevel="1" x14ac:dyDescent="0.25">
      <c r="A998" s="150"/>
      <c r="B998" s="205" t="s">
        <v>1666</v>
      </c>
      <c r="C998" s="202"/>
      <c r="D998" s="203"/>
      <c r="E998" s="204">
        <v>8.7200000000000006</v>
      </c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4"/>
      <c r="S998" s="164"/>
      <c r="T998" s="163"/>
      <c r="U998" s="163"/>
      <c r="V998" s="163"/>
      <c r="W998" s="164"/>
      <c r="X998" s="164"/>
      <c r="Y998" s="149"/>
      <c r="Z998" s="149"/>
      <c r="AA998" s="149"/>
      <c r="AB998" s="149"/>
      <c r="AC998" s="149"/>
      <c r="AD998" s="149"/>
      <c r="AE998" s="149" t="s">
        <v>280</v>
      </c>
      <c r="AF998" s="149">
        <v>2</v>
      </c>
      <c r="AG998" s="149"/>
      <c r="AH998" s="194"/>
      <c r="AI998" s="194"/>
      <c r="AJ998" s="206" t="s">
        <v>1666</v>
      </c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outlineLevel="1" x14ac:dyDescent="0.25">
      <c r="A999" s="150"/>
      <c r="B999" s="205" t="s">
        <v>1667</v>
      </c>
      <c r="C999" s="202"/>
      <c r="D999" s="203"/>
      <c r="E999" s="204">
        <v>15.09</v>
      </c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4"/>
      <c r="S999" s="164"/>
      <c r="T999" s="163"/>
      <c r="U999" s="163"/>
      <c r="V999" s="163"/>
      <c r="W999" s="164"/>
      <c r="X999" s="164"/>
      <c r="Y999" s="149"/>
      <c r="Z999" s="149"/>
      <c r="AA999" s="149"/>
      <c r="AB999" s="149"/>
      <c r="AC999" s="149"/>
      <c r="AD999" s="149"/>
      <c r="AE999" s="149" t="s">
        <v>280</v>
      </c>
      <c r="AF999" s="149">
        <v>2</v>
      </c>
      <c r="AG999" s="149"/>
      <c r="AH999" s="194"/>
      <c r="AI999" s="194"/>
      <c r="AJ999" s="206" t="s">
        <v>1667</v>
      </c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outlineLevel="1" x14ac:dyDescent="0.25">
      <c r="A1000" s="150"/>
      <c r="B1000" s="205" t="s">
        <v>1668</v>
      </c>
      <c r="C1000" s="202"/>
      <c r="D1000" s="203"/>
      <c r="E1000" s="204">
        <v>16.649999999999999</v>
      </c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4"/>
      <c r="S1000" s="164"/>
      <c r="T1000" s="163"/>
      <c r="U1000" s="163"/>
      <c r="V1000" s="163"/>
      <c r="W1000" s="164"/>
      <c r="X1000" s="164"/>
      <c r="Y1000" s="149"/>
      <c r="Z1000" s="149"/>
      <c r="AA1000" s="149"/>
      <c r="AB1000" s="149"/>
      <c r="AC1000" s="149"/>
      <c r="AD1000" s="149"/>
      <c r="AE1000" s="149" t="s">
        <v>280</v>
      </c>
      <c r="AF1000" s="149">
        <v>2</v>
      </c>
      <c r="AG1000" s="149"/>
      <c r="AH1000" s="194"/>
      <c r="AI1000" s="194"/>
      <c r="AJ1000" s="206" t="s">
        <v>1668</v>
      </c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outlineLevel="1" x14ac:dyDescent="0.25">
      <c r="A1001" s="150"/>
      <c r="B1001" s="205" t="s">
        <v>1669</v>
      </c>
      <c r="C1001" s="202"/>
      <c r="D1001" s="203"/>
      <c r="E1001" s="204">
        <v>20.324999999999999</v>
      </c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4"/>
      <c r="S1001" s="164"/>
      <c r="T1001" s="163"/>
      <c r="U1001" s="163"/>
      <c r="V1001" s="163"/>
      <c r="W1001" s="164"/>
      <c r="X1001" s="164"/>
      <c r="Y1001" s="149"/>
      <c r="Z1001" s="149"/>
      <c r="AA1001" s="149"/>
      <c r="AB1001" s="149"/>
      <c r="AC1001" s="149"/>
      <c r="AD1001" s="149"/>
      <c r="AE1001" s="149" t="s">
        <v>280</v>
      </c>
      <c r="AF1001" s="149">
        <v>2</v>
      </c>
      <c r="AG1001" s="149"/>
      <c r="AH1001" s="194"/>
      <c r="AI1001" s="194"/>
      <c r="AJ1001" s="206" t="s">
        <v>1669</v>
      </c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outlineLevel="1" x14ac:dyDescent="0.25">
      <c r="A1002" s="150"/>
      <c r="B1002" s="272" t="s">
        <v>1670</v>
      </c>
      <c r="C1002" s="272"/>
      <c r="D1002" s="273"/>
      <c r="E1002" s="204">
        <v>177.405</v>
      </c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4"/>
      <c r="S1002" s="164"/>
      <c r="T1002" s="163"/>
      <c r="U1002" s="163"/>
      <c r="V1002" s="163"/>
      <c r="W1002" s="164"/>
      <c r="X1002" s="164"/>
      <c r="Y1002" s="149"/>
      <c r="Z1002" s="149"/>
      <c r="AA1002" s="149"/>
      <c r="AB1002" s="149"/>
      <c r="AC1002" s="149"/>
      <c r="AD1002" s="149"/>
      <c r="AE1002" s="149" t="s">
        <v>280</v>
      </c>
      <c r="AF1002" s="149">
        <v>2</v>
      </c>
      <c r="AG1002" s="149"/>
      <c r="AH1002" s="194"/>
      <c r="AI1002" s="194"/>
      <c r="AJ1002" s="206" t="s">
        <v>1670</v>
      </c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1" x14ac:dyDescent="0.25">
      <c r="A1003" s="150"/>
      <c r="B1003" s="205" t="s">
        <v>1671</v>
      </c>
      <c r="C1003" s="202"/>
      <c r="D1003" s="203"/>
      <c r="E1003" s="204">
        <v>41.85</v>
      </c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4"/>
      <c r="S1003" s="164"/>
      <c r="T1003" s="163"/>
      <c r="U1003" s="163"/>
      <c r="V1003" s="163"/>
      <c r="W1003" s="164"/>
      <c r="X1003" s="164"/>
      <c r="Y1003" s="149"/>
      <c r="Z1003" s="149"/>
      <c r="AA1003" s="149"/>
      <c r="AB1003" s="149"/>
      <c r="AC1003" s="149"/>
      <c r="AD1003" s="149"/>
      <c r="AE1003" s="149" t="s">
        <v>280</v>
      </c>
      <c r="AF1003" s="149">
        <v>2</v>
      </c>
      <c r="AG1003" s="149"/>
      <c r="AH1003" s="194"/>
      <c r="AI1003" s="194"/>
      <c r="AJ1003" s="206" t="s">
        <v>1671</v>
      </c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outlineLevel="1" x14ac:dyDescent="0.25">
      <c r="A1004" s="150"/>
      <c r="B1004" s="205" t="s">
        <v>1672</v>
      </c>
      <c r="C1004" s="202"/>
      <c r="D1004" s="203"/>
      <c r="E1004" s="204">
        <v>70.47</v>
      </c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4"/>
      <c r="S1004" s="164"/>
      <c r="T1004" s="163"/>
      <c r="U1004" s="163"/>
      <c r="V1004" s="163"/>
      <c r="W1004" s="164"/>
      <c r="X1004" s="164"/>
      <c r="Y1004" s="149"/>
      <c r="Z1004" s="149"/>
      <c r="AA1004" s="149"/>
      <c r="AB1004" s="149"/>
      <c r="AC1004" s="149"/>
      <c r="AD1004" s="149"/>
      <c r="AE1004" s="149" t="s">
        <v>280</v>
      </c>
      <c r="AF1004" s="149">
        <v>2</v>
      </c>
      <c r="AG1004" s="149"/>
      <c r="AH1004" s="194"/>
      <c r="AI1004" s="194"/>
      <c r="AJ1004" s="206" t="s">
        <v>1672</v>
      </c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1" x14ac:dyDescent="0.25">
      <c r="A1005" s="150"/>
      <c r="B1005" s="205" t="s">
        <v>1673</v>
      </c>
      <c r="C1005" s="202"/>
      <c r="D1005" s="203"/>
      <c r="E1005" s="204">
        <v>70.77</v>
      </c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4"/>
      <c r="S1005" s="164"/>
      <c r="T1005" s="163"/>
      <c r="U1005" s="163"/>
      <c r="V1005" s="163"/>
      <c r="W1005" s="164"/>
      <c r="X1005" s="164"/>
      <c r="Y1005" s="149"/>
      <c r="Z1005" s="149"/>
      <c r="AA1005" s="149"/>
      <c r="AB1005" s="149"/>
      <c r="AC1005" s="149"/>
      <c r="AD1005" s="149"/>
      <c r="AE1005" s="149" t="s">
        <v>280</v>
      </c>
      <c r="AF1005" s="149">
        <v>2</v>
      </c>
      <c r="AG1005" s="149"/>
      <c r="AH1005" s="194"/>
      <c r="AI1005" s="194"/>
      <c r="AJ1005" s="206" t="s">
        <v>1673</v>
      </c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outlineLevel="1" x14ac:dyDescent="0.25">
      <c r="A1006" s="150"/>
      <c r="B1006" s="205" t="s">
        <v>1674</v>
      </c>
      <c r="C1006" s="202"/>
      <c r="D1006" s="203"/>
      <c r="E1006" s="204">
        <v>82.59</v>
      </c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4"/>
      <c r="S1006" s="164"/>
      <c r="T1006" s="163"/>
      <c r="U1006" s="163"/>
      <c r="V1006" s="163"/>
      <c r="W1006" s="164"/>
      <c r="X1006" s="164"/>
      <c r="Y1006" s="149"/>
      <c r="Z1006" s="149"/>
      <c r="AA1006" s="149"/>
      <c r="AB1006" s="149"/>
      <c r="AC1006" s="149"/>
      <c r="AD1006" s="149"/>
      <c r="AE1006" s="149" t="s">
        <v>280</v>
      </c>
      <c r="AF1006" s="149">
        <v>2</v>
      </c>
      <c r="AG1006" s="149"/>
      <c r="AH1006" s="194"/>
      <c r="AI1006" s="194"/>
      <c r="AJ1006" s="206" t="s">
        <v>1674</v>
      </c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outlineLevel="1" x14ac:dyDescent="0.25">
      <c r="A1007" s="150"/>
      <c r="B1007" s="205" t="s">
        <v>1675</v>
      </c>
      <c r="C1007" s="202"/>
      <c r="D1007" s="203"/>
      <c r="E1007" s="204">
        <v>15.32</v>
      </c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4"/>
      <c r="S1007" s="164"/>
      <c r="T1007" s="163"/>
      <c r="U1007" s="163"/>
      <c r="V1007" s="163"/>
      <c r="W1007" s="164"/>
      <c r="X1007" s="164"/>
      <c r="Y1007" s="149"/>
      <c r="Z1007" s="149"/>
      <c r="AA1007" s="149"/>
      <c r="AB1007" s="149"/>
      <c r="AC1007" s="149"/>
      <c r="AD1007" s="149"/>
      <c r="AE1007" s="149" t="s">
        <v>280</v>
      </c>
      <c r="AF1007" s="149">
        <v>2</v>
      </c>
      <c r="AG1007" s="149"/>
      <c r="AH1007" s="194"/>
      <c r="AI1007" s="194"/>
      <c r="AJ1007" s="206" t="s">
        <v>1675</v>
      </c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outlineLevel="1" x14ac:dyDescent="0.25">
      <c r="A1008" s="150"/>
      <c r="B1008" s="205" t="s">
        <v>1676</v>
      </c>
      <c r="C1008" s="202"/>
      <c r="D1008" s="203"/>
      <c r="E1008" s="204">
        <v>15.65</v>
      </c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4"/>
      <c r="S1008" s="164"/>
      <c r="T1008" s="163"/>
      <c r="U1008" s="163"/>
      <c r="V1008" s="163"/>
      <c r="W1008" s="164"/>
      <c r="X1008" s="164"/>
      <c r="Y1008" s="149"/>
      <c r="Z1008" s="149"/>
      <c r="AA1008" s="149"/>
      <c r="AB1008" s="149"/>
      <c r="AC1008" s="149"/>
      <c r="AD1008" s="149"/>
      <c r="AE1008" s="149" t="s">
        <v>280</v>
      </c>
      <c r="AF1008" s="149">
        <v>2</v>
      </c>
      <c r="AG1008" s="149"/>
      <c r="AH1008" s="194"/>
      <c r="AI1008" s="194"/>
      <c r="AJ1008" s="206" t="s">
        <v>1676</v>
      </c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outlineLevel="1" x14ac:dyDescent="0.25">
      <c r="A1009" s="150"/>
      <c r="B1009" s="205" t="s">
        <v>1677</v>
      </c>
      <c r="C1009" s="202"/>
      <c r="D1009" s="203"/>
      <c r="E1009" s="204">
        <v>6</v>
      </c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4"/>
      <c r="S1009" s="164"/>
      <c r="T1009" s="163"/>
      <c r="U1009" s="163"/>
      <c r="V1009" s="163"/>
      <c r="W1009" s="164"/>
      <c r="X1009" s="164"/>
      <c r="Y1009" s="149"/>
      <c r="Z1009" s="149"/>
      <c r="AA1009" s="149"/>
      <c r="AB1009" s="149"/>
      <c r="AC1009" s="149"/>
      <c r="AD1009" s="149"/>
      <c r="AE1009" s="149" t="s">
        <v>280</v>
      </c>
      <c r="AF1009" s="149">
        <v>2</v>
      </c>
      <c r="AG1009" s="149"/>
      <c r="AH1009" s="194"/>
      <c r="AI1009" s="194"/>
      <c r="AJ1009" s="206" t="s">
        <v>1677</v>
      </c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outlineLevel="1" x14ac:dyDescent="0.25">
      <c r="A1010" s="150"/>
      <c r="B1010" s="205" t="s">
        <v>1678</v>
      </c>
      <c r="C1010" s="202"/>
      <c r="D1010" s="203"/>
      <c r="E1010" s="204">
        <v>8.0299999999999994</v>
      </c>
      <c r="F1010" s="163"/>
      <c r="G1010" s="163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4"/>
      <c r="S1010" s="164"/>
      <c r="T1010" s="163"/>
      <c r="U1010" s="163"/>
      <c r="V1010" s="163"/>
      <c r="W1010" s="164"/>
      <c r="X1010" s="164"/>
      <c r="Y1010" s="149"/>
      <c r="Z1010" s="149"/>
      <c r="AA1010" s="149"/>
      <c r="AB1010" s="149"/>
      <c r="AC1010" s="149"/>
      <c r="AD1010" s="149"/>
      <c r="AE1010" s="149" t="s">
        <v>280</v>
      </c>
      <c r="AF1010" s="149">
        <v>2</v>
      </c>
      <c r="AG1010" s="149"/>
      <c r="AH1010" s="194"/>
      <c r="AI1010" s="194"/>
      <c r="AJ1010" s="206" t="s">
        <v>1678</v>
      </c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outlineLevel="1" x14ac:dyDescent="0.25">
      <c r="A1011" s="150"/>
      <c r="B1011" s="205" t="s">
        <v>1679</v>
      </c>
      <c r="C1011" s="202"/>
      <c r="D1011" s="203"/>
      <c r="E1011" s="204">
        <v>7.7</v>
      </c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4"/>
      <c r="S1011" s="164"/>
      <c r="T1011" s="163"/>
      <c r="U1011" s="163"/>
      <c r="V1011" s="163"/>
      <c r="W1011" s="164"/>
      <c r="X1011" s="164"/>
      <c r="Y1011" s="149"/>
      <c r="Z1011" s="149"/>
      <c r="AA1011" s="149"/>
      <c r="AB1011" s="149"/>
      <c r="AC1011" s="149"/>
      <c r="AD1011" s="149"/>
      <c r="AE1011" s="149" t="s">
        <v>280</v>
      </c>
      <c r="AF1011" s="149">
        <v>2</v>
      </c>
      <c r="AG1011" s="149"/>
      <c r="AH1011" s="194"/>
      <c r="AI1011" s="194"/>
      <c r="AJ1011" s="206" t="s">
        <v>1679</v>
      </c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outlineLevel="1" x14ac:dyDescent="0.25">
      <c r="A1012" s="150"/>
      <c r="B1012" s="205" t="s">
        <v>1680</v>
      </c>
      <c r="C1012" s="202"/>
      <c r="D1012" s="203"/>
      <c r="E1012" s="204">
        <v>44.22</v>
      </c>
      <c r="F1012" s="163"/>
      <c r="G1012" s="163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4"/>
      <c r="S1012" s="164"/>
      <c r="T1012" s="163"/>
      <c r="U1012" s="163"/>
      <c r="V1012" s="163"/>
      <c r="W1012" s="164"/>
      <c r="X1012" s="164"/>
      <c r="Y1012" s="149"/>
      <c r="Z1012" s="149"/>
      <c r="AA1012" s="149"/>
      <c r="AB1012" s="149"/>
      <c r="AC1012" s="149"/>
      <c r="AD1012" s="149"/>
      <c r="AE1012" s="149" t="s">
        <v>280</v>
      </c>
      <c r="AF1012" s="149">
        <v>2</v>
      </c>
      <c r="AG1012" s="149"/>
      <c r="AH1012" s="194"/>
      <c r="AI1012" s="194"/>
      <c r="AJ1012" s="206" t="s">
        <v>1680</v>
      </c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outlineLevel="1" x14ac:dyDescent="0.25">
      <c r="A1013" s="150"/>
      <c r="B1013" s="205" t="s">
        <v>1681</v>
      </c>
      <c r="C1013" s="202"/>
      <c r="D1013" s="203"/>
      <c r="E1013" s="204">
        <v>69.72</v>
      </c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4"/>
      <c r="S1013" s="164"/>
      <c r="T1013" s="163"/>
      <c r="U1013" s="163"/>
      <c r="V1013" s="163"/>
      <c r="W1013" s="164"/>
      <c r="X1013" s="164"/>
      <c r="Y1013" s="149"/>
      <c r="Z1013" s="149"/>
      <c r="AA1013" s="149"/>
      <c r="AB1013" s="149"/>
      <c r="AC1013" s="149"/>
      <c r="AD1013" s="149"/>
      <c r="AE1013" s="149" t="s">
        <v>280</v>
      </c>
      <c r="AF1013" s="149">
        <v>2</v>
      </c>
      <c r="AG1013" s="149"/>
      <c r="AH1013" s="194"/>
      <c r="AI1013" s="194"/>
      <c r="AJ1013" s="206" t="s">
        <v>1681</v>
      </c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outlineLevel="1" x14ac:dyDescent="0.25">
      <c r="A1014" s="150"/>
      <c r="B1014" s="205" t="s">
        <v>1682</v>
      </c>
      <c r="C1014" s="202"/>
      <c r="D1014" s="203"/>
      <c r="E1014" s="204">
        <v>48</v>
      </c>
      <c r="F1014" s="163"/>
      <c r="G1014" s="163"/>
      <c r="H1014" s="163"/>
      <c r="I1014" s="163"/>
      <c r="J1014" s="163"/>
      <c r="K1014" s="163"/>
      <c r="L1014" s="163"/>
      <c r="M1014" s="163"/>
      <c r="N1014" s="163"/>
      <c r="O1014" s="163"/>
      <c r="P1014" s="163"/>
      <c r="Q1014" s="163"/>
      <c r="R1014" s="164"/>
      <c r="S1014" s="164"/>
      <c r="T1014" s="163"/>
      <c r="U1014" s="163"/>
      <c r="V1014" s="163"/>
      <c r="W1014" s="164"/>
      <c r="X1014" s="164"/>
      <c r="Y1014" s="149"/>
      <c r="Z1014" s="149"/>
      <c r="AA1014" s="149"/>
      <c r="AB1014" s="149"/>
      <c r="AC1014" s="149"/>
      <c r="AD1014" s="149"/>
      <c r="AE1014" s="149" t="s">
        <v>280</v>
      </c>
      <c r="AF1014" s="149">
        <v>2</v>
      </c>
      <c r="AG1014" s="149"/>
      <c r="AH1014" s="194"/>
      <c r="AI1014" s="194"/>
      <c r="AJ1014" s="206" t="s">
        <v>1682</v>
      </c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1" x14ac:dyDescent="0.25">
      <c r="A1015" s="150"/>
      <c r="B1015" s="205" t="s">
        <v>1683</v>
      </c>
      <c r="C1015" s="202"/>
      <c r="D1015" s="203"/>
      <c r="E1015" s="204">
        <v>48</v>
      </c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4"/>
      <c r="S1015" s="164"/>
      <c r="T1015" s="163"/>
      <c r="U1015" s="163"/>
      <c r="V1015" s="163"/>
      <c r="W1015" s="164"/>
      <c r="X1015" s="164"/>
      <c r="Y1015" s="149"/>
      <c r="Z1015" s="149"/>
      <c r="AA1015" s="149"/>
      <c r="AB1015" s="149"/>
      <c r="AC1015" s="149"/>
      <c r="AD1015" s="149"/>
      <c r="AE1015" s="149" t="s">
        <v>280</v>
      </c>
      <c r="AF1015" s="149">
        <v>2</v>
      </c>
      <c r="AG1015" s="149"/>
      <c r="AH1015" s="194"/>
      <c r="AI1015" s="194"/>
      <c r="AJ1015" s="206" t="s">
        <v>1683</v>
      </c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outlineLevel="1" x14ac:dyDescent="0.25">
      <c r="A1016" s="150"/>
      <c r="B1016" s="205" t="s">
        <v>1684</v>
      </c>
      <c r="C1016" s="202"/>
      <c r="D1016" s="203"/>
      <c r="E1016" s="204">
        <v>47.7</v>
      </c>
      <c r="F1016" s="163"/>
      <c r="G1016" s="163"/>
      <c r="H1016" s="163"/>
      <c r="I1016" s="163"/>
      <c r="J1016" s="163"/>
      <c r="K1016" s="163"/>
      <c r="L1016" s="163"/>
      <c r="M1016" s="163"/>
      <c r="N1016" s="163"/>
      <c r="O1016" s="163"/>
      <c r="P1016" s="163"/>
      <c r="Q1016" s="163"/>
      <c r="R1016" s="164"/>
      <c r="S1016" s="164"/>
      <c r="T1016" s="163"/>
      <c r="U1016" s="163"/>
      <c r="V1016" s="163"/>
      <c r="W1016" s="164"/>
      <c r="X1016" s="164"/>
      <c r="Y1016" s="149"/>
      <c r="Z1016" s="149"/>
      <c r="AA1016" s="149"/>
      <c r="AB1016" s="149"/>
      <c r="AC1016" s="149"/>
      <c r="AD1016" s="149"/>
      <c r="AE1016" s="149" t="s">
        <v>280</v>
      </c>
      <c r="AF1016" s="149">
        <v>2</v>
      </c>
      <c r="AG1016" s="149"/>
      <c r="AH1016" s="194"/>
      <c r="AI1016" s="194"/>
      <c r="AJ1016" s="206" t="s">
        <v>1684</v>
      </c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1" x14ac:dyDescent="0.25">
      <c r="A1017" s="150"/>
      <c r="B1017" s="205" t="s">
        <v>1685</v>
      </c>
      <c r="C1017" s="202"/>
      <c r="D1017" s="203"/>
      <c r="E1017" s="204">
        <v>59.7</v>
      </c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4"/>
      <c r="S1017" s="164"/>
      <c r="T1017" s="163"/>
      <c r="U1017" s="163"/>
      <c r="V1017" s="163"/>
      <c r="W1017" s="164"/>
      <c r="X1017" s="164"/>
      <c r="Y1017" s="149"/>
      <c r="Z1017" s="149"/>
      <c r="AA1017" s="149"/>
      <c r="AB1017" s="149"/>
      <c r="AC1017" s="149"/>
      <c r="AD1017" s="149"/>
      <c r="AE1017" s="149" t="s">
        <v>280</v>
      </c>
      <c r="AF1017" s="149">
        <v>2</v>
      </c>
      <c r="AG1017" s="149"/>
      <c r="AH1017" s="194"/>
      <c r="AI1017" s="194"/>
      <c r="AJ1017" s="206" t="s">
        <v>1685</v>
      </c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1" x14ac:dyDescent="0.25">
      <c r="A1018" s="150"/>
      <c r="B1018" s="205" t="s">
        <v>1686</v>
      </c>
      <c r="C1018" s="202"/>
      <c r="D1018" s="203"/>
      <c r="E1018" s="204">
        <v>59.55</v>
      </c>
      <c r="F1018" s="163"/>
      <c r="G1018" s="163"/>
      <c r="H1018" s="163"/>
      <c r="I1018" s="163"/>
      <c r="J1018" s="163"/>
      <c r="K1018" s="163"/>
      <c r="L1018" s="163"/>
      <c r="M1018" s="163"/>
      <c r="N1018" s="163"/>
      <c r="O1018" s="163"/>
      <c r="P1018" s="163"/>
      <c r="Q1018" s="163"/>
      <c r="R1018" s="164"/>
      <c r="S1018" s="164"/>
      <c r="T1018" s="163"/>
      <c r="U1018" s="163"/>
      <c r="V1018" s="163"/>
      <c r="W1018" s="164"/>
      <c r="X1018" s="164"/>
      <c r="Y1018" s="149"/>
      <c r="Z1018" s="149"/>
      <c r="AA1018" s="149"/>
      <c r="AB1018" s="149"/>
      <c r="AC1018" s="149"/>
      <c r="AD1018" s="149"/>
      <c r="AE1018" s="149" t="s">
        <v>280</v>
      </c>
      <c r="AF1018" s="149">
        <v>2</v>
      </c>
      <c r="AG1018" s="149"/>
      <c r="AH1018" s="194"/>
      <c r="AI1018" s="194"/>
      <c r="AJ1018" s="206" t="s">
        <v>1686</v>
      </c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outlineLevel="1" x14ac:dyDescent="0.25">
      <c r="A1019" s="150"/>
      <c r="B1019" s="205" t="s">
        <v>1687</v>
      </c>
      <c r="C1019" s="202"/>
      <c r="D1019" s="203"/>
      <c r="E1019" s="204">
        <v>42.78</v>
      </c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4"/>
      <c r="S1019" s="164"/>
      <c r="T1019" s="163"/>
      <c r="U1019" s="163"/>
      <c r="V1019" s="163"/>
      <c r="W1019" s="164"/>
      <c r="X1019" s="164"/>
      <c r="Y1019" s="149"/>
      <c r="Z1019" s="149"/>
      <c r="AA1019" s="149"/>
      <c r="AB1019" s="149"/>
      <c r="AC1019" s="149"/>
      <c r="AD1019" s="149"/>
      <c r="AE1019" s="149" t="s">
        <v>280</v>
      </c>
      <c r="AF1019" s="149">
        <v>2</v>
      </c>
      <c r="AG1019" s="149"/>
      <c r="AH1019" s="194"/>
      <c r="AI1019" s="194"/>
      <c r="AJ1019" s="206" t="s">
        <v>1687</v>
      </c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1" x14ac:dyDescent="0.25">
      <c r="A1020" s="150"/>
      <c r="B1020" s="205" t="s">
        <v>1688</v>
      </c>
      <c r="C1020" s="202"/>
      <c r="D1020" s="203"/>
      <c r="E1020" s="204">
        <v>68.64</v>
      </c>
      <c r="F1020" s="163"/>
      <c r="G1020" s="163"/>
      <c r="H1020" s="163"/>
      <c r="I1020" s="163"/>
      <c r="J1020" s="163"/>
      <c r="K1020" s="163"/>
      <c r="L1020" s="163"/>
      <c r="M1020" s="163"/>
      <c r="N1020" s="163"/>
      <c r="O1020" s="163"/>
      <c r="P1020" s="163"/>
      <c r="Q1020" s="163"/>
      <c r="R1020" s="164"/>
      <c r="S1020" s="164"/>
      <c r="T1020" s="163"/>
      <c r="U1020" s="163"/>
      <c r="V1020" s="163"/>
      <c r="W1020" s="164"/>
      <c r="X1020" s="164"/>
      <c r="Y1020" s="149"/>
      <c r="Z1020" s="149"/>
      <c r="AA1020" s="149"/>
      <c r="AB1020" s="149"/>
      <c r="AC1020" s="149"/>
      <c r="AD1020" s="149"/>
      <c r="AE1020" s="149" t="s">
        <v>280</v>
      </c>
      <c r="AF1020" s="149">
        <v>2</v>
      </c>
      <c r="AG1020" s="149"/>
      <c r="AH1020" s="194"/>
      <c r="AI1020" s="194"/>
      <c r="AJ1020" s="206" t="s">
        <v>1688</v>
      </c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outlineLevel="1" x14ac:dyDescent="0.25">
      <c r="A1021" s="150"/>
      <c r="B1021" s="205" t="s">
        <v>1689</v>
      </c>
      <c r="C1021" s="202"/>
      <c r="D1021" s="203"/>
      <c r="E1021" s="204">
        <v>41.55</v>
      </c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4"/>
      <c r="S1021" s="164"/>
      <c r="T1021" s="163"/>
      <c r="U1021" s="163"/>
      <c r="V1021" s="163"/>
      <c r="W1021" s="164"/>
      <c r="X1021" s="164"/>
      <c r="Y1021" s="149"/>
      <c r="Z1021" s="149"/>
      <c r="AA1021" s="149"/>
      <c r="AB1021" s="149"/>
      <c r="AC1021" s="149"/>
      <c r="AD1021" s="149"/>
      <c r="AE1021" s="149" t="s">
        <v>280</v>
      </c>
      <c r="AF1021" s="149">
        <v>2</v>
      </c>
      <c r="AG1021" s="149"/>
      <c r="AH1021" s="194"/>
      <c r="AI1021" s="194"/>
      <c r="AJ1021" s="206" t="s">
        <v>1689</v>
      </c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1" x14ac:dyDescent="0.25">
      <c r="A1022" s="150"/>
      <c r="B1022" s="205" t="s">
        <v>1690</v>
      </c>
      <c r="C1022" s="202"/>
      <c r="D1022" s="203"/>
      <c r="E1022" s="204">
        <v>10.38</v>
      </c>
      <c r="F1022" s="163"/>
      <c r="G1022" s="163"/>
      <c r="H1022" s="163"/>
      <c r="I1022" s="163"/>
      <c r="J1022" s="163"/>
      <c r="K1022" s="163"/>
      <c r="L1022" s="163"/>
      <c r="M1022" s="163"/>
      <c r="N1022" s="163"/>
      <c r="O1022" s="163"/>
      <c r="P1022" s="163"/>
      <c r="Q1022" s="163"/>
      <c r="R1022" s="164"/>
      <c r="S1022" s="164"/>
      <c r="T1022" s="163"/>
      <c r="U1022" s="163"/>
      <c r="V1022" s="163"/>
      <c r="W1022" s="164"/>
      <c r="X1022" s="164"/>
      <c r="Y1022" s="149"/>
      <c r="Z1022" s="149"/>
      <c r="AA1022" s="149"/>
      <c r="AB1022" s="149"/>
      <c r="AC1022" s="149"/>
      <c r="AD1022" s="149"/>
      <c r="AE1022" s="149" t="s">
        <v>280</v>
      </c>
      <c r="AF1022" s="149">
        <v>2</v>
      </c>
      <c r="AG1022" s="149"/>
      <c r="AH1022" s="194"/>
      <c r="AI1022" s="194"/>
      <c r="AJ1022" s="206" t="s">
        <v>1690</v>
      </c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outlineLevel="1" x14ac:dyDescent="0.25">
      <c r="A1023" s="150"/>
      <c r="B1023" s="205" t="s">
        <v>1691</v>
      </c>
      <c r="C1023" s="202"/>
      <c r="D1023" s="203"/>
      <c r="E1023" s="204">
        <v>46.86</v>
      </c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4"/>
      <c r="S1023" s="164"/>
      <c r="T1023" s="163"/>
      <c r="U1023" s="163"/>
      <c r="V1023" s="163"/>
      <c r="W1023" s="164"/>
      <c r="X1023" s="164"/>
      <c r="Y1023" s="149"/>
      <c r="Z1023" s="149"/>
      <c r="AA1023" s="149"/>
      <c r="AB1023" s="149"/>
      <c r="AC1023" s="149"/>
      <c r="AD1023" s="149"/>
      <c r="AE1023" s="149" t="s">
        <v>280</v>
      </c>
      <c r="AF1023" s="149">
        <v>2</v>
      </c>
      <c r="AG1023" s="149"/>
      <c r="AH1023" s="194"/>
      <c r="AI1023" s="194"/>
      <c r="AJ1023" s="206" t="s">
        <v>1691</v>
      </c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outlineLevel="1" x14ac:dyDescent="0.25">
      <c r="A1024" s="150"/>
      <c r="B1024" s="205" t="s">
        <v>1692</v>
      </c>
      <c r="C1024" s="202"/>
      <c r="D1024" s="203"/>
      <c r="E1024" s="204">
        <v>66.75</v>
      </c>
      <c r="F1024" s="163"/>
      <c r="G1024" s="163"/>
      <c r="H1024" s="163"/>
      <c r="I1024" s="163"/>
      <c r="J1024" s="163"/>
      <c r="K1024" s="163"/>
      <c r="L1024" s="163"/>
      <c r="M1024" s="163"/>
      <c r="N1024" s="163"/>
      <c r="O1024" s="163"/>
      <c r="P1024" s="163"/>
      <c r="Q1024" s="163"/>
      <c r="R1024" s="164"/>
      <c r="S1024" s="164"/>
      <c r="T1024" s="163"/>
      <c r="U1024" s="163"/>
      <c r="V1024" s="163"/>
      <c r="W1024" s="164"/>
      <c r="X1024" s="164"/>
      <c r="Y1024" s="149"/>
      <c r="Z1024" s="149"/>
      <c r="AA1024" s="149"/>
      <c r="AB1024" s="149"/>
      <c r="AC1024" s="149"/>
      <c r="AD1024" s="149"/>
      <c r="AE1024" s="149" t="s">
        <v>280</v>
      </c>
      <c r="AF1024" s="149">
        <v>2</v>
      </c>
      <c r="AG1024" s="149"/>
      <c r="AH1024" s="194"/>
      <c r="AI1024" s="194"/>
      <c r="AJ1024" s="206" t="s">
        <v>1692</v>
      </c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1" x14ac:dyDescent="0.25">
      <c r="A1025" s="150"/>
      <c r="B1025" s="205" t="s">
        <v>1693</v>
      </c>
      <c r="C1025" s="202"/>
      <c r="D1025" s="203"/>
      <c r="E1025" s="204">
        <v>37.65</v>
      </c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4"/>
      <c r="S1025" s="164"/>
      <c r="T1025" s="163"/>
      <c r="U1025" s="163"/>
      <c r="V1025" s="163"/>
      <c r="W1025" s="164"/>
      <c r="X1025" s="164"/>
      <c r="Y1025" s="149"/>
      <c r="Z1025" s="149"/>
      <c r="AA1025" s="149"/>
      <c r="AB1025" s="149"/>
      <c r="AC1025" s="149"/>
      <c r="AD1025" s="149"/>
      <c r="AE1025" s="149" t="s">
        <v>280</v>
      </c>
      <c r="AF1025" s="149">
        <v>2</v>
      </c>
      <c r="AG1025" s="149"/>
      <c r="AH1025" s="194"/>
      <c r="AI1025" s="194"/>
      <c r="AJ1025" s="206" t="s">
        <v>1693</v>
      </c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outlineLevel="1" x14ac:dyDescent="0.25">
      <c r="A1026" s="150"/>
      <c r="B1026" s="208" t="s">
        <v>1694</v>
      </c>
      <c r="C1026" s="209"/>
      <c r="D1026" s="207"/>
      <c r="E1026" s="204">
        <v>1822.26</v>
      </c>
      <c r="F1026" s="163"/>
      <c r="G1026" s="163"/>
      <c r="H1026" s="163"/>
      <c r="I1026" s="163"/>
      <c r="J1026" s="163"/>
      <c r="K1026" s="163"/>
      <c r="L1026" s="163"/>
      <c r="M1026" s="163"/>
      <c r="N1026" s="163"/>
      <c r="O1026" s="163"/>
      <c r="P1026" s="163"/>
      <c r="Q1026" s="163"/>
      <c r="R1026" s="164"/>
      <c r="S1026" s="164"/>
      <c r="T1026" s="163"/>
      <c r="U1026" s="163"/>
      <c r="V1026" s="163"/>
      <c r="W1026" s="164"/>
      <c r="X1026" s="164"/>
      <c r="Y1026" s="149"/>
      <c r="Z1026" s="149"/>
      <c r="AA1026" s="149"/>
      <c r="AB1026" s="149"/>
      <c r="AC1026" s="149"/>
      <c r="AD1026" s="149"/>
      <c r="AE1026" s="149" t="s">
        <v>280</v>
      </c>
      <c r="AF1026" s="149">
        <v>3</v>
      </c>
      <c r="AG1026" s="149"/>
      <c r="AH1026" s="194"/>
      <c r="AI1026" s="194"/>
      <c r="AJ1026" s="206" t="s">
        <v>1694</v>
      </c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</row>
    <row r="1027" spans="1:60" outlineLevel="1" x14ac:dyDescent="0.25">
      <c r="A1027" s="150"/>
      <c r="B1027" s="202" t="s">
        <v>1695</v>
      </c>
      <c r="C1027" s="202"/>
      <c r="D1027" s="203"/>
      <c r="E1027" s="204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4"/>
      <c r="S1027" s="164"/>
      <c r="T1027" s="163"/>
      <c r="U1027" s="163"/>
      <c r="V1027" s="163"/>
      <c r="W1027" s="164"/>
      <c r="X1027" s="164"/>
      <c r="Y1027" s="149"/>
      <c r="Z1027" s="149"/>
      <c r="AA1027" s="149"/>
      <c r="AB1027" s="149"/>
      <c r="AC1027" s="149"/>
      <c r="AD1027" s="149"/>
      <c r="AE1027" s="149" t="s">
        <v>280</v>
      </c>
      <c r="AF1027" s="149"/>
      <c r="AG1027" s="149"/>
      <c r="AH1027" s="194"/>
      <c r="AI1027" s="194"/>
      <c r="AJ1027" s="197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</row>
    <row r="1028" spans="1:60" outlineLevel="1" x14ac:dyDescent="0.25">
      <c r="A1028" s="150"/>
      <c r="B1028" s="191" t="s">
        <v>1696</v>
      </c>
      <c r="C1028" s="192"/>
      <c r="D1028" s="189"/>
      <c r="E1028" s="190">
        <v>911.13</v>
      </c>
      <c r="F1028" s="163"/>
      <c r="G1028" s="163"/>
      <c r="H1028" s="163"/>
      <c r="I1028" s="163"/>
      <c r="J1028" s="163"/>
      <c r="K1028" s="163"/>
      <c r="L1028" s="163"/>
      <c r="M1028" s="163"/>
      <c r="N1028" s="163"/>
      <c r="O1028" s="163"/>
      <c r="P1028" s="163"/>
      <c r="Q1028" s="163"/>
      <c r="R1028" s="164"/>
      <c r="S1028" s="164"/>
      <c r="T1028" s="163"/>
      <c r="U1028" s="163"/>
      <c r="V1028" s="163"/>
      <c r="W1028" s="164"/>
      <c r="X1028" s="164"/>
      <c r="Y1028" s="149"/>
      <c r="Z1028" s="149"/>
      <c r="AA1028" s="149"/>
      <c r="AB1028" s="149"/>
      <c r="AC1028" s="149"/>
      <c r="AD1028" s="149"/>
      <c r="AE1028" s="149" t="s">
        <v>280</v>
      </c>
      <c r="AF1028" s="149">
        <v>0</v>
      </c>
      <c r="AG1028" s="149"/>
      <c r="AH1028" s="194"/>
      <c r="AI1028" s="198" t="s">
        <v>1696</v>
      </c>
      <c r="AJ1028" s="197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  <c r="BH1028" s="149"/>
    </row>
    <row r="1029" spans="1:60" outlineLevel="1" x14ac:dyDescent="0.25">
      <c r="A1029" s="150"/>
      <c r="B1029" s="191" t="s">
        <v>1697</v>
      </c>
      <c r="C1029" s="192"/>
      <c r="D1029" s="189"/>
      <c r="E1029" s="190">
        <v>687.49</v>
      </c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4"/>
      <c r="S1029" s="164"/>
      <c r="T1029" s="163"/>
      <c r="U1029" s="163"/>
      <c r="V1029" s="163"/>
      <c r="W1029" s="164"/>
      <c r="X1029" s="164"/>
      <c r="Y1029" s="149"/>
      <c r="Z1029" s="149"/>
      <c r="AA1029" s="149"/>
      <c r="AB1029" s="149"/>
      <c r="AC1029" s="149"/>
      <c r="AD1029" s="149"/>
      <c r="AE1029" s="149" t="s">
        <v>280</v>
      </c>
      <c r="AF1029" s="149">
        <v>0</v>
      </c>
      <c r="AG1029" s="149"/>
      <c r="AH1029" s="194"/>
      <c r="AI1029" s="198" t="s">
        <v>1697</v>
      </c>
      <c r="AJ1029" s="197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1" x14ac:dyDescent="0.25">
      <c r="A1030" s="182">
        <v>282</v>
      </c>
      <c r="B1030" s="183" t="s">
        <v>1698</v>
      </c>
      <c r="C1030" s="183" t="s">
        <v>1699</v>
      </c>
      <c r="D1030" s="184" t="s">
        <v>356</v>
      </c>
      <c r="E1030" s="185">
        <v>911.13</v>
      </c>
      <c r="F1030" s="188"/>
      <c r="G1030" s="186">
        <f>ROUND(E1030*F1030,2)</f>
        <v>0</v>
      </c>
      <c r="H1030" s="188"/>
      <c r="I1030" s="186">
        <f>ROUND(E1030*H1030,2)</f>
        <v>0</v>
      </c>
      <c r="J1030" s="188"/>
      <c r="K1030" s="186">
        <f>ROUND(E1030*J1030,2)</f>
        <v>0</v>
      </c>
      <c r="L1030" s="186">
        <v>21</v>
      </c>
      <c r="M1030" s="186">
        <f>G1030*(1+L1030/100)</f>
        <v>0</v>
      </c>
      <c r="N1030" s="186">
        <v>4.8000000000000001E-4</v>
      </c>
      <c r="O1030" s="186">
        <f>ROUND(E1030*N1030,2)</f>
        <v>0.44</v>
      </c>
      <c r="P1030" s="186">
        <v>0</v>
      </c>
      <c r="Q1030" s="186">
        <f>ROUND(E1030*P1030,2)</f>
        <v>0</v>
      </c>
      <c r="R1030" s="187" t="s">
        <v>1645</v>
      </c>
      <c r="S1030" s="187" t="s">
        <v>221</v>
      </c>
      <c r="T1030" s="186" t="s">
        <v>221</v>
      </c>
      <c r="U1030" s="186">
        <v>0.10902000000000001</v>
      </c>
      <c r="V1030" s="186">
        <f>ROUND(E1030*U1030,2)</f>
        <v>99.33</v>
      </c>
      <c r="W1030" s="187"/>
      <c r="X1030" s="187"/>
      <c r="Y1030" s="149"/>
      <c r="Z1030" s="149"/>
      <c r="AA1030" s="149"/>
      <c r="AB1030" s="149"/>
      <c r="AC1030" s="149"/>
      <c r="AD1030" s="149"/>
      <c r="AE1030" s="149" t="s">
        <v>332</v>
      </c>
      <c r="AF1030" s="149" t="s">
        <v>1700</v>
      </c>
      <c r="AG1030" s="149"/>
      <c r="AH1030" s="194"/>
      <c r="AI1030" s="194"/>
      <c r="AJ1030" s="197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outlineLevel="1" x14ac:dyDescent="0.25">
      <c r="A1031" s="150"/>
      <c r="B1031" s="191" t="s">
        <v>1701</v>
      </c>
      <c r="C1031" s="192"/>
      <c r="D1031" s="189"/>
      <c r="E1031" s="190">
        <v>911.13</v>
      </c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4"/>
      <c r="S1031" s="164"/>
      <c r="T1031" s="163"/>
      <c r="U1031" s="163"/>
      <c r="V1031" s="163"/>
      <c r="W1031" s="164"/>
      <c r="X1031" s="164"/>
      <c r="Y1031" s="149"/>
      <c r="Z1031" s="149"/>
      <c r="AA1031" s="149"/>
      <c r="AB1031" s="149"/>
      <c r="AC1031" s="149"/>
      <c r="AD1031" s="149"/>
      <c r="AE1031" s="149" t="s">
        <v>280</v>
      </c>
      <c r="AF1031" s="149">
        <v>0</v>
      </c>
      <c r="AG1031" s="149"/>
      <c r="AH1031" s="194"/>
      <c r="AI1031" s="198" t="s">
        <v>1701</v>
      </c>
      <c r="AJ1031" s="197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</row>
    <row r="1032" spans="1:60" x14ac:dyDescent="0.25">
      <c r="A1032" s="136"/>
      <c r="B1032" s="154"/>
      <c r="C1032" s="154"/>
      <c r="D1032" s="157"/>
      <c r="E1032" s="158"/>
      <c r="F1032" s="159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60"/>
      <c r="S1032" s="160"/>
      <c r="T1032" s="159"/>
      <c r="U1032" s="159"/>
      <c r="V1032" s="159"/>
      <c r="W1032" s="160"/>
      <c r="X1032" s="160"/>
      <c r="AH1032" s="193"/>
      <c r="AI1032" s="193"/>
      <c r="AJ1032" s="196"/>
    </row>
    <row r="1033" spans="1:60" x14ac:dyDescent="0.25">
      <c r="A1033" s="152" t="s">
        <v>215</v>
      </c>
      <c r="B1033" s="169" t="s">
        <v>174</v>
      </c>
      <c r="C1033" s="169" t="s">
        <v>175</v>
      </c>
      <c r="D1033" s="170"/>
      <c r="E1033" s="171"/>
      <c r="F1033" s="172"/>
      <c r="G1033" s="173">
        <f>SUMIF(AE1034:AE1035,"&lt;&gt;NOR",G1034:G1035)</f>
        <v>0</v>
      </c>
      <c r="H1033" s="172"/>
      <c r="I1033" s="172">
        <f>SUM(I1034:I1035)</f>
        <v>0</v>
      </c>
      <c r="J1033" s="172"/>
      <c r="K1033" s="172">
        <f>SUM(K1034:K1035)</f>
        <v>0</v>
      </c>
      <c r="L1033" s="172"/>
      <c r="M1033" s="172">
        <f>SUM(M1034:M1035)</f>
        <v>0</v>
      </c>
      <c r="N1033" s="172"/>
      <c r="O1033" s="172">
        <f>SUM(O1034:O1035)</f>
        <v>0</v>
      </c>
      <c r="P1033" s="172"/>
      <c r="Q1033" s="172">
        <f>SUM(Q1034:Q1035)</f>
        <v>0</v>
      </c>
      <c r="R1033" s="174"/>
      <c r="S1033" s="174"/>
      <c r="T1033" s="172"/>
      <c r="U1033" s="172"/>
      <c r="V1033" s="172">
        <f>SUM(V1034:V1035)</f>
        <v>0</v>
      </c>
      <c r="W1033" s="174"/>
      <c r="X1033" s="175"/>
      <c r="AE1033" t="s">
        <v>216</v>
      </c>
      <c r="AH1033" s="193"/>
      <c r="AI1033" s="193"/>
      <c r="AJ1033" s="196"/>
    </row>
    <row r="1034" spans="1:60" ht="30.6" outlineLevel="1" x14ac:dyDescent="0.25">
      <c r="A1034" s="182">
        <v>283</v>
      </c>
      <c r="B1034" s="183" t="s">
        <v>1702</v>
      </c>
      <c r="C1034" s="183" t="s">
        <v>2882</v>
      </c>
      <c r="D1034" s="184" t="s">
        <v>356</v>
      </c>
      <c r="E1034" s="185">
        <v>69.16</v>
      </c>
      <c r="F1034" s="188"/>
      <c r="G1034" s="186">
        <f>ROUND(E1034*F1034,2)</f>
        <v>0</v>
      </c>
      <c r="H1034" s="188"/>
      <c r="I1034" s="186">
        <f>ROUND(E1034*H1034,2)</f>
        <v>0</v>
      </c>
      <c r="J1034" s="188"/>
      <c r="K1034" s="186">
        <f>ROUND(E1034*J1034,2)</f>
        <v>0</v>
      </c>
      <c r="L1034" s="186">
        <v>21</v>
      </c>
      <c r="M1034" s="186">
        <f>G1034*(1+L1034/100)</f>
        <v>0</v>
      </c>
      <c r="N1034" s="186">
        <v>0</v>
      </c>
      <c r="O1034" s="186">
        <f>ROUND(E1034*N1034,2)</f>
        <v>0</v>
      </c>
      <c r="P1034" s="186">
        <v>0</v>
      </c>
      <c r="Q1034" s="186">
        <f>ROUND(E1034*P1034,2)</f>
        <v>0</v>
      </c>
      <c r="R1034" s="187"/>
      <c r="S1034" s="187" t="s">
        <v>230</v>
      </c>
      <c r="T1034" s="186" t="s">
        <v>222</v>
      </c>
      <c r="U1034" s="186">
        <v>0</v>
      </c>
      <c r="V1034" s="186">
        <f>ROUND(E1034*U1034,2)</f>
        <v>0</v>
      </c>
      <c r="W1034" s="187"/>
      <c r="X1034" s="187"/>
      <c r="Y1034" s="149"/>
      <c r="Z1034" s="149"/>
      <c r="AA1034" s="149"/>
      <c r="AB1034" s="149"/>
      <c r="AC1034" s="149"/>
      <c r="AD1034" s="149"/>
      <c r="AE1034" s="149" t="s">
        <v>332</v>
      </c>
      <c r="AF1034" s="149" t="s">
        <v>1703</v>
      </c>
      <c r="AG1034" s="149"/>
      <c r="AH1034" s="194"/>
      <c r="AI1034" s="194"/>
      <c r="AJ1034" s="197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</row>
    <row r="1035" spans="1:60" outlineLevel="1" x14ac:dyDescent="0.25">
      <c r="A1035" s="150"/>
      <c r="B1035" s="191" t="s">
        <v>1704</v>
      </c>
      <c r="C1035" s="192"/>
      <c r="D1035" s="189"/>
      <c r="E1035" s="190">
        <v>69.16</v>
      </c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4"/>
      <c r="S1035" s="164"/>
      <c r="T1035" s="163"/>
      <c r="U1035" s="163"/>
      <c r="V1035" s="163"/>
      <c r="W1035" s="164"/>
      <c r="X1035" s="164"/>
      <c r="Y1035" s="149"/>
      <c r="Z1035" s="149"/>
      <c r="AA1035" s="149"/>
      <c r="AB1035" s="149"/>
      <c r="AC1035" s="149"/>
      <c r="AD1035" s="149"/>
      <c r="AE1035" s="149" t="s">
        <v>280</v>
      </c>
      <c r="AF1035" s="149">
        <v>0</v>
      </c>
      <c r="AG1035" s="149"/>
      <c r="AH1035" s="194"/>
      <c r="AI1035" s="198" t="s">
        <v>1704</v>
      </c>
      <c r="AJ1035" s="197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x14ac:dyDescent="0.25">
      <c r="A1036" s="136"/>
      <c r="B1036" s="154"/>
      <c r="C1036" s="154"/>
      <c r="D1036" s="157"/>
      <c r="E1036" s="158"/>
      <c r="F1036" s="159"/>
      <c r="G1036" s="159"/>
      <c r="H1036" s="159"/>
      <c r="I1036" s="159"/>
      <c r="J1036" s="159"/>
      <c r="K1036" s="159"/>
      <c r="L1036" s="159"/>
      <c r="M1036" s="159"/>
      <c r="N1036" s="159"/>
      <c r="O1036" s="159"/>
      <c r="P1036" s="159"/>
      <c r="Q1036" s="159"/>
      <c r="R1036" s="160"/>
      <c r="S1036" s="160"/>
      <c r="T1036" s="159"/>
      <c r="U1036" s="159"/>
      <c r="V1036" s="159"/>
      <c r="W1036" s="160"/>
      <c r="X1036" s="160"/>
      <c r="AH1036" s="193"/>
      <c r="AI1036" s="193"/>
      <c r="AJ1036" s="196"/>
    </row>
    <row r="1037" spans="1:60" x14ac:dyDescent="0.25">
      <c r="A1037" s="152" t="s">
        <v>215</v>
      </c>
      <c r="B1037" s="169" t="s">
        <v>178</v>
      </c>
      <c r="C1037" s="169" t="s">
        <v>179</v>
      </c>
      <c r="D1037" s="170"/>
      <c r="E1037" s="171"/>
      <c r="F1037" s="172"/>
      <c r="G1037" s="173">
        <f>SUMIF(AE1038:AE1070,"&lt;&gt;NOR",G1038:G1070)</f>
        <v>0</v>
      </c>
      <c r="H1037" s="172"/>
      <c r="I1037" s="172">
        <f>SUM(I1038:I1070)</f>
        <v>0</v>
      </c>
      <c r="J1037" s="172"/>
      <c r="K1037" s="172">
        <f>SUM(K1038:K1070)</f>
        <v>0</v>
      </c>
      <c r="L1037" s="172"/>
      <c r="M1037" s="172">
        <f>SUM(M1038:M1070)</f>
        <v>0</v>
      </c>
      <c r="N1037" s="172"/>
      <c r="O1037" s="172">
        <f>SUM(O1038:O1070)</f>
        <v>0</v>
      </c>
      <c r="P1037" s="172"/>
      <c r="Q1037" s="172">
        <f>SUM(Q1038:Q1070)</f>
        <v>0</v>
      </c>
      <c r="R1037" s="174"/>
      <c r="S1037" s="174"/>
      <c r="T1037" s="172"/>
      <c r="U1037" s="172"/>
      <c r="V1037" s="172">
        <f>SUM(V1038:V1070)</f>
        <v>516.36</v>
      </c>
      <c r="W1037" s="174"/>
      <c r="X1037" s="175"/>
      <c r="AE1037" t="s">
        <v>216</v>
      </c>
      <c r="AH1037" s="193"/>
      <c r="AI1037" s="193"/>
      <c r="AJ1037" s="196"/>
    </row>
    <row r="1038" spans="1:60" outlineLevel="1" x14ac:dyDescent="0.25">
      <c r="A1038" s="182">
        <v>284</v>
      </c>
      <c r="B1038" s="183" t="s">
        <v>1705</v>
      </c>
      <c r="C1038" s="183" t="s">
        <v>1706</v>
      </c>
      <c r="D1038" s="184" t="s">
        <v>364</v>
      </c>
      <c r="E1038" s="185">
        <v>426</v>
      </c>
      <c r="F1038" s="188"/>
      <c r="G1038" s="186">
        <f>ROUND(E1038*F1038,2)</f>
        <v>0</v>
      </c>
      <c r="H1038" s="188"/>
      <c r="I1038" s="186">
        <f>ROUND(E1038*H1038,2)</f>
        <v>0</v>
      </c>
      <c r="J1038" s="188"/>
      <c r="K1038" s="186">
        <f>ROUND(E1038*J1038,2)</f>
        <v>0</v>
      </c>
      <c r="L1038" s="186">
        <v>21</v>
      </c>
      <c r="M1038" s="186">
        <f>G1038*(1+L1038/100)</f>
        <v>0</v>
      </c>
      <c r="N1038" s="186">
        <v>0</v>
      </c>
      <c r="O1038" s="186">
        <f>ROUND(E1038*N1038,2)</f>
        <v>0</v>
      </c>
      <c r="P1038" s="186">
        <v>0</v>
      </c>
      <c r="Q1038" s="186">
        <f>ROUND(E1038*P1038,2)</f>
        <v>0</v>
      </c>
      <c r="R1038" s="187" t="s">
        <v>775</v>
      </c>
      <c r="S1038" s="187" t="s">
        <v>221</v>
      </c>
      <c r="T1038" s="186" t="s">
        <v>221</v>
      </c>
      <c r="U1038" s="186">
        <v>0.68799999999999994</v>
      </c>
      <c r="V1038" s="186">
        <f>ROUND(E1038*U1038,2)</f>
        <v>293.08999999999997</v>
      </c>
      <c r="W1038" s="187"/>
      <c r="X1038" s="187"/>
      <c r="Y1038" s="149"/>
      <c r="Z1038" s="149"/>
      <c r="AA1038" s="149"/>
      <c r="AB1038" s="149"/>
      <c r="AC1038" s="149"/>
      <c r="AD1038" s="149"/>
      <c r="AE1038" s="149" t="s">
        <v>332</v>
      </c>
      <c r="AF1038" s="149" t="s">
        <v>1707</v>
      </c>
      <c r="AG1038" s="149"/>
      <c r="AH1038" s="194"/>
      <c r="AI1038" s="194"/>
      <c r="AJ1038" s="197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outlineLevel="1" x14ac:dyDescent="0.25">
      <c r="A1039" s="150"/>
      <c r="B1039" s="191" t="s">
        <v>1708</v>
      </c>
      <c r="C1039" s="192"/>
      <c r="D1039" s="189"/>
      <c r="E1039" s="190">
        <v>426</v>
      </c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4"/>
      <c r="S1039" s="164"/>
      <c r="T1039" s="163"/>
      <c r="U1039" s="163"/>
      <c r="V1039" s="163"/>
      <c r="W1039" s="164"/>
      <c r="X1039" s="164"/>
      <c r="Y1039" s="149"/>
      <c r="Z1039" s="149"/>
      <c r="AA1039" s="149"/>
      <c r="AB1039" s="149"/>
      <c r="AC1039" s="149"/>
      <c r="AD1039" s="149"/>
      <c r="AE1039" s="149" t="s">
        <v>280</v>
      </c>
      <c r="AF1039" s="149">
        <v>7</v>
      </c>
      <c r="AG1039" s="149"/>
      <c r="AH1039" s="194"/>
      <c r="AI1039" s="198" t="s">
        <v>1708</v>
      </c>
      <c r="AJ1039" s="197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1" x14ac:dyDescent="0.25">
      <c r="A1040" s="182">
        <v>285</v>
      </c>
      <c r="B1040" s="183" t="s">
        <v>1709</v>
      </c>
      <c r="C1040" s="183" t="s">
        <v>1710</v>
      </c>
      <c r="D1040" s="184" t="s">
        <v>364</v>
      </c>
      <c r="E1040" s="185">
        <v>435.45668000000001</v>
      </c>
      <c r="F1040" s="188"/>
      <c r="G1040" s="186">
        <f>ROUND(E1040*F1040,2)</f>
        <v>0</v>
      </c>
      <c r="H1040" s="188"/>
      <c r="I1040" s="186">
        <f>ROUND(E1040*H1040,2)</f>
        <v>0</v>
      </c>
      <c r="J1040" s="188"/>
      <c r="K1040" s="186">
        <f>ROUND(E1040*J1040,2)</f>
        <v>0</v>
      </c>
      <c r="L1040" s="186">
        <v>21</v>
      </c>
      <c r="M1040" s="186">
        <f>G1040*(1+L1040/100)</f>
        <v>0</v>
      </c>
      <c r="N1040" s="186">
        <v>0</v>
      </c>
      <c r="O1040" s="186">
        <f>ROUND(E1040*N1040,2)</f>
        <v>0</v>
      </c>
      <c r="P1040" s="186">
        <v>0</v>
      </c>
      <c r="Q1040" s="186">
        <f>ROUND(E1040*P1040,2)</f>
        <v>0</v>
      </c>
      <c r="R1040" s="187" t="s">
        <v>1047</v>
      </c>
      <c r="S1040" s="187" t="s">
        <v>221</v>
      </c>
      <c r="T1040" s="186" t="s">
        <v>221</v>
      </c>
      <c r="U1040" s="186">
        <v>0.49</v>
      </c>
      <c r="V1040" s="186">
        <f>ROUND(E1040*U1040,2)</f>
        <v>213.37</v>
      </c>
      <c r="W1040" s="187"/>
      <c r="X1040" s="187"/>
      <c r="Y1040" s="149"/>
      <c r="Z1040" s="149"/>
      <c r="AA1040" s="149"/>
      <c r="AB1040" s="149"/>
      <c r="AC1040" s="149"/>
      <c r="AD1040" s="149"/>
      <c r="AE1040" s="149" t="s">
        <v>332</v>
      </c>
      <c r="AF1040" s="149" t="s">
        <v>1711</v>
      </c>
      <c r="AG1040" s="149"/>
      <c r="AH1040" s="194"/>
      <c r="AI1040" s="194"/>
      <c r="AJ1040" s="197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outlineLevel="1" x14ac:dyDescent="0.25">
      <c r="A1041" s="150"/>
      <c r="B1041" s="191" t="s">
        <v>1708</v>
      </c>
      <c r="C1041" s="192"/>
      <c r="D1041" s="189"/>
      <c r="E1041" s="190">
        <v>426</v>
      </c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4"/>
      <c r="S1041" s="164"/>
      <c r="T1041" s="163"/>
      <c r="U1041" s="163"/>
      <c r="V1041" s="163"/>
      <c r="W1041" s="164"/>
      <c r="X1041" s="164"/>
      <c r="Y1041" s="149"/>
      <c r="Z1041" s="149"/>
      <c r="AA1041" s="149"/>
      <c r="AB1041" s="149"/>
      <c r="AC1041" s="149"/>
      <c r="AD1041" s="149"/>
      <c r="AE1041" s="149" t="s">
        <v>280</v>
      </c>
      <c r="AF1041" s="149">
        <v>7</v>
      </c>
      <c r="AG1041" s="149"/>
      <c r="AH1041" s="194"/>
      <c r="AI1041" s="198" t="s">
        <v>1708</v>
      </c>
      <c r="AJ1041" s="197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1" x14ac:dyDescent="0.25">
      <c r="A1042" s="150"/>
      <c r="B1042" s="191" t="s">
        <v>1712</v>
      </c>
      <c r="C1042" s="192"/>
      <c r="D1042" s="189"/>
      <c r="E1042" s="190">
        <v>0.621</v>
      </c>
      <c r="F1042" s="163"/>
      <c r="G1042" s="163"/>
      <c r="H1042" s="163"/>
      <c r="I1042" s="163"/>
      <c r="J1042" s="163"/>
      <c r="K1042" s="163"/>
      <c r="L1042" s="163"/>
      <c r="M1042" s="163"/>
      <c r="N1042" s="163"/>
      <c r="O1042" s="163"/>
      <c r="P1042" s="163"/>
      <c r="Q1042" s="163"/>
      <c r="R1042" s="164"/>
      <c r="S1042" s="164"/>
      <c r="T1042" s="163"/>
      <c r="U1042" s="163"/>
      <c r="V1042" s="163"/>
      <c r="W1042" s="164"/>
      <c r="X1042" s="164"/>
      <c r="Y1042" s="149"/>
      <c r="Z1042" s="149"/>
      <c r="AA1042" s="149"/>
      <c r="AB1042" s="149"/>
      <c r="AC1042" s="149"/>
      <c r="AD1042" s="149"/>
      <c r="AE1042" s="149" t="s">
        <v>280</v>
      </c>
      <c r="AF1042" s="149">
        <v>7</v>
      </c>
      <c r="AG1042" s="149"/>
      <c r="AH1042" s="194"/>
      <c r="AI1042" s="198" t="s">
        <v>1712</v>
      </c>
      <c r="AJ1042" s="197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1" x14ac:dyDescent="0.25">
      <c r="A1043" s="150"/>
      <c r="B1043" s="191" t="s">
        <v>1713</v>
      </c>
      <c r="C1043" s="192"/>
      <c r="D1043" s="189"/>
      <c r="E1043" s="190">
        <v>4.2880000000000003</v>
      </c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4"/>
      <c r="S1043" s="164"/>
      <c r="T1043" s="163"/>
      <c r="U1043" s="163"/>
      <c r="V1043" s="163"/>
      <c r="W1043" s="164"/>
      <c r="X1043" s="164"/>
      <c r="Y1043" s="149"/>
      <c r="Z1043" s="149"/>
      <c r="AA1043" s="149"/>
      <c r="AB1043" s="149"/>
      <c r="AC1043" s="149"/>
      <c r="AD1043" s="149"/>
      <c r="AE1043" s="149" t="s">
        <v>280</v>
      </c>
      <c r="AF1043" s="149">
        <v>7</v>
      </c>
      <c r="AG1043" s="149"/>
      <c r="AH1043" s="194"/>
      <c r="AI1043" s="198" t="s">
        <v>1713</v>
      </c>
      <c r="AJ1043" s="197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1" x14ac:dyDescent="0.25">
      <c r="A1044" s="150"/>
      <c r="B1044" s="191" t="s">
        <v>1714</v>
      </c>
      <c r="C1044" s="192"/>
      <c r="D1044" s="189"/>
      <c r="E1044" s="190">
        <v>0.73319999999999996</v>
      </c>
      <c r="F1044" s="163"/>
      <c r="G1044" s="163"/>
      <c r="H1044" s="163"/>
      <c r="I1044" s="163"/>
      <c r="J1044" s="163"/>
      <c r="K1044" s="163"/>
      <c r="L1044" s="163"/>
      <c r="M1044" s="163"/>
      <c r="N1044" s="163"/>
      <c r="O1044" s="163"/>
      <c r="P1044" s="163"/>
      <c r="Q1044" s="163"/>
      <c r="R1044" s="164"/>
      <c r="S1044" s="164"/>
      <c r="T1044" s="163"/>
      <c r="U1044" s="163"/>
      <c r="V1044" s="163"/>
      <c r="W1044" s="164"/>
      <c r="X1044" s="164"/>
      <c r="Y1044" s="149"/>
      <c r="Z1044" s="149"/>
      <c r="AA1044" s="149"/>
      <c r="AB1044" s="149"/>
      <c r="AC1044" s="149"/>
      <c r="AD1044" s="149"/>
      <c r="AE1044" s="149" t="s">
        <v>280</v>
      </c>
      <c r="AF1044" s="149">
        <v>7</v>
      </c>
      <c r="AG1044" s="149"/>
      <c r="AH1044" s="194"/>
      <c r="AI1044" s="198" t="s">
        <v>1714</v>
      </c>
      <c r="AJ1044" s="197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1" x14ac:dyDescent="0.25">
      <c r="A1045" s="150"/>
      <c r="B1045" s="191" t="s">
        <v>1715</v>
      </c>
      <c r="C1045" s="192"/>
      <c r="D1045" s="189"/>
      <c r="E1045" s="190">
        <v>0.126</v>
      </c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4"/>
      <c r="S1045" s="164"/>
      <c r="T1045" s="163"/>
      <c r="U1045" s="163"/>
      <c r="V1045" s="163"/>
      <c r="W1045" s="164"/>
      <c r="X1045" s="164"/>
      <c r="Y1045" s="149"/>
      <c r="Z1045" s="149"/>
      <c r="AA1045" s="149"/>
      <c r="AB1045" s="149"/>
      <c r="AC1045" s="149"/>
      <c r="AD1045" s="149"/>
      <c r="AE1045" s="149" t="s">
        <v>280</v>
      </c>
      <c r="AF1045" s="149">
        <v>7</v>
      </c>
      <c r="AG1045" s="149"/>
      <c r="AH1045" s="194"/>
      <c r="AI1045" s="198" t="s">
        <v>1715</v>
      </c>
      <c r="AJ1045" s="197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1" x14ac:dyDescent="0.25">
      <c r="A1046" s="150"/>
      <c r="B1046" s="191" t="s">
        <v>1716</v>
      </c>
      <c r="C1046" s="192"/>
      <c r="D1046" s="189"/>
      <c r="E1046" s="190"/>
      <c r="F1046" s="163"/>
      <c r="G1046" s="163"/>
      <c r="H1046" s="163"/>
      <c r="I1046" s="163"/>
      <c r="J1046" s="163"/>
      <c r="K1046" s="163"/>
      <c r="L1046" s="163"/>
      <c r="M1046" s="163"/>
      <c r="N1046" s="163"/>
      <c r="O1046" s="163"/>
      <c r="P1046" s="163"/>
      <c r="Q1046" s="163"/>
      <c r="R1046" s="164"/>
      <c r="S1046" s="164"/>
      <c r="T1046" s="163"/>
      <c r="U1046" s="163"/>
      <c r="V1046" s="163"/>
      <c r="W1046" s="164"/>
      <c r="X1046" s="164"/>
      <c r="Y1046" s="149"/>
      <c r="Z1046" s="149"/>
      <c r="AA1046" s="149"/>
      <c r="AB1046" s="149"/>
      <c r="AC1046" s="149"/>
      <c r="AD1046" s="149"/>
      <c r="AE1046" s="149" t="s">
        <v>280</v>
      </c>
      <c r="AF1046" s="149">
        <v>7</v>
      </c>
      <c r="AG1046" s="149"/>
      <c r="AH1046" s="194"/>
      <c r="AI1046" s="198" t="s">
        <v>1716</v>
      </c>
      <c r="AJ1046" s="197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outlineLevel="1" x14ac:dyDescent="0.25">
      <c r="A1047" s="150"/>
      <c r="B1047" s="191" t="s">
        <v>1717</v>
      </c>
      <c r="C1047" s="192"/>
      <c r="D1047" s="189"/>
      <c r="E1047" s="190">
        <v>7.2900000000000006E-2</v>
      </c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4"/>
      <c r="S1047" s="164"/>
      <c r="T1047" s="163"/>
      <c r="U1047" s="163"/>
      <c r="V1047" s="163"/>
      <c r="W1047" s="164"/>
      <c r="X1047" s="164"/>
      <c r="Y1047" s="149"/>
      <c r="Z1047" s="149"/>
      <c r="AA1047" s="149"/>
      <c r="AB1047" s="149"/>
      <c r="AC1047" s="149"/>
      <c r="AD1047" s="149"/>
      <c r="AE1047" s="149" t="s">
        <v>280</v>
      </c>
      <c r="AF1047" s="149">
        <v>7</v>
      </c>
      <c r="AG1047" s="149"/>
      <c r="AH1047" s="194"/>
      <c r="AI1047" s="198" t="s">
        <v>1717</v>
      </c>
      <c r="AJ1047" s="197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outlineLevel="1" x14ac:dyDescent="0.25">
      <c r="A1048" s="150"/>
      <c r="B1048" s="191" t="s">
        <v>1718</v>
      </c>
      <c r="C1048" s="192"/>
      <c r="D1048" s="189"/>
      <c r="E1048" s="190">
        <v>0.20960999999999999</v>
      </c>
      <c r="F1048" s="163"/>
      <c r="G1048" s="163"/>
      <c r="H1048" s="163"/>
      <c r="I1048" s="163"/>
      <c r="J1048" s="163"/>
      <c r="K1048" s="163"/>
      <c r="L1048" s="163"/>
      <c r="M1048" s="163"/>
      <c r="N1048" s="163"/>
      <c r="O1048" s="163"/>
      <c r="P1048" s="163"/>
      <c r="Q1048" s="163"/>
      <c r="R1048" s="164"/>
      <c r="S1048" s="164"/>
      <c r="T1048" s="163"/>
      <c r="U1048" s="163"/>
      <c r="V1048" s="163"/>
      <c r="W1048" s="164"/>
      <c r="X1048" s="164"/>
      <c r="Y1048" s="149"/>
      <c r="Z1048" s="149"/>
      <c r="AA1048" s="149"/>
      <c r="AB1048" s="149"/>
      <c r="AC1048" s="149"/>
      <c r="AD1048" s="149"/>
      <c r="AE1048" s="149" t="s">
        <v>280</v>
      </c>
      <c r="AF1048" s="149">
        <v>7</v>
      </c>
      <c r="AG1048" s="149"/>
      <c r="AH1048" s="194"/>
      <c r="AI1048" s="198" t="s">
        <v>1718</v>
      </c>
      <c r="AJ1048" s="197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outlineLevel="1" x14ac:dyDescent="0.25">
      <c r="A1049" s="150"/>
      <c r="B1049" s="191" t="s">
        <v>1719</v>
      </c>
      <c r="C1049" s="192"/>
      <c r="D1049" s="189"/>
      <c r="E1049" s="190">
        <v>1.81E-3</v>
      </c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4"/>
      <c r="S1049" s="164"/>
      <c r="T1049" s="163"/>
      <c r="U1049" s="163"/>
      <c r="V1049" s="163"/>
      <c r="W1049" s="164"/>
      <c r="X1049" s="164"/>
      <c r="Y1049" s="149"/>
      <c r="Z1049" s="149"/>
      <c r="AA1049" s="149"/>
      <c r="AB1049" s="149"/>
      <c r="AC1049" s="149"/>
      <c r="AD1049" s="149"/>
      <c r="AE1049" s="149" t="s">
        <v>280</v>
      </c>
      <c r="AF1049" s="149">
        <v>7</v>
      </c>
      <c r="AG1049" s="149"/>
      <c r="AH1049" s="194"/>
      <c r="AI1049" s="198" t="s">
        <v>1719</v>
      </c>
      <c r="AJ1049" s="197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outlineLevel="1" x14ac:dyDescent="0.25">
      <c r="A1050" s="150"/>
      <c r="B1050" s="191" t="s">
        <v>1720</v>
      </c>
      <c r="C1050" s="192"/>
      <c r="D1050" s="189"/>
      <c r="E1050" s="190">
        <v>3.4041600000000001</v>
      </c>
      <c r="F1050" s="163"/>
      <c r="G1050" s="163"/>
      <c r="H1050" s="163"/>
      <c r="I1050" s="163"/>
      <c r="J1050" s="163"/>
      <c r="K1050" s="163"/>
      <c r="L1050" s="163"/>
      <c r="M1050" s="163"/>
      <c r="N1050" s="163"/>
      <c r="O1050" s="163"/>
      <c r="P1050" s="163"/>
      <c r="Q1050" s="163"/>
      <c r="R1050" s="164"/>
      <c r="S1050" s="164"/>
      <c r="T1050" s="163"/>
      <c r="U1050" s="163"/>
      <c r="V1050" s="163"/>
      <c r="W1050" s="164"/>
      <c r="X1050" s="164"/>
      <c r="Y1050" s="149"/>
      <c r="Z1050" s="149"/>
      <c r="AA1050" s="149"/>
      <c r="AB1050" s="149"/>
      <c r="AC1050" s="149"/>
      <c r="AD1050" s="149"/>
      <c r="AE1050" s="149" t="s">
        <v>280</v>
      </c>
      <c r="AF1050" s="149">
        <v>7</v>
      </c>
      <c r="AG1050" s="149"/>
      <c r="AH1050" s="194"/>
      <c r="AI1050" s="198" t="s">
        <v>1720</v>
      </c>
      <c r="AJ1050" s="197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outlineLevel="1" x14ac:dyDescent="0.25">
      <c r="A1051" s="150"/>
      <c r="B1051" s="191" t="s">
        <v>1721</v>
      </c>
      <c r="C1051" s="192"/>
      <c r="D1051" s="189"/>
      <c r="E1051" s="190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4"/>
      <c r="S1051" s="164"/>
      <c r="T1051" s="163"/>
      <c r="U1051" s="163"/>
      <c r="V1051" s="163"/>
      <c r="W1051" s="164"/>
      <c r="X1051" s="164"/>
      <c r="Y1051" s="149"/>
      <c r="Z1051" s="149"/>
      <c r="AA1051" s="149"/>
      <c r="AB1051" s="149"/>
      <c r="AC1051" s="149"/>
      <c r="AD1051" s="149"/>
      <c r="AE1051" s="149" t="s">
        <v>280</v>
      </c>
      <c r="AF1051" s="149">
        <v>7</v>
      </c>
      <c r="AG1051" s="149"/>
      <c r="AH1051" s="194"/>
      <c r="AI1051" s="198" t="s">
        <v>1721</v>
      </c>
      <c r="AJ1051" s="197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outlineLevel="1" x14ac:dyDescent="0.25">
      <c r="A1052" s="182">
        <v>286</v>
      </c>
      <c r="B1052" s="183" t="s">
        <v>1722</v>
      </c>
      <c r="C1052" s="183" t="s">
        <v>1723</v>
      </c>
      <c r="D1052" s="184" t="s">
        <v>364</v>
      </c>
      <c r="E1052" s="185">
        <v>4354.567</v>
      </c>
      <c r="F1052" s="188"/>
      <c r="G1052" s="186">
        <f>ROUND(E1052*F1052,2)</f>
        <v>0</v>
      </c>
      <c r="H1052" s="188"/>
      <c r="I1052" s="186">
        <f>ROUND(E1052*H1052,2)</f>
        <v>0</v>
      </c>
      <c r="J1052" s="188"/>
      <c r="K1052" s="186">
        <f>ROUND(E1052*J1052,2)</f>
        <v>0</v>
      </c>
      <c r="L1052" s="186">
        <v>21</v>
      </c>
      <c r="M1052" s="186">
        <f>G1052*(1+L1052/100)</f>
        <v>0</v>
      </c>
      <c r="N1052" s="186">
        <v>0</v>
      </c>
      <c r="O1052" s="186">
        <f>ROUND(E1052*N1052,2)</f>
        <v>0</v>
      </c>
      <c r="P1052" s="186">
        <v>0</v>
      </c>
      <c r="Q1052" s="186">
        <f>ROUND(E1052*P1052,2)</f>
        <v>0</v>
      </c>
      <c r="R1052" s="187" t="s">
        <v>1047</v>
      </c>
      <c r="S1052" s="187" t="s">
        <v>221</v>
      </c>
      <c r="T1052" s="186" t="s">
        <v>221</v>
      </c>
      <c r="U1052" s="186">
        <v>0</v>
      </c>
      <c r="V1052" s="186">
        <f>ROUND(E1052*U1052,2)</f>
        <v>0</v>
      </c>
      <c r="W1052" s="187"/>
      <c r="X1052" s="187"/>
      <c r="Y1052" s="149"/>
      <c r="Z1052" s="149"/>
      <c r="AA1052" s="149"/>
      <c r="AB1052" s="149"/>
      <c r="AC1052" s="149"/>
      <c r="AD1052" s="149"/>
      <c r="AE1052" s="149" t="s">
        <v>332</v>
      </c>
      <c r="AF1052" s="149" t="s">
        <v>1724</v>
      </c>
      <c r="AG1052" s="149"/>
      <c r="AH1052" s="194"/>
      <c r="AI1052" s="194"/>
      <c r="AJ1052" s="197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outlineLevel="1" x14ac:dyDescent="0.25">
      <c r="A1053" s="150"/>
      <c r="B1053" s="191" t="s">
        <v>1725</v>
      </c>
      <c r="C1053" s="192"/>
      <c r="D1053" s="189"/>
      <c r="E1053" s="190">
        <v>4354.567</v>
      </c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4"/>
      <c r="S1053" s="164"/>
      <c r="T1053" s="163"/>
      <c r="U1053" s="163"/>
      <c r="V1053" s="163"/>
      <c r="W1053" s="164"/>
      <c r="X1053" s="164"/>
      <c r="Y1053" s="149"/>
      <c r="Z1053" s="149"/>
      <c r="AA1053" s="149"/>
      <c r="AB1053" s="149"/>
      <c r="AC1053" s="149"/>
      <c r="AD1053" s="149"/>
      <c r="AE1053" s="149" t="s">
        <v>280</v>
      </c>
      <c r="AF1053" s="149">
        <v>0</v>
      </c>
      <c r="AG1053" s="149"/>
      <c r="AH1053" s="194"/>
      <c r="AI1053" s="198" t="s">
        <v>1725</v>
      </c>
      <c r="AJ1053" s="197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outlineLevel="1" x14ac:dyDescent="0.25">
      <c r="A1054" s="182">
        <v>287</v>
      </c>
      <c r="B1054" s="183" t="s">
        <v>1726</v>
      </c>
      <c r="C1054" s="183" t="s">
        <v>1727</v>
      </c>
      <c r="D1054" s="184" t="s">
        <v>364</v>
      </c>
      <c r="E1054" s="185">
        <v>9.4566800000000004</v>
      </c>
      <c r="F1054" s="188"/>
      <c r="G1054" s="186">
        <f>ROUND(E1054*F1054,2)</f>
        <v>0</v>
      </c>
      <c r="H1054" s="188"/>
      <c r="I1054" s="186">
        <f>ROUND(E1054*H1054,2)</f>
        <v>0</v>
      </c>
      <c r="J1054" s="188"/>
      <c r="K1054" s="186">
        <f>ROUND(E1054*J1054,2)</f>
        <v>0</v>
      </c>
      <c r="L1054" s="186">
        <v>21</v>
      </c>
      <c r="M1054" s="186">
        <f>G1054*(1+L1054/100)</f>
        <v>0</v>
      </c>
      <c r="N1054" s="186">
        <v>0</v>
      </c>
      <c r="O1054" s="186">
        <f>ROUND(E1054*N1054,2)</f>
        <v>0</v>
      </c>
      <c r="P1054" s="186">
        <v>0</v>
      </c>
      <c r="Q1054" s="186">
        <f>ROUND(E1054*P1054,2)</f>
        <v>0</v>
      </c>
      <c r="R1054" s="187" t="s">
        <v>1047</v>
      </c>
      <c r="S1054" s="187" t="s">
        <v>221</v>
      </c>
      <c r="T1054" s="186" t="s">
        <v>221</v>
      </c>
      <c r="U1054" s="186">
        <v>0.94199999999999995</v>
      </c>
      <c r="V1054" s="186">
        <f>ROUND(E1054*U1054,2)</f>
        <v>8.91</v>
      </c>
      <c r="W1054" s="187"/>
      <c r="X1054" s="187"/>
      <c r="Y1054" s="149"/>
      <c r="Z1054" s="149"/>
      <c r="AA1054" s="149"/>
      <c r="AB1054" s="149"/>
      <c r="AC1054" s="149"/>
      <c r="AD1054" s="149"/>
      <c r="AE1054" s="149" t="s">
        <v>332</v>
      </c>
      <c r="AF1054" s="149" t="s">
        <v>1728</v>
      </c>
      <c r="AG1054" s="149"/>
      <c r="AH1054" s="194"/>
      <c r="AI1054" s="194"/>
      <c r="AJ1054" s="197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outlineLevel="1" x14ac:dyDescent="0.25">
      <c r="A1055" s="150"/>
      <c r="B1055" s="191" t="s">
        <v>1712</v>
      </c>
      <c r="C1055" s="192"/>
      <c r="D1055" s="189"/>
      <c r="E1055" s="190">
        <v>0.621</v>
      </c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4"/>
      <c r="S1055" s="164"/>
      <c r="T1055" s="163"/>
      <c r="U1055" s="163"/>
      <c r="V1055" s="163"/>
      <c r="W1055" s="164"/>
      <c r="X1055" s="164"/>
      <c r="Y1055" s="149"/>
      <c r="Z1055" s="149"/>
      <c r="AA1055" s="149"/>
      <c r="AB1055" s="149"/>
      <c r="AC1055" s="149"/>
      <c r="AD1055" s="149"/>
      <c r="AE1055" s="149" t="s">
        <v>280</v>
      </c>
      <c r="AF1055" s="149">
        <v>7</v>
      </c>
      <c r="AG1055" s="149"/>
      <c r="AH1055" s="194"/>
      <c r="AI1055" s="198" t="s">
        <v>1712</v>
      </c>
      <c r="AJ1055" s="197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outlineLevel="1" x14ac:dyDescent="0.25">
      <c r="A1056" s="150"/>
      <c r="B1056" s="191" t="s">
        <v>1713</v>
      </c>
      <c r="C1056" s="192"/>
      <c r="D1056" s="189"/>
      <c r="E1056" s="190">
        <v>4.2880000000000003</v>
      </c>
      <c r="F1056" s="163"/>
      <c r="G1056" s="163"/>
      <c r="H1056" s="163"/>
      <c r="I1056" s="163"/>
      <c r="J1056" s="163"/>
      <c r="K1056" s="163"/>
      <c r="L1056" s="163"/>
      <c r="M1056" s="163"/>
      <c r="N1056" s="163"/>
      <c r="O1056" s="163"/>
      <c r="P1056" s="163"/>
      <c r="Q1056" s="163"/>
      <c r="R1056" s="164"/>
      <c r="S1056" s="164"/>
      <c r="T1056" s="163"/>
      <c r="U1056" s="163"/>
      <c r="V1056" s="163"/>
      <c r="W1056" s="164"/>
      <c r="X1056" s="164"/>
      <c r="Y1056" s="149"/>
      <c r="Z1056" s="149"/>
      <c r="AA1056" s="149"/>
      <c r="AB1056" s="149"/>
      <c r="AC1056" s="149"/>
      <c r="AD1056" s="149"/>
      <c r="AE1056" s="149" t="s">
        <v>280</v>
      </c>
      <c r="AF1056" s="149">
        <v>7</v>
      </c>
      <c r="AG1056" s="149"/>
      <c r="AH1056" s="194"/>
      <c r="AI1056" s="198" t="s">
        <v>1713</v>
      </c>
      <c r="AJ1056" s="197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outlineLevel="1" x14ac:dyDescent="0.25">
      <c r="A1057" s="150"/>
      <c r="B1057" s="191" t="s">
        <v>1714</v>
      </c>
      <c r="C1057" s="192"/>
      <c r="D1057" s="189"/>
      <c r="E1057" s="190">
        <v>0.73319999999999996</v>
      </c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4"/>
      <c r="S1057" s="164"/>
      <c r="T1057" s="163"/>
      <c r="U1057" s="163"/>
      <c r="V1057" s="163"/>
      <c r="W1057" s="164"/>
      <c r="X1057" s="164"/>
      <c r="Y1057" s="149"/>
      <c r="Z1057" s="149"/>
      <c r="AA1057" s="149"/>
      <c r="AB1057" s="149"/>
      <c r="AC1057" s="149"/>
      <c r="AD1057" s="149"/>
      <c r="AE1057" s="149" t="s">
        <v>280</v>
      </c>
      <c r="AF1057" s="149">
        <v>7</v>
      </c>
      <c r="AG1057" s="149"/>
      <c r="AH1057" s="194"/>
      <c r="AI1057" s="198" t="s">
        <v>1714</v>
      </c>
      <c r="AJ1057" s="197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 outlineLevel="1" x14ac:dyDescent="0.25">
      <c r="A1058" s="150"/>
      <c r="B1058" s="191" t="s">
        <v>1715</v>
      </c>
      <c r="C1058" s="192"/>
      <c r="D1058" s="189"/>
      <c r="E1058" s="190">
        <v>0.126</v>
      </c>
      <c r="F1058" s="163"/>
      <c r="G1058" s="163"/>
      <c r="H1058" s="163"/>
      <c r="I1058" s="163"/>
      <c r="J1058" s="163"/>
      <c r="K1058" s="163"/>
      <c r="L1058" s="163"/>
      <c r="M1058" s="163"/>
      <c r="N1058" s="163"/>
      <c r="O1058" s="163"/>
      <c r="P1058" s="163"/>
      <c r="Q1058" s="163"/>
      <c r="R1058" s="164"/>
      <c r="S1058" s="164"/>
      <c r="T1058" s="163"/>
      <c r="U1058" s="163"/>
      <c r="V1058" s="163"/>
      <c r="W1058" s="164"/>
      <c r="X1058" s="164"/>
      <c r="Y1058" s="149"/>
      <c r="Z1058" s="149"/>
      <c r="AA1058" s="149"/>
      <c r="AB1058" s="149"/>
      <c r="AC1058" s="149"/>
      <c r="AD1058" s="149"/>
      <c r="AE1058" s="149" t="s">
        <v>280</v>
      </c>
      <c r="AF1058" s="149">
        <v>7</v>
      </c>
      <c r="AG1058" s="149"/>
      <c r="AH1058" s="194"/>
      <c r="AI1058" s="198" t="s">
        <v>1715</v>
      </c>
      <c r="AJ1058" s="197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</row>
    <row r="1059" spans="1:60" outlineLevel="1" x14ac:dyDescent="0.25">
      <c r="A1059" s="150"/>
      <c r="B1059" s="191" t="s">
        <v>1716</v>
      </c>
      <c r="C1059" s="192"/>
      <c r="D1059" s="189"/>
      <c r="E1059" s="190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4"/>
      <c r="S1059" s="164"/>
      <c r="T1059" s="163"/>
      <c r="U1059" s="163"/>
      <c r="V1059" s="163"/>
      <c r="W1059" s="164"/>
      <c r="X1059" s="164"/>
      <c r="Y1059" s="149"/>
      <c r="Z1059" s="149"/>
      <c r="AA1059" s="149"/>
      <c r="AB1059" s="149"/>
      <c r="AC1059" s="149"/>
      <c r="AD1059" s="149"/>
      <c r="AE1059" s="149" t="s">
        <v>280</v>
      </c>
      <c r="AF1059" s="149">
        <v>7</v>
      </c>
      <c r="AG1059" s="149"/>
      <c r="AH1059" s="194"/>
      <c r="AI1059" s="198" t="s">
        <v>1716</v>
      </c>
      <c r="AJ1059" s="197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outlineLevel="1" x14ac:dyDescent="0.25">
      <c r="A1060" s="150"/>
      <c r="B1060" s="191" t="s">
        <v>1717</v>
      </c>
      <c r="C1060" s="192"/>
      <c r="D1060" s="189"/>
      <c r="E1060" s="190">
        <v>7.2900000000000006E-2</v>
      </c>
      <c r="F1060" s="163"/>
      <c r="G1060" s="163"/>
      <c r="H1060" s="163"/>
      <c r="I1060" s="163"/>
      <c r="J1060" s="163"/>
      <c r="K1060" s="163"/>
      <c r="L1060" s="163"/>
      <c r="M1060" s="163"/>
      <c r="N1060" s="163"/>
      <c r="O1060" s="163"/>
      <c r="P1060" s="163"/>
      <c r="Q1060" s="163"/>
      <c r="R1060" s="164"/>
      <c r="S1060" s="164"/>
      <c r="T1060" s="163"/>
      <c r="U1060" s="163"/>
      <c r="V1060" s="163"/>
      <c r="W1060" s="164"/>
      <c r="X1060" s="164"/>
      <c r="Y1060" s="149"/>
      <c r="Z1060" s="149"/>
      <c r="AA1060" s="149"/>
      <c r="AB1060" s="149"/>
      <c r="AC1060" s="149"/>
      <c r="AD1060" s="149"/>
      <c r="AE1060" s="149" t="s">
        <v>280</v>
      </c>
      <c r="AF1060" s="149">
        <v>7</v>
      </c>
      <c r="AG1060" s="149"/>
      <c r="AH1060" s="194"/>
      <c r="AI1060" s="198" t="s">
        <v>1717</v>
      </c>
      <c r="AJ1060" s="197"/>
      <c r="AK1060" s="149"/>
      <c r="AL1060" s="149"/>
      <c r="AM1060" s="149"/>
      <c r="AN1060" s="149"/>
      <c r="AO1060" s="149"/>
      <c r="AP1060" s="149"/>
      <c r="AQ1060" s="149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</row>
    <row r="1061" spans="1:60" outlineLevel="1" x14ac:dyDescent="0.25">
      <c r="A1061" s="150"/>
      <c r="B1061" s="191" t="s">
        <v>1718</v>
      </c>
      <c r="C1061" s="192"/>
      <c r="D1061" s="189"/>
      <c r="E1061" s="190">
        <v>0.20960999999999999</v>
      </c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4"/>
      <c r="S1061" s="164"/>
      <c r="T1061" s="163"/>
      <c r="U1061" s="163"/>
      <c r="V1061" s="163"/>
      <c r="W1061" s="164"/>
      <c r="X1061" s="164"/>
      <c r="Y1061" s="149"/>
      <c r="Z1061" s="149"/>
      <c r="AA1061" s="149"/>
      <c r="AB1061" s="149"/>
      <c r="AC1061" s="149"/>
      <c r="AD1061" s="149"/>
      <c r="AE1061" s="149" t="s">
        <v>280</v>
      </c>
      <c r="AF1061" s="149">
        <v>7</v>
      </c>
      <c r="AG1061" s="149"/>
      <c r="AH1061" s="194"/>
      <c r="AI1061" s="198" t="s">
        <v>1718</v>
      </c>
      <c r="AJ1061" s="197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outlineLevel="1" x14ac:dyDescent="0.25">
      <c r="A1062" s="150"/>
      <c r="B1062" s="191" t="s">
        <v>1719</v>
      </c>
      <c r="C1062" s="192"/>
      <c r="D1062" s="189"/>
      <c r="E1062" s="190">
        <v>1.81E-3</v>
      </c>
      <c r="F1062" s="163"/>
      <c r="G1062" s="163"/>
      <c r="H1062" s="163"/>
      <c r="I1062" s="163"/>
      <c r="J1062" s="163"/>
      <c r="K1062" s="163"/>
      <c r="L1062" s="163"/>
      <c r="M1062" s="163"/>
      <c r="N1062" s="163"/>
      <c r="O1062" s="163"/>
      <c r="P1062" s="163"/>
      <c r="Q1062" s="163"/>
      <c r="R1062" s="164"/>
      <c r="S1062" s="164"/>
      <c r="T1062" s="163"/>
      <c r="U1062" s="163"/>
      <c r="V1062" s="163"/>
      <c r="W1062" s="164"/>
      <c r="X1062" s="164"/>
      <c r="Y1062" s="149"/>
      <c r="Z1062" s="149"/>
      <c r="AA1062" s="149"/>
      <c r="AB1062" s="149"/>
      <c r="AC1062" s="149"/>
      <c r="AD1062" s="149"/>
      <c r="AE1062" s="149" t="s">
        <v>280</v>
      </c>
      <c r="AF1062" s="149">
        <v>7</v>
      </c>
      <c r="AG1062" s="149"/>
      <c r="AH1062" s="194"/>
      <c r="AI1062" s="198" t="s">
        <v>1719</v>
      </c>
      <c r="AJ1062" s="197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outlineLevel="1" x14ac:dyDescent="0.25">
      <c r="A1063" s="150"/>
      <c r="B1063" s="191" t="s">
        <v>1720</v>
      </c>
      <c r="C1063" s="192"/>
      <c r="D1063" s="189"/>
      <c r="E1063" s="190">
        <v>3.4041600000000001</v>
      </c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4"/>
      <c r="S1063" s="164"/>
      <c r="T1063" s="163"/>
      <c r="U1063" s="163"/>
      <c r="V1063" s="163"/>
      <c r="W1063" s="164"/>
      <c r="X1063" s="164"/>
      <c r="Y1063" s="149"/>
      <c r="Z1063" s="149"/>
      <c r="AA1063" s="149"/>
      <c r="AB1063" s="149"/>
      <c r="AC1063" s="149"/>
      <c r="AD1063" s="149"/>
      <c r="AE1063" s="149" t="s">
        <v>280</v>
      </c>
      <c r="AF1063" s="149">
        <v>7</v>
      </c>
      <c r="AG1063" s="149"/>
      <c r="AH1063" s="194"/>
      <c r="AI1063" s="198" t="s">
        <v>1720</v>
      </c>
      <c r="AJ1063" s="197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outlineLevel="1" x14ac:dyDescent="0.25">
      <c r="A1064" s="150"/>
      <c r="B1064" s="191" t="s">
        <v>1721</v>
      </c>
      <c r="C1064" s="192"/>
      <c r="D1064" s="189"/>
      <c r="E1064" s="190"/>
      <c r="F1064" s="163"/>
      <c r="G1064" s="163"/>
      <c r="H1064" s="163"/>
      <c r="I1064" s="163"/>
      <c r="J1064" s="163"/>
      <c r="K1064" s="163"/>
      <c r="L1064" s="163"/>
      <c r="M1064" s="163"/>
      <c r="N1064" s="163"/>
      <c r="O1064" s="163"/>
      <c r="P1064" s="163"/>
      <c r="Q1064" s="163"/>
      <c r="R1064" s="164"/>
      <c r="S1064" s="164"/>
      <c r="T1064" s="163"/>
      <c r="U1064" s="163"/>
      <c r="V1064" s="163"/>
      <c r="W1064" s="164"/>
      <c r="X1064" s="164"/>
      <c r="Y1064" s="149"/>
      <c r="Z1064" s="149"/>
      <c r="AA1064" s="149"/>
      <c r="AB1064" s="149"/>
      <c r="AC1064" s="149"/>
      <c r="AD1064" s="149"/>
      <c r="AE1064" s="149" t="s">
        <v>280</v>
      </c>
      <c r="AF1064" s="149">
        <v>7</v>
      </c>
      <c r="AG1064" s="149"/>
      <c r="AH1064" s="194"/>
      <c r="AI1064" s="198" t="s">
        <v>1721</v>
      </c>
      <c r="AJ1064" s="197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outlineLevel="1" x14ac:dyDescent="0.25">
      <c r="A1065" s="182">
        <v>288</v>
      </c>
      <c r="B1065" s="183" t="s">
        <v>1729</v>
      </c>
      <c r="C1065" s="183" t="s">
        <v>1730</v>
      </c>
      <c r="D1065" s="184" t="s">
        <v>364</v>
      </c>
      <c r="E1065" s="185">
        <v>9.4566800000000004</v>
      </c>
      <c r="F1065" s="188"/>
      <c r="G1065" s="186">
        <f>ROUND(E1065*F1065,2)</f>
        <v>0</v>
      </c>
      <c r="H1065" s="188"/>
      <c r="I1065" s="186">
        <f>ROUND(E1065*H1065,2)</f>
        <v>0</v>
      </c>
      <c r="J1065" s="188"/>
      <c r="K1065" s="186">
        <f>ROUND(E1065*J1065,2)</f>
        <v>0</v>
      </c>
      <c r="L1065" s="186">
        <v>21</v>
      </c>
      <c r="M1065" s="186">
        <f>G1065*(1+L1065/100)</f>
        <v>0</v>
      </c>
      <c r="N1065" s="186">
        <v>0</v>
      </c>
      <c r="O1065" s="186">
        <f>ROUND(E1065*N1065,2)</f>
        <v>0</v>
      </c>
      <c r="P1065" s="186">
        <v>0</v>
      </c>
      <c r="Q1065" s="186">
        <f>ROUND(E1065*P1065,2)</f>
        <v>0</v>
      </c>
      <c r="R1065" s="187" t="s">
        <v>1047</v>
      </c>
      <c r="S1065" s="187" t="s">
        <v>221</v>
      </c>
      <c r="T1065" s="186" t="s">
        <v>221</v>
      </c>
      <c r="U1065" s="186">
        <v>0.105</v>
      </c>
      <c r="V1065" s="186">
        <f>ROUND(E1065*U1065,2)</f>
        <v>0.99</v>
      </c>
      <c r="W1065" s="187"/>
      <c r="X1065" s="187"/>
      <c r="Y1065" s="149"/>
      <c r="Z1065" s="149"/>
      <c r="AA1065" s="149"/>
      <c r="AB1065" s="149"/>
      <c r="AC1065" s="149"/>
      <c r="AD1065" s="149"/>
      <c r="AE1065" s="149" t="s">
        <v>332</v>
      </c>
      <c r="AF1065" s="149" t="s">
        <v>1731</v>
      </c>
      <c r="AG1065" s="149"/>
      <c r="AH1065" s="194"/>
      <c r="AI1065" s="194"/>
      <c r="AJ1065" s="197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</row>
    <row r="1066" spans="1:60" outlineLevel="1" x14ac:dyDescent="0.25">
      <c r="A1066" s="150"/>
      <c r="B1066" s="191" t="s">
        <v>1732</v>
      </c>
      <c r="C1066" s="192"/>
      <c r="D1066" s="189"/>
      <c r="E1066" s="190">
        <v>9.4566800000000004</v>
      </c>
      <c r="F1066" s="163"/>
      <c r="G1066" s="163"/>
      <c r="H1066" s="163"/>
      <c r="I1066" s="163"/>
      <c r="J1066" s="163"/>
      <c r="K1066" s="163"/>
      <c r="L1066" s="163"/>
      <c r="M1066" s="163"/>
      <c r="N1066" s="163"/>
      <c r="O1066" s="163"/>
      <c r="P1066" s="163"/>
      <c r="Q1066" s="163"/>
      <c r="R1066" s="164"/>
      <c r="S1066" s="164"/>
      <c r="T1066" s="163"/>
      <c r="U1066" s="163"/>
      <c r="V1066" s="163"/>
      <c r="W1066" s="164"/>
      <c r="X1066" s="164"/>
      <c r="Y1066" s="149"/>
      <c r="Z1066" s="149"/>
      <c r="AA1066" s="149"/>
      <c r="AB1066" s="149"/>
      <c r="AC1066" s="149"/>
      <c r="AD1066" s="149"/>
      <c r="AE1066" s="149" t="s">
        <v>280</v>
      </c>
      <c r="AF1066" s="149">
        <v>5</v>
      </c>
      <c r="AG1066" s="149"/>
      <c r="AH1066" s="194"/>
      <c r="AI1066" s="198" t="s">
        <v>1732</v>
      </c>
      <c r="AJ1066" s="197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</row>
    <row r="1067" spans="1:60" outlineLevel="1" x14ac:dyDescent="0.25">
      <c r="A1067" s="182">
        <v>289</v>
      </c>
      <c r="B1067" s="183" t="s">
        <v>1733</v>
      </c>
      <c r="C1067" s="183" t="s">
        <v>1734</v>
      </c>
      <c r="D1067" s="184" t="s">
        <v>364</v>
      </c>
      <c r="E1067" s="185">
        <v>9.4566800000000004</v>
      </c>
      <c r="F1067" s="188"/>
      <c r="G1067" s="186">
        <f>ROUND(E1067*F1067,2)</f>
        <v>0</v>
      </c>
      <c r="H1067" s="188"/>
      <c r="I1067" s="186">
        <f>ROUND(E1067*H1067,2)</f>
        <v>0</v>
      </c>
      <c r="J1067" s="188"/>
      <c r="K1067" s="186">
        <f>ROUND(E1067*J1067,2)</f>
        <v>0</v>
      </c>
      <c r="L1067" s="186">
        <v>21</v>
      </c>
      <c r="M1067" s="186">
        <f>G1067*(1+L1067/100)</f>
        <v>0</v>
      </c>
      <c r="N1067" s="186">
        <v>0</v>
      </c>
      <c r="O1067" s="186">
        <f>ROUND(E1067*N1067,2)</f>
        <v>0</v>
      </c>
      <c r="P1067" s="186">
        <v>0</v>
      </c>
      <c r="Q1067" s="186">
        <f>ROUND(E1067*P1067,2)</f>
        <v>0</v>
      </c>
      <c r="R1067" s="187" t="s">
        <v>1047</v>
      </c>
      <c r="S1067" s="187" t="s">
        <v>221</v>
      </c>
      <c r="T1067" s="186" t="s">
        <v>221</v>
      </c>
      <c r="U1067" s="186">
        <v>0</v>
      </c>
      <c r="V1067" s="186">
        <f>ROUND(E1067*U1067,2)</f>
        <v>0</v>
      </c>
      <c r="W1067" s="187"/>
      <c r="X1067" s="187"/>
      <c r="Y1067" s="149"/>
      <c r="Z1067" s="149"/>
      <c r="AA1067" s="149"/>
      <c r="AB1067" s="149"/>
      <c r="AC1067" s="149"/>
      <c r="AD1067" s="149"/>
      <c r="AE1067" s="149" t="s">
        <v>332</v>
      </c>
      <c r="AF1067" s="149" t="s">
        <v>1735</v>
      </c>
      <c r="AG1067" s="149"/>
      <c r="AH1067" s="194"/>
      <c r="AI1067" s="194"/>
      <c r="AJ1067" s="197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</row>
    <row r="1068" spans="1:60" outlineLevel="1" x14ac:dyDescent="0.25">
      <c r="A1068" s="150"/>
      <c r="B1068" s="191" t="s">
        <v>1732</v>
      </c>
      <c r="C1068" s="192"/>
      <c r="D1068" s="189"/>
      <c r="E1068" s="190">
        <v>9.4566800000000004</v>
      </c>
      <c r="F1068" s="163"/>
      <c r="G1068" s="163"/>
      <c r="H1068" s="163"/>
      <c r="I1068" s="163"/>
      <c r="J1068" s="163"/>
      <c r="K1068" s="163"/>
      <c r="L1068" s="163"/>
      <c r="M1068" s="163"/>
      <c r="N1068" s="163"/>
      <c r="O1068" s="163"/>
      <c r="P1068" s="163"/>
      <c r="Q1068" s="163"/>
      <c r="R1068" s="164"/>
      <c r="S1068" s="164"/>
      <c r="T1068" s="163"/>
      <c r="U1068" s="163"/>
      <c r="V1068" s="163"/>
      <c r="W1068" s="164"/>
      <c r="X1068" s="164"/>
      <c r="Y1068" s="149"/>
      <c r="Z1068" s="149"/>
      <c r="AA1068" s="149"/>
      <c r="AB1068" s="149"/>
      <c r="AC1068" s="149"/>
      <c r="AD1068" s="149"/>
      <c r="AE1068" s="149" t="s">
        <v>280</v>
      </c>
      <c r="AF1068" s="149">
        <v>5</v>
      </c>
      <c r="AG1068" s="149"/>
      <c r="AH1068" s="194"/>
      <c r="AI1068" s="198" t="s">
        <v>1732</v>
      </c>
      <c r="AJ1068" s="197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</row>
    <row r="1069" spans="1:60" ht="20.399999999999999" outlineLevel="1" x14ac:dyDescent="0.25">
      <c r="A1069" s="182">
        <v>290</v>
      </c>
      <c r="B1069" s="183" t="s">
        <v>1736</v>
      </c>
      <c r="C1069" s="183" t="s">
        <v>1737</v>
      </c>
      <c r="D1069" s="184" t="s">
        <v>364</v>
      </c>
      <c r="E1069" s="185">
        <v>426</v>
      </c>
      <c r="F1069" s="188"/>
      <c r="G1069" s="186">
        <f>ROUND(E1069*F1069,2)</f>
        <v>0</v>
      </c>
      <c r="H1069" s="188"/>
      <c r="I1069" s="186">
        <f>ROUND(E1069*H1069,2)</f>
        <v>0</v>
      </c>
      <c r="J1069" s="188"/>
      <c r="K1069" s="186">
        <f>ROUND(E1069*J1069,2)</f>
        <v>0</v>
      </c>
      <c r="L1069" s="186">
        <v>21</v>
      </c>
      <c r="M1069" s="186">
        <f>G1069*(1+L1069/100)</f>
        <v>0</v>
      </c>
      <c r="N1069" s="186">
        <v>0</v>
      </c>
      <c r="O1069" s="186">
        <f>ROUND(E1069*N1069,2)</f>
        <v>0</v>
      </c>
      <c r="P1069" s="186">
        <v>0</v>
      </c>
      <c r="Q1069" s="186">
        <f>ROUND(E1069*P1069,2)</f>
        <v>0</v>
      </c>
      <c r="R1069" s="187" t="s">
        <v>1047</v>
      </c>
      <c r="S1069" s="187" t="s">
        <v>221</v>
      </c>
      <c r="T1069" s="186" t="s">
        <v>1738</v>
      </c>
      <c r="U1069" s="186">
        <v>0</v>
      </c>
      <c r="V1069" s="186">
        <f>ROUND(E1069*U1069,2)</f>
        <v>0</v>
      </c>
      <c r="W1069" s="187"/>
      <c r="X1069" s="187"/>
      <c r="Y1069" s="149"/>
      <c r="Z1069" s="149"/>
      <c r="AA1069" s="149"/>
      <c r="AB1069" s="149"/>
      <c r="AC1069" s="149"/>
      <c r="AD1069" s="149"/>
      <c r="AE1069" s="149" t="s">
        <v>332</v>
      </c>
      <c r="AF1069" s="149" t="s">
        <v>1739</v>
      </c>
      <c r="AG1069" s="149"/>
      <c r="AH1069" s="194"/>
      <c r="AI1069" s="194"/>
      <c r="AJ1069" s="197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</row>
    <row r="1070" spans="1:60" outlineLevel="1" x14ac:dyDescent="0.25">
      <c r="A1070" s="150"/>
      <c r="B1070" s="191" t="s">
        <v>1708</v>
      </c>
      <c r="C1070" s="192"/>
      <c r="D1070" s="189"/>
      <c r="E1070" s="190">
        <v>426</v>
      </c>
      <c r="F1070" s="163"/>
      <c r="G1070" s="163"/>
      <c r="H1070" s="163"/>
      <c r="I1070" s="163"/>
      <c r="J1070" s="163"/>
      <c r="K1070" s="163"/>
      <c r="L1070" s="163"/>
      <c r="M1070" s="163"/>
      <c r="N1070" s="163"/>
      <c r="O1070" s="163"/>
      <c r="P1070" s="163"/>
      <c r="Q1070" s="163"/>
      <c r="R1070" s="164"/>
      <c r="S1070" s="164"/>
      <c r="T1070" s="163"/>
      <c r="U1070" s="163"/>
      <c r="V1070" s="163"/>
      <c r="W1070" s="164"/>
      <c r="X1070" s="164"/>
      <c r="Y1070" s="149"/>
      <c r="Z1070" s="149"/>
      <c r="AA1070" s="149"/>
      <c r="AB1070" s="149"/>
      <c r="AC1070" s="149"/>
      <c r="AD1070" s="149"/>
      <c r="AE1070" s="149" t="s">
        <v>280</v>
      </c>
      <c r="AF1070" s="149">
        <v>7</v>
      </c>
      <c r="AG1070" s="149"/>
      <c r="AH1070" s="194"/>
      <c r="AI1070" s="198" t="s">
        <v>1708</v>
      </c>
      <c r="AJ1070" s="197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</row>
    <row r="1071" spans="1:60" x14ac:dyDescent="0.25">
      <c r="A1071" s="136"/>
      <c r="B1071" s="154"/>
      <c r="C1071" s="154"/>
      <c r="D1071" s="157"/>
      <c r="E1071" s="158"/>
      <c r="F1071" s="159"/>
      <c r="G1071" s="159"/>
      <c r="H1071" s="159"/>
      <c r="I1071" s="159"/>
      <c r="J1071" s="159"/>
      <c r="K1071" s="159"/>
      <c r="L1071" s="159"/>
      <c r="M1071" s="159"/>
      <c r="N1071" s="159"/>
      <c r="O1071" s="159"/>
      <c r="P1071" s="159"/>
      <c r="Q1071" s="159"/>
      <c r="R1071" s="160"/>
      <c r="S1071" s="160"/>
      <c r="T1071" s="159"/>
      <c r="U1071" s="159"/>
      <c r="V1071" s="159"/>
      <c r="W1071" s="160"/>
      <c r="X1071" s="160"/>
      <c r="AC1071">
        <v>15</v>
      </c>
      <c r="AD1071">
        <v>21</v>
      </c>
      <c r="AH1071" s="193"/>
      <c r="AI1071" s="193"/>
      <c r="AJ1071" s="196"/>
    </row>
    <row r="1072" spans="1:60" x14ac:dyDescent="0.25">
      <c r="A1072" s="151"/>
      <c r="B1072" s="156" t="s">
        <v>30</v>
      </c>
      <c r="C1072" s="156"/>
      <c r="D1072" s="165"/>
      <c r="E1072" s="166"/>
      <c r="F1072" s="167"/>
      <c r="G1072" s="168">
        <f>G11+G29+G39+G103+G133+G175+G244+G288+G298+G359+G372+G443+G484+G501+G511+G514+G518+G521+G532+G537+G559+G570+G614+G640+G699+G706+G725+G751+G782+G810+G829+G877+G933+G973+G979+G1033+G1037</f>
        <v>0</v>
      </c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160"/>
      <c r="S1072" s="160"/>
      <c r="T1072" s="159"/>
      <c r="U1072" s="159"/>
      <c r="V1072" s="159"/>
      <c r="W1072" s="160"/>
      <c r="X1072" s="160"/>
      <c r="AC1072">
        <f>SUMIF(L7:L1070,AC1071,G7:G1070)</f>
        <v>0</v>
      </c>
      <c r="AD1072">
        <f>SUMIF(L7:L1070,AD1071,G7:G1070)</f>
        <v>0</v>
      </c>
      <c r="AE1072" t="s">
        <v>274</v>
      </c>
      <c r="AH1072" s="193"/>
      <c r="AI1072" s="193"/>
      <c r="AJ1072" s="196"/>
    </row>
    <row r="1073" spans="1:36" x14ac:dyDescent="0.25">
      <c r="A1073" s="150"/>
      <c r="B1073" s="155"/>
      <c r="C1073" s="155"/>
      <c r="D1073" s="161"/>
      <c r="E1073" s="162"/>
      <c r="F1073" s="163"/>
      <c r="G1073" s="163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160"/>
      <c r="S1073" s="160"/>
      <c r="T1073" s="159"/>
      <c r="U1073" s="159"/>
      <c r="V1073" s="159"/>
      <c r="W1073" s="160"/>
      <c r="X1073" s="160"/>
      <c r="AH1073" s="193"/>
      <c r="AI1073" s="193"/>
      <c r="AJ1073" s="196"/>
    </row>
    <row r="1074" spans="1:36" x14ac:dyDescent="0.25">
      <c r="A1074" s="153" t="s">
        <v>275</v>
      </c>
      <c r="B1074" s="155"/>
      <c r="C1074" s="155"/>
      <c r="D1074" s="161"/>
      <c r="E1074" s="162"/>
      <c r="F1074" s="163"/>
      <c r="G1074" s="163"/>
      <c r="H1074" s="159"/>
      <c r="I1074" s="159"/>
      <c r="J1074" s="159"/>
      <c r="K1074" s="159"/>
      <c r="L1074" s="159"/>
      <c r="M1074" s="159"/>
      <c r="N1074" s="159"/>
      <c r="O1074" s="159"/>
      <c r="P1074" s="159"/>
      <c r="Q1074" s="159"/>
      <c r="R1074" s="160"/>
      <c r="S1074" s="160"/>
      <c r="T1074" s="159"/>
      <c r="U1074" s="159"/>
      <c r="V1074" s="159"/>
      <c r="W1074" s="160"/>
      <c r="X1074" s="160"/>
      <c r="AH1074" s="193"/>
      <c r="AI1074" s="193"/>
      <c r="AJ1074" s="196"/>
    </row>
    <row r="1075" spans="1:36" x14ac:dyDescent="0.25">
      <c r="A1075" s="150"/>
      <c r="B1075" s="155" t="s">
        <v>276</v>
      </c>
      <c r="C1075" s="155" t="s">
        <v>277</v>
      </c>
      <c r="D1075" s="161"/>
      <c r="E1075" s="162">
        <v>324.77999999999997</v>
      </c>
      <c r="F1075" s="163"/>
      <c r="G1075" s="163"/>
      <c r="H1075" s="159"/>
      <c r="I1075" s="159"/>
      <c r="J1075" s="159"/>
      <c r="K1075" s="159"/>
      <c r="L1075" s="159"/>
      <c r="M1075" s="159"/>
      <c r="N1075" s="159"/>
      <c r="O1075" s="159"/>
      <c r="P1075" s="159"/>
      <c r="Q1075" s="159"/>
      <c r="R1075" s="160"/>
      <c r="S1075" s="160"/>
      <c r="T1075" s="159"/>
      <c r="U1075" s="159"/>
      <c r="V1075" s="159"/>
      <c r="W1075" s="160"/>
      <c r="X1075" s="160"/>
      <c r="AE1075" t="s">
        <v>278</v>
      </c>
      <c r="AH1075" s="193"/>
      <c r="AI1075" s="193"/>
      <c r="AJ1075" s="196"/>
    </row>
    <row r="1076" spans="1:36" x14ac:dyDescent="0.25">
      <c r="A1076" s="150"/>
      <c r="B1076" s="191" t="s">
        <v>279</v>
      </c>
      <c r="C1076" s="192"/>
      <c r="D1076" s="189"/>
      <c r="E1076" s="190">
        <v>17.41</v>
      </c>
      <c r="F1076" s="163"/>
      <c r="G1076" s="163"/>
      <c r="H1076" s="159"/>
      <c r="I1076" s="159"/>
      <c r="J1076" s="159"/>
      <c r="K1076" s="159"/>
      <c r="L1076" s="159"/>
      <c r="M1076" s="159"/>
      <c r="N1076" s="159"/>
      <c r="O1076" s="159"/>
      <c r="P1076" s="159"/>
      <c r="Q1076" s="159"/>
      <c r="R1076" s="160"/>
      <c r="S1076" s="160"/>
      <c r="T1076" s="159"/>
      <c r="U1076" s="159"/>
      <c r="V1076" s="159"/>
      <c r="W1076" s="160"/>
      <c r="X1076" s="160"/>
      <c r="AE1076" t="s">
        <v>280</v>
      </c>
      <c r="AF1076">
        <v>0</v>
      </c>
      <c r="AH1076" s="193"/>
      <c r="AI1076" s="195" t="s">
        <v>279</v>
      </c>
      <c r="AJ1076" s="196"/>
    </row>
    <row r="1077" spans="1:36" x14ac:dyDescent="0.25">
      <c r="A1077" s="150"/>
      <c r="B1077" s="191" t="s">
        <v>281</v>
      </c>
      <c r="C1077" s="192"/>
      <c r="D1077" s="189"/>
      <c r="E1077" s="190">
        <v>9.5299999999999994</v>
      </c>
      <c r="F1077" s="163"/>
      <c r="G1077" s="163"/>
      <c r="H1077" s="159"/>
      <c r="I1077" s="159"/>
      <c r="J1077" s="159"/>
      <c r="K1077" s="159"/>
      <c r="L1077" s="159"/>
      <c r="M1077" s="159"/>
      <c r="N1077" s="159"/>
      <c r="O1077" s="159"/>
      <c r="P1077" s="159"/>
      <c r="Q1077" s="159"/>
      <c r="R1077" s="160"/>
      <c r="S1077" s="160"/>
      <c r="T1077" s="159"/>
      <c r="U1077" s="159"/>
      <c r="V1077" s="159"/>
      <c r="W1077" s="160"/>
      <c r="X1077" s="160"/>
      <c r="AE1077" t="s">
        <v>280</v>
      </c>
      <c r="AF1077">
        <v>0</v>
      </c>
      <c r="AH1077" s="193"/>
      <c r="AI1077" s="195" t="s">
        <v>281</v>
      </c>
      <c r="AJ1077" s="196"/>
    </row>
    <row r="1078" spans="1:36" x14ac:dyDescent="0.25">
      <c r="A1078" s="150"/>
      <c r="B1078" s="191" t="s">
        <v>282</v>
      </c>
      <c r="C1078" s="192"/>
      <c r="D1078" s="189"/>
      <c r="E1078" s="190">
        <v>45.62</v>
      </c>
      <c r="F1078" s="163"/>
      <c r="G1078" s="163"/>
      <c r="H1078" s="159"/>
      <c r="I1078" s="159"/>
      <c r="J1078" s="159"/>
      <c r="K1078" s="159"/>
      <c r="L1078" s="159"/>
      <c r="M1078" s="159"/>
      <c r="N1078" s="159"/>
      <c r="O1078" s="159"/>
      <c r="P1078" s="159"/>
      <c r="Q1078" s="159"/>
      <c r="R1078" s="160"/>
      <c r="S1078" s="160"/>
      <c r="T1078" s="159"/>
      <c r="U1078" s="159"/>
      <c r="V1078" s="159"/>
      <c r="W1078" s="160"/>
      <c r="X1078" s="160"/>
      <c r="AE1078" t="s">
        <v>280</v>
      </c>
      <c r="AF1078">
        <v>0</v>
      </c>
      <c r="AH1078" s="193"/>
      <c r="AI1078" s="195" t="s">
        <v>282</v>
      </c>
      <c r="AJ1078" s="196"/>
    </row>
    <row r="1079" spans="1:36" x14ac:dyDescent="0.25">
      <c r="A1079" s="150"/>
      <c r="B1079" s="191" t="s">
        <v>283</v>
      </c>
      <c r="C1079" s="192"/>
      <c r="D1079" s="189"/>
      <c r="E1079" s="190">
        <v>5.9</v>
      </c>
      <c r="F1079" s="163"/>
      <c r="G1079" s="163"/>
      <c r="H1079" s="159"/>
      <c r="I1079" s="159"/>
      <c r="J1079" s="159"/>
      <c r="K1079" s="159"/>
      <c r="L1079" s="159"/>
      <c r="M1079" s="159"/>
      <c r="N1079" s="159"/>
      <c r="O1079" s="159"/>
      <c r="P1079" s="159"/>
      <c r="Q1079" s="159"/>
      <c r="R1079" s="160"/>
      <c r="S1079" s="160"/>
      <c r="T1079" s="159"/>
      <c r="U1079" s="159"/>
      <c r="V1079" s="159"/>
      <c r="W1079" s="160"/>
      <c r="X1079" s="160"/>
      <c r="AE1079" t="s">
        <v>280</v>
      </c>
      <c r="AF1079">
        <v>0</v>
      </c>
      <c r="AH1079" s="193"/>
      <c r="AI1079" s="195" t="s">
        <v>283</v>
      </c>
      <c r="AJ1079" s="196"/>
    </row>
    <row r="1080" spans="1:36" x14ac:dyDescent="0.25">
      <c r="A1080" s="150"/>
      <c r="B1080" s="191" t="s">
        <v>284</v>
      </c>
      <c r="C1080" s="192"/>
      <c r="D1080" s="189"/>
      <c r="E1080" s="190">
        <v>5.72</v>
      </c>
      <c r="F1080" s="163"/>
      <c r="G1080" s="163"/>
      <c r="H1080" s="159"/>
      <c r="I1080" s="159"/>
      <c r="J1080" s="159"/>
      <c r="K1080" s="159"/>
      <c r="L1080" s="159"/>
      <c r="M1080" s="159"/>
      <c r="N1080" s="159"/>
      <c r="O1080" s="159"/>
      <c r="P1080" s="159"/>
      <c r="Q1080" s="159"/>
      <c r="R1080" s="160"/>
      <c r="S1080" s="160"/>
      <c r="T1080" s="159"/>
      <c r="U1080" s="159"/>
      <c r="V1080" s="159"/>
      <c r="W1080" s="160"/>
      <c r="X1080" s="160"/>
      <c r="AE1080" t="s">
        <v>280</v>
      </c>
      <c r="AF1080">
        <v>0</v>
      </c>
      <c r="AH1080" s="193"/>
      <c r="AI1080" s="195" t="s">
        <v>284</v>
      </c>
      <c r="AJ1080" s="196"/>
    </row>
    <row r="1081" spans="1:36" x14ac:dyDescent="0.25">
      <c r="A1081" s="150"/>
      <c r="B1081" s="191" t="s">
        <v>285</v>
      </c>
      <c r="C1081" s="192"/>
      <c r="D1081" s="189"/>
      <c r="E1081" s="190">
        <v>4.3600000000000003</v>
      </c>
      <c r="F1081" s="163"/>
      <c r="G1081" s="163"/>
      <c r="H1081" s="159"/>
      <c r="I1081" s="159"/>
      <c r="J1081" s="159"/>
      <c r="K1081" s="159"/>
      <c r="L1081" s="159"/>
      <c r="M1081" s="159"/>
      <c r="N1081" s="159"/>
      <c r="O1081" s="159"/>
      <c r="P1081" s="159"/>
      <c r="Q1081" s="159"/>
      <c r="R1081" s="160"/>
      <c r="S1081" s="160"/>
      <c r="T1081" s="159"/>
      <c r="U1081" s="159"/>
      <c r="V1081" s="159"/>
      <c r="W1081" s="160"/>
      <c r="X1081" s="160"/>
      <c r="AE1081" t="s">
        <v>280</v>
      </c>
      <c r="AF1081">
        <v>0</v>
      </c>
      <c r="AH1081" s="193"/>
      <c r="AI1081" s="195" t="s">
        <v>285</v>
      </c>
      <c r="AJ1081" s="196"/>
    </row>
    <row r="1082" spans="1:36" x14ac:dyDescent="0.25">
      <c r="A1082" s="150"/>
      <c r="B1082" s="191" t="s">
        <v>286</v>
      </c>
      <c r="C1082" s="192"/>
      <c r="D1082" s="189"/>
      <c r="E1082" s="190">
        <v>5.2</v>
      </c>
      <c r="F1082" s="163"/>
      <c r="G1082" s="163"/>
      <c r="H1082" s="159"/>
      <c r="I1082" s="159"/>
      <c r="J1082" s="159"/>
      <c r="K1082" s="159"/>
      <c r="L1082" s="159"/>
      <c r="M1082" s="159"/>
      <c r="N1082" s="159"/>
      <c r="O1082" s="159"/>
      <c r="P1082" s="159"/>
      <c r="Q1082" s="159"/>
      <c r="R1082" s="160"/>
      <c r="S1082" s="160"/>
      <c r="T1082" s="159"/>
      <c r="U1082" s="159"/>
      <c r="V1082" s="159"/>
      <c r="W1082" s="160"/>
      <c r="X1082" s="160"/>
      <c r="AE1082" t="s">
        <v>280</v>
      </c>
      <c r="AF1082">
        <v>0</v>
      </c>
      <c r="AH1082" s="193"/>
      <c r="AI1082" s="195" t="s">
        <v>286</v>
      </c>
      <c r="AJ1082" s="196"/>
    </row>
    <row r="1083" spans="1:36" x14ac:dyDescent="0.25">
      <c r="A1083" s="150"/>
      <c r="B1083" s="191" t="s">
        <v>287</v>
      </c>
      <c r="C1083" s="192"/>
      <c r="D1083" s="189"/>
      <c r="E1083" s="190">
        <v>6.82</v>
      </c>
      <c r="F1083" s="163"/>
      <c r="G1083" s="163"/>
      <c r="H1083" s="159"/>
      <c r="I1083" s="159"/>
      <c r="J1083" s="159"/>
      <c r="K1083" s="159"/>
      <c r="L1083" s="159"/>
      <c r="M1083" s="159"/>
      <c r="N1083" s="159"/>
      <c r="O1083" s="159"/>
      <c r="P1083" s="159"/>
      <c r="Q1083" s="159"/>
      <c r="R1083" s="160"/>
      <c r="S1083" s="160"/>
      <c r="T1083" s="159"/>
      <c r="U1083" s="159"/>
      <c r="V1083" s="159"/>
      <c r="W1083" s="160"/>
      <c r="X1083" s="160"/>
      <c r="AE1083" t="s">
        <v>280</v>
      </c>
      <c r="AF1083">
        <v>0</v>
      </c>
      <c r="AH1083" s="193"/>
      <c r="AI1083" s="195" t="s">
        <v>287</v>
      </c>
      <c r="AJ1083" s="196"/>
    </row>
    <row r="1084" spans="1:36" x14ac:dyDescent="0.25">
      <c r="A1084" s="150"/>
      <c r="B1084" s="191" t="s">
        <v>288</v>
      </c>
      <c r="C1084" s="192"/>
      <c r="D1084" s="189"/>
      <c r="E1084" s="190">
        <v>18.61</v>
      </c>
      <c r="F1084" s="163"/>
      <c r="G1084" s="163"/>
      <c r="H1084" s="159"/>
      <c r="I1084" s="159"/>
      <c r="J1084" s="159"/>
      <c r="K1084" s="159"/>
      <c r="L1084" s="159"/>
      <c r="M1084" s="159"/>
      <c r="N1084" s="159"/>
      <c r="O1084" s="159"/>
      <c r="P1084" s="159"/>
      <c r="Q1084" s="159"/>
      <c r="R1084" s="160"/>
      <c r="S1084" s="160"/>
      <c r="T1084" s="159"/>
      <c r="U1084" s="159"/>
      <c r="V1084" s="159"/>
      <c r="W1084" s="160"/>
      <c r="X1084" s="160"/>
      <c r="AE1084" t="s">
        <v>280</v>
      </c>
      <c r="AF1084">
        <v>0</v>
      </c>
      <c r="AH1084" s="193"/>
      <c r="AI1084" s="195" t="s">
        <v>288</v>
      </c>
      <c r="AJ1084" s="196"/>
    </row>
    <row r="1085" spans="1:36" x14ac:dyDescent="0.25">
      <c r="A1085" s="150"/>
      <c r="B1085" s="191" t="s">
        <v>289</v>
      </c>
      <c r="C1085" s="192"/>
      <c r="D1085" s="189"/>
      <c r="E1085" s="190">
        <v>74.3</v>
      </c>
      <c r="F1085" s="163"/>
      <c r="G1085" s="163"/>
      <c r="H1085" s="159"/>
      <c r="I1085" s="159"/>
      <c r="J1085" s="159"/>
      <c r="K1085" s="159"/>
      <c r="L1085" s="159"/>
      <c r="M1085" s="159"/>
      <c r="N1085" s="159"/>
      <c r="O1085" s="159"/>
      <c r="P1085" s="159"/>
      <c r="Q1085" s="159"/>
      <c r="R1085" s="160"/>
      <c r="S1085" s="160"/>
      <c r="T1085" s="159"/>
      <c r="U1085" s="159"/>
      <c r="V1085" s="159"/>
      <c r="W1085" s="160"/>
      <c r="X1085" s="160"/>
      <c r="AE1085" t="s">
        <v>280</v>
      </c>
      <c r="AF1085">
        <v>0</v>
      </c>
      <c r="AH1085" s="193"/>
      <c r="AI1085" s="195" t="s">
        <v>289</v>
      </c>
      <c r="AJ1085" s="196"/>
    </row>
    <row r="1086" spans="1:36" x14ac:dyDescent="0.25">
      <c r="A1086" s="150"/>
      <c r="B1086" s="191" t="s">
        <v>290</v>
      </c>
      <c r="C1086" s="192"/>
      <c r="D1086" s="189"/>
      <c r="E1086" s="190">
        <v>12.19</v>
      </c>
      <c r="F1086" s="163"/>
      <c r="G1086" s="163"/>
      <c r="H1086" s="159"/>
      <c r="I1086" s="159"/>
      <c r="J1086" s="159"/>
      <c r="K1086" s="159"/>
      <c r="L1086" s="159"/>
      <c r="M1086" s="159"/>
      <c r="N1086" s="159"/>
      <c r="O1086" s="159"/>
      <c r="P1086" s="159"/>
      <c r="Q1086" s="159"/>
      <c r="R1086" s="160"/>
      <c r="S1086" s="160"/>
      <c r="T1086" s="159"/>
      <c r="U1086" s="159"/>
      <c r="V1086" s="159"/>
      <c r="W1086" s="160"/>
      <c r="X1086" s="160"/>
      <c r="AE1086" t="s">
        <v>280</v>
      </c>
      <c r="AF1086">
        <v>0</v>
      </c>
      <c r="AH1086" s="193"/>
      <c r="AI1086" s="195" t="s">
        <v>290</v>
      </c>
      <c r="AJ1086" s="196"/>
    </row>
    <row r="1087" spans="1:36" x14ac:dyDescent="0.25">
      <c r="A1087" s="150"/>
      <c r="B1087" s="191" t="s">
        <v>291</v>
      </c>
      <c r="C1087" s="192"/>
      <c r="D1087" s="189"/>
      <c r="E1087" s="190">
        <v>5.24</v>
      </c>
      <c r="F1087" s="163"/>
      <c r="G1087" s="163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60"/>
      <c r="S1087" s="160"/>
      <c r="T1087" s="159"/>
      <c r="U1087" s="159"/>
      <c r="V1087" s="159"/>
      <c r="W1087" s="160"/>
      <c r="X1087" s="160"/>
      <c r="AE1087" t="s">
        <v>280</v>
      </c>
      <c r="AF1087">
        <v>0</v>
      </c>
      <c r="AH1087" s="193"/>
      <c r="AI1087" s="195" t="s">
        <v>291</v>
      </c>
      <c r="AJ1087" s="196"/>
    </row>
    <row r="1088" spans="1:36" x14ac:dyDescent="0.25">
      <c r="A1088" s="150"/>
      <c r="B1088" s="191" t="s">
        <v>292</v>
      </c>
      <c r="C1088" s="192"/>
      <c r="D1088" s="189"/>
      <c r="E1088" s="190">
        <v>6.12</v>
      </c>
      <c r="F1088" s="163"/>
      <c r="G1088" s="163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60"/>
      <c r="S1088" s="160"/>
      <c r="T1088" s="159"/>
      <c r="U1088" s="159"/>
      <c r="V1088" s="159"/>
      <c r="W1088" s="160"/>
      <c r="X1088" s="160"/>
      <c r="AE1088" t="s">
        <v>280</v>
      </c>
      <c r="AF1088">
        <v>0</v>
      </c>
      <c r="AH1088" s="193"/>
      <c r="AI1088" s="195" t="s">
        <v>292</v>
      </c>
      <c r="AJ1088" s="196"/>
    </row>
    <row r="1089" spans="1:36" x14ac:dyDescent="0.25">
      <c r="A1089" s="150"/>
      <c r="B1089" s="191" t="s">
        <v>293</v>
      </c>
      <c r="C1089" s="192"/>
      <c r="D1089" s="189"/>
      <c r="E1089" s="190">
        <v>2</v>
      </c>
      <c r="F1089" s="163"/>
      <c r="G1089" s="163"/>
      <c r="H1089" s="159"/>
      <c r="I1089" s="159"/>
      <c r="J1089" s="159"/>
      <c r="K1089" s="159"/>
      <c r="L1089" s="159"/>
      <c r="M1089" s="159"/>
      <c r="N1089" s="159"/>
      <c r="O1089" s="159"/>
      <c r="P1089" s="159"/>
      <c r="Q1089" s="159"/>
      <c r="R1089" s="160"/>
      <c r="S1089" s="160"/>
      <c r="T1089" s="159"/>
      <c r="U1089" s="159"/>
      <c r="V1089" s="159"/>
      <c r="W1089" s="160"/>
      <c r="X1089" s="160"/>
      <c r="AE1089" t="s">
        <v>280</v>
      </c>
      <c r="AF1089">
        <v>0</v>
      </c>
      <c r="AH1089" s="193"/>
      <c r="AI1089" s="195" t="s">
        <v>293</v>
      </c>
      <c r="AJ1089" s="196"/>
    </row>
    <row r="1090" spans="1:36" x14ac:dyDescent="0.25">
      <c r="A1090" s="150"/>
      <c r="B1090" s="191" t="s">
        <v>294</v>
      </c>
      <c r="C1090" s="192"/>
      <c r="D1090" s="189"/>
      <c r="E1090" s="190">
        <v>5.2</v>
      </c>
      <c r="F1090" s="163"/>
      <c r="G1090" s="163"/>
      <c r="H1090" s="159"/>
      <c r="I1090" s="159"/>
      <c r="J1090" s="159"/>
      <c r="K1090" s="159"/>
      <c r="L1090" s="159"/>
      <c r="M1090" s="159"/>
      <c r="N1090" s="159"/>
      <c r="O1090" s="159"/>
      <c r="P1090" s="159"/>
      <c r="Q1090" s="159"/>
      <c r="R1090" s="160"/>
      <c r="S1090" s="160"/>
      <c r="T1090" s="159"/>
      <c r="U1090" s="159"/>
      <c r="V1090" s="159"/>
      <c r="W1090" s="160"/>
      <c r="X1090" s="160"/>
      <c r="AE1090" t="s">
        <v>280</v>
      </c>
      <c r="AF1090">
        <v>0</v>
      </c>
      <c r="AH1090" s="193"/>
      <c r="AI1090" s="195" t="s">
        <v>294</v>
      </c>
      <c r="AJ1090" s="196"/>
    </row>
    <row r="1091" spans="1:36" x14ac:dyDescent="0.25">
      <c r="A1091" s="150"/>
      <c r="B1091" s="191" t="s">
        <v>295</v>
      </c>
      <c r="C1091" s="192"/>
      <c r="D1091" s="189"/>
      <c r="E1091" s="190">
        <v>4.68</v>
      </c>
      <c r="F1091" s="163"/>
      <c r="G1091" s="163"/>
      <c r="H1091" s="159"/>
      <c r="I1091" s="159"/>
      <c r="J1091" s="159"/>
      <c r="K1091" s="159"/>
      <c r="L1091" s="159"/>
      <c r="M1091" s="159"/>
      <c r="N1091" s="159"/>
      <c r="O1091" s="159"/>
      <c r="P1091" s="159"/>
      <c r="Q1091" s="159"/>
      <c r="R1091" s="160"/>
      <c r="S1091" s="160"/>
      <c r="T1091" s="159"/>
      <c r="U1091" s="159"/>
      <c r="V1091" s="159"/>
      <c r="W1091" s="160"/>
      <c r="X1091" s="160"/>
      <c r="AE1091" t="s">
        <v>280</v>
      </c>
      <c r="AF1091">
        <v>0</v>
      </c>
      <c r="AH1091" s="193"/>
      <c r="AI1091" s="195" t="s">
        <v>295</v>
      </c>
      <c r="AJ1091" s="196"/>
    </row>
    <row r="1092" spans="1:36" x14ac:dyDescent="0.25">
      <c r="A1092" s="150"/>
      <c r="B1092" s="191" t="s">
        <v>296</v>
      </c>
      <c r="C1092" s="192"/>
      <c r="D1092" s="189"/>
      <c r="E1092" s="190">
        <v>13.6</v>
      </c>
      <c r="F1092" s="163"/>
      <c r="G1092" s="163"/>
      <c r="H1092" s="159"/>
      <c r="I1092" s="159"/>
      <c r="J1092" s="159"/>
      <c r="K1092" s="159"/>
      <c r="L1092" s="159"/>
      <c r="M1092" s="159"/>
      <c r="N1092" s="159"/>
      <c r="O1092" s="159"/>
      <c r="P1092" s="159"/>
      <c r="Q1092" s="159"/>
      <c r="R1092" s="160"/>
      <c r="S1092" s="160"/>
      <c r="T1092" s="159"/>
      <c r="U1092" s="159"/>
      <c r="V1092" s="159"/>
      <c r="W1092" s="160"/>
      <c r="X1092" s="160"/>
      <c r="AE1092" t="s">
        <v>280</v>
      </c>
      <c r="AF1092">
        <v>0</v>
      </c>
      <c r="AH1092" s="193"/>
      <c r="AI1092" s="195" t="s">
        <v>296</v>
      </c>
      <c r="AJ1092" s="196"/>
    </row>
    <row r="1093" spans="1:36" x14ac:dyDescent="0.25">
      <c r="A1093" s="150"/>
      <c r="B1093" s="191" t="s">
        <v>297</v>
      </c>
      <c r="C1093" s="192"/>
      <c r="D1093" s="189"/>
      <c r="E1093" s="190">
        <v>29.3</v>
      </c>
      <c r="F1093" s="163"/>
      <c r="G1093" s="163"/>
      <c r="H1093" s="159"/>
      <c r="I1093" s="159"/>
      <c r="J1093" s="159"/>
      <c r="K1093" s="159"/>
      <c r="L1093" s="159"/>
      <c r="M1093" s="159"/>
      <c r="N1093" s="159"/>
      <c r="O1093" s="159"/>
      <c r="P1093" s="159"/>
      <c r="Q1093" s="159"/>
      <c r="R1093" s="160"/>
      <c r="S1093" s="160"/>
      <c r="T1093" s="159"/>
      <c r="U1093" s="159"/>
      <c r="V1093" s="159"/>
      <c r="W1093" s="160"/>
      <c r="X1093" s="160"/>
      <c r="AE1093" t="s">
        <v>280</v>
      </c>
      <c r="AF1093">
        <v>0</v>
      </c>
      <c r="AH1093" s="193"/>
      <c r="AI1093" s="195" t="s">
        <v>297</v>
      </c>
      <c r="AJ1093" s="196"/>
    </row>
    <row r="1094" spans="1:36" x14ac:dyDescent="0.25">
      <c r="A1094" s="150"/>
      <c r="B1094" s="191" t="s">
        <v>298</v>
      </c>
      <c r="C1094" s="192"/>
      <c r="D1094" s="189"/>
      <c r="E1094" s="190">
        <v>6.27</v>
      </c>
      <c r="F1094" s="163"/>
      <c r="G1094" s="163"/>
      <c r="H1094" s="159"/>
      <c r="I1094" s="159"/>
      <c r="J1094" s="159"/>
      <c r="K1094" s="159"/>
      <c r="L1094" s="159"/>
      <c r="M1094" s="159"/>
      <c r="N1094" s="159"/>
      <c r="O1094" s="159"/>
      <c r="P1094" s="159"/>
      <c r="Q1094" s="159"/>
      <c r="R1094" s="160"/>
      <c r="S1094" s="160"/>
      <c r="T1094" s="159"/>
      <c r="U1094" s="159"/>
      <c r="V1094" s="159"/>
      <c r="W1094" s="160"/>
      <c r="X1094" s="160"/>
      <c r="AE1094" t="s">
        <v>280</v>
      </c>
      <c r="AF1094">
        <v>0</v>
      </c>
      <c r="AH1094" s="193"/>
      <c r="AI1094" s="195" t="s">
        <v>298</v>
      </c>
      <c r="AJ1094" s="196"/>
    </row>
    <row r="1095" spans="1:36" x14ac:dyDescent="0.25">
      <c r="A1095" s="150"/>
      <c r="B1095" s="191" t="s">
        <v>299</v>
      </c>
      <c r="C1095" s="192"/>
      <c r="D1095" s="189"/>
      <c r="E1095" s="190">
        <v>13.22</v>
      </c>
      <c r="F1095" s="163"/>
      <c r="G1095" s="163"/>
      <c r="H1095" s="159"/>
      <c r="I1095" s="159"/>
      <c r="J1095" s="159"/>
      <c r="K1095" s="159"/>
      <c r="L1095" s="159"/>
      <c r="M1095" s="159"/>
      <c r="N1095" s="159"/>
      <c r="O1095" s="159"/>
      <c r="P1095" s="159"/>
      <c r="Q1095" s="159"/>
      <c r="R1095" s="160"/>
      <c r="S1095" s="160"/>
      <c r="T1095" s="159"/>
      <c r="U1095" s="159"/>
      <c r="V1095" s="159"/>
      <c r="W1095" s="160"/>
      <c r="X1095" s="160"/>
      <c r="AE1095" t="s">
        <v>280</v>
      </c>
      <c r="AF1095">
        <v>0</v>
      </c>
      <c r="AH1095" s="193"/>
      <c r="AI1095" s="195" t="s">
        <v>299</v>
      </c>
      <c r="AJ1095" s="196"/>
    </row>
    <row r="1096" spans="1:36" x14ac:dyDescent="0.25">
      <c r="A1096" s="150"/>
      <c r="B1096" s="191" t="s">
        <v>300</v>
      </c>
      <c r="C1096" s="192"/>
      <c r="D1096" s="189"/>
      <c r="E1096" s="190">
        <v>24.58</v>
      </c>
      <c r="F1096" s="163"/>
      <c r="G1096" s="163"/>
      <c r="H1096" s="159"/>
      <c r="I1096" s="159"/>
      <c r="J1096" s="159"/>
      <c r="K1096" s="159"/>
      <c r="L1096" s="159"/>
      <c r="M1096" s="159"/>
      <c r="N1096" s="159"/>
      <c r="O1096" s="159"/>
      <c r="P1096" s="159"/>
      <c r="Q1096" s="159"/>
      <c r="R1096" s="160"/>
      <c r="S1096" s="160"/>
      <c r="T1096" s="159"/>
      <c r="U1096" s="159"/>
      <c r="V1096" s="159"/>
      <c r="W1096" s="160"/>
      <c r="X1096" s="160"/>
      <c r="AE1096" t="s">
        <v>280</v>
      </c>
      <c r="AF1096">
        <v>0</v>
      </c>
      <c r="AH1096" s="193"/>
      <c r="AI1096" s="195" t="s">
        <v>300</v>
      </c>
      <c r="AJ1096" s="196"/>
    </row>
    <row r="1097" spans="1:36" x14ac:dyDescent="0.25">
      <c r="A1097" s="150"/>
      <c r="B1097" s="191" t="s">
        <v>301</v>
      </c>
      <c r="C1097" s="192"/>
      <c r="D1097" s="189"/>
      <c r="E1097" s="190">
        <v>8.91</v>
      </c>
      <c r="F1097" s="163"/>
      <c r="G1097" s="163"/>
      <c r="H1097" s="159"/>
      <c r="I1097" s="159"/>
      <c r="J1097" s="159"/>
      <c r="K1097" s="159"/>
      <c r="L1097" s="159"/>
      <c r="M1097" s="159"/>
      <c r="N1097" s="159"/>
      <c r="O1097" s="159"/>
      <c r="P1097" s="159"/>
      <c r="Q1097" s="159"/>
      <c r="R1097" s="160"/>
      <c r="S1097" s="160"/>
      <c r="T1097" s="159"/>
      <c r="U1097" s="159"/>
      <c r="V1097" s="159"/>
      <c r="W1097" s="160"/>
      <c r="X1097" s="160"/>
      <c r="AE1097" t="s">
        <v>280</v>
      </c>
      <c r="AF1097">
        <v>0</v>
      </c>
      <c r="AH1097" s="193"/>
      <c r="AI1097" s="195" t="s">
        <v>301</v>
      </c>
      <c r="AJ1097" s="196"/>
    </row>
    <row r="1098" spans="1:36" x14ac:dyDescent="0.25">
      <c r="A1098" s="150"/>
      <c r="B1098" s="191" t="s">
        <v>302</v>
      </c>
      <c r="C1098" s="192"/>
      <c r="D1098" s="189"/>
      <c r="E1098" s="190"/>
      <c r="F1098" s="163"/>
      <c r="G1098" s="163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60"/>
      <c r="S1098" s="160"/>
      <c r="T1098" s="159"/>
      <c r="U1098" s="159"/>
      <c r="V1098" s="159"/>
      <c r="W1098" s="160"/>
      <c r="X1098" s="160"/>
      <c r="AE1098" t="s">
        <v>280</v>
      </c>
      <c r="AF1098">
        <v>0</v>
      </c>
      <c r="AH1098" s="193"/>
      <c r="AI1098" s="195" t="s">
        <v>302</v>
      </c>
      <c r="AJ1098" s="196"/>
    </row>
    <row r="1099" spans="1:36" x14ac:dyDescent="0.25">
      <c r="A1099" s="150"/>
      <c r="B1099" s="155" t="s">
        <v>303</v>
      </c>
      <c r="C1099" s="155" t="s">
        <v>304</v>
      </c>
      <c r="D1099" s="161"/>
      <c r="E1099" s="162">
        <v>350.82</v>
      </c>
      <c r="F1099" s="163"/>
      <c r="G1099" s="163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60"/>
      <c r="S1099" s="160"/>
      <c r="T1099" s="159"/>
      <c r="U1099" s="159"/>
      <c r="V1099" s="159"/>
      <c r="W1099" s="160"/>
      <c r="X1099" s="160"/>
      <c r="AE1099" t="s">
        <v>278</v>
      </c>
      <c r="AH1099" s="193"/>
      <c r="AI1099" s="193"/>
      <c r="AJ1099" s="196"/>
    </row>
    <row r="1100" spans="1:36" x14ac:dyDescent="0.25">
      <c r="A1100" s="150"/>
      <c r="B1100" s="191" t="s">
        <v>305</v>
      </c>
      <c r="C1100" s="192"/>
      <c r="D1100" s="189"/>
      <c r="E1100" s="190">
        <v>14.18</v>
      </c>
      <c r="F1100" s="163"/>
      <c r="G1100" s="163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60"/>
      <c r="S1100" s="160"/>
      <c r="T1100" s="159"/>
      <c r="U1100" s="159"/>
      <c r="V1100" s="159"/>
      <c r="W1100" s="160"/>
      <c r="X1100" s="160"/>
      <c r="AE1100" t="s">
        <v>280</v>
      </c>
      <c r="AF1100">
        <v>0</v>
      </c>
      <c r="AH1100" s="193"/>
      <c r="AI1100" s="195" t="s">
        <v>305</v>
      </c>
      <c r="AJ1100" s="196"/>
    </row>
    <row r="1101" spans="1:36" x14ac:dyDescent="0.25">
      <c r="A1101" s="150"/>
      <c r="B1101" s="191" t="s">
        <v>306</v>
      </c>
      <c r="C1101" s="192"/>
      <c r="D1101" s="189"/>
      <c r="E1101" s="190">
        <v>20.32</v>
      </c>
      <c r="F1101" s="163"/>
      <c r="G1101" s="163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60"/>
      <c r="S1101" s="160"/>
      <c r="T1101" s="159"/>
      <c r="U1101" s="159"/>
      <c r="V1101" s="159"/>
      <c r="W1101" s="160"/>
      <c r="X1101" s="160"/>
      <c r="AE1101" t="s">
        <v>280</v>
      </c>
      <c r="AF1101">
        <v>0</v>
      </c>
      <c r="AH1101" s="193"/>
      <c r="AI1101" s="195" t="s">
        <v>306</v>
      </c>
      <c r="AJ1101" s="196"/>
    </row>
    <row r="1102" spans="1:36" x14ac:dyDescent="0.25">
      <c r="A1102" s="150"/>
      <c r="B1102" s="191" t="s">
        <v>307</v>
      </c>
      <c r="C1102" s="192"/>
      <c r="D1102" s="189"/>
      <c r="E1102" s="190">
        <v>15.81</v>
      </c>
      <c r="F1102" s="163"/>
      <c r="G1102" s="163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60"/>
      <c r="S1102" s="160"/>
      <c r="T1102" s="159"/>
      <c r="U1102" s="159"/>
      <c r="V1102" s="159"/>
      <c r="W1102" s="160"/>
      <c r="X1102" s="160"/>
      <c r="AE1102" t="s">
        <v>280</v>
      </c>
      <c r="AF1102">
        <v>0</v>
      </c>
      <c r="AH1102" s="193"/>
      <c r="AI1102" s="195" t="s">
        <v>307</v>
      </c>
      <c r="AJ1102" s="196"/>
    </row>
    <row r="1103" spans="1:36" x14ac:dyDescent="0.25">
      <c r="A1103" s="150"/>
      <c r="B1103" s="191" t="s">
        <v>308</v>
      </c>
      <c r="C1103" s="192"/>
      <c r="D1103" s="189"/>
      <c r="E1103" s="190">
        <v>15.81</v>
      </c>
      <c r="F1103" s="163"/>
      <c r="G1103" s="163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60"/>
      <c r="S1103" s="160"/>
      <c r="T1103" s="159"/>
      <c r="U1103" s="159"/>
      <c r="V1103" s="159"/>
      <c r="W1103" s="160"/>
      <c r="X1103" s="160"/>
      <c r="AE1103" t="s">
        <v>280</v>
      </c>
      <c r="AF1103">
        <v>0</v>
      </c>
      <c r="AH1103" s="193"/>
      <c r="AI1103" s="195" t="s">
        <v>308</v>
      </c>
      <c r="AJ1103" s="196"/>
    </row>
    <row r="1104" spans="1:36" x14ac:dyDescent="0.25">
      <c r="A1104" s="150"/>
      <c r="B1104" s="191" t="s">
        <v>309</v>
      </c>
      <c r="C1104" s="192"/>
      <c r="D1104" s="189"/>
      <c r="E1104" s="190">
        <v>15.81</v>
      </c>
      <c r="F1104" s="163"/>
      <c r="G1104" s="163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60"/>
      <c r="S1104" s="160"/>
      <c r="T1104" s="159"/>
      <c r="U1104" s="159"/>
      <c r="V1104" s="159"/>
      <c r="W1104" s="160"/>
      <c r="X1104" s="160"/>
      <c r="AE1104" t="s">
        <v>280</v>
      </c>
      <c r="AF1104">
        <v>0</v>
      </c>
      <c r="AH1104" s="193"/>
      <c r="AI1104" s="195" t="s">
        <v>309</v>
      </c>
      <c r="AJ1104" s="196"/>
    </row>
    <row r="1105" spans="1:36" x14ac:dyDescent="0.25">
      <c r="A1105" s="150"/>
      <c r="B1105" s="191" t="s">
        <v>310</v>
      </c>
      <c r="C1105" s="192"/>
      <c r="D1105" s="189"/>
      <c r="E1105" s="190">
        <v>15.81</v>
      </c>
      <c r="F1105" s="163"/>
      <c r="G1105" s="163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60"/>
      <c r="S1105" s="160"/>
      <c r="T1105" s="159"/>
      <c r="U1105" s="159"/>
      <c r="V1105" s="159"/>
      <c r="W1105" s="160"/>
      <c r="X1105" s="160"/>
      <c r="AE1105" t="s">
        <v>280</v>
      </c>
      <c r="AF1105">
        <v>0</v>
      </c>
      <c r="AH1105" s="193"/>
      <c r="AI1105" s="195" t="s">
        <v>310</v>
      </c>
      <c r="AJ1105" s="196"/>
    </row>
    <row r="1106" spans="1:36" x14ac:dyDescent="0.25">
      <c r="A1106" s="150"/>
      <c r="B1106" s="191" t="s">
        <v>311</v>
      </c>
      <c r="C1106" s="192"/>
      <c r="D1106" s="189"/>
      <c r="E1106" s="190">
        <v>18.36</v>
      </c>
      <c r="F1106" s="163"/>
      <c r="G1106" s="163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60"/>
      <c r="S1106" s="160"/>
      <c r="T1106" s="159"/>
      <c r="U1106" s="159"/>
      <c r="V1106" s="159"/>
      <c r="W1106" s="160"/>
      <c r="X1106" s="160"/>
      <c r="AE1106" t="s">
        <v>280</v>
      </c>
      <c r="AF1106">
        <v>0</v>
      </c>
      <c r="AH1106" s="193"/>
      <c r="AI1106" s="195" t="s">
        <v>311</v>
      </c>
      <c r="AJ1106" s="196"/>
    </row>
    <row r="1107" spans="1:36" x14ac:dyDescent="0.25">
      <c r="A1107" s="150"/>
      <c r="B1107" s="191" t="s">
        <v>312</v>
      </c>
      <c r="C1107" s="192"/>
      <c r="D1107" s="189"/>
      <c r="E1107" s="190">
        <v>4.55</v>
      </c>
      <c r="F1107" s="163"/>
      <c r="G1107" s="163"/>
      <c r="H1107" s="159"/>
      <c r="I1107" s="159"/>
      <c r="J1107" s="159"/>
      <c r="K1107" s="159"/>
      <c r="L1107" s="159"/>
      <c r="M1107" s="159"/>
      <c r="N1107" s="159"/>
      <c r="O1107" s="159"/>
      <c r="P1107" s="159"/>
      <c r="Q1107" s="159"/>
      <c r="R1107" s="160"/>
      <c r="S1107" s="160"/>
      <c r="T1107" s="159"/>
      <c r="U1107" s="159"/>
      <c r="V1107" s="159"/>
      <c r="W1107" s="160"/>
      <c r="X1107" s="160"/>
      <c r="AE1107" t="s">
        <v>280</v>
      </c>
      <c r="AF1107">
        <v>0</v>
      </c>
      <c r="AH1107" s="193"/>
      <c r="AI1107" s="195" t="s">
        <v>312</v>
      </c>
      <c r="AJ1107" s="196"/>
    </row>
    <row r="1108" spans="1:36" x14ac:dyDescent="0.25">
      <c r="A1108" s="150"/>
      <c r="B1108" s="191" t="s">
        <v>313</v>
      </c>
      <c r="C1108" s="192"/>
      <c r="D1108" s="189"/>
      <c r="E1108" s="190">
        <v>34.130000000000003</v>
      </c>
      <c r="F1108" s="163"/>
      <c r="G1108" s="163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60"/>
      <c r="S1108" s="160"/>
      <c r="T1108" s="159"/>
      <c r="U1108" s="159"/>
      <c r="V1108" s="159"/>
      <c r="W1108" s="160"/>
      <c r="X1108" s="160"/>
      <c r="AE1108" t="s">
        <v>280</v>
      </c>
      <c r="AF1108">
        <v>0</v>
      </c>
      <c r="AH1108" s="193"/>
      <c r="AI1108" s="195" t="s">
        <v>313</v>
      </c>
      <c r="AJ1108" s="196"/>
    </row>
    <row r="1109" spans="1:36" x14ac:dyDescent="0.25">
      <c r="A1109" s="150"/>
      <c r="B1109" s="191" t="s">
        <v>314</v>
      </c>
      <c r="C1109" s="192"/>
      <c r="D1109" s="189"/>
      <c r="E1109" s="190">
        <v>34.450000000000003</v>
      </c>
      <c r="F1109" s="163"/>
      <c r="G1109" s="163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60"/>
      <c r="S1109" s="160"/>
      <c r="T1109" s="159"/>
      <c r="U1109" s="159"/>
      <c r="V1109" s="159"/>
      <c r="W1109" s="160"/>
      <c r="X1109" s="160"/>
      <c r="AE1109" t="s">
        <v>280</v>
      </c>
      <c r="AF1109">
        <v>0</v>
      </c>
      <c r="AH1109" s="193"/>
      <c r="AI1109" s="195" t="s">
        <v>314</v>
      </c>
      <c r="AJ1109" s="196"/>
    </row>
    <row r="1110" spans="1:36" x14ac:dyDescent="0.25">
      <c r="A1110" s="150"/>
      <c r="B1110" s="191" t="s">
        <v>315</v>
      </c>
      <c r="C1110" s="192"/>
      <c r="D1110" s="189"/>
      <c r="E1110" s="190">
        <v>36.49</v>
      </c>
      <c r="F1110" s="163"/>
      <c r="G1110" s="163"/>
      <c r="H1110" s="159"/>
      <c r="I1110" s="159"/>
      <c r="J1110" s="159"/>
      <c r="K1110" s="159"/>
      <c r="L1110" s="159"/>
      <c r="M1110" s="159"/>
      <c r="N1110" s="159"/>
      <c r="O1110" s="159"/>
      <c r="P1110" s="159"/>
      <c r="Q1110" s="159"/>
      <c r="R1110" s="160"/>
      <c r="S1110" s="160"/>
      <c r="T1110" s="159"/>
      <c r="U1110" s="159"/>
      <c r="V1110" s="159"/>
      <c r="W1110" s="160"/>
      <c r="X1110" s="160"/>
      <c r="AE1110" t="s">
        <v>280</v>
      </c>
      <c r="AF1110">
        <v>0</v>
      </c>
      <c r="AH1110" s="193"/>
      <c r="AI1110" s="195" t="s">
        <v>315</v>
      </c>
      <c r="AJ1110" s="196"/>
    </row>
    <row r="1111" spans="1:36" x14ac:dyDescent="0.25">
      <c r="A1111" s="150"/>
      <c r="B1111" s="191" t="s">
        <v>316</v>
      </c>
      <c r="C1111" s="192"/>
      <c r="D1111" s="189"/>
      <c r="E1111" s="190">
        <v>14.79</v>
      </c>
      <c r="F1111" s="163"/>
      <c r="G1111" s="163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60"/>
      <c r="S1111" s="160"/>
      <c r="T1111" s="159"/>
      <c r="U1111" s="159"/>
      <c r="V1111" s="159"/>
      <c r="W1111" s="160"/>
      <c r="X1111" s="160"/>
      <c r="AE1111" t="s">
        <v>280</v>
      </c>
      <c r="AF1111">
        <v>0</v>
      </c>
      <c r="AH1111" s="193"/>
      <c r="AI1111" s="195" t="s">
        <v>316</v>
      </c>
      <c r="AJ1111" s="196"/>
    </row>
    <row r="1112" spans="1:36" x14ac:dyDescent="0.25">
      <c r="A1112" s="150"/>
      <c r="B1112" s="191" t="s">
        <v>317</v>
      </c>
      <c r="C1112" s="192"/>
      <c r="D1112" s="189"/>
      <c r="E1112" s="190">
        <v>14.79</v>
      </c>
      <c r="F1112" s="163"/>
      <c r="G1112" s="163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60"/>
      <c r="S1112" s="160"/>
      <c r="T1112" s="159"/>
      <c r="U1112" s="159"/>
      <c r="V1112" s="159"/>
      <c r="W1112" s="160"/>
      <c r="X1112" s="160"/>
      <c r="AE1112" t="s">
        <v>280</v>
      </c>
      <c r="AF1112">
        <v>0</v>
      </c>
      <c r="AH1112" s="193"/>
      <c r="AI1112" s="195" t="s">
        <v>317</v>
      </c>
      <c r="AJ1112" s="196"/>
    </row>
    <row r="1113" spans="1:36" x14ac:dyDescent="0.25">
      <c r="A1113" s="150"/>
      <c r="B1113" s="191" t="s">
        <v>318</v>
      </c>
      <c r="C1113" s="192"/>
      <c r="D1113" s="189"/>
      <c r="E1113" s="190">
        <v>14.54</v>
      </c>
      <c r="F1113" s="163"/>
      <c r="G1113" s="163"/>
      <c r="H1113" s="159"/>
      <c r="I1113" s="159"/>
      <c r="J1113" s="159"/>
      <c r="K1113" s="159"/>
      <c r="L1113" s="159"/>
      <c r="M1113" s="159"/>
      <c r="N1113" s="159"/>
      <c r="O1113" s="159"/>
      <c r="P1113" s="159"/>
      <c r="Q1113" s="159"/>
      <c r="R1113" s="160"/>
      <c r="S1113" s="160"/>
      <c r="T1113" s="159"/>
      <c r="U1113" s="159"/>
      <c r="V1113" s="159"/>
      <c r="W1113" s="160"/>
      <c r="X1113" s="160"/>
      <c r="AE1113" t="s">
        <v>280</v>
      </c>
      <c r="AF1113">
        <v>0</v>
      </c>
      <c r="AH1113" s="193"/>
      <c r="AI1113" s="195" t="s">
        <v>318</v>
      </c>
      <c r="AJ1113" s="196"/>
    </row>
    <row r="1114" spans="1:36" x14ac:dyDescent="0.25">
      <c r="A1114" s="150"/>
      <c r="B1114" s="191" t="s">
        <v>319</v>
      </c>
      <c r="C1114" s="192"/>
      <c r="D1114" s="189"/>
      <c r="E1114" s="190">
        <v>14.54</v>
      </c>
      <c r="F1114" s="163"/>
      <c r="G1114" s="163"/>
      <c r="H1114" s="159"/>
      <c r="I1114" s="159"/>
      <c r="J1114" s="159"/>
      <c r="K1114" s="159"/>
      <c r="L1114" s="159"/>
      <c r="M1114" s="159"/>
      <c r="N1114" s="159"/>
      <c r="O1114" s="159"/>
      <c r="P1114" s="159"/>
      <c r="Q1114" s="159"/>
      <c r="R1114" s="160"/>
      <c r="S1114" s="160"/>
      <c r="T1114" s="159"/>
      <c r="U1114" s="159"/>
      <c r="V1114" s="159"/>
      <c r="W1114" s="160"/>
      <c r="X1114" s="160"/>
      <c r="AE1114" t="s">
        <v>280</v>
      </c>
      <c r="AF1114">
        <v>0</v>
      </c>
      <c r="AH1114" s="193"/>
      <c r="AI1114" s="195" t="s">
        <v>319</v>
      </c>
      <c r="AJ1114" s="196"/>
    </row>
    <row r="1115" spans="1:36" x14ac:dyDescent="0.25">
      <c r="A1115" s="150"/>
      <c r="B1115" s="191" t="s">
        <v>320</v>
      </c>
      <c r="C1115" s="192"/>
      <c r="D1115" s="189"/>
      <c r="E1115" s="190">
        <v>14.41</v>
      </c>
      <c r="F1115" s="163"/>
      <c r="G1115" s="163"/>
      <c r="H1115" s="159"/>
      <c r="I1115" s="159"/>
      <c r="J1115" s="159"/>
      <c r="K1115" s="159"/>
      <c r="L1115" s="159"/>
      <c r="M1115" s="159"/>
      <c r="N1115" s="159"/>
      <c r="O1115" s="159"/>
      <c r="P1115" s="159"/>
      <c r="Q1115" s="159"/>
      <c r="R1115" s="160"/>
      <c r="S1115" s="160"/>
      <c r="T1115" s="159"/>
      <c r="U1115" s="159"/>
      <c r="V1115" s="159"/>
      <c r="W1115" s="160"/>
      <c r="X1115" s="160"/>
      <c r="AE1115" t="s">
        <v>280</v>
      </c>
      <c r="AF1115">
        <v>0</v>
      </c>
      <c r="AH1115" s="193"/>
      <c r="AI1115" s="195" t="s">
        <v>320</v>
      </c>
      <c r="AJ1115" s="196"/>
    </row>
    <row r="1116" spans="1:36" x14ac:dyDescent="0.25">
      <c r="A1116" s="150"/>
      <c r="B1116" s="191" t="s">
        <v>321</v>
      </c>
      <c r="C1116" s="192"/>
      <c r="D1116" s="189"/>
      <c r="E1116" s="190">
        <v>9.24</v>
      </c>
      <c r="F1116" s="163"/>
      <c r="G1116" s="163"/>
      <c r="H1116" s="159"/>
      <c r="I1116" s="159"/>
      <c r="J1116" s="159"/>
      <c r="K1116" s="159"/>
      <c r="L1116" s="159"/>
      <c r="M1116" s="159"/>
      <c r="N1116" s="159"/>
      <c r="O1116" s="159"/>
      <c r="P1116" s="159"/>
      <c r="Q1116" s="159"/>
      <c r="R1116" s="160"/>
      <c r="S1116" s="160"/>
      <c r="T1116" s="159"/>
      <c r="U1116" s="159"/>
      <c r="V1116" s="159"/>
      <c r="W1116" s="160"/>
      <c r="X1116" s="160"/>
      <c r="AE1116" t="s">
        <v>280</v>
      </c>
      <c r="AF1116">
        <v>0</v>
      </c>
      <c r="AH1116" s="193"/>
      <c r="AI1116" s="195" t="s">
        <v>321</v>
      </c>
      <c r="AJ1116" s="196"/>
    </row>
    <row r="1117" spans="1:36" x14ac:dyDescent="0.25">
      <c r="A1117" s="150"/>
      <c r="B1117" s="191" t="s">
        <v>322</v>
      </c>
      <c r="C1117" s="192"/>
      <c r="D1117" s="189"/>
      <c r="E1117" s="190">
        <v>30.85</v>
      </c>
      <c r="F1117" s="163"/>
      <c r="G1117" s="163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60"/>
      <c r="S1117" s="160"/>
      <c r="T1117" s="159"/>
      <c r="U1117" s="159"/>
      <c r="V1117" s="159"/>
      <c r="W1117" s="160"/>
      <c r="X1117" s="160"/>
      <c r="AE1117" t="s">
        <v>280</v>
      </c>
      <c r="AF1117">
        <v>0</v>
      </c>
      <c r="AH1117" s="193"/>
      <c r="AI1117" s="195" t="s">
        <v>322</v>
      </c>
      <c r="AJ1117" s="196"/>
    </row>
    <row r="1118" spans="1:36" x14ac:dyDescent="0.25">
      <c r="A1118" s="150"/>
      <c r="B1118" s="191" t="s">
        <v>323</v>
      </c>
      <c r="C1118" s="192"/>
      <c r="D1118" s="189"/>
      <c r="E1118" s="190">
        <v>11.94</v>
      </c>
      <c r="F1118" s="163"/>
      <c r="G1118" s="163"/>
      <c r="H1118" s="159"/>
      <c r="I1118" s="159"/>
      <c r="J1118" s="159"/>
      <c r="K1118" s="159"/>
      <c r="L1118" s="159"/>
      <c r="M1118" s="159"/>
      <c r="N1118" s="159"/>
      <c r="O1118" s="159"/>
      <c r="P1118" s="159"/>
      <c r="Q1118" s="159"/>
      <c r="R1118" s="160"/>
      <c r="S1118" s="160"/>
      <c r="T1118" s="159"/>
      <c r="U1118" s="159"/>
      <c r="V1118" s="159"/>
      <c r="W1118" s="160"/>
      <c r="X1118" s="160"/>
      <c r="AE1118" t="s">
        <v>280</v>
      </c>
      <c r="AF1118">
        <v>0</v>
      </c>
      <c r="AH1118" s="193"/>
      <c r="AI1118" s="195" t="s">
        <v>323</v>
      </c>
      <c r="AJ1118" s="196"/>
    </row>
    <row r="1119" spans="1:36" x14ac:dyDescent="0.25">
      <c r="A1119" s="150"/>
      <c r="B1119" s="191" t="s">
        <v>302</v>
      </c>
      <c r="C1119" s="192"/>
      <c r="D1119" s="189"/>
      <c r="E1119" s="190"/>
      <c r="F1119" s="163"/>
      <c r="G1119" s="163"/>
      <c r="H1119" s="159"/>
      <c r="I1119" s="159"/>
      <c r="J1119" s="159"/>
      <c r="K1119" s="159"/>
      <c r="L1119" s="159"/>
      <c r="M1119" s="159"/>
      <c r="N1119" s="159"/>
      <c r="O1119" s="159"/>
      <c r="P1119" s="159"/>
      <c r="Q1119" s="159"/>
      <c r="R1119" s="160"/>
      <c r="S1119" s="160"/>
      <c r="T1119" s="159"/>
      <c r="U1119" s="159"/>
      <c r="V1119" s="159"/>
      <c r="W1119" s="160"/>
      <c r="X1119" s="160"/>
      <c r="AE1119" t="s">
        <v>280</v>
      </c>
      <c r="AF1119">
        <v>0</v>
      </c>
      <c r="AH1119" s="193"/>
      <c r="AI1119" s="195" t="s">
        <v>302</v>
      </c>
      <c r="AJ1119" s="196"/>
    </row>
    <row r="1120" spans="1:36" x14ac:dyDescent="0.25">
      <c r="A1120" s="150"/>
      <c r="B1120" s="191" t="s">
        <v>302</v>
      </c>
      <c r="C1120" s="192"/>
      <c r="D1120" s="189"/>
      <c r="E1120" s="190"/>
      <c r="F1120" s="163"/>
      <c r="G1120" s="163"/>
      <c r="H1120" s="159"/>
      <c r="I1120" s="159"/>
      <c r="J1120" s="159"/>
      <c r="K1120" s="159"/>
      <c r="L1120" s="159"/>
      <c r="M1120" s="159"/>
      <c r="N1120" s="159"/>
      <c r="O1120" s="159"/>
      <c r="P1120" s="159"/>
      <c r="Q1120" s="159"/>
      <c r="R1120" s="160"/>
      <c r="S1120" s="160"/>
      <c r="T1120" s="159"/>
      <c r="U1120" s="159"/>
      <c r="V1120" s="159"/>
      <c r="W1120" s="160"/>
      <c r="X1120" s="160"/>
      <c r="AE1120" t="s">
        <v>280</v>
      </c>
      <c r="AF1120">
        <v>0</v>
      </c>
      <c r="AH1120" s="193"/>
      <c r="AI1120" s="195" t="s">
        <v>302</v>
      </c>
      <c r="AJ1120" s="196"/>
    </row>
    <row r="1121" spans="1:36" x14ac:dyDescent="0.25">
      <c r="A1121" s="150"/>
      <c r="B1121" s="191" t="s">
        <v>302</v>
      </c>
      <c r="C1121" s="192"/>
      <c r="D1121" s="189"/>
      <c r="E1121" s="190"/>
      <c r="F1121" s="163"/>
      <c r="G1121" s="163"/>
      <c r="H1121" s="159"/>
      <c r="I1121" s="159"/>
      <c r="J1121" s="159"/>
      <c r="K1121" s="159"/>
      <c r="L1121" s="159"/>
      <c r="M1121" s="159"/>
      <c r="N1121" s="159"/>
      <c r="O1121" s="159"/>
      <c r="P1121" s="159"/>
      <c r="Q1121" s="159"/>
      <c r="R1121" s="160"/>
      <c r="S1121" s="160"/>
      <c r="T1121" s="159"/>
      <c r="U1121" s="159"/>
      <c r="V1121" s="159"/>
      <c r="W1121" s="160"/>
      <c r="X1121" s="160"/>
      <c r="AE1121" t="s">
        <v>280</v>
      </c>
      <c r="AF1121">
        <v>0</v>
      </c>
      <c r="AH1121" s="193"/>
      <c r="AI1121" s="195" t="s">
        <v>302</v>
      </c>
      <c r="AJ1121" s="196"/>
    </row>
    <row r="1122" spans="1:36" x14ac:dyDescent="0.25">
      <c r="A1122" s="150"/>
      <c r="B1122" s="155"/>
      <c r="C1122" s="155"/>
      <c r="D1122" s="161"/>
      <c r="E1122" s="162"/>
      <c r="F1122" s="163"/>
      <c r="G1122" s="163"/>
      <c r="H1122" s="159"/>
      <c r="I1122" s="159"/>
      <c r="J1122" s="159"/>
      <c r="K1122" s="159"/>
      <c r="L1122" s="159"/>
      <c r="M1122" s="159"/>
      <c r="N1122" s="159"/>
      <c r="O1122" s="159"/>
      <c r="P1122" s="159"/>
      <c r="Q1122" s="159"/>
      <c r="R1122" s="160"/>
      <c r="S1122" s="160"/>
      <c r="T1122" s="159"/>
      <c r="U1122" s="159"/>
      <c r="V1122" s="159"/>
      <c r="W1122" s="160"/>
      <c r="X1122" s="160"/>
      <c r="AH1122" s="193"/>
      <c r="AI1122" s="193"/>
      <c r="AJ1122" s="196"/>
    </row>
    <row r="1123" spans="1:36" x14ac:dyDescent="0.25">
      <c r="A1123" s="150"/>
      <c r="B1123" s="155"/>
      <c r="C1123" s="155"/>
      <c r="D1123" s="161"/>
      <c r="E1123" s="162"/>
      <c r="F1123" s="163"/>
      <c r="G1123" s="163"/>
      <c r="H1123" s="159"/>
      <c r="I1123" s="159"/>
      <c r="J1123" s="159"/>
      <c r="K1123" s="159"/>
      <c r="L1123" s="159"/>
      <c r="M1123" s="159"/>
      <c r="N1123" s="159"/>
      <c r="O1123" s="159"/>
      <c r="P1123" s="159"/>
      <c r="Q1123" s="159"/>
      <c r="R1123" s="160"/>
      <c r="S1123" s="160"/>
      <c r="T1123" s="159"/>
      <c r="U1123" s="159"/>
      <c r="V1123" s="159"/>
      <c r="W1123" s="160"/>
      <c r="X1123" s="160"/>
      <c r="AH1123" s="193"/>
      <c r="AI1123" s="193"/>
      <c r="AJ1123" s="196"/>
    </row>
    <row r="1124" spans="1:36" x14ac:dyDescent="0.25">
      <c r="A1124" s="150"/>
      <c r="B1124" s="155"/>
      <c r="C1124" s="155"/>
      <c r="D1124" s="161"/>
      <c r="E1124" s="162"/>
      <c r="F1124" s="163"/>
      <c r="G1124" s="163"/>
      <c r="H1124" s="159"/>
      <c r="I1124" s="159"/>
      <c r="J1124" s="159"/>
      <c r="K1124" s="159"/>
      <c r="L1124" s="159"/>
      <c r="M1124" s="159"/>
      <c r="N1124" s="159"/>
      <c r="O1124" s="159"/>
      <c r="P1124" s="159"/>
      <c r="Q1124" s="159"/>
      <c r="R1124" s="160"/>
      <c r="S1124" s="160"/>
      <c r="T1124" s="159"/>
      <c r="U1124" s="159"/>
      <c r="V1124" s="159"/>
      <c r="W1124" s="160"/>
      <c r="X1124" s="160"/>
      <c r="AH1124" s="193"/>
      <c r="AI1124" s="193"/>
      <c r="AJ1124" s="196"/>
    </row>
    <row r="1125" spans="1:36" x14ac:dyDescent="0.25">
      <c r="A1125" s="153" t="s">
        <v>324</v>
      </c>
      <c r="B1125" s="155"/>
      <c r="C1125" s="155"/>
      <c r="D1125" s="161"/>
      <c r="E1125" s="162"/>
      <c r="F1125" s="163"/>
      <c r="G1125" s="163"/>
      <c r="H1125" s="159"/>
      <c r="I1125" s="159"/>
      <c r="J1125" s="159"/>
      <c r="K1125" s="159"/>
      <c r="L1125" s="159"/>
      <c r="M1125" s="159"/>
      <c r="N1125" s="159"/>
      <c r="O1125" s="159"/>
      <c r="P1125" s="159"/>
      <c r="Q1125" s="159"/>
      <c r="R1125" s="160"/>
      <c r="S1125" s="160"/>
      <c r="T1125" s="159"/>
      <c r="U1125" s="159"/>
      <c r="V1125" s="159"/>
      <c r="W1125" s="160"/>
      <c r="X1125" s="160"/>
      <c r="AH1125" s="193"/>
      <c r="AI1125" s="193"/>
      <c r="AJ1125" s="196"/>
    </row>
    <row r="1126" spans="1:36" x14ac:dyDescent="0.25">
      <c r="A1126" s="247"/>
      <c r="B1126" s="248"/>
      <c r="C1126" s="248"/>
      <c r="D1126" s="249"/>
      <c r="E1126" s="250"/>
      <c r="F1126" s="251"/>
      <c r="G1126" s="252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60"/>
      <c r="S1126" s="160"/>
      <c r="T1126" s="159"/>
      <c r="U1126" s="159"/>
      <c r="V1126" s="159"/>
      <c r="W1126" s="160"/>
      <c r="X1126" s="160"/>
      <c r="AE1126" t="s">
        <v>325</v>
      </c>
      <c r="AH1126" s="193"/>
      <c r="AI1126" s="193"/>
      <c r="AJ1126" s="196"/>
    </row>
    <row r="1127" spans="1:36" x14ac:dyDescent="0.25">
      <c r="A1127" s="253"/>
      <c r="B1127" s="254"/>
      <c r="C1127" s="254"/>
      <c r="D1127" s="255"/>
      <c r="E1127" s="256"/>
      <c r="F1127" s="257"/>
      <c r="G1127" s="258"/>
      <c r="H1127" s="159"/>
      <c r="I1127" s="159"/>
      <c r="J1127" s="159"/>
      <c r="K1127" s="159"/>
      <c r="L1127" s="159"/>
      <c r="M1127" s="159"/>
      <c r="N1127" s="159"/>
      <c r="O1127" s="159"/>
      <c r="P1127" s="159"/>
      <c r="Q1127" s="159"/>
      <c r="R1127" s="160"/>
      <c r="S1127" s="160"/>
      <c r="T1127" s="159"/>
      <c r="U1127" s="159"/>
      <c r="V1127" s="159"/>
      <c r="W1127" s="160"/>
      <c r="X1127" s="160"/>
      <c r="AH1127" s="193"/>
      <c r="AI1127" s="193"/>
      <c r="AJ1127" s="196"/>
    </row>
    <row r="1128" spans="1:36" x14ac:dyDescent="0.25">
      <c r="A1128" s="253"/>
      <c r="B1128" s="254"/>
      <c r="C1128" s="254"/>
      <c r="D1128" s="255"/>
      <c r="E1128" s="256"/>
      <c r="F1128" s="257"/>
      <c r="G1128" s="258"/>
      <c r="H1128" s="159"/>
      <c r="I1128" s="159"/>
      <c r="J1128" s="159"/>
      <c r="K1128" s="159"/>
      <c r="L1128" s="159"/>
      <c r="M1128" s="159"/>
      <c r="N1128" s="159"/>
      <c r="O1128" s="159"/>
      <c r="P1128" s="159"/>
      <c r="Q1128" s="159"/>
      <c r="R1128" s="160"/>
      <c r="S1128" s="160"/>
      <c r="T1128" s="159"/>
      <c r="U1128" s="159"/>
      <c r="V1128" s="159"/>
      <c r="W1128" s="160"/>
      <c r="X1128" s="160"/>
      <c r="AH1128" s="193"/>
      <c r="AI1128" s="193"/>
      <c r="AJ1128" s="196"/>
    </row>
    <row r="1129" spans="1:36" x14ac:dyDescent="0.25">
      <c r="A1129" s="253"/>
      <c r="B1129" s="254"/>
      <c r="C1129" s="254"/>
      <c r="D1129" s="255"/>
      <c r="E1129" s="256"/>
      <c r="F1129" s="257"/>
      <c r="G1129" s="258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60"/>
      <c r="S1129" s="160"/>
      <c r="T1129" s="159"/>
      <c r="U1129" s="159"/>
      <c r="V1129" s="159"/>
      <c r="W1129" s="160"/>
      <c r="X1129" s="160"/>
      <c r="AH1129" s="193"/>
      <c r="AI1129" s="193"/>
      <c r="AJ1129" s="196"/>
    </row>
    <row r="1130" spans="1:36" x14ac:dyDescent="0.25">
      <c r="A1130" s="259"/>
      <c r="B1130" s="260"/>
      <c r="C1130" s="260"/>
      <c r="D1130" s="261"/>
      <c r="E1130" s="262"/>
      <c r="F1130" s="263"/>
      <c r="G1130" s="264"/>
      <c r="H1130" s="159"/>
      <c r="I1130" s="159"/>
      <c r="J1130" s="159"/>
      <c r="K1130" s="159"/>
      <c r="L1130" s="159"/>
      <c r="M1130" s="159"/>
      <c r="N1130" s="159"/>
      <c r="O1130" s="159"/>
      <c r="P1130" s="159"/>
      <c r="Q1130" s="159"/>
      <c r="R1130" s="160"/>
      <c r="S1130" s="160"/>
      <c r="T1130" s="159"/>
      <c r="U1130" s="159"/>
      <c r="V1130" s="159"/>
      <c r="W1130" s="160"/>
      <c r="X1130" s="160"/>
      <c r="AH1130" s="193"/>
      <c r="AI1130" s="193"/>
      <c r="AJ1130" s="196"/>
    </row>
    <row r="1131" spans="1:36" x14ac:dyDescent="0.25">
      <c r="A1131" s="150"/>
      <c r="B1131" s="155"/>
      <c r="C1131" s="155"/>
      <c r="D1131" s="161"/>
      <c r="E1131" s="162"/>
      <c r="F1131" s="163"/>
      <c r="G1131" s="163"/>
      <c r="H1131" s="159"/>
      <c r="I1131" s="159"/>
      <c r="J1131" s="159"/>
      <c r="K1131" s="159"/>
      <c r="L1131" s="159"/>
      <c r="M1131" s="159"/>
      <c r="N1131" s="159"/>
      <c r="O1131" s="159"/>
      <c r="P1131" s="159"/>
      <c r="Q1131" s="159"/>
      <c r="R1131" s="160"/>
      <c r="S1131" s="160"/>
      <c r="T1131" s="159"/>
      <c r="U1131" s="159"/>
      <c r="V1131" s="159"/>
      <c r="W1131" s="160"/>
      <c r="X1131" s="160"/>
      <c r="AH1131" s="193"/>
      <c r="AI1131" s="193"/>
      <c r="AJ1131" s="196"/>
    </row>
    <row r="1132" spans="1:36" x14ac:dyDescent="0.25">
      <c r="A1132" s="146"/>
      <c r="B1132" s="147"/>
      <c r="C1132" s="147"/>
      <c r="D1132" s="148"/>
      <c r="E1132" s="149"/>
      <c r="F1132" s="149"/>
      <c r="G1132" s="149"/>
      <c r="AE1132" t="s">
        <v>326</v>
      </c>
    </row>
    <row r="1133" spans="1:36" x14ac:dyDescent="0.25">
      <c r="A1133" s="133"/>
      <c r="D1133" s="8"/>
    </row>
    <row r="1134" spans="1:36" x14ac:dyDescent="0.25">
      <c r="A1134" s="133"/>
      <c r="D1134" s="8"/>
    </row>
    <row r="1135" spans="1:36" x14ac:dyDescent="0.25">
      <c r="A1135" s="133"/>
      <c r="D1135" s="8"/>
    </row>
    <row r="1136" spans="1:36" x14ac:dyDescent="0.25">
      <c r="A1136" s="133"/>
      <c r="D1136" s="8"/>
    </row>
    <row r="1137" spans="1:4" x14ac:dyDescent="0.25">
      <c r="A1137" s="133"/>
      <c r="D1137" s="8"/>
    </row>
    <row r="1138" spans="1:4" x14ac:dyDescent="0.25">
      <c r="A1138" s="133"/>
      <c r="D1138" s="8"/>
    </row>
    <row r="1139" spans="1:4" x14ac:dyDescent="0.25">
      <c r="A1139" s="133"/>
      <c r="D1139" s="8"/>
    </row>
    <row r="1140" spans="1:4" x14ac:dyDescent="0.25">
      <c r="A1140" s="133"/>
      <c r="D1140" s="8"/>
    </row>
    <row r="1141" spans="1:4" x14ac:dyDescent="0.25">
      <c r="A1141" s="133"/>
      <c r="D1141" s="8"/>
    </row>
    <row r="1142" spans="1:4" x14ac:dyDescent="0.25">
      <c r="A1142" s="133"/>
      <c r="D1142" s="8"/>
    </row>
    <row r="1143" spans="1:4" x14ac:dyDescent="0.25">
      <c r="A1143" s="133"/>
      <c r="D1143" s="8"/>
    </row>
    <row r="1144" spans="1:4" x14ac:dyDescent="0.25">
      <c r="A1144" s="133"/>
      <c r="D1144" s="8"/>
    </row>
    <row r="1145" spans="1:4" x14ac:dyDescent="0.25">
      <c r="A1145" s="133"/>
      <c r="D1145" s="8"/>
    </row>
    <row r="1146" spans="1:4" x14ac:dyDescent="0.25">
      <c r="A1146" s="133"/>
      <c r="D1146" s="8"/>
    </row>
    <row r="1147" spans="1:4" x14ac:dyDescent="0.25">
      <c r="A1147" s="133"/>
      <c r="D1147" s="8"/>
    </row>
    <row r="1148" spans="1:4" x14ac:dyDescent="0.25">
      <c r="A1148" s="133"/>
      <c r="D1148" s="8"/>
    </row>
    <row r="1149" spans="1:4" x14ac:dyDescent="0.25">
      <c r="A1149" s="133"/>
      <c r="D1149" s="8"/>
    </row>
    <row r="1150" spans="1:4" x14ac:dyDescent="0.25">
      <c r="A1150" s="133"/>
      <c r="D1150" s="8"/>
    </row>
    <row r="1151" spans="1:4" x14ac:dyDescent="0.25">
      <c r="A1151" s="133"/>
      <c r="D1151" s="8"/>
    </row>
    <row r="1152" spans="1:4" x14ac:dyDescent="0.25">
      <c r="A1152" s="133"/>
      <c r="D1152" s="8"/>
    </row>
    <row r="1153" spans="1:4" x14ac:dyDescent="0.25">
      <c r="A1153" s="133"/>
      <c r="D1153" s="8"/>
    </row>
    <row r="1154" spans="1:4" x14ac:dyDescent="0.25">
      <c r="A1154" s="133"/>
      <c r="D1154" s="8"/>
    </row>
    <row r="1155" spans="1:4" x14ac:dyDescent="0.25">
      <c r="A1155" s="133"/>
      <c r="D1155" s="8"/>
    </row>
    <row r="1156" spans="1:4" x14ac:dyDescent="0.25">
      <c r="A1156" s="133"/>
      <c r="D1156" s="8"/>
    </row>
    <row r="1157" spans="1:4" x14ac:dyDescent="0.25">
      <c r="A1157" s="133"/>
      <c r="D1157" s="8"/>
    </row>
    <row r="1158" spans="1:4" x14ac:dyDescent="0.25">
      <c r="A1158" s="133"/>
      <c r="D1158" s="8"/>
    </row>
    <row r="1159" spans="1:4" x14ac:dyDescent="0.25">
      <c r="A1159" s="133"/>
      <c r="D1159" s="8"/>
    </row>
    <row r="1160" spans="1:4" x14ac:dyDescent="0.25">
      <c r="A1160" s="133"/>
      <c r="D1160" s="8"/>
    </row>
    <row r="1161" spans="1:4" x14ac:dyDescent="0.25">
      <c r="A1161" s="133"/>
      <c r="D1161" s="8"/>
    </row>
    <row r="1162" spans="1:4" x14ac:dyDescent="0.25">
      <c r="A1162" s="133"/>
      <c r="D1162" s="8"/>
    </row>
    <row r="1163" spans="1:4" x14ac:dyDescent="0.25">
      <c r="A1163" s="133"/>
      <c r="D1163" s="8"/>
    </row>
    <row r="1164" spans="1:4" x14ac:dyDescent="0.25">
      <c r="A1164" s="133"/>
      <c r="D1164" s="8"/>
    </row>
    <row r="1165" spans="1:4" x14ac:dyDescent="0.25">
      <c r="A1165" s="133"/>
      <c r="D1165" s="8"/>
    </row>
    <row r="1166" spans="1:4" x14ac:dyDescent="0.25">
      <c r="A1166" s="133"/>
      <c r="D1166" s="8"/>
    </row>
    <row r="1167" spans="1:4" x14ac:dyDescent="0.25">
      <c r="A1167" s="133"/>
      <c r="D1167" s="8"/>
    </row>
    <row r="1168" spans="1:4" x14ac:dyDescent="0.25">
      <c r="A1168" s="133"/>
      <c r="D1168" s="8"/>
    </row>
    <row r="1169" spans="1:4" x14ac:dyDescent="0.25">
      <c r="A1169" s="133"/>
      <c r="D1169" s="8"/>
    </row>
    <row r="1170" spans="1:4" x14ac:dyDescent="0.25">
      <c r="A1170" s="133"/>
      <c r="D1170" s="8"/>
    </row>
    <row r="1171" spans="1:4" x14ac:dyDescent="0.25">
      <c r="A1171" s="133"/>
      <c r="D1171" s="8"/>
    </row>
    <row r="1172" spans="1:4" x14ac:dyDescent="0.25">
      <c r="A1172" s="133"/>
      <c r="D1172" s="8"/>
    </row>
    <row r="1173" spans="1:4" x14ac:dyDescent="0.25">
      <c r="A1173" s="133"/>
      <c r="D1173" s="8"/>
    </row>
    <row r="1174" spans="1:4" x14ac:dyDescent="0.25">
      <c r="A1174" s="133"/>
      <c r="D1174" s="8"/>
    </row>
    <row r="1175" spans="1:4" x14ac:dyDescent="0.25">
      <c r="A1175" s="133"/>
      <c r="D1175" s="8"/>
    </row>
    <row r="1176" spans="1:4" x14ac:dyDescent="0.25">
      <c r="A1176" s="133"/>
      <c r="D1176" s="8"/>
    </row>
    <row r="1177" spans="1:4" x14ac:dyDescent="0.25">
      <c r="A1177" s="133"/>
      <c r="D1177" s="8"/>
    </row>
    <row r="1178" spans="1:4" x14ac:dyDescent="0.25">
      <c r="A1178" s="133"/>
      <c r="D1178" s="8"/>
    </row>
    <row r="1179" spans="1:4" x14ac:dyDescent="0.25">
      <c r="A1179" s="133"/>
      <c r="D1179" s="8"/>
    </row>
    <row r="1180" spans="1:4" x14ac:dyDescent="0.25">
      <c r="A1180" s="133"/>
      <c r="D1180" s="8"/>
    </row>
    <row r="1181" spans="1:4" x14ac:dyDescent="0.25">
      <c r="A1181" s="133"/>
      <c r="D1181" s="8"/>
    </row>
    <row r="1182" spans="1:4" x14ac:dyDescent="0.25">
      <c r="A1182" s="133"/>
      <c r="D1182" s="8"/>
    </row>
    <row r="1183" spans="1:4" x14ac:dyDescent="0.25">
      <c r="A1183" s="133"/>
      <c r="D1183" s="8"/>
    </row>
    <row r="1184" spans="1:4" x14ac:dyDescent="0.25">
      <c r="A1184" s="133"/>
      <c r="D1184" s="8"/>
    </row>
    <row r="1185" spans="1:4" x14ac:dyDescent="0.25">
      <c r="A1185" s="133"/>
      <c r="D1185" s="8"/>
    </row>
    <row r="1186" spans="1:4" x14ac:dyDescent="0.25">
      <c r="A1186" s="133"/>
      <c r="D1186" s="8"/>
    </row>
    <row r="1187" spans="1:4" x14ac:dyDescent="0.25">
      <c r="A1187" s="133"/>
      <c r="D1187" s="8"/>
    </row>
    <row r="1188" spans="1:4" x14ac:dyDescent="0.25">
      <c r="A1188" s="133"/>
      <c r="D1188" s="8"/>
    </row>
    <row r="1189" spans="1:4" x14ac:dyDescent="0.25">
      <c r="A1189" s="133"/>
      <c r="D1189" s="8"/>
    </row>
    <row r="1190" spans="1:4" x14ac:dyDescent="0.25">
      <c r="A1190" s="133"/>
      <c r="D1190" s="8"/>
    </row>
    <row r="1191" spans="1:4" x14ac:dyDescent="0.25">
      <c r="A1191" s="133"/>
      <c r="D1191" s="8"/>
    </row>
    <row r="1192" spans="1:4" x14ac:dyDescent="0.25">
      <c r="A1192" s="133"/>
      <c r="D1192" s="8"/>
    </row>
    <row r="1193" spans="1:4" x14ac:dyDescent="0.25">
      <c r="A1193" s="133"/>
      <c r="D1193" s="8"/>
    </row>
    <row r="1194" spans="1:4" x14ac:dyDescent="0.25">
      <c r="A1194" s="133"/>
      <c r="D1194" s="8"/>
    </row>
    <row r="1195" spans="1:4" x14ac:dyDescent="0.25">
      <c r="A1195" s="133"/>
      <c r="D1195" s="8"/>
    </row>
    <row r="1196" spans="1:4" x14ac:dyDescent="0.25">
      <c r="A1196" s="133"/>
      <c r="D1196" s="8"/>
    </row>
    <row r="1197" spans="1:4" x14ac:dyDescent="0.25">
      <c r="A1197" s="133"/>
      <c r="D1197" s="8"/>
    </row>
    <row r="1198" spans="1:4" x14ac:dyDescent="0.25">
      <c r="A1198" s="133"/>
      <c r="D1198" s="8"/>
    </row>
    <row r="1199" spans="1:4" x14ac:dyDescent="0.25">
      <c r="A1199" s="133"/>
      <c r="D1199" s="8"/>
    </row>
    <row r="1200" spans="1:4" x14ac:dyDescent="0.25">
      <c r="A1200" s="133"/>
      <c r="D1200" s="8"/>
    </row>
    <row r="1201" spans="1:4" x14ac:dyDescent="0.25">
      <c r="A1201" s="133"/>
      <c r="D1201" s="8"/>
    </row>
    <row r="1202" spans="1:4" x14ac:dyDescent="0.25">
      <c r="A1202" s="133"/>
      <c r="D1202" s="8"/>
    </row>
    <row r="1203" spans="1:4" x14ac:dyDescent="0.25">
      <c r="A1203" s="133"/>
      <c r="D1203" s="8"/>
    </row>
    <row r="1204" spans="1:4" x14ac:dyDescent="0.25">
      <c r="A1204" s="133"/>
      <c r="D1204" s="8"/>
    </row>
    <row r="1205" spans="1:4" x14ac:dyDescent="0.25">
      <c r="A1205" s="133"/>
      <c r="D1205" s="8"/>
    </row>
    <row r="1206" spans="1:4" x14ac:dyDescent="0.25">
      <c r="A1206" s="133"/>
      <c r="D1206" s="8"/>
    </row>
    <row r="1207" spans="1:4" x14ac:dyDescent="0.25">
      <c r="A1207" s="133"/>
      <c r="D1207" s="8"/>
    </row>
    <row r="1208" spans="1:4" x14ac:dyDescent="0.25">
      <c r="A1208" s="133"/>
      <c r="D1208" s="8"/>
    </row>
    <row r="1209" spans="1:4" x14ac:dyDescent="0.25">
      <c r="A1209" s="133"/>
      <c r="D1209" s="8"/>
    </row>
    <row r="1210" spans="1:4" x14ac:dyDescent="0.25">
      <c r="A1210" s="133"/>
      <c r="D1210" s="8"/>
    </row>
    <row r="1211" spans="1:4" x14ac:dyDescent="0.25">
      <c r="A1211" s="133"/>
      <c r="D1211" s="8"/>
    </row>
    <row r="1212" spans="1:4" x14ac:dyDescent="0.25">
      <c r="A1212" s="133"/>
      <c r="D1212" s="8"/>
    </row>
    <row r="1213" spans="1:4" x14ac:dyDescent="0.25">
      <c r="A1213" s="133"/>
      <c r="D1213" s="8"/>
    </row>
    <row r="1214" spans="1:4" x14ac:dyDescent="0.25">
      <c r="A1214" s="133"/>
      <c r="D1214" s="8"/>
    </row>
    <row r="1215" spans="1:4" x14ac:dyDescent="0.25">
      <c r="A1215" s="133"/>
      <c r="D1215" s="8"/>
    </row>
    <row r="1216" spans="1:4" x14ac:dyDescent="0.25">
      <c r="A1216" s="133"/>
      <c r="D1216" s="8"/>
    </row>
    <row r="1217" spans="1:4" x14ac:dyDescent="0.25">
      <c r="A1217" s="133"/>
      <c r="D1217" s="8"/>
    </row>
    <row r="1218" spans="1:4" x14ac:dyDescent="0.25">
      <c r="A1218" s="133"/>
      <c r="D1218" s="8"/>
    </row>
    <row r="1219" spans="1:4" x14ac:dyDescent="0.25">
      <c r="A1219" s="133"/>
      <c r="D1219" s="8"/>
    </row>
    <row r="1220" spans="1:4" x14ac:dyDescent="0.25">
      <c r="A1220" s="133"/>
      <c r="D1220" s="8"/>
    </row>
    <row r="1221" spans="1:4" x14ac:dyDescent="0.25">
      <c r="A1221" s="133"/>
      <c r="D1221" s="8"/>
    </row>
    <row r="1222" spans="1:4" x14ac:dyDescent="0.25">
      <c r="A1222" s="133"/>
      <c r="D1222" s="8"/>
    </row>
    <row r="1223" spans="1:4" x14ac:dyDescent="0.25">
      <c r="A1223" s="133"/>
      <c r="D1223" s="8"/>
    </row>
    <row r="1224" spans="1:4" x14ac:dyDescent="0.25">
      <c r="A1224" s="133"/>
      <c r="D1224" s="8"/>
    </row>
    <row r="1225" spans="1:4" x14ac:dyDescent="0.25">
      <c r="A1225" s="133"/>
      <c r="D1225" s="8"/>
    </row>
    <row r="1226" spans="1:4" x14ac:dyDescent="0.25">
      <c r="A1226" s="133"/>
      <c r="D1226" s="8"/>
    </row>
    <row r="1227" spans="1:4" x14ac:dyDescent="0.25">
      <c r="A1227" s="133"/>
      <c r="D1227" s="8"/>
    </row>
    <row r="1228" spans="1:4" x14ac:dyDescent="0.25">
      <c r="A1228" s="133"/>
      <c r="D1228" s="8"/>
    </row>
    <row r="1229" spans="1:4" x14ac:dyDescent="0.25">
      <c r="A1229" s="133"/>
      <c r="D1229" s="8"/>
    </row>
    <row r="1230" spans="1:4" x14ac:dyDescent="0.25">
      <c r="A1230" s="133"/>
      <c r="D1230" s="8"/>
    </row>
    <row r="1231" spans="1:4" x14ac:dyDescent="0.25">
      <c r="A1231" s="133"/>
      <c r="D1231" s="8"/>
    </row>
    <row r="1232" spans="1:4" x14ac:dyDescent="0.25">
      <c r="A1232" s="133"/>
      <c r="D1232" s="8"/>
    </row>
    <row r="1233" spans="1:4" x14ac:dyDescent="0.25">
      <c r="A1233" s="133"/>
      <c r="D1233" s="8"/>
    </row>
    <row r="1234" spans="1:4" x14ac:dyDescent="0.25">
      <c r="A1234" s="133"/>
      <c r="D1234" s="8"/>
    </row>
    <row r="1235" spans="1:4" x14ac:dyDescent="0.25">
      <c r="A1235" s="133"/>
      <c r="D1235" s="8"/>
    </row>
    <row r="1236" spans="1:4" x14ac:dyDescent="0.25">
      <c r="A1236" s="133"/>
      <c r="D1236" s="8"/>
    </row>
    <row r="1237" spans="1:4" x14ac:dyDescent="0.25">
      <c r="A1237" s="133"/>
      <c r="D1237" s="8"/>
    </row>
    <row r="1238" spans="1:4" x14ac:dyDescent="0.25">
      <c r="A1238" s="133"/>
      <c r="D1238" s="8"/>
    </row>
    <row r="1239" spans="1:4" x14ac:dyDescent="0.25">
      <c r="A1239" s="133"/>
      <c r="D1239" s="8"/>
    </row>
    <row r="1240" spans="1:4" x14ac:dyDescent="0.25">
      <c r="A1240" s="133"/>
      <c r="D1240" s="8"/>
    </row>
    <row r="1241" spans="1:4" x14ac:dyDescent="0.25">
      <c r="A1241" s="133"/>
      <c r="D1241" s="8"/>
    </row>
    <row r="1242" spans="1:4" x14ac:dyDescent="0.25">
      <c r="A1242" s="133"/>
      <c r="D1242" s="8"/>
    </row>
    <row r="1243" spans="1:4" x14ac:dyDescent="0.25">
      <c r="A1243" s="133"/>
      <c r="D1243" s="8"/>
    </row>
    <row r="1244" spans="1:4" x14ac:dyDescent="0.25">
      <c r="A1244" s="133"/>
      <c r="D1244" s="8"/>
    </row>
    <row r="1245" spans="1:4" x14ac:dyDescent="0.25">
      <c r="A1245" s="133"/>
      <c r="D1245" s="8"/>
    </row>
    <row r="1246" spans="1:4" x14ac:dyDescent="0.25">
      <c r="A1246" s="133"/>
      <c r="D1246" s="8"/>
    </row>
    <row r="1247" spans="1:4" x14ac:dyDescent="0.25">
      <c r="A1247" s="133"/>
      <c r="D1247" s="8"/>
    </row>
    <row r="1248" spans="1:4" x14ac:dyDescent="0.25">
      <c r="A1248" s="133"/>
      <c r="D1248" s="8"/>
    </row>
    <row r="1249" spans="1:4" x14ac:dyDescent="0.25">
      <c r="A1249" s="133"/>
      <c r="D1249" s="8"/>
    </row>
    <row r="1250" spans="1:4" x14ac:dyDescent="0.25">
      <c r="A1250" s="133"/>
      <c r="D1250" s="8"/>
    </row>
    <row r="1251" spans="1:4" x14ac:dyDescent="0.25">
      <c r="A1251" s="133"/>
      <c r="D1251" s="8"/>
    </row>
    <row r="1252" spans="1:4" x14ac:dyDescent="0.25">
      <c r="A1252" s="133"/>
      <c r="D1252" s="8"/>
    </row>
    <row r="1253" spans="1:4" x14ac:dyDescent="0.25">
      <c r="A1253" s="133"/>
      <c r="D1253" s="8"/>
    </row>
    <row r="1254" spans="1:4" x14ac:dyDescent="0.25">
      <c r="A1254" s="133"/>
      <c r="D1254" s="8"/>
    </row>
    <row r="1255" spans="1:4" x14ac:dyDescent="0.25">
      <c r="A1255" s="133"/>
      <c r="D1255" s="8"/>
    </row>
    <row r="1256" spans="1:4" x14ac:dyDescent="0.25">
      <c r="A1256" s="133"/>
      <c r="D1256" s="8"/>
    </row>
    <row r="1257" spans="1:4" x14ac:dyDescent="0.25">
      <c r="A1257" s="133"/>
      <c r="D1257" s="8"/>
    </row>
    <row r="1258" spans="1:4" x14ac:dyDescent="0.25">
      <c r="A1258" s="133"/>
      <c r="D1258" s="8"/>
    </row>
    <row r="1259" spans="1:4" x14ac:dyDescent="0.25">
      <c r="A1259" s="133"/>
      <c r="D1259" s="8"/>
    </row>
    <row r="1260" spans="1:4" x14ac:dyDescent="0.25">
      <c r="A1260" s="133"/>
      <c r="D1260" s="8"/>
    </row>
    <row r="1261" spans="1:4" x14ac:dyDescent="0.25">
      <c r="A1261" s="133"/>
      <c r="D1261" s="8"/>
    </row>
    <row r="1262" spans="1:4" x14ac:dyDescent="0.25">
      <c r="A1262" s="133"/>
      <c r="D1262" s="8"/>
    </row>
    <row r="1263" spans="1:4" x14ac:dyDescent="0.25">
      <c r="A1263" s="133"/>
      <c r="D1263" s="8"/>
    </row>
    <row r="1264" spans="1:4" x14ac:dyDescent="0.25">
      <c r="A1264" s="133"/>
      <c r="D1264" s="8"/>
    </row>
    <row r="1265" spans="1:4" x14ac:dyDescent="0.25">
      <c r="A1265" s="133"/>
      <c r="D1265" s="8"/>
    </row>
    <row r="1266" spans="1:4" x14ac:dyDescent="0.25">
      <c r="A1266" s="133"/>
      <c r="D1266" s="8"/>
    </row>
    <row r="1267" spans="1:4" x14ac:dyDescent="0.25">
      <c r="A1267" s="133"/>
      <c r="D1267" s="8"/>
    </row>
    <row r="1268" spans="1:4" x14ac:dyDescent="0.25">
      <c r="A1268" s="133"/>
      <c r="D1268" s="8"/>
    </row>
    <row r="1269" spans="1:4" x14ac:dyDescent="0.25">
      <c r="A1269" s="133"/>
      <c r="D1269" s="8"/>
    </row>
    <row r="1270" spans="1:4" x14ac:dyDescent="0.25">
      <c r="A1270" s="133"/>
      <c r="D1270" s="8"/>
    </row>
    <row r="1271" spans="1:4" x14ac:dyDescent="0.25">
      <c r="A1271" s="133"/>
      <c r="D1271" s="8"/>
    </row>
    <row r="1272" spans="1:4" x14ac:dyDescent="0.25">
      <c r="A1272" s="133"/>
      <c r="D1272" s="8"/>
    </row>
    <row r="1273" spans="1:4" x14ac:dyDescent="0.25">
      <c r="A1273" s="133"/>
      <c r="D1273" s="8"/>
    </row>
    <row r="1274" spans="1:4" x14ac:dyDescent="0.25">
      <c r="A1274" s="133"/>
      <c r="D1274" s="8"/>
    </row>
    <row r="1275" spans="1:4" x14ac:dyDescent="0.25">
      <c r="A1275" s="133"/>
      <c r="D1275" s="8"/>
    </row>
    <row r="1276" spans="1:4" x14ac:dyDescent="0.25">
      <c r="A1276" s="133"/>
      <c r="D1276" s="8"/>
    </row>
    <row r="1277" spans="1:4" x14ac:dyDescent="0.25">
      <c r="A1277" s="133"/>
      <c r="D1277" s="8"/>
    </row>
    <row r="1278" spans="1:4" x14ac:dyDescent="0.25">
      <c r="A1278" s="133"/>
      <c r="D1278" s="8"/>
    </row>
    <row r="1279" spans="1:4" x14ac:dyDescent="0.25">
      <c r="A1279" s="133"/>
      <c r="D1279" s="8"/>
    </row>
    <row r="1280" spans="1:4" x14ac:dyDescent="0.25">
      <c r="A1280" s="133"/>
      <c r="D1280" s="8"/>
    </row>
    <row r="1281" spans="1:4" x14ac:dyDescent="0.25">
      <c r="A1281" s="133"/>
      <c r="D1281" s="8"/>
    </row>
    <row r="1282" spans="1:4" x14ac:dyDescent="0.25">
      <c r="A1282" s="133"/>
      <c r="D1282" s="8"/>
    </row>
    <row r="1283" spans="1:4" x14ac:dyDescent="0.25">
      <c r="A1283" s="133"/>
      <c r="D1283" s="8"/>
    </row>
    <row r="1284" spans="1:4" x14ac:dyDescent="0.25">
      <c r="A1284" s="133"/>
      <c r="D1284" s="8"/>
    </row>
    <row r="1285" spans="1:4" x14ac:dyDescent="0.25">
      <c r="A1285" s="133"/>
      <c r="D1285" s="8"/>
    </row>
    <row r="1286" spans="1:4" x14ac:dyDescent="0.25">
      <c r="A1286" s="133"/>
      <c r="D1286" s="8"/>
    </row>
    <row r="1287" spans="1:4" x14ac:dyDescent="0.25">
      <c r="A1287" s="133"/>
      <c r="D1287" s="8"/>
    </row>
    <row r="1288" spans="1:4" x14ac:dyDescent="0.25">
      <c r="A1288" s="133"/>
      <c r="D1288" s="8"/>
    </row>
    <row r="1289" spans="1:4" x14ac:dyDescent="0.25">
      <c r="A1289" s="133"/>
      <c r="D1289" s="8"/>
    </row>
    <row r="1290" spans="1:4" x14ac:dyDescent="0.25">
      <c r="A1290" s="133"/>
      <c r="D1290" s="8"/>
    </row>
    <row r="1291" spans="1:4" x14ac:dyDescent="0.25">
      <c r="A1291" s="133"/>
      <c r="D1291" s="8"/>
    </row>
    <row r="1292" spans="1:4" x14ac:dyDescent="0.25">
      <c r="A1292" s="133"/>
      <c r="D1292" s="8"/>
    </row>
    <row r="1293" spans="1:4" x14ac:dyDescent="0.25">
      <c r="A1293" s="133"/>
      <c r="D1293" s="8"/>
    </row>
    <row r="1294" spans="1:4" x14ac:dyDescent="0.25">
      <c r="A1294" s="133"/>
      <c r="D1294" s="8"/>
    </row>
    <row r="1295" spans="1:4" x14ac:dyDescent="0.25">
      <c r="A1295" s="133"/>
      <c r="D1295" s="8"/>
    </row>
    <row r="1296" spans="1:4" x14ac:dyDescent="0.25">
      <c r="A1296" s="133"/>
      <c r="D1296" s="8"/>
    </row>
    <row r="1297" spans="1:4" x14ac:dyDescent="0.25">
      <c r="A1297" s="133"/>
      <c r="D1297" s="8"/>
    </row>
    <row r="1298" spans="1:4" x14ac:dyDescent="0.25">
      <c r="A1298" s="133"/>
      <c r="D1298" s="8"/>
    </row>
    <row r="1299" spans="1:4" x14ac:dyDescent="0.25">
      <c r="A1299" s="133"/>
      <c r="D1299" s="8"/>
    </row>
    <row r="1300" spans="1:4" x14ac:dyDescent="0.25">
      <c r="A1300" s="133"/>
      <c r="D1300" s="8"/>
    </row>
    <row r="1301" spans="1:4" x14ac:dyDescent="0.25">
      <c r="A1301" s="133"/>
      <c r="D1301" s="8"/>
    </row>
    <row r="1302" spans="1:4" x14ac:dyDescent="0.25">
      <c r="A1302" s="133"/>
      <c r="D1302" s="8"/>
    </row>
    <row r="1303" spans="1:4" x14ac:dyDescent="0.25">
      <c r="A1303" s="133"/>
      <c r="D1303" s="8"/>
    </row>
    <row r="1304" spans="1:4" x14ac:dyDescent="0.25">
      <c r="A1304" s="133"/>
      <c r="D1304" s="8"/>
    </row>
    <row r="1305" spans="1:4" x14ac:dyDescent="0.25">
      <c r="A1305" s="133"/>
      <c r="D1305" s="8"/>
    </row>
    <row r="1306" spans="1:4" x14ac:dyDescent="0.25">
      <c r="A1306" s="133"/>
      <c r="D1306" s="8"/>
    </row>
    <row r="1307" spans="1:4" x14ac:dyDescent="0.25">
      <c r="A1307" s="133"/>
      <c r="D1307" s="8"/>
    </row>
    <row r="1308" spans="1:4" x14ac:dyDescent="0.25">
      <c r="A1308" s="133"/>
      <c r="D1308" s="8"/>
    </row>
    <row r="1309" spans="1:4" x14ac:dyDescent="0.25">
      <c r="A1309" s="133"/>
      <c r="D1309" s="8"/>
    </row>
    <row r="1310" spans="1:4" x14ac:dyDescent="0.25">
      <c r="A1310" s="133"/>
      <c r="D1310" s="8"/>
    </row>
    <row r="1311" spans="1:4" x14ac:dyDescent="0.25">
      <c r="A1311" s="133"/>
      <c r="D1311" s="8"/>
    </row>
    <row r="1312" spans="1:4" x14ac:dyDescent="0.25">
      <c r="A1312" s="133"/>
      <c r="D1312" s="8"/>
    </row>
    <row r="1313" spans="1:4" x14ac:dyDescent="0.25">
      <c r="A1313" s="133"/>
      <c r="D1313" s="8"/>
    </row>
    <row r="1314" spans="1:4" x14ac:dyDescent="0.25">
      <c r="A1314" s="133"/>
      <c r="D1314" s="8"/>
    </row>
    <row r="1315" spans="1:4" x14ac:dyDescent="0.25">
      <c r="A1315" s="133"/>
      <c r="D1315" s="8"/>
    </row>
    <row r="1316" spans="1:4" x14ac:dyDescent="0.25">
      <c r="A1316" s="133"/>
      <c r="D1316" s="8"/>
    </row>
    <row r="1317" spans="1:4" x14ac:dyDescent="0.25">
      <c r="A1317" s="133"/>
      <c r="D1317" s="8"/>
    </row>
    <row r="1318" spans="1:4" x14ac:dyDescent="0.25">
      <c r="A1318" s="133"/>
      <c r="D1318" s="8"/>
    </row>
    <row r="1319" spans="1:4" x14ac:dyDescent="0.25">
      <c r="A1319" s="133"/>
      <c r="D1319" s="8"/>
    </row>
    <row r="1320" spans="1:4" x14ac:dyDescent="0.25">
      <c r="A1320" s="133"/>
      <c r="D1320" s="8"/>
    </row>
    <row r="1321" spans="1:4" x14ac:dyDescent="0.25">
      <c r="A1321" s="133"/>
      <c r="D1321" s="8"/>
    </row>
    <row r="1322" spans="1:4" x14ac:dyDescent="0.25">
      <c r="A1322" s="133"/>
      <c r="D1322" s="8"/>
    </row>
    <row r="1323" spans="1:4" x14ac:dyDescent="0.25">
      <c r="A1323" s="133"/>
      <c r="D1323" s="8"/>
    </row>
    <row r="1324" spans="1:4" x14ac:dyDescent="0.25">
      <c r="A1324" s="133"/>
      <c r="D1324" s="8"/>
    </row>
    <row r="1325" spans="1:4" x14ac:dyDescent="0.25">
      <c r="A1325" s="133"/>
      <c r="D1325" s="8"/>
    </row>
    <row r="1326" spans="1:4" x14ac:dyDescent="0.25">
      <c r="A1326" s="133"/>
      <c r="D1326" s="8"/>
    </row>
    <row r="1327" spans="1:4" x14ac:dyDescent="0.25">
      <c r="A1327" s="133"/>
      <c r="D1327" s="8"/>
    </row>
    <row r="1328" spans="1:4" x14ac:dyDescent="0.25">
      <c r="A1328" s="133"/>
      <c r="D1328" s="8"/>
    </row>
    <row r="1329" spans="1:4" x14ac:dyDescent="0.25">
      <c r="A1329" s="133"/>
      <c r="D1329" s="8"/>
    </row>
    <row r="1330" spans="1:4" x14ac:dyDescent="0.25">
      <c r="A1330" s="133"/>
      <c r="D1330" s="8"/>
    </row>
    <row r="1331" spans="1:4" x14ac:dyDescent="0.25">
      <c r="A1331" s="133"/>
      <c r="D1331" s="8"/>
    </row>
    <row r="1332" spans="1:4" x14ac:dyDescent="0.25">
      <c r="A1332" s="133"/>
      <c r="D1332" s="8"/>
    </row>
    <row r="1333" spans="1:4" x14ac:dyDescent="0.25">
      <c r="A1333" s="133"/>
      <c r="D1333" s="8"/>
    </row>
    <row r="1334" spans="1:4" x14ac:dyDescent="0.25">
      <c r="A1334" s="133"/>
      <c r="D1334" s="8"/>
    </row>
    <row r="1335" spans="1:4" x14ac:dyDescent="0.25">
      <c r="A1335" s="133"/>
      <c r="D1335" s="8"/>
    </row>
    <row r="1336" spans="1:4" x14ac:dyDescent="0.25">
      <c r="A1336" s="133"/>
      <c r="D1336" s="8"/>
    </row>
    <row r="1337" spans="1:4" x14ac:dyDescent="0.25">
      <c r="A1337" s="133"/>
      <c r="D1337" s="8"/>
    </row>
    <row r="1338" spans="1:4" x14ac:dyDescent="0.25">
      <c r="A1338" s="133"/>
      <c r="D1338" s="8"/>
    </row>
    <row r="1339" spans="1:4" x14ac:dyDescent="0.25">
      <c r="A1339" s="133"/>
      <c r="D1339" s="8"/>
    </row>
    <row r="1340" spans="1:4" x14ac:dyDescent="0.25">
      <c r="A1340" s="133"/>
      <c r="D1340" s="8"/>
    </row>
    <row r="1341" spans="1:4" x14ac:dyDescent="0.25">
      <c r="A1341" s="133"/>
      <c r="D1341" s="8"/>
    </row>
    <row r="1342" spans="1:4" x14ac:dyDescent="0.25">
      <c r="A1342" s="133"/>
      <c r="D1342" s="8"/>
    </row>
    <row r="1343" spans="1:4" x14ac:dyDescent="0.25">
      <c r="A1343" s="133"/>
      <c r="D1343" s="8"/>
    </row>
    <row r="1344" spans="1:4" x14ac:dyDescent="0.25">
      <c r="A1344" s="133"/>
      <c r="D1344" s="8"/>
    </row>
    <row r="1345" spans="1:4" x14ac:dyDescent="0.25">
      <c r="A1345" s="133"/>
      <c r="D1345" s="8"/>
    </row>
    <row r="1346" spans="1:4" x14ac:dyDescent="0.25">
      <c r="A1346" s="133"/>
      <c r="D1346" s="8"/>
    </row>
    <row r="1347" spans="1:4" x14ac:dyDescent="0.25">
      <c r="A1347" s="133"/>
      <c r="D1347" s="8"/>
    </row>
    <row r="1348" spans="1:4" x14ac:dyDescent="0.25">
      <c r="A1348" s="133"/>
      <c r="D1348" s="8"/>
    </row>
    <row r="1349" spans="1:4" x14ac:dyDescent="0.25">
      <c r="A1349" s="133"/>
      <c r="D1349" s="8"/>
    </row>
    <row r="1350" spans="1:4" x14ac:dyDescent="0.25">
      <c r="A1350" s="133"/>
      <c r="D1350" s="8"/>
    </row>
    <row r="1351" spans="1:4" x14ac:dyDescent="0.25">
      <c r="A1351" s="133"/>
      <c r="D1351" s="8"/>
    </row>
    <row r="1352" spans="1:4" x14ac:dyDescent="0.25">
      <c r="A1352" s="133"/>
      <c r="D1352" s="8"/>
    </row>
    <row r="1353" spans="1:4" x14ac:dyDescent="0.25">
      <c r="A1353" s="133"/>
      <c r="D1353" s="8"/>
    </row>
    <row r="1354" spans="1:4" x14ac:dyDescent="0.25">
      <c r="A1354" s="133"/>
      <c r="D1354" s="8"/>
    </row>
    <row r="1355" spans="1:4" x14ac:dyDescent="0.25">
      <c r="A1355" s="133"/>
      <c r="D1355" s="8"/>
    </row>
    <row r="1356" spans="1:4" x14ac:dyDescent="0.25">
      <c r="A1356" s="133"/>
      <c r="D1356" s="8"/>
    </row>
    <row r="1357" spans="1:4" x14ac:dyDescent="0.25">
      <c r="A1357" s="133"/>
      <c r="D1357" s="8"/>
    </row>
    <row r="1358" spans="1:4" x14ac:dyDescent="0.25">
      <c r="A1358" s="133"/>
      <c r="D1358" s="8"/>
    </row>
    <row r="1359" spans="1:4" x14ac:dyDescent="0.25">
      <c r="A1359" s="133"/>
      <c r="D1359" s="8"/>
    </row>
    <row r="1360" spans="1:4" x14ac:dyDescent="0.25">
      <c r="A1360" s="133"/>
      <c r="D1360" s="8"/>
    </row>
    <row r="1361" spans="1:4" x14ac:dyDescent="0.25">
      <c r="A1361" s="133"/>
      <c r="D1361" s="8"/>
    </row>
    <row r="1362" spans="1:4" x14ac:dyDescent="0.25">
      <c r="A1362" s="133"/>
      <c r="D1362" s="8"/>
    </row>
    <row r="1363" spans="1:4" x14ac:dyDescent="0.25">
      <c r="A1363" s="133"/>
      <c r="D1363" s="8"/>
    </row>
    <row r="1364" spans="1:4" x14ac:dyDescent="0.25">
      <c r="A1364" s="133"/>
      <c r="D1364" s="8"/>
    </row>
    <row r="1365" spans="1:4" x14ac:dyDescent="0.25">
      <c r="A1365" s="133"/>
      <c r="D1365" s="8"/>
    </row>
    <row r="1366" spans="1:4" x14ac:dyDescent="0.25">
      <c r="A1366" s="133"/>
      <c r="D1366" s="8"/>
    </row>
    <row r="1367" spans="1:4" x14ac:dyDescent="0.25">
      <c r="A1367" s="133"/>
      <c r="D1367" s="8"/>
    </row>
    <row r="1368" spans="1:4" x14ac:dyDescent="0.25">
      <c r="A1368" s="133"/>
      <c r="D1368" s="8"/>
    </row>
    <row r="1369" spans="1:4" x14ac:dyDescent="0.25">
      <c r="A1369" s="133"/>
      <c r="D1369" s="8"/>
    </row>
    <row r="1370" spans="1:4" x14ac:dyDescent="0.25">
      <c r="A1370" s="133"/>
      <c r="D1370" s="8"/>
    </row>
    <row r="1371" spans="1:4" x14ac:dyDescent="0.25">
      <c r="A1371" s="133"/>
      <c r="D1371" s="8"/>
    </row>
    <row r="1372" spans="1:4" x14ac:dyDescent="0.25">
      <c r="A1372" s="133"/>
      <c r="D1372" s="8"/>
    </row>
    <row r="1373" spans="1:4" x14ac:dyDescent="0.25">
      <c r="A1373" s="133"/>
      <c r="D1373" s="8"/>
    </row>
    <row r="1374" spans="1:4" x14ac:dyDescent="0.25">
      <c r="A1374" s="133"/>
      <c r="D1374" s="8"/>
    </row>
    <row r="1375" spans="1:4" x14ac:dyDescent="0.25">
      <c r="A1375" s="133"/>
      <c r="D1375" s="8"/>
    </row>
    <row r="1376" spans="1:4" x14ac:dyDescent="0.25">
      <c r="A1376" s="133"/>
      <c r="D1376" s="8"/>
    </row>
    <row r="1377" spans="1:4" x14ac:dyDescent="0.25">
      <c r="A1377" s="133"/>
      <c r="D1377" s="8"/>
    </row>
    <row r="1378" spans="1:4" x14ac:dyDescent="0.25">
      <c r="A1378" s="133"/>
      <c r="D1378" s="8"/>
    </row>
    <row r="1379" spans="1:4" x14ac:dyDescent="0.25">
      <c r="A1379" s="133"/>
      <c r="D1379" s="8"/>
    </row>
    <row r="1380" spans="1:4" x14ac:dyDescent="0.25">
      <c r="A1380" s="133"/>
      <c r="D1380" s="8"/>
    </row>
    <row r="1381" spans="1:4" x14ac:dyDescent="0.25">
      <c r="A1381" s="133"/>
      <c r="D1381" s="8"/>
    </row>
    <row r="1382" spans="1:4" x14ac:dyDescent="0.25">
      <c r="A1382" s="133"/>
      <c r="D1382" s="8"/>
    </row>
    <row r="1383" spans="1:4" x14ac:dyDescent="0.25">
      <c r="A1383" s="133"/>
      <c r="D1383" s="8"/>
    </row>
    <row r="1384" spans="1:4" x14ac:dyDescent="0.25">
      <c r="A1384" s="133"/>
      <c r="D1384" s="8"/>
    </row>
    <row r="1385" spans="1:4" x14ac:dyDescent="0.25">
      <c r="A1385" s="133"/>
      <c r="D1385" s="8"/>
    </row>
    <row r="1386" spans="1:4" x14ac:dyDescent="0.25">
      <c r="A1386" s="133"/>
      <c r="D1386" s="8"/>
    </row>
    <row r="1387" spans="1:4" x14ac:dyDescent="0.25">
      <c r="A1387" s="133"/>
      <c r="D1387" s="8"/>
    </row>
    <row r="1388" spans="1:4" x14ac:dyDescent="0.25">
      <c r="A1388" s="133"/>
      <c r="D1388" s="8"/>
    </row>
    <row r="1389" spans="1:4" x14ac:dyDescent="0.25">
      <c r="A1389" s="133"/>
      <c r="D1389" s="8"/>
    </row>
    <row r="1390" spans="1:4" x14ac:dyDescent="0.25">
      <c r="A1390" s="133"/>
      <c r="D1390" s="8"/>
    </row>
    <row r="1391" spans="1:4" x14ac:dyDescent="0.25">
      <c r="A1391" s="133"/>
      <c r="D1391" s="8"/>
    </row>
    <row r="1392" spans="1:4" x14ac:dyDescent="0.25">
      <c r="A1392" s="133"/>
      <c r="D1392" s="8"/>
    </row>
    <row r="1393" spans="1:4" x14ac:dyDescent="0.25">
      <c r="A1393" s="133"/>
      <c r="D1393" s="8"/>
    </row>
    <row r="1394" spans="1:4" x14ac:dyDescent="0.25">
      <c r="A1394" s="133"/>
      <c r="D1394" s="8"/>
    </row>
    <row r="1395" spans="1:4" x14ac:dyDescent="0.25">
      <c r="A1395" s="133"/>
      <c r="D1395" s="8"/>
    </row>
    <row r="1396" spans="1:4" x14ac:dyDescent="0.25">
      <c r="A1396" s="133"/>
      <c r="D1396" s="8"/>
    </row>
    <row r="1397" spans="1:4" x14ac:dyDescent="0.25">
      <c r="A1397" s="133"/>
      <c r="D1397" s="8"/>
    </row>
    <row r="1398" spans="1:4" x14ac:dyDescent="0.25">
      <c r="A1398" s="133"/>
      <c r="D1398" s="8"/>
    </row>
    <row r="1399" spans="1:4" x14ac:dyDescent="0.25">
      <c r="A1399" s="133"/>
      <c r="D1399" s="8"/>
    </row>
    <row r="1400" spans="1:4" x14ac:dyDescent="0.25">
      <c r="A1400" s="133"/>
      <c r="D1400" s="8"/>
    </row>
    <row r="1401" spans="1:4" x14ac:dyDescent="0.25">
      <c r="A1401" s="133"/>
      <c r="D1401" s="8"/>
    </row>
    <row r="1402" spans="1:4" x14ac:dyDescent="0.25">
      <c r="A1402" s="133"/>
      <c r="D1402" s="8"/>
    </row>
    <row r="1403" spans="1:4" x14ac:dyDescent="0.25">
      <c r="A1403" s="133"/>
      <c r="D1403" s="8"/>
    </row>
    <row r="1404" spans="1:4" x14ac:dyDescent="0.25">
      <c r="A1404" s="133"/>
      <c r="D1404" s="8"/>
    </row>
    <row r="1405" spans="1:4" x14ac:dyDescent="0.25">
      <c r="A1405" s="133"/>
      <c r="D1405" s="8"/>
    </row>
    <row r="1406" spans="1:4" x14ac:dyDescent="0.25">
      <c r="A1406" s="133"/>
      <c r="D1406" s="8"/>
    </row>
    <row r="1407" spans="1:4" x14ac:dyDescent="0.25">
      <c r="A1407" s="133"/>
      <c r="D1407" s="8"/>
    </row>
    <row r="1408" spans="1:4" x14ac:dyDescent="0.25">
      <c r="A1408" s="133"/>
      <c r="D1408" s="8"/>
    </row>
    <row r="1409" spans="1:4" x14ac:dyDescent="0.25">
      <c r="A1409" s="133"/>
      <c r="D1409" s="8"/>
    </row>
    <row r="1410" spans="1:4" x14ac:dyDescent="0.25">
      <c r="A1410" s="133"/>
      <c r="D1410" s="8"/>
    </row>
    <row r="1411" spans="1:4" x14ac:dyDescent="0.25">
      <c r="A1411" s="133"/>
      <c r="D1411" s="8"/>
    </row>
    <row r="1412" spans="1:4" x14ac:dyDescent="0.25">
      <c r="A1412" s="133"/>
      <c r="D1412" s="8"/>
    </row>
    <row r="1413" spans="1:4" x14ac:dyDescent="0.25">
      <c r="A1413" s="133"/>
      <c r="D1413" s="8"/>
    </row>
    <row r="1414" spans="1:4" x14ac:dyDescent="0.25">
      <c r="A1414" s="133"/>
      <c r="D1414" s="8"/>
    </row>
    <row r="1415" spans="1:4" x14ac:dyDescent="0.25">
      <c r="A1415" s="133"/>
      <c r="D1415" s="8"/>
    </row>
    <row r="1416" spans="1:4" x14ac:dyDescent="0.25">
      <c r="A1416" s="133"/>
      <c r="D1416" s="8"/>
    </row>
    <row r="1417" spans="1:4" x14ac:dyDescent="0.25">
      <c r="A1417" s="133"/>
      <c r="D1417" s="8"/>
    </row>
    <row r="1418" spans="1:4" x14ac:dyDescent="0.25">
      <c r="A1418" s="133"/>
      <c r="D1418" s="8"/>
    </row>
    <row r="1419" spans="1:4" x14ac:dyDescent="0.25">
      <c r="A1419" s="133"/>
      <c r="D1419" s="8"/>
    </row>
    <row r="1420" spans="1:4" x14ac:dyDescent="0.25">
      <c r="A1420" s="133"/>
      <c r="D1420" s="8"/>
    </row>
    <row r="1421" spans="1:4" x14ac:dyDescent="0.25">
      <c r="A1421" s="133"/>
      <c r="D1421" s="8"/>
    </row>
    <row r="1422" spans="1:4" x14ac:dyDescent="0.25">
      <c r="A1422" s="133"/>
      <c r="D1422" s="8"/>
    </row>
    <row r="1423" spans="1:4" x14ac:dyDescent="0.25">
      <c r="A1423" s="133"/>
      <c r="D1423" s="8"/>
    </row>
    <row r="1424" spans="1:4" x14ac:dyDescent="0.25">
      <c r="A1424" s="133"/>
      <c r="D1424" s="8"/>
    </row>
    <row r="1425" spans="1:4" x14ac:dyDescent="0.25">
      <c r="A1425" s="133"/>
      <c r="D1425" s="8"/>
    </row>
    <row r="1426" spans="1:4" x14ac:dyDescent="0.25">
      <c r="A1426" s="133"/>
      <c r="D1426" s="8"/>
    </row>
    <row r="1427" spans="1:4" x14ac:dyDescent="0.25">
      <c r="A1427" s="133"/>
      <c r="D1427" s="8"/>
    </row>
    <row r="1428" spans="1:4" x14ac:dyDescent="0.25">
      <c r="A1428" s="133"/>
      <c r="D1428" s="8"/>
    </row>
    <row r="1429" spans="1:4" x14ac:dyDescent="0.25">
      <c r="A1429" s="133"/>
      <c r="D1429" s="8"/>
    </row>
    <row r="1430" spans="1:4" x14ac:dyDescent="0.25">
      <c r="A1430" s="133"/>
      <c r="D1430" s="8"/>
    </row>
    <row r="1431" spans="1:4" x14ac:dyDescent="0.25">
      <c r="A1431" s="133"/>
      <c r="D1431" s="8"/>
    </row>
    <row r="1432" spans="1:4" x14ac:dyDescent="0.25">
      <c r="A1432" s="133"/>
      <c r="D1432" s="8"/>
    </row>
    <row r="1433" spans="1:4" x14ac:dyDescent="0.25">
      <c r="A1433" s="133"/>
      <c r="D1433" s="8"/>
    </row>
    <row r="1434" spans="1:4" x14ac:dyDescent="0.25">
      <c r="A1434" s="133"/>
      <c r="D1434" s="8"/>
    </row>
    <row r="1435" spans="1:4" x14ac:dyDescent="0.25">
      <c r="A1435" s="133"/>
      <c r="D1435" s="8"/>
    </row>
    <row r="1436" spans="1:4" x14ac:dyDescent="0.25">
      <c r="A1436" s="133"/>
      <c r="D1436" s="8"/>
    </row>
    <row r="1437" spans="1:4" x14ac:dyDescent="0.25">
      <c r="A1437" s="133"/>
      <c r="D1437" s="8"/>
    </row>
    <row r="1438" spans="1:4" x14ac:dyDescent="0.25">
      <c r="A1438" s="133"/>
      <c r="D1438" s="8"/>
    </row>
    <row r="1439" spans="1:4" x14ac:dyDescent="0.25">
      <c r="A1439" s="133"/>
      <c r="D1439" s="8"/>
    </row>
    <row r="1440" spans="1:4" x14ac:dyDescent="0.25">
      <c r="A1440" s="133"/>
      <c r="D1440" s="8"/>
    </row>
    <row r="1441" spans="1:4" x14ac:dyDescent="0.25">
      <c r="A1441" s="133"/>
      <c r="D1441" s="8"/>
    </row>
    <row r="1442" spans="1:4" x14ac:dyDescent="0.25">
      <c r="A1442" s="133"/>
      <c r="D1442" s="8"/>
    </row>
    <row r="1443" spans="1:4" x14ac:dyDescent="0.25">
      <c r="A1443" s="133"/>
      <c r="D1443" s="8"/>
    </row>
    <row r="1444" spans="1:4" x14ac:dyDescent="0.25">
      <c r="A1444" s="133"/>
      <c r="D1444" s="8"/>
    </row>
    <row r="1445" spans="1:4" x14ac:dyDescent="0.25">
      <c r="A1445" s="133"/>
      <c r="D1445" s="8"/>
    </row>
    <row r="1446" spans="1:4" x14ac:dyDescent="0.25">
      <c r="A1446" s="133"/>
      <c r="D1446" s="8"/>
    </row>
    <row r="1447" spans="1:4" x14ac:dyDescent="0.25">
      <c r="A1447" s="133"/>
      <c r="D1447" s="8"/>
    </row>
    <row r="1448" spans="1:4" x14ac:dyDescent="0.25">
      <c r="A1448" s="133"/>
      <c r="D1448" s="8"/>
    </row>
    <row r="1449" spans="1:4" x14ac:dyDescent="0.25">
      <c r="A1449" s="133"/>
      <c r="D1449" s="8"/>
    </row>
    <row r="1450" spans="1:4" x14ac:dyDescent="0.25">
      <c r="A1450" s="133"/>
      <c r="D1450" s="8"/>
    </row>
    <row r="1451" spans="1:4" x14ac:dyDescent="0.25">
      <c r="A1451" s="133"/>
      <c r="D1451" s="8"/>
    </row>
    <row r="1452" spans="1:4" x14ac:dyDescent="0.25">
      <c r="A1452" s="133"/>
      <c r="D1452" s="8"/>
    </row>
    <row r="1453" spans="1:4" x14ac:dyDescent="0.25">
      <c r="A1453" s="133"/>
      <c r="D1453" s="8"/>
    </row>
    <row r="1454" spans="1:4" x14ac:dyDescent="0.25">
      <c r="A1454" s="133"/>
      <c r="D1454" s="8"/>
    </row>
    <row r="1455" spans="1:4" x14ac:dyDescent="0.25">
      <c r="A1455" s="133"/>
      <c r="D1455" s="8"/>
    </row>
    <row r="1456" spans="1:4" x14ac:dyDescent="0.25">
      <c r="A1456" s="133"/>
      <c r="D1456" s="8"/>
    </row>
    <row r="1457" spans="1:4" x14ac:dyDescent="0.25">
      <c r="A1457" s="133"/>
      <c r="D1457" s="8"/>
    </row>
    <row r="1458" spans="1:4" x14ac:dyDescent="0.25">
      <c r="A1458" s="133"/>
      <c r="D1458" s="8"/>
    </row>
    <row r="1459" spans="1:4" x14ac:dyDescent="0.25">
      <c r="A1459" s="133"/>
      <c r="D1459" s="8"/>
    </row>
    <row r="1460" spans="1:4" x14ac:dyDescent="0.25">
      <c r="A1460" s="133"/>
      <c r="D1460" s="8"/>
    </row>
    <row r="1461" spans="1:4" x14ac:dyDescent="0.25">
      <c r="A1461" s="133"/>
      <c r="D1461" s="8"/>
    </row>
    <row r="1462" spans="1:4" x14ac:dyDescent="0.25">
      <c r="A1462" s="133"/>
      <c r="D1462" s="8"/>
    </row>
    <row r="1463" spans="1:4" x14ac:dyDescent="0.25">
      <c r="A1463" s="133"/>
      <c r="D1463" s="8"/>
    </row>
    <row r="1464" spans="1:4" x14ac:dyDescent="0.25">
      <c r="A1464" s="133"/>
      <c r="D1464" s="8"/>
    </row>
    <row r="1465" spans="1:4" x14ac:dyDescent="0.25">
      <c r="A1465" s="133"/>
      <c r="D1465" s="8"/>
    </row>
    <row r="1466" spans="1:4" x14ac:dyDescent="0.25">
      <c r="A1466" s="133"/>
      <c r="D1466" s="8"/>
    </row>
    <row r="1467" spans="1:4" x14ac:dyDescent="0.25">
      <c r="A1467" s="133"/>
      <c r="D1467" s="8"/>
    </row>
    <row r="1468" spans="1:4" x14ac:dyDescent="0.25">
      <c r="A1468" s="133"/>
      <c r="D1468" s="8"/>
    </row>
    <row r="1469" spans="1:4" x14ac:dyDescent="0.25">
      <c r="A1469" s="133"/>
      <c r="D1469" s="8"/>
    </row>
    <row r="1470" spans="1:4" x14ac:dyDescent="0.25">
      <c r="A1470" s="133"/>
      <c r="D1470" s="8"/>
    </row>
    <row r="1471" spans="1:4" x14ac:dyDescent="0.25">
      <c r="A1471" s="133"/>
      <c r="D1471" s="8"/>
    </row>
    <row r="1472" spans="1:4" x14ac:dyDescent="0.25">
      <c r="A1472" s="133"/>
      <c r="D1472" s="8"/>
    </row>
    <row r="1473" spans="1:4" x14ac:dyDescent="0.25">
      <c r="A1473" s="133"/>
      <c r="D1473" s="8"/>
    </row>
    <row r="1474" spans="1:4" x14ac:dyDescent="0.25">
      <c r="A1474" s="133"/>
      <c r="D1474" s="8"/>
    </row>
    <row r="1475" spans="1:4" x14ac:dyDescent="0.25">
      <c r="A1475" s="133"/>
      <c r="D1475" s="8"/>
    </row>
    <row r="1476" spans="1:4" x14ac:dyDescent="0.25">
      <c r="A1476" s="133"/>
      <c r="D1476" s="8"/>
    </row>
    <row r="1477" spans="1:4" x14ac:dyDescent="0.25">
      <c r="A1477" s="133"/>
      <c r="D1477" s="8"/>
    </row>
    <row r="1478" spans="1:4" x14ac:dyDescent="0.25">
      <c r="A1478" s="133"/>
      <c r="D1478" s="8"/>
    </row>
    <row r="1479" spans="1:4" x14ac:dyDescent="0.25">
      <c r="A1479" s="133"/>
      <c r="D1479" s="8"/>
    </row>
    <row r="1480" spans="1:4" x14ac:dyDescent="0.25">
      <c r="A1480" s="133"/>
      <c r="D1480" s="8"/>
    </row>
    <row r="1481" spans="1:4" x14ac:dyDescent="0.25">
      <c r="A1481" s="133"/>
      <c r="D1481" s="8"/>
    </row>
    <row r="1482" spans="1:4" x14ac:dyDescent="0.25">
      <c r="A1482" s="133"/>
      <c r="D1482" s="8"/>
    </row>
    <row r="1483" spans="1:4" x14ac:dyDescent="0.25">
      <c r="A1483" s="133"/>
      <c r="D1483" s="8"/>
    </row>
    <row r="1484" spans="1:4" x14ac:dyDescent="0.25">
      <c r="A1484" s="133"/>
      <c r="D1484" s="8"/>
    </row>
    <row r="1485" spans="1:4" x14ac:dyDescent="0.25">
      <c r="A1485" s="133"/>
      <c r="D1485" s="8"/>
    </row>
    <row r="1486" spans="1:4" x14ac:dyDescent="0.25">
      <c r="A1486" s="133"/>
      <c r="D1486" s="8"/>
    </row>
    <row r="1487" spans="1:4" x14ac:dyDescent="0.25">
      <c r="A1487" s="133"/>
      <c r="D1487" s="8"/>
    </row>
    <row r="1488" spans="1:4" x14ac:dyDescent="0.25">
      <c r="A1488" s="133"/>
      <c r="D1488" s="8"/>
    </row>
    <row r="1489" spans="1:4" x14ac:dyDescent="0.25">
      <c r="A1489" s="133"/>
      <c r="D1489" s="8"/>
    </row>
    <row r="1490" spans="1:4" x14ac:dyDescent="0.25">
      <c r="A1490" s="133"/>
      <c r="D1490" s="8"/>
    </row>
    <row r="1491" spans="1:4" x14ac:dyDescent="0.25">
      <c r="A1491" s="133"/>
      <c r="D1491" s="8"/>
    </row>
    <row r="1492" spans="1:4" x14ac:dyDescent="0.25">
      <c r="A1492" s="133"/>
      <c r="D1492" s="8"/>
    </row>
    <row r="1493" spans="1:4" x14ac:dyDescent="0.25">
      <c r="A1493" s="133"/>
      <c r="D1493" s="8"/>
    </row>
    <row r="1494" spans="1:4" x14ac:dyDescent="0.25">
      <c r="A1494" s="133"/>
      <c r="D1494" s="8"/>
    </row>
    <row r="1495" spans="1:4" x14ac:dyDescent="0.25">
      <c r="A1495" s="133"/>
      <c r="D1495" s="8"/>
    </row>
    <row r="1496" spans="1:4" x14ac:dyDescent="0.25">
      <c r="A1496" s="133"/>
      <c r="D1496" s="8"/>
    </row>
    <row r="1497" spans="1:4" x14ac:dyDescent="0.25">
      <c r="A1497" s="133"/>
      <c r="D1497" s="8"/>
    </row>
    <row r="1498" spans="1:4" x14ac:dyDescent="0.25">
      <c r="A1498" s="133"/>
      <c r="D1498" s="8"/>
    </row>
    <row r="1499" spans="1:4" x14ac:dyDescent="0.25">
      <c r="A1499" s="133"/>
      <c r="D1499" s="8"/>
    </row>
    <row r="1500" spans="1:4" x14ac:dyDescent="0.25">
      <c r="A1500" s="133"/>
      <c r="D1500" s="8"/>
    </row>
    <row r="1501" spans="1:4" x14ac:dyDescent="0.25">
      <c r="A1501" s="133"/>
      <c r="D1501" s="8"/>
    </row>
    <row r="1502" spans="1:4" x14ac:dyDescent="0.25">
      <c r="A1502" s="133"/>
      <c r="D1502" s="8"/>
    </row>
    <row r="1503" spans="1:4" x14ac:dyDescent="0.25">
      <c r="A1503" s="133"/>
      <c r="D1503" s="8"/>
    </row>
    <row r="1504" spans="1:4" x14ac:dyDescent="0.25">
      <c r="A1504" s="133"/>
      <c r="D1504" s="8"/>
    </row>
    <row r="1505" spans="1:4" x14ac:dyDescent="0.25">
      <c r="A1505" s="133"/>
      <c r="D1505" s="8"/>
    </row>
    <row r="1506" spans="1:4" x14ac:dyDescent="0.25">
      <c r="A1506" s="133"/>
      <c r="D1506" s="8"/>
    </row>
    <row r="1507" spans="1:4" x14ac:dyDescent="0.25">
      <c r="A1507" s="133"/>
      <c r="D1507" s="8"/>
    </row>
    <row r="1508" spans="1:4" x14ac:dyDescent="0.25">
      <c r="A1508" s="133"/>
      <c r="D1508" s="8"/>
    </row>
    <row r="1509" spans="1:4" x14ac:dyDescent="0.25">
      <c r="A1509" s="133"/>
      <c r="D1509" s="8"/>
    </row>
    <row r="1510" spans="1:4" x14ac:dyDescent="0.25">
      <c r="A1510" s="133"/>
      <c r="D1510" s="8"/>
    </row>
    <row r="1511" spans="1:4" x14ac:dyDescent="0.25">
      <c r="A1511" s="133"/>
      <c r="D1511" s="8"/>
    </row>
    <row r="1512" spans="1:4" x14ac:dyDescent="0.25">
      <c r="A1512" s="133"/>
      <c r="D1512" s="8"/>
    </row>
    <row r="1513" spans="1:4" x14ac:dyDescent="0.25">
      <c r="A1513" s="133"/>
      <c r="D1513" s="8"/>
    </row>
    <row r="1514" spans="1:4" x14ac:dyDescent="0.25">
      <c r="A1514" s="133"/>
      <c r="D1514" s="8"/>
    </row>
    <row r="1515" spans="1:4" x14ac:dyDescent="0.25">
      <c r="A1515" s="133"/>
      <c r="D1515" s="8"/>
    </row>
    <row r="1516" spans="1:4" x14ac:dyDescent="0.25">
      <c r="A1516" s="133"/>
      <c r="D1516" s="8"/>
    </row>
    <row r="1517" spans="1:4" x14ac:dyDescent="0.25">
      <c r="A1517" s="133"/>
      <c r="D1517" s="8"/>
    </row>
    <row r="1518" spans="1:4" x14ac:dyDescent="0.25">
      <c r="A1518" s="133"/>
      <c r="D1518" s="8"/>
    </row>
    <row r="1519" spans="1:4" x14ac:dyDescent="0.25">
      <c r="A1519" s="133"/>
      <c r="D1519" s="8"/>
    </row>
    <row r="1520" spans="1:4" x14ac:dyDescent="0.25">
      <c r="A1520" s="133"/>
      <c r="D1520" s="8"/>
    </row>
    <row r="1521" spans="1:4" x14ac:dyDescent="0.25">
      <c r="A1521" s="133"/>
      <c r="D1521" s="8"/>
    </row>
    <row r="1522" spans="1:4" x14ac:dyDescent="0.25">
      <c r="A1522" s="133"/>
      <c r="D1522" s="8"/>
    </row>
    <row r="1523" spans="1:4" x14ac:dyDescent="0.25">
      <c r="A1523" s="133"/>
      <c r="D1523" s="8"/>
    </row>
    <row r="1524" spans="1:4" x14ac:dyDescent="0.25">
      <c r="A1524" s="133"/>
      <c r="D1524" s="8"/>
    </row>
    <row r="1525" spans="1:4" x14ac:dyDescent="0.25">
      <c r="A1525" s="133"/>
      <c r="D1525" s="8"/>
    </row>
    <row r="1526" spans="1:4" x14ac:dyDescent="0.25">
      <c r="A1526" s="133"/>
      <c r="D1526" s="8"/>
    </row>
    <row r="1527" spans="1:4" x14ac:dyDescent="0.25">
      <c r="A1527" s="133"/>
      <c r="D1527" s="8"/>
    </row>
    <row r="1528" spans="1:4" x14ac:dyDescent="0.25">
      <c r="A1528" s="133"/>
      <c r="D1528" s="8"/>
    </row>
    <row r="1529" spans="1:4" x14ac:dyDescent="0.25">
      <c r="A1529" s="133"/>
      <c r="D1529" s="8"/>
    </row>
    <row r="1530" spans="1:4" x14ac:dyDescent="0.25">
      <c r="A1530" s="133"/>
      <c r="D1530" s="8"/>
    </row>
    <row r="1531" spans="1:4" x14ac:dyDescent="0.25">
      <c r="A1531" s="133"/>
      <c r="D1531" s="8"/>
    </row>
    <row r="1532" spans="1:4" x14ac:dyDescent="0.25">
      <c r="A1532" s="133"/>
      <c r="D1532" s="8"/>
    </row>
    <row r="1533" spans="1:4" x14ac:dyDescent="0.25">
      <c r="A1533" s="133"/>
      <c r="D1533" s="8"/>
    </row>
    <row r="1534" spans="1:4" x14ac:dyDescent="0.25">
      <c r="A1534" s="133"/>
      <c r="D1534" s="8"/>
    </row>
    <row r="1535" spans="1:4" x14ac:dyDescent="0.25">
      <c r="A1535" s="133"/>
      <c r="D1535" s="8"/>
    </row>
    <row r="1536" spans="1:4" x14ac:dyDescent="0.25">
      <c r="A1536" s="133"/>
      <c r="D1536" s="8"/>
    </row>
    <row r="1537" spans="1:4" x14ac:dyDescent="0.25">
      <c r="A1537" s="133"/>
      <c r="D1537" s="8"/>
    </row>
    <row r="1538" spans="1:4" x14ac:dyDescent="0.25">
      <c r="A1538" s="133"/>
      <c r="D1538" s="8"/>
    </row>
    <row r="1539" spans="1:4" x14ac:dyDescent="0.25">
      <c r="A1539" s="133"/>
      <c r="D1539" s="8"/>
    </row>
    <row r="1540" spans="1:4" x14ac:dyDescent="0.25">
      <c r="A1540" s="133"/>
      <c r="D1540" s="8"/>
    </row>
    <row r="1541" spans="1:4" x14ac:dyDescent="0.25">
      <c r="A1541" s="133"/>
      <c r="D1541" s="8"/>
    </row>
    <row r="1542" spans="1:4" x14ac:dyDescent="0.25">
      <c r="A1542" s="133"/>
      <c r="D1542" s="8"/>
    </row>
    <row r="1543" spans="1:4" x14ac:dyDescent="0.25">
      <c r="A1543" s="133"/>
      <c r="D1543" s="8"/>
    </row>
    <row r="1544" spans="1:4" x14ac:dyDescent="0.25">
      <c r="A1544" s="133"/>
      <c r="D1544" s="8"/>
    </row>
    <row r="1545" spans="1:4" x14ac:dyDescent="0.25">
      <c r="A1545" s="133"/>
      <c r="D1545" s="8"/>
    </row>
    <row r="1546" spans="1:4" x14ac:dyDescent="0.25">
      <c r="A1546" s="133"/>
      <c r="D1546" s="8"/>
    </row>
    <row r="1547" spans="1:4" x14ac:dyDescent="0.25">
      <c r="A1547" s="133"/>
      <c r="D1547" s="8"/>
    </row>
    <row r="1548" spans="1:4" x14ac:dyDescent="0.25">
      <c r="A1548" s="133"/>
      <c r="D1548" s="8"/>
    </row>
    <row r="1549" spans="1:4" x14ac:dyDescent="0.25">
      <c r="A1549" s="133"/>
      <c r="D1549" s="8"/>
    </row>
    <row r="1550" spans="1:4" x14ac:dyDescent="0.25">
      <c r="A1550" s="133"/>
      <c r="D1550" s="8"/>
    </row>
    <row r="1551" spans="1:4" x14ac:dyDescent="0.25">
      <c r="A1551" s="133"/>
      <c r="D1551" s="8"/>
    </row>
    <row r="1552" spans="1:4" x14ac:dyDescent="0.25">
      <c r="A1552" s="133"/>
      <c r="D1552" s="8"/>
    </row>
    <row r="1553" spans="1:4" x14ac:dyDescent="0.25">
      <c r="A1553" s="133"/>
      <c r="D1553" s="8"/>
    </row>
    <row r="1554" spans="1:4" x14ac:dyDescent="0.25">
      <c r="A1554" s="133"/>
      <c r="D1554" s="8"/>
    </row>
    <row r="1555" spans="1:4" x14ac:dyDescent="0.25">
      <c r="A1555" s="133"/>
      <c r="D1555" s="8"/>
    </row>
    <row r="1556" spans="1:4" x14ac:dyDescent="0.25">
      <c r="A1556" s="133"/>
      <c r="D1556" s="8"/>
    </row>
    <row r="1557" spans="1:4" x14ac:dyDescent="0.25">
      <c r="A1557" s="133"/>
      <c r="D1557" s="8"/>
    </row>
    <row r="1558" spans="1:4" x14ac:dyDescent="0.25">
      <c r="A1558" s="133"/>
      <c r="D1558" s="8"/>
    </row>
    <row r="1559" spans="1:4" x14ac:dyDescent="0.25">
      <c r="A1559" s="133"/>
      <c r="D1559" s="8"/>
    </row>
    <row r="1560" spans="1:4" x14ac:dyDescent="0.25">
      <c r="A1560" s="133"/>
      <c r="D1560" s="8"/>
    </row>
    <row r="1561" spans="1:4" x14ac:dyDescent="0.25">
      <c r="A1561" s="133"/>
      <c r="D1561" s="8"/>
    </row>
    <row r="1562" spans="1:4" x14ac:dyDescent="0.25">
      <c r="A1562" s="133"/>
      <c r="D1562" s="8"/>
    </row>
    <row r="1563" spans="1:4" x14ac:dyDescent="0.25">
      <c r="A1563" s="133"/>
      <c r="D1563" s="8"/>
    </row>
    <row r="1564" spans="1:4" x14ac:dyDescent="0.25">
      <c r="A1564" s="133"/>
      <c r="D1564" s="8"/>
    </row>
    <row r="1565" spans="1:4" x14ac:dyDescent="0.25">
      <c r="A1565" s="133"/>
      <c r="D1565" s="8"/>
    </row>
    <row r="1566" spans="1:4" x14ac:dyDescent="0.25">
      <c r="A1566" s="133"/>
      <c r="D1566" s="8"/>
    </row>
    <row r="1567" spans="1:4" x14ac:dyDescent="0.25">
      <c r="A1567" s="133"/>
      <c r="D1567" s="8"/>
    </row>
    <row r="1568" spans="1:4" x14ac:dyDescent="0.25">
      <c r="A1568" s="133"/>
      <c r="D1568" s="8"/>
    </row>
    <row r="1569" spans="1:4" x14ac:dyDescent="0.25">
      <c r="A1569" s="133"/>
      <c r="D1569" s="8"/>
    </row>
    <row r="1570" spans="1:4" x14ac:dyDescent="0.25">
      <c r="A1570" s="133"/>
      <c r="D1570" s="8"/>
    </row>
    <row r="1571" spans="1:4" x14ac:dyDescent="0.25">
      <c r="A1571" s="133"/>
      <c r="D1571" s="8"/>
    </row>
    <row r="1572" spans="1:4" x14ac:dyDescent="0.25">
      <c r="A1572" s="133"/>
      <c r="D1572" s="8"/>
    </row>
    <row r="1573" spans="1:4" x14ac:dyDescent="0.25">
      <c r="A1573" s="133"/>
      <c r="D1573" s="8"/>
    </row>
    <row r="1574" spans="1:4" x14ac:dyDescent="0.25">
      <c r="A1574" s="133"/>
      <c r="D1574" s="8"/>
    </row>
    <row r="1575" spans="1:4" x14ac:dyDescent="0.25">
      <c r="A1575" s="133"/>
      <c r="D1575" s="8"/>
    </row>
    <row r="1576" spans="1:4" x14ac:dyDescent="0.25">
      <c r="A1576" s="133"/>
      <c r="D1576" s="8"/>
    </row>
    <row r="1577" spans="1:4" x14ac:dyDescent="0.25">
      <c r="A1577" s="133"/>
      <c r="D1577" s="8"/>
    </row>
    <row r="1578" spans="1:4" x14ac:dyDescent="0.25">
      <c r="A1578" s="133"/>
      <c r="D1578" s="8"/>
    </row>
    <row r="1579" spans="1:4" x14ac:dyDescent="0.25">
      <c r="A1579" s="133"/>
      <c r="D1579" s="8"/>
    </row>
    <row r="1580" spans="1:4" x14ac:dyDescent="0.25">
      <c r="A1580" s="133"/>
      <c r="D1580" s="8"/>
    </row>
    <row r="1581" spans="1:4" x14ac:dyDescent="0.25">
      <c r="A1581" s="133"/>
      <c r="D1581" s="8"/>
    </row>
    <row r="1582" spans="1:4" x14ac:dyDescent="0.25">
      <c r="A1582" s="133"/>
      <c r="D1582" s="8"/>
    </row>
    <row r="1583" spans="1:4" x14ac:dyDescent="0.25">
      <c r="A1583" s="133"/>
      <c r="D1583" s="8"/>
    </row>
    <row r="1584" spans="1:4" x14ac:dyDescent="0.25">
      <c r="A1584" s="133"/>
      <c r="D1584" s="8"/>
    </row>
    <row r="1585" spans="1:4" x14ac:dyDescent="0.25">
      <c r="A1585" s="133"/>
      <c r="D1585" s="8"/>
    </row>
    <row r="1586" spans="1:4" x14ac:dyDescent="0.25">
      <c r="A1586" s="133"/>
      <c r="D1586" s="8"/>
    </row>
    <row r="1587" spans="1:4" x14ac:dyDescent="0.25">
      <c r="A1587" s="133"/>
      <c r="D1587" s="8"/>
    </row>
    <row r="1588" spans="1:4" x14ac:dyDescent="0.25">
      <c r="A1588" s="133"/>
      <c r="D1588" s="8"/>
    </row>
    <row r="1589" spans="1:4" x14ac:dyDescent="0.25">
      <c r="A1589" s="133"/>
      <c r="D1589" s="8"/>
    </row>
    <row r="1590" spans="1:4" x14ac:dyDescent="0.25">
      <c r="A1590" s="133"/>
      <c r="D1590" s="8"/>
    </row>
    <row r="1591" spans="1:4" x14ac:dyDescent="0.25">
      <c r="A1591" s="133"/>
      <c r="D1591" s="8"/>
    </row>
    <row r="1592" spans="1:4" x14ac:dyDescent="0.25">
      <c r="A1592" s="133"/>
      <c r="D1592" s="8"/>
    </row>
    <row r="1593" spans="1:4" x14ac:dyDescent="0.25">
      <c r="A1593" s="133"/>
      <c r="D1593" s="8"/>
    </row>
    <row r="1594" spans="1:4" x14ac:dyDescent="0.25">
      <c r="A1594" s="133"/>
      <c r="D1594" s="8"/>
    </row>
    <row r="1595" spans="1:4" x14ac:dyDescent="0.25">
      <c r="A1595" s="133"/>
      <c r="D1595" s="8"/>
    </row>
    <row r="1596" spans="1:4" x14ac:dyDescent="0.25">
      <c r="A1596" s="133"/>
      <c r="D1596" s="8"/>
    </row>
    <row r="1597" spans="1:4" x14ac:dyDescent="0.25">
      <c r="A1597" s="133"/>
      <c r="D1597" s="8"/>
    </row>
    <row r="1598" spans="1:4" x14ac:dyDescent="0.25">
      <c r="A1598" s="133"/>
      <c r="D1598" s="8"/>
    </row>
    <row r="1599" spans="1:4" x14ac:dyDescent="0.25">
      <c r="A1599" s="133"/>
      <c r="D1599" s="8"/>
    </row>
    <row r="1600" spans="1:4" x14ac:dyDescent="0.25">
      <c r="A1600" s="133"/>
      <c r="D1600" s="8"/>
    </row>
    <row r="1601" spans="1:4" x14ac:dyDescent="0.25">
      <c r="A1601" s="133"/>
      <c r="D1601" s="8"/>
    </row>
    <row r="1602" spans="1:4" x14ac:dyDescent="0.25">
      <c r="A1602" s="133"/>
      <c r="D1602" s="8"/>
    </row>
    <row r="1603" spans="1:4" x14ac:dyDescent="0.25">
      <c r="A1603" s="133"/>
      <c r="D1603" s="8"/>
    </row>
    <row r="1604" spans="1:4" x14ac:dyDescent="0.25">
      <c r="A1604" s="133"/>
      <c r="D1604" s="8"/>
    </row>
    <row r="1605" spans="1:4" x14ac:dyDescent="0.25">
      <c r="A1605" s="133"/>
      <c r="D1605" s="8"/>
    </row>
    <row r="1606" spans="1:4" x14ac:dyDescent="0.25">
      <c r="A1606" s="133"/>
      <c r="D1606" s="8"/>
    </row>
    <row r="1607" spans="1:4" x14ac:dyDescent="0.25">
      <c r="A1607" s="133"/>
      <c r="D1607" s="8"/>
    </row>
    <row r="1608" spans="1:4" x14ac:dyDescent="0.25">
      <c r="A1608" s="133"/>
      <c r="D1608" s="8"/>
    </row>
    <row r="1609" spans="1:4" x14ac:dyDescent="0.25">
      <c r="A1609" s="133"/>
      <c r="D1609" s="8"/>
    </row>
    <row r="1610" spans="1:4" x14ac:dyDescent="0.25">
      <c r="A1610" s="133"/>
      <c r="D1610" s="8"/>
    </row>
    <row r="1611" spans="1:4" x14ac:dyDescent="0.25">
      <c r="A1611" s="133"/>
      <c r="D1611" s="8"/>
    </row>
    <row r="1612" spans="1:4" x14ac:dyDescent="0.25">
      <c r="A1612" s="133"/>
      <c r="D1612" s="8"/>
    </row>
    <row r="1613" spans="1:4" x14ac:dyDescent="0.25">
      <c r="A1613" s="133"/>
      <c r="D1613" s="8"/>
    </row>
    <row r="1614" spans="1:4" x14ac:dyDescent="0.25">
      <c r="A1614" s="133"/>
      <c r="D1614" s="8"/>
    </row>
    <row r="1615" spans="1:4" x14ac:dyDescent="0.25">
      <c r="A1615" s="133"/>
      <c r="D1615" s="8"/>
    </row>
    <row r="1616" spans="1:4" x14ac:dyDescent="0.25">
      <c r="A1616" s="133"/>
      <c r="D1616" s="8"/>
    </row>
    <row r="1617" spans="1:4" x14ac:dyDescent="0.25">
      <c r="A1617" s="133"/>
      <c r="D1617" s="8"/>
    </row>
    <row r="1618" spans="1:4" x14ac:dyDescent="0.25">
      <c r="A1618" s="133"/>
      <c r="D1618" s="8"/>
    </row>
    <row r="1619" spans="1:4" x14ac:dyDescent="0.25">
      <c r="A1619" s="133"/>
      <c r="D1619" s="8"/>
    </row>
    <row r="1620" spans="1:4" x14ac:dyDescent="0.25">
      <c r="A1620" s="133"/>
      <c r="D1620" s="8"/>
    </row>
    <row r="1621" spans="1:4" x14ac:dyDescent="0.25">
      <c r="A1621" s="133"/>
      <c r="D1621" s="8"/>
    </row>
    <row r="1622" spans="1:4" x14ac:dyDescent="0.25">
      <c r="A1622" s="133"/>
      <c r="D1622" s="8"/>
    </row>
    <row r="1623" spans="1:4" x14ac:dyDescent="0.25">
      <c r="A1623" s="133"/>
      <c r="D1623" s="8"/>
    </row>
    <row r="1624" spans="1:4" x14ac:dyDescent="0.25">
      <c r="A1624" s="133"/>
      <c r="D1624" s="8"/>
    </row>
    <row r="1625" spans="1:4" x14ac:dyDescent="0.25">
      <c r="A1625" s="133"/>
      <c r="D1625" s="8"/>
    </row>
    <row r="1626" spans="1:4" x14ac:dyDescent="0.25">
      <c r="A1626" s="133"/>
      <c r="D1626" s="8"/>
    </row>
    <row r="1627" spans="1:4" x14ac:dyDescent="0.25">
      <c r="A1627" s="133"/>
      <c r="D1627" s="8"/>
    </row>
    <row r="1628" spans="1:4" x14ac:dyDescent="0.25">
      <c r="A1628" s="133"/>
      <c r="D1628" s="8"/>
    </row>
    <row r="1629" spans="1:4" x14ac:dyDescent="0.25">
      <c r="A1629" s="133"/>
      <c r="D1629" s="8"/>
    </row>
    <row r="1630" spans="1:4" x14ac:dyDescent="0.25">
      <c r="A1630" s="133"/>
      <c r="D1630" s="8"/>
    </row>
    <row r="1631" spans="1:4" x14ac:dyDescent="0.25">
      <c r="A1631" s="133"/>
      <c r="D1631" s="8"/>
    </row>
    <row r="1632" spans="1:4" x14ac:dyDescent="0.25">
      <c r="A1632" s="133"/>
      <c r="D1632" s="8"/>
    </row>
    <row r="1633" spans="1:4" x14ac:dyDescent="0.25">
      <c r="A1633" s="133"/>
      <c r="D1633" s="8"/>
    </row>
    <row r="1634" spans="1:4" x14ac:dyDescent="0.25">
      <c r="A1634" s="133"/>
      <c r="D1634" s="8"/>
    </row>
    <row r="1635" spans="1:4" x14ac:dyDescent="0.25">
      <c r="A1635" s="133"/>
      <c r="D1635" s="8"/>
    </row>
    <row r="1636" spans="1:4" x14ac:dyDescent="0.25">
      <c r="A1636" s="133"/>
      <c r="D1636" s="8"/>
    </row>
    <row r="1637" spans="1:4" x14ac:dyDescent="0.25">
      <c r="A1637" s="133"/>
      <c r="D1637" s="8"/>
    </row>
    <row r="1638" spans="1:4" x14ac:dyDescent="0.25">
      <c r="A1638" s="133"/>
      <c r="D1638" s="8"/>
    </row>
    <row r="1639" spans="1:4" x14ac:dyDescent="0.25">
      <c r="A1639" s="133"/>
      <c r="D1639" s="8"/>
    </row>
    <row r="1640" spans="1:4" x14ac:dyDescent="0.25">
      <c r="A1640" s="133"/>
      <c r="D1640" s="8"/>
    </row>
    <row r="1641" spans="1:4" x14ac:dyDescent="0.25">
      <c r="A1641" s="133"/>
      <c r="D1641" s="8"/>
    </row>
    <row r="1642" spans="1:4" x14ac:dyDescent="0.25">
      <c r="A1642" s="133"/>
      <c r="D1642" s="8"/>
    </row>
    <row r="1643" spans="1:4" x14ac:dyDescent="0.25">
      <c r="A1643" s="133"/>
      <c r="D1643" s="8"/>
    </row>
    <row r="1644" spans="1:4" x14ac:dyDescent="0.25">
      <c r="A1644" s="133"/>
      <c r="D1644" s="8"/>
    </row>
    <row r="1645" spans="1:4" x14ac:dyDescent="0.25">
      <c r="A1645" s="133"/>
      <c r="D1645" s="8"/>
    </row>
    <row r="1646" spans="1:4" x14ac:dyDescent="0.25">
      <c r="A1646" s="133"/>
      <c r="D1646" s="8"/>
    </row>
    <row r="1647" spans="1:4" x14ac:dyDescent="0.25">
      <c r="A1647" s="133"/>
      <c r="D1647" s="8"/>
    </row>
    <row r="1648" spans="1:4" x14ac:dyDescent="0.25">
      <c r="A1648" s="133"/>
      <c r="D1648" s="8"/>
    </row>
    <row r="1649" spans="1:4" x14ac:dyDescent="0.25">
      <c r="A1649" s="133"/>
      <c r="D1649" s="8"/>
    </row>
    <row r="1650" spans="1:4" x14ac:dyDescent="0.25">
      <c r="A1650" s="133"/>
      <c r="D1650" s="8"/>
    </row>
    <row r="1651" spans="1:4" x14ac:dyDescent="0.25">
      <c r="A1651" s="133"/>
      <c r="D1651" s="8"/>
    </row>
    <row r="1652" spans="1:4" x14ac:dyDescent="0.25">
      <c r="A1652" s="133"/>
      <c r="D1652" s="8"/>
    </row>
    <row r="1653" spans="1:4" x14ac:dyDescent="0.25">
      <c r="A1653" s="133"/>
      <c r="D1653" s="8"/>
    </row>
    <row r="1654" spans="1:4" x14ac:dyDescent="0.25">
      <c r="A1654" s="133"/>
      <c r="D1654" s="8"/>
    </row>
    <row r="1655" spans="1:4" x14ac:dyDescent="0.25">
      <c r="A1655" s="133"/>
      <c r="D1655" s="8"/>
    </row>
    <row r="1656" spans="1:4" x14ac:dyDescent="0.25">
      <c r="A1656" s="133"/>
      <c r="D1656" s="8"/>
    </row>
    <row r="1657" spans="1:4" x14ac:dyDescent="0.25">
      <c r="A1657" s="133"/>
      <c r="D1657" s="8"/>
    </row>
    <row r="1658" spans="1:4" x14ac:dyDescent="0.25">
      <c r="A1658" s="133"/>
      <c r="D1658" s="8"/>
    </row>
    <row r="1659" spans="1:4" x14ac:dyDescent="0.25">
      <c r="A1659" s="133"/>
      <c r="D1659" s="8"/>
    </row>
    <row r="1660" spans="1:4" x14ac:dyDescent="0.25">
      <c r="A1660" s="133"/>
      <c r="D1660" s="8"/>
    </row>
    <row r="1661" spans="1:4" x14ac:dyDescent="0.25">
      <c r="A1661" s="133"/>
      <c r="D1661" s="8"/>
    </row>
    <row r="1662" spans="1:4" x14ac:dyDescent="0.25">
      <c r="A1662" s="133"/>
      <c r="D1662" s="8"/>
    </row>
    <row r="1663" spans="1:4" x14ac:dyDescent="0.25">
      <c r="A1663" s="133"/>
      <c r="D1663" s="8"/>
    </row>
    <row r="1664" spans="1:4" x14ac:dyDescent="0.25">
      <c r="A1664" s="133"/>
      <c r="D1664" s="8"/>
    </row>
    <row r="1665" spans="1:4" x14ac:dyDescent="0.25">
      <c r="A1665" s="133"/>
      <c r="D1665" s="8"/>
    </row>
    <row r="1666" spans="1:4" x14ac:dyDescent="0.25">
      <c r="A1666" s="133"/>
      <c r="D1666" s="8"/>
    </row>
    <row r="1667" spans="1:4" x14ac:dyDescent="0.25">
      <c r="A1667" s="133"/>
      <c r="D1667" s="8"/>
    </row>
    <row r="1668" spans="1:4" x14ac:dyDescent="0.25">
      <c r="A1668" s="133"/>
      <c r="D1668" s="8"/>
    </row>
    <row r="1669" spans="1:4" x14ac:dyDescent="0.25">
      <c r="A1669" s="133"/>
      <c r="D1669" s="8"/>
    </row>
    <row r="1670" spans="1:4" x14ac:dyDescent="0.25">
      <c r="A1670" s="133"/>
      <c r="D1670" s="8"/>
    </row>
    <row r="1671" spans="1:4" x14ac:dyDescent="0.25">
      <c r="A1671" s="133"/>
      <c r="D1671" s="8"/>
    </row>
    <row r="1672" spans="1:4" x14ac:dyDescent="0.25">
      <c r="A1672" s="133"/>
      <c r="D1672" s="8"/>
    </row>
    <row r="1673" spans="1:4" x14ac:dyDescent="0.25">
      <c r="A1673" s="133"/>
      <c r="D1673" s="8"/>
    </row>
    <row r="1674" spans="1:4" x14ac:dyDescent="0.25">
      <c r="A1674" s="133"/>
      <c r="D1674" s="8"/>
    </row>
    <row r="1675" spans="1:4" x14ac:dyDescent="0.25">
      <c r="A1675" s="133"/>
      <c r="D1675" s="8"/>
    </row>
    <row r="1676" spans="1:4" x14ac:dyDescent="0.25">
      <c r="A1676" s="133"/>
      <c r="D1676" s="8"/>
    </row>
    <row r="1677" spans="1:4" x14ac:dyDescent="0.25">
      <c r="A1677" s="133"/>
      <c r="D1677" s="8"/>
    </row>
    <row r="1678" spans="1:4" x14ac:dyDescent="0.25">
      <c r="A1678" s="133"/>
      <c r="D1678" s="8"/>
    </row>
    <row r="1679" spans="1:4" x14ac:dyDescent="0.25">
      <c r="A1679" s="133"/>
      <c r="D1679" s="8"/>
    </row>
    <row r="1680" spans="1:4" x14ac:dyDescent="0.25">
      <c r="A1680" s="133"/>
      <c r="D1680" s="8"/>
    </row>
    <row r="1681" spans="1:4" x14ac:dyDescent="0.25">
      <c r="A1681" s="133"/>
      <c r="D1681" s="8"/>
    </row>
    <row r="1682" spans="1:4" x14ac:dyDescent="0.25">
      <c r="A1682" s="133"/>
      <c r="D1682" s="8"/>
    </row>
    <row r="1683" spans="1:4" x14ac:dyDescent="0.25">
      <c r="A1683" s="133"/>
      <c r="D1683" s="8"/>
    </row>
    <row r="1684" spans="1:4" x14ac:dyDescent="0.25">
      <c r="A1684" s="133"/>
      <c r="D1684" s="8"/>
    </row>
    <row r="1685" spans="1:4" x14ac:dyDescent="0.25">
      <c r="A1685" s="133"/>
      <c r="D1685" s="8"/>
    </row>
    <row r="1686" spans="1:4" x14ac:dyDescent="0.25">
      <c r="A1686" s="133"/>
      <c r="D1686" s="8"/>
    </row>
    <row r="1687" spans="1:4" x14ac:dyDescent="0.25">
      <c r="A1687" s="133"/>
      <c r="D1687" s="8"/>
    </row>
    <row r="1688" spans="1:4" x14ac:dyDescent="0.25">
      <c r="A1688" s="133"/>
      <c r="D1688" s="8"/>
    </row>
    <row r="1689" spans="1:4" x14ac:dyDescent="0.25">
      <c r="A1689" s="133"/>
      <c r="D1689" s="8"/>
    </row>
    <row r="1690" spans="1:4" x14ac:dyDescent="0.25">
      <c r="A1690" s="133"/>
      <c r="D1690" s="8"/>
    </row>
    <row r="1691" spans="1:4" x14ac:dyDescent="0.25">
      <c r="A1691" s="133"/>
      <c r="D1691" s="8"/>
    </row>
    <row r="1692" spans="1:4" x14ac:dyDescent="0.25">
      <c r="A1692" s="133"/>
      <c r="D1692" s="8"/>
    </row>
    <row r="1693" spans="1:4" x14ac:dyDescent="0.25">
      <c r="A1693" s="133"/>
      <c r="D1693" s="8"/>
    </row>
    <row r="1694" spans="1:4" x14ac:dyDescent="0.25">
      <c r="A1694" s="133"/>
      <c r="D1694" s="8"/>
    </row>
    <row r="1695" spans="1:4" x14ac:dyDescent="0.25">
      <c r="A1695" s="133"/>
      <c r="D1695" s="8"/>
    </row>
    <row r="1696" spans="1:4" x14ac:dyDescent="0.25">
      <c r="A1696" s="133"/>
      <c r="D1696" s="8"/>
    </row>
    <row r="1697" spans="1:4" x14ac:dyDescent="0.25">
      <c r="A1697" s="133"/>
      <c r="D1697" s="8"/>
    </row>
    <row r="1698" spans="1:4" x14ac:dyDescent="0.25">
      <c r="A1698" s="133"/>
      <c r="D1698" s="8"/>
    </row>
    <row r="1699" spans="1:4" x14ac:dyDescent="0.25">
      <c r="A1699" s="133"/>
      <c r="D1699" s="8"/>
    </row>
    <row r="1700" spans="1:4" x14ac:dyDescent="0.25">
      <c r="A1700" s="133"/>
      <c r="D1700" s="8"/>
    </row>
    <row r="1701" spans="1:4" x14ac:dyDescent="0.25">
      <c r="A1701" s="133"/>
      <c r="D1701" s="8"/>
    </row>
    <row r="1702" spans="1:4" x14ac:dyDescent="0.25">
      <c r="A1702" s="133"/>
      <c r="D1702" s="8"/>
    </row>
    <row r="1703" spans="1:4" x14ac:dyDescent="0.25">
      <c r="A1703" s="133"/>
      <c r="D1703" s="8"/>
    </row>
    <row r="1704" spans="1:4" x14ac:dyDescent="0.25">
      <c r="A1704" s="133"/>
      <c r="D1704" s="8"/>
    </row>
    <row r="1705" spans="1:4" x14ac:dyDescent="0.25">
      <c r="A1705" s="133"/>
      <c r="D1705" s="8"/>
    </row>
    <row r="1706" spans="1:4" x14ac:dyDescent="0.25">
      <c r="A1706" s="133"/>
      <c r="D1706" s="8"/>
    </row>
    <row r="1707" spans="1:4" x14ac:dyDescent="0.25">
      <c r="A1707" s="133"/>
      <c r="D1707" s="8"/>
    </row>
    <row r="1708" spans="1:4" x14ac:dyDescent="0.25">
      <c r="A1708" s="133"/>
      <c r="D1708" s="8"/>
    </row>
    <row r="1709" spans="1:4" x14ac:dyDescent="0.25">
      <c r="A1709" s="133"/>
      <c r="D1709" s="8"/>
    </row>
    <row r="1710" spans="1:4" x14ac:dyDescent="0.25">
      <c r="A1710" s="133"/>
      <c r="D1710" s="8"/>
    </row>
    <row r="1711" spans="1:4" x14ac:dyDescent="0.25">
      <c r="A1711" s="133"/>
      <c r="D1711" s="8"/>
    </row>
    <row r="1712" spans="1:4" x14ac:dyDescent="0.25">
      <c r="A1712" s="133"/>
      <c r="D1712" s="8"/>
    </row>
    <row r="1713" spans="1:4" x14ac:dyDescent="0.25">
      <c r="A1713" s="133"/>
      <c r="D1713" s="8"/>
    </row>
    <row r="1714" spans="1:4" x14ac:dyDescent="0.25">
      <c r="A1714" s="133"/>
      <c r="D1714" s="8"/>
    </row>
    <row r="1715" spans="1:4" x14ac:dyDescent="0.25">
      <c r="A1715" s="133"/>
      <c r="D1715" s="8"/>
    </row>
    <row r="1716" spans="1:4" x14ac:dyDescent="0.25">
      <c r="A1716" s="133"/>
      <c r="D1716" s="8"/>
    </row>
    <row r="1717" spans="1:4" x14ac:dyDescent="0.25">
      <c r="A1717" s="133"/>
      <c r="D1717" s="8"/>
    </row>
    <row r="1718" spans="1:4" x14ac:dyDescent="0.25">
      <c r="A1718" s="133"/>
      <c r="D1718" s="8"/>
    </row>
    <row r="1719" spans="1:4" x14ac:dyDescent="0.25">
      <c r="A1719" s="133"/>
      <c r="D1719" s="8"/>
    </row>
    <row r="1720" spans="1:4" x14ac:dyDescent="0.25">
      <c r="A1720" s="133"/>
      <c r="D1720" s="8"/>
    </row>
    <row r="1721" spans="1:4" x14ac:dyDescent="0.25">
      <c r="A1721" s="133"/>
      <c r="D1721" s="8"/>
    </row>
    <row r="1722" spans="1:4" x14ac:dyDescent="0.25">
      <c r="A1722" s="133"/>
      <c r="D1722" s="8"/>
    </row>
    <row r="1723" spans="1:4" x14ac:dyDescent="0.25">
      <c r="A1723" s="133"/>
      <c r="D1723" s="8"/>
    </row>
    <row r="1724" spans="1:4" x14ac:dyDescent="0.25">
      <c r="A1724" s="133"/>
      <c r="D1724" s="8"/>
    </row>
    <row r="1725" spans="1:4" x14ac:dyDescent="0.25">
      <c r="A1725" s="133"/>
      <c r="D1725" s="8"/>
    </row>
    <row r="1726" spans="1:4" x14ac:dyDescent="0.25">
      <c r="A1726" s="133"/>
      <c r="D1726" s="8"/>
    </row>
    <row r="1727" spans="1:4" x14ac:dyDescent="0.25">
      <c r="A1727" s="133"/>
      <c r="D1727" s="8"/>
    </row>
    <row r="1728" spans="1:4" x14ac:dyDescent="0.25">
      <c r="A1728" s="133"/>
      <c r="D1728" s="8"/>
    </row>
    <row r="1729" spans="1:4" x14ac:dyDescent="0.25">
      <c r="A1729" s="133"/>
      <c r="D1729" s="8"/>
    </row>
    <row r="1730" spans="1:4" x14ac:dyDescent="0.25">
      <c r="A1730" s="133"/>
      <c r="D1730" s="8"/>
    </row>
    <row r="1731" spans="1:4" x14ac:dyDescent="0.25">
      <c r="A1731" s="133"/>
      <c r="D1731" s="8"/>
    </row>
    <row r="1732" spans="1:4" x14ac:dyDescent="0.25">
      <c r="A1732" s="133"/>
      <c r="D1732" s="8"/>
    </row>
    <row r="1733" spans="1:4" x14ac:dyDescent="0.25">
      <c r="A1733" s="133"/>
      <c r="D1733" s="8"/>
    </row>
    <row r="1734" spans="1:4" x14ac:dyDescent="0.25">
      <c r="A1734" s="133"/>
      <c r="D1734" s="8"/>
    </row>
    <row r="1735" spans="1:4" x14ac:dyDescent="0.25">
      <c r="A1735" s="133"/>
      <c r="D1735" s="8"/>
    </row>
    <row r="1736" spans="1:4" x14ac:dyDescent="0.25">
      <c r="A1736" s="133"/>
      <c r="D1736" s="8"/>
    </row>
    <row r="1737" spans="1:4" x14ac:dyDescent="0.25">
      <c r="A1737" s="133"/>
      <c r="D1737" s="8"/>
    </row>
    <row r="1738" spans="1:4" x14ac:dyDescent="0.25">
      <c r="A1738" s="133"/>
      <c r="D1738" s="8"/>
    </row>
    <row r="1739" spans="1:4" x14ac:dyDescent="0.25">
      <c r="A1739" s="133"/>
      <c r="D1739" s="8"/>
    </row>
    <row r="1740" spans="1:4" x14ac:dyDescent="0.25">
      <c r="A1740" s="133"/>
      <c r="D1740" s="8"/>
    </row>
    <row r="1741" spans="1:4" x14ac:dyDescent="0.25">
      <c r="A1741" s="133"/>
      <c r="D1741" s="8"/>
    </row>
    <row r="1742" spans="1:4" x14ac:dyDescent="0.25">
      <c r="A1742" s="133"/>
      <c r="D1742" s="8"/>
    </row>
    <row r="1743" spans="1:4" x14ac:dyDescent="0.25">
      <c r="A1743" s="133"/>
      <c r="D1743" s="8"/>
    </row>
    <row r="1744" spans="1:4" x14ac:dyDescent="0.25">
      <c r="A1744" s="133"/>
      <c r="D1744" s="8"/>
    </row>
    <row r="1745" spans="1:4" x14ac:dyDescent="0.25">
      <c r="A1745" s="133"/>
      <c r="D1745" s="8"/>
    </row>
    <row r="1746" spans="1:4" x14ac:dyDescent="0.25">
      <c r="A1746" s="133"/>
      <c r="D1746" s="8"/>
    </row>
    <row r="1747" spans="1:4" x14ac:dyDescent="0.25">
      <c r="A1747" s="133"/>
      <c r="D1747" s="8"/>
    </row>
    <row r="1748" spans="1:4" x14ac:dyDescent="0.25">
      <c r="A1748" s="133"/>
      <c r="D1748" s="8"/>
    </row>
    <row r="1749" spans="1:4" x14ac:dyDescent="0.25">
      <c r="A1749" s="133"/>
      <c r="D1749" s="8"/>
    </row>
    <row r="1750" spans="1:4" x14ac:dyDescent="0.25">
      <c r="A1750" s="133"/>
      <c r="D1750" s="8"/>
    </row>
    <row r="1751" spans="1:4" x14ac:dyDescent="0.25">
      <c r="A1751" s="133"/>
      <c r="D1751" s="8"/>
    </row>
    <row r="1752" spans="1:4" x14ac:dyDescent="0.25">
      <c r="A1752" s="133"/>
      <c r="D1752" s="8"/>
    </row>
    <row r="1753" spans="1:4" x14ac:dyDescent="0.25">
      <c r="A1753" s="133"/>
      <c r="D1753" s="8"/>
    </row>
    <row r="1754" spans="1:4" x14ac:dyDescent="0.25">
      <c r="A1754" s="133"/>
      <c r="D1754" s="8"/>
    </row>
    <row r="1755" spans="1:4" x14ac:dyDescent="0.25">
      <c r="A1755" s="133"/>
      <c r="D1755" s="8"/>
    </row>
    <row r="1756" spans="1:4" x14ac:dyDescent="0.25">
      <c r="A1756" s="133"/>
      <c r="D1756" s="8"/>
    </row>
    <row r="1757" spans="1:4" x14ac:dyDescent="0.25">
      <c r="A1757" s="133"/>
      <c r="D1757" s="8"/>
    </row>
    <row r="1758" spans="1:4" x14ac:dyDescent="0.25">
      <c r="A1758" s="133"/>
      <c r="D1758" s="8"/>
    </row>
    <row r="1759" spans="1:4" x14ac:dyDescent="0.25">
      <c r="A1759" s="133"/>
      <c r="D1759" s="8"/>
    </row>
    <row r="1760" spans="1:4" x14ac:dyDescent="0.25">
      <c r="A1760" s="133"/>
      <c r="D1760" s="8"/>
    </row>
    <row r="1761" spans="1:4" x14ac:dyDescent="0.25">
      <c r="A1761" s="133"/>
      <c r="D1761" s="8"/>
    </row>
    <row r="1762" spans="1:4" x14ac:dyDescent="0.25">
      <c r="A1762" s="133"/>
      <c r="D1762" s="8"/>
    </row>
    <row r="1763" spans="1:4" x14ac:dyDescent="0.25">
      <c r="A1763" s="133"/>
      <c r="D1763" s="8"/>
    </row>
    <row r="1764" spans="1:4" x14ac:dyDescent="0.25">
      <c r="A1764" s="133"/>
      <c r="D1764" s="8"/>
    </row>
    <row r="1765" spans="1:4" x14ac:dyDescent="0.25">
      <c r="A1765" s="133"/>
      <c r="D1765" s="8"/>
    </row>
    <row r="1766" spans="1:4" x14ac:dyDescent="0.25">
      <c r="A1766" s="133"/>
      <c r="D1766" s="8"/>
    </row>
    <row r="1767" spans="1:4" x14ac:dyDescent="0.25">
      <c r="A1767" s="133"/>
      <c r="D1767" s="8"/>
    </row>
    <row r="1768" spans="1:4" x14ac:dyDescent="0.25">
      <c r="A1768" s="133"/>
      <c r="D1768" s="8"/>
    </row>
    <row r="1769" spans="1:4" x14ac:dyDescent="0.25">
      <c r="A1769" s="133"/>
      <c r="D1769" s="8"/>
    </row>
    <row r="1770" spans="1:4" x14ac:dyDescent="0.25">
      <c r="A1770" s="133"/>
      <c r="D1770" s="8"/>
    </row>
    <row r="1771" spans="1:4" x14ac:dyDescent="0.25">
      <c r="A1771" s="133"/>
      <c r="D1771" s="8"/>
    </row>
    <row r="1772" spans="1:4" x14ac:dyDescent="0.25">
      <c r="A1772" s="133"/>
      <c r="D1772" s="8"/>
    </row>
    <row r="1773" spans="1:4" x14ac:dyDescent="0.25">
      <c r="A1773" s="133"/>
      <c r="D1773" s="8"/>
    </row>
    <row r="1774" spans="1:4" x14ac:dyDescent="0.25">
      <c r="A1774" s="133"/>
      <c r="D1774" s="8"/>
    </row>
    <row r="1775" spans="1:4" x14ac:dyDescent="0.25">
      <c r="A1775" s="133"/>
      <c r="D1775" s="8"/>
    </row>
    <row r="1776" spans="1:4" x14ac:dyDescent="0.25">
      <c r="A1776" s="133"/>
      <c r="D1776" s="8"/>
    </row>
    <row r="1777" spans="1:4" x14ac:dyDescent="0.25">
      <c r="A1777" s="133"/>
      <c r="D1777" s="8"/>
    </row>
    <row r="1778" spans="1:4" x14ac:dyDescent="0.25">
      <c r="A1778" s="133"/>
      <c r="D1778" s="8"/>
    </row>
    <row r="1779" spans="1:4" x14ac:dyDescent="0.25">
      <c r="A1779" s="133"/>
      <c r="D1779" s="8"/>
    </row>
    <row r="1780" spans="1:4" x14ac:dyDescent="0.25">
      <c r="A1780" s="133"/>
      <c r="D1780" s="8"/>
    </row>
    <row r="1781" spans="1:4" x14ac:dyDescent="0.25">
      <c r="A1781" s="133"/>
      <c r="D1781" s="8"/>
    </row>
    <row r="1782" spans="1:4" x14ac:dyDescent="0.25">
      <c r="A1782" s="133"/>
      <c r="D1782" s="8"/>
    </row>
    <row r="1783" spans="1:4" x14ac:dyDescent="0.25">
      <c r="A1783" s="133"/>
      <c r="D1783" s="8"/>
    </row>
    <row r="1784" spans="1:4" x14ac:dyDescent="0.25">
      <c r="A1784" s="133"/>
      <c r="D1784" s="8"/>
    </row>
    <row r="1785" spans="1:4" x14ac:dyDescent="0.25">
      <c r="A1785" s="133"/>
      <c r="D1785" s="8"/>
    </row>
    <row r="1786" spans="1:4" x14ac:dyDescent="0.25">
      <c r="A1786" s="133"/>
      <c r="D1786" s="8"/>
    </row>
    <row r="1787" spans="1:4" x14ac:dyDescent="0.25">
      <c r="A1787" s="133"/>
      <c r="D1787" s="8"/>
    </row>
    <row r="1788" spans="1:4" x14ac:dyDescent="0.25">
      <c r="A1788" s="133"/>
      <c r="D1788" s="8"/>
    </row>
    <row r="1789" spans="1:4" x14ac:dyDescent="0.25">
      <c r="A1789" s="133"/>
      <c r="D1789" s="8"/>
    </row>
    <row r="1790" spans="1:4" x14ac:dyDescent="0.25">
      <c r="A1790" s="133"/>
      <c r="D1790" s="8"/>
    </row>
    <row r="1791" spans="1:4" x14ac:dyDescent="0.25">
      <c r="A1791" s="133"/>
      <c r="D1791" s="8"/>
    </row>
    <row r="1792" spans="1:4" x14ac:dyDescent="0.25">
      <c r="A1792" s="133"/>
      <c r="D1792" s="8"/>
    </row>
    <row r="1793" spans="1:4" x14ac:dyDescent="0.25">
      <c r="A1793" s="133"/>
      <c r="D1793" s="8"/>
    </row>
    <row r="1794" spans="1:4" x14ac:dyDescent="0.25">
      <c r="A1794" s="133"/>
      <c r="D1794" s="8"/>
    </row>
    <row r="1795" spans="1:4" x14ac:dyDescent="0.25">
      <c r="A1795" s="133"/>
      <c r="D1795" s="8"/>
    </row>
    <row r="1796" spans="1:4" x14ac:dyDescent="0.25">
      <c r="A1796" s="133"/>
      <c r="D1796" s="8"/>
    </row>
    <row r="1797" spans="1:4" x14ac:dyDescent="0.25">
      <c r="A1797" s="133"/>
      <c r="D1797" s="8"/>
    </row>
    <row r="1798" spans="1:4" x14ac:dyDescent="0.25">
      <c r="A1798" s="133"/>
      <c r="D1798" s="8"/>
    </row>
    <row r="1799" spans="1:4" x14ac:dyDescent="0.25">
      <c r="A1799" s="133"/>
      <c r="D1799" s="8"/>
    </row>
    <row r="1800" spans="1:4" x14ac:dyDescent="0.25">
      <c r="A1800" s="133"/>
      <c r="D1800" s="8"/>
    </row>
    <row r="1801" spans="1:4" x14ac:dyDescent="0.25">
      <c r="A1801" s="133"/>
      <c r="D1801" s="8"/>
    </row>
    <row r="1802" spans="1:4" x14ac:dyDescent="0.25">
      <c r="A1802" s="133"/>
      <c r="D1802" s="8"/>
    </row>
    <row r="1803" spans="1:4" x14ac:dyDescent="0.25">
      <c r="A1803" s="133"/>
      <c r="D1803" s="8"/>
    </row>
    <row r="1804" spans="1:4" x14ac:dyDescent="0.25">
      <c r="A1804" s="133"/>
      <c r="D1804" s="8"/>
    </row>
    <row r="1805" spans="1:4" x14ac:dyDescent="0.25">
      <c r="A1805" s="133"/>
      <c r="D1805" s="8"/>
    </row>
    <row r="1806" spans="1:4" x14ac:dyDescent="0.25">
      <c r="A1806" s="133"/>
      <c r="D1806" s="8"/>
    </row>
    <row r="1807" spans="1:4" x14ac:dyDescent="0.25">
      <c r="A1807" s="133"/>
      <c r="D1807" s="8"/>
    </row>
    <row r="1808" spans="1:4" x14ac:dyDescent="0.25">
      <c r="A1808" s="133"/>
      <c r="D1808" s="8"/>
    </row>
    <row r="1809" spans="1:4" x14ac:dyDescent="0.25">
      <c r="A1809" s="133"/>
      <c r="D1809" s="8"/>
    </row>
    <row r="1810" spans="1:4" x14ac:dyDescent="0.25">
      <c r="A1810" s="133"/>
      <c r="D1810" s="8"/>
    </row>
    <row r="1811" spans="1:4" x14ac:dyDescent="0.25">
      <c r="A1811" s="133"/>
      <c r="D1811" s="8"/>
    </row>
    <row r="1812" spans="1:4" x14ac:dyDescent="0.25">
      <c r="A1812" s="133"/>
      <c r="D1812" s="8"/>
    </row>
    <row r="1813" spans="1:4" x14ac:dyDescent="0.25">
      <c r="A1813" s="133"/>
      <c r="D1813" s="8"/>
    </row>
    <row r="1814" spans="1:4" x14ac:dyDescent="0.25">
      <c r="A1814" s="133"/>
      <c r="D1814" s="8"/>
    </row>
    <row r="1815" spans="1:4" x14ac:dyDescent="0.25">
      <c r="A1815" s="133"/>
      <c r="D1815" s="8"/>
    </row>
    <row r="1816" spans="1:4" x14ac:dyDescent="0.25">
      <c r="A1816" s="133"/>
      <c r="D1816" s="8"/>
    </row>
    <row r="1817" spans="1:4" x14ac:dyDescent="0.25">
      <c r="A1817" s="133"/>
      <c r="D1817" s="8"/>
    </row>
    <row r="1818" spans="1:4" x14ac:dyDescent="0.25">
      <c r="A1818" s="133"/>
      <c r="D1818" s="8"/>
    </row>
    <row r="1819" spans="1:4" x14ac:dyDescent="0.25">
      <c r="A1819" s="133"/>
      <c r="D1819" s="8"/>
    </row>
    <row r="1820" spans="1:4" x14ac:dyDescent="0.25">
      <c r="A1820" s="133"/>
      <c r="D1820" s="8"/>
    </row>
    <row r="1821" spans="1:4" x14ac:dyDescent="0.25">
      <c r="A1821" s="133"/>
      <c r="D1821" s="8"/>
    </row>
    <row r="1822" spans="1:4" x14ac:dyDescent="0.25">
      <c r="A1822" s="133"/>
      <c r="D1822" s="8"/>
    </row>
    <row r="1823" spans="1:4" x14ac:dyDescent="0.25">
      <c r="A1823" s="133"/>
      <c r="D1823" s="8"/>
    </row>
    <row r="1824" spans="1:4" x14ac:dyDescent="0.25">
      <c r="A1824" s="133"/>
      <c r="D1824" s="8"/>
    </row>
    <row r="1825" spans="1:4" x14ac:dyDescent="0.25">
      <c r="A1825" s="133"/>
      <c r="D1825" s="8"/>
    </row>
    <row r="1826" spans="1:4" x14ac:dyDescent="0.25">
      <c r="A1826" s="133"/>
      <c r="D1826" s="8"/>
    </row>
    <row r="1827" spans="1:4" x14ac:dyDescent="0.25">
      <c r="A1827" s="133"/>
      <c r="D1827" s="8"/>
    </row>
    <row r="1828" spans="1:4" x14ac:dyDescent="0.25">
      <c r="A1828" s="133"/>
      <c r="D1828" s="8"/>
    </row>
    <row r="1829" spans="1:4" x14ac:dyDescent="0.25">
      <c r="A1829" s="133"/>
      <c r="D1829" s="8"/>
    </row>
    <row r="1830" spans="1:4" x14ac:dyDescent="0.25">
      <c r="A1830" s="133"/>
      <c r="D1830" s="8"/>
    </row>
    <row r="1831" spans="1:4" x14ac:dyDescent="0.25">
      <c r="A1831" s="133"/>
      <c r="D1831" s="8"/>
    </row>
    <row r="1832" spans="1:4" x14ac:dyDescent="0.25">
      <c r="A1832" s="133"/>
      <c r="D1832" s="8"/>
    </row>
    <row r="1833" spans="1:4" x14ac:dyDescent="0.25">
      <c r="A1833" s="133"/>
      <c r="D1833" s="8"/>
    </row>
    <row r="1834" spans="1:4" x14ac:dyDescent="0.25">
      <c r="A1834" s="133"/>
      <c r="D1834" s="8"/>
    </row>
    <row r="1835" spans="1:4" x14ac:dyDescent="0.25">
      <c r="A1835" s="133"/>
      <c r="D1835" s="8"/>
    </row>
    <row r="1836" spans="1:4" x14ac:dyDescent="0.25">
      <c r="A1836" s="133"/>
      <c r="D1836" s="8"/>
    </row>
    <row r="1837" spans="1:4" x14ac:dyDescent="0.25">
      <c r="A1837" s="133"/>
      <c r="D1837" s="8"/>
    </row>
    <row r="1838" spans="1:4" x14ac:dyDescent="0.25">
      <c r="A1838" s="133"/>
      <c r="D1838" s="8"/>
    </row>
    <row r="1839" spans="1:4" x14ac:dyDescent="0.25">
      <c r="A1839" s="133"/>
      <c r="D1839" s="8"/>
    </row>
    <row r="1840" spans="1:4" x14ac:dyDescent="0.25">
      <c r="A1840" s="133"/>
      <c r="D1840" s="8"/>
    </row>
    <row r="1841" spans="1:4" x14ac:dyDescent="0.25">
      <c r="A1841" s="133"/>
      <c r="D1841" s="8"/>
    </row>
    <row r="1842" spans="1:4" x14ac:dyDescent="0.25">
      <c r="A1842" s="133"/>
      <c r="D1842" s="8"/>
    </row>
    <row r="1843" spans="1:4" x14ac:dyDescent="0.25">
      <c r="A1843" s="133"/>
      <c r="D1843" s="8"/>
    </row>
    <row r="1844" spans="1:4" x14ac:dyDescent="0.25">
      <c r="A1844" s="133"/>
      <c r="D1844" s="8"/>
    </row>
    <row r="1845" spans="1:4" x14ac:dyDescent="0.25">
      <c r="A1845" s="133"/>
      <c r="D1845" s="8"/>
    </row>
    <row r="1846" spans="1:4" x14ac:dyDescent="0.25">
      <c r="A1846" s="133"/>
      <c r="D1846" s="8"/>
    </row>
    <row r="1847" spans="1:4" x14ac:dyDescent="0.25">
      <c r="A1847" s="133"/>
      <c r="D1847" s="8"/>
    </row>
    <row r="1848" spans="1:4" x14ac:dyDescent="0.25">
      <c r="A1848" s="133"/>
      <c r="D1848" s="8"/>
    </row>
    <row r="1849" spans="1:4" x14ac:dyDescent="0.25">
      <c r="A1849" s="133"/>
      <c r="D1849" s="8"/>
    </row>
    <row r="1850" spans="1:4" x14ac:dyDescent="0.25">
      <c r="A1850" s="133"/>
      <c r="D1850" s="8"/>
    </row>
    <row r="1851" spans="1:4" x14ac:dyDescent="0.25">
      <c r="A1851" s="133"/>
      <c r="D1851" s="8"/>
    </row>
    <row r="1852" spans="1:4" x14ac:dyDescent="0.25">
      <c r="A1852" s="133"/>
      <c r="D1852" s="8"/>
    </row>
    <row r="1853" spans="1:4" x14ac:dyDescent="0.25">
      <c r="A1853" s="133"/>
      <c r="D1853" s="8"/>
    </row>
    <row r="1854" spans="1:4" x14ac:dyDescent="0.25">
      <c r="A1854" s="133"/>
      <c r="D1854" s="8"/>
    </row>
    <row r="1855" spans="1:4" x14ac:dyDescent="0.25">
      <c r="A1855" s="133"/>
      <c r="D1855" s="8"/>
    </row>
    <row r="1856" spans="1:4" x14ac:dyDescent="0.25">
      <c r="A1856" s="133"/>
      <c r="D1856" s="8"/>
    </row>
    <row r="1857" spans="1:4" x14ac:dyDescent="0.25">
      <c r="A1857" s="133"/>
      <c r="D1857" s="8"/>
    </row>
    <row r="1858" spans="1:4" x14ac:dyDescent="0.25">
      <c r="A1858" s="133"/>
      <c r="D1858" s="8"/>
    </row>
    <row r="1859" spans="1:4" x14ac:dyDescent="0.25">
      <c r="A1859" s="133"/>
      <c r="D1859" s="8"/>
    </row>
    <row r="1860" spans="1:4" x14ac:dyDescent="0.25">
      <c r="A1860" s="133"/>
      <c r="D1860" s="8"/>
    </row>
    <row r="1861" spans="1:4" x14ac:dyDescent="0.25">
      <c r="A1861" s="133"/>
      <c r="D1861" s="8"/>
    </row>
    <row r="1862" spans="1:4" x14ac:dyDescent="0.25">
      <c r="A1862" s="133"/>
      <c r="D1862" s="8"/>
    </row>
    <row r="1863" spans="1:4" x14ac:dyDescent="0.25">
      <c r="A1863" s="133"/>
      <c r="D1863" s="8"/>
    </row>
    <row r="1864" spans="1:4" x14ac:dyDescent="0.25">
      <c r="A1864" s="133"/>
      <c r="D1864" s="8"/>
    </row>
    <row r="1865" spans="1:4" x14ac:dyDescent="0.25">
      <c r="A1865" s="133"/>
      <c r="D1865" s="8"/>
    </row>
    <row r="1866" spans="1:4" x14ac:dyDescent="0.25">
      <c r="A1866" s="133"/>
      <c r="D1866" s="8"/>
    </row>
    <row r="1867" spans="1:4" x14ac:dyDescent="0.25">
      <c r="A1867" s="133"/>
      <c r="D1867" s="8"/>
    </row>
    <row r="1868" spans="1:4" x14ac:dyDescent="0.25">
      <c r="A1868" s="133"/>
      <c r="D1868" s="8"/>
    </row>
    <row r="1869" spans="1:4" x14ac:dyDescent="0.25">
      <c r="A1869" s="133"/>
      <c r="D1869" s="8"/>
    </row>
    <row r="1870" spans="1:4" x14ac:dyDescent="0.25">
      <c r="A1870" s="133"/>
      <c r="D1870" s="8"/>
    </row>
    <row r="1871" spans="1:4" x14ac:dyDescent="0.25">
      <c r="A1871" s="133"/>
      <c r="D1871" s="8"/>
    </row>
    <row r="1872" spans="1:4" x14ac:dyDescent="0.25">
      <c r="A1872" s="133"/>
      <c r="D1872" s="8"/>
    </row>
    <row r="1873" spans="1:4" x14ac:dyDescent="0.25">
      <c r="A1873" s="133"/>
      <c r="D1873" s="8"/>
    </row>
    <row r="1874" spans="1:4" x14ac:dyDescent="0.25">
      <c r="A1874" s="133"/>
      <c r="D1874" s="8"/>
    </row>
    <row r="1875" spans="1:4" x14ac:dyDescent="0.25">
      <c r="A1875" s="133"/>
      <c r="D1875" s="8"/>
    </row>
    <row r="1876" spans="1:4" x14ac:dyDescent="0.25">
      <c r="A1876" s="133"/>
      <c r="D1876" s="8"/>
    </row>
    <row r="1877" spans="1:4" x14ac:dyDescent="0.25">
      <c r="A1877" s="133"/>
      <c r="D1877" s="8"/>
    </row>
    <row r="1878" spans="1:4" x14ac:dyDescent="0.25">
      <c r="A1878" s="133"/>
      <c r="D1878" s="8"/>
    </row>
    <row r="1879" spans="1:4" x14ac:dyDescent="0.25">
      <c r="A1879" s="133"/>
      <c r="D1879" s="8"/>
    </row>
    <row r="1880" spans="1:4" x14ac:dyDescent="0.25">
      <c r="A1880" s="133"/>
      <c r="D1880" s="8"/>
    </row>
    <row r="1881" spans="1:4" x14ac:dyDescent="0.25">
      <c r="A1881" s="133"/>
      <c r="D1881" s="8"/>
    </row>
    <row r="1882" spans="1:4" x14ac:dyDescent="0.25">
      <c r="A1882" s="133"/>
      <c r="D1882" s="8"/>
    </row>
    <row r="1883" spans="1:4" x14ac:dyDescent="0.25">
      <c r="A1883" s="133"/>
      <c r="D1883" s="8"/>
    </row>
    <row r="1884" spans="1:4" x14ac:dyDescent="0.25">
      <c r="A1884" s="133"/>
      <c r="D1884" s="8"/>
    </row>
    <row r="1885" spans="1:4" x14ac:dyDescent="0.25">
      <c r="A1885" s="133"/>
      <c r="D1885" s="8"/>
    </row>
    <row r="1886" spans="1:4" x14ac:dyDescent="0.25">
      <c r="A1886" s="133"/>
      <c r="D1886" s="8"/>
    </row>
    <row r="1887" spans="1:4" x14ac:dyDescent="0.25">
      <c r="A1887" s="133"/>
      <c r="D1887" s="8"/>
    </row>
    <row r="1888" spans="1:4" x14ac:dyDescent="0.25">
      <c r="A1888" s="133"/>
      <c r="D1888" s="8"/>
    </row>
    <row r="1889" spans="1:4" x14ac:dyDescent="0.25">
      <c r="A1889" s="133"/>
      <c r="D1889" s="8"/>
    </row>
    <row r="1890" spans="1:4" x14ac:dyDescent="0.25">
      <c r="A1890" s="133"/>
      <c r="D1890" s="8"/>
    </row>
    <row r="1891" spans="1:4" x14ac:dyDescent="0.25">
      <c r="A1891" s="133"/>
      <c r="D1891" s="8"/>
    </row>
    <row r="1892" spans="1:4" x14ac:dyDescent="0.25">
      <c r="A1892" s="133"/>
      <c r="D1892" s="8"/>
    </row>
    <row r="1893" spans="1:4" x14ac:dyDescent="0.25">
      <c r="A1893" s="133"/>
      <c r="D1893" s="8"/>
    </row>
    <row r="1894" spans="1:4" x14ac:dyDescent="0.25">
      <c r="A1894" s="133"/>
      <c r="D1894" s="8"/>
    </row>
    <row r="1895" spans="1:4" x14ac:dyDescent="0.25">
      <c r="A1895" s="133"/>
      <c r="D1895" s="8"/>
    </row>
    <row r="1896" spans="1:4" x14ac:dyDescent="0.25">
      <c r="A1896" s="133"/>
      <c r="D1896" s="8"/>
    </row>
    <row r="1897" spans="1:4" x14ac:dyDescent="0.25">
      <c r="A1897" s="133"/>
      <c r="D1897" s="8"/>
    </row>
    <row r="1898" spans="1:4" x14ac:dyDescent="0.25">
      <c r="A1898" s="133"/>
      <c r="D1898" s="8"/>
    </row>
    <row r="1899" spans="1:4" x14ac:dyDescent="0.25">
      <c r="A1899" s="133"/>
      <c r="D1899" s="8"/>
    </row>
    <row r="1900" spans="1:4" x14ac:dyDescent="0.25">
      <c r="A1900" s="133"/>
      <c r="D1900" s="8"/>
    </row>
    <row r="1901" spans="1:4" x14ac:dyDescent="0.25">
      <c r="A1901" s="133"/>
      <c r="D1901" s="8"/>
    </row>
    <row r="1902" spans="1:4" x14ac:dyDescent="0.25">
      <c r="A1902" s="133"/>
      <c r="D1902" s="8"/>
    </row>
    <row r="1903" spans="1:4" x14ac:dyDescent="0.25">
      <c r="A1903" s="133"/>
      <c r="D1903" s="8"/>
    </row>
    <row r="1904" spans="1:4" x14ac:dyDescent="0.25">
      <c r="A1904" s="133"/>
      <c r="D1904" s="8"/>
    </row>
    <row r="1905" spans="1:4" x14ac:dyDescent="0.25">
      <c r="A1905" s="133"/>
      <c r="D1905" s="8"/>
    </row>
    <row r="1906" spans="1:4" x14ac:dyDescent="0.25">
      <c r="A1906" s="133"/>
      <c r="D1906" s="8"/>
    </row>
    <row r="1907" spans="1:4" x14ac:dyDescent="0.25">
      <c r="A1907" s="133"/>
      <c r="D1907" s="8"/>
    </row>
    <row r="1908" spans="1:4" x14ac:dyDescent="0.25">
      <c r="A1908" s="133"/>
      <c r="D1908" s="8"/>
    </row>
    <row r="1909" spans="1:4" x14ac:dyDescent="0.25">
      <c r="A1909" s="133"/>
      <c r="D1909" s="8"/>
    </row>
    <row r="1910" spans="1:4" x14ac:dyDescent="0.25">
      <c r="A1910" s="133"/>
      <c r="D1910" s="8"/>
    </row>
    <row r="1911" spans="1:4" x14ac:dyDescent="0.25">
      <c r="A1911" s="133"/>
      <c r="D1911" s="8"/>
    </row>
    <row r="1912" spans="1:4" x14ac:dyDescent="0.25">
      <c r="A1912" s="133"/>
      <c r="D1912" s="8"/>
    </row>
    <row r="1913" spans="1:4" x14ac:dyDescent="0.25">
      <c r="A1913" s="133"/>
      <c r="D1913" s="8"/>
    </row>
    <row r="1914" spans="1:4" x14ac:dyDescent="0.25">
      <c r="A1914" s="133"/>
      <c r="D1914" s="8"/>
    </row>
    <row r="1915" spans="1:4" x14ac:dyDescent="0.25">
      <c r="A1915" s="133"/>
      <c r="D1915" s="8"/>
    </row>
    <row r="1916" spans="1:4" x14ac:dyDescent="0.25">
      <c r="A1916" s="133"/>
      <c r="D1916" s="8"/>
    </row>
    <row r="1917" spans="1:4" x14ac:dyDescent="0.25">
      <c r="A1917" s="133"/>
      <c r="D1917" s="8"/>
    </row>
    <row r="1918" spans="1:4" x14ac:dyDescent="0.25">
      <c r="A1918" s="133"/>
      <c r="D1918" s="8"/>
    </row>
    <row r="1919" spans="1:4" x14ac:dyDescent="0.25">
      <c r="A1919" s="133"/>
      <c r="D1919" s="8"/>
    </row>
    <row r="1920" spans="1:4" x14ac:dyDescent="0.25">
      <c r="A1920" s="133"/>
      <c r="D1920" s="8"/>
    </row>
    <row r="1921" spans="1:4" x14ac:dyDescent="0.25">
      <c r="A1921" s="133"/>
      <c r="D1921" s="8"/>
    </row>
    <row r="1922" spans="1:4" x14ac:dyDescent="0.25">
      <c r="A1922" s="133"/>
      <c r="D1922" s="8"/>
    </row>
    <row r="1923" spans="1:4" x14ac:dyDescent="0.25">
      <c r="A1923" s="133"/>
      <c r="D1923" s="8"/>
    </row>
    <row r="1924" spans="1:4" x14ac:dyDescent="0.25">
      <c r="A1924" s="133"/>
      <c r="D1924" s="8"/>
    </row>
    <row r="1925" spans="1:4" x14ac:dyDescent="0.25">
      <c r="A1925" s="133"/>
      <c r="D1925" s="8"/>
    </row>
    <row r="1926" spans="1:4" x14ac:dyDescent="0.25">
      <c r="A1926" s="133"/>
      <c r="D1926" s="8"/>
    </row>
    <row r="1927" spans="1:4" x14ac:dyDescent="0.25">
      <c r="A1927" s="133"/>
      <c r="D1927" s="8"/>
    </row>
    <row r="1928" spans="1:4" x14ac:dyDescent="0.25">
      <c r="A1928" s="133"/>
      <c r="D1928" s="8"/>
    </row>
    <row r="1929" spans="1:4" x14ac:dyDescent="0.25">
      <c r="A1929" s="133"/>
      <c r="D1929" s="8"/>
    </row>
    <row r="1930" spans="1:4" x14ac:dyDescent="0.25">
      <c r="A1930" s="133"/>
      <c r="D1930" s="8"/>
    </row>
    <row r="1931" spans="1:4" x14ac:dyDescent="0.25">
      <c r="A1931" s="133"/>
      <c r="D1931" s="8"/>
    </row>
    <row r="1932" spans="1:4" x14ac:dyDescent="0.25">
      <c r="A1932" s="133"/>
      <c r="D1932" s="8"/>
    </row>
    <row r="1933" spans="1:4" x14ac:dyDescent="0.25">
      <c r="A1933" s="133"/>
      <c r="D1933" s="8"/>
    </row>
    <row r="1934" spans="1:4" x14ac:dyDescent="0.25">
      <c r="A1934" s="133"/>
      <c r="D1934" s="8"/>
    </row>
    <row r="1935" spans="1:4" x14ac:dyDescent="0.25">
      <c r="A1935" s="133"/>
      <c r="D1935" s="8"/>
    </row>
    <row r="1936" spans="1:4" x14ac:dyDescent="0.25">
      <c r="A1936" s="133"/>
      <c r="D1936" s="8"/>
    </row>
    <row r="1937" spans="1:4" x14ac:dyDescent="0.25">
      <c r="A1937" s="133"/>
      <c r="D1937" s="8"/>
    </row>
    <row r="1938" spans="1:4" x14ac:dyDescent="0.25">
      <c r="A1938" s="133"/>
      <c r="D1938" s="8"/>
    </row>
    <row r="1939" spans="1:4" x14ac:dyDescent="0.25">
      <c r="A1939" s="133"/>
      <c r="D1939" s="8"/>
    </row>
    <row r="1940" spans="1:4" x14ac:dyDescent="0.25">
      <c r="A1940" s="133"/>
      <c r="D1940" s="8"/>
    </row>
    <row r="1941" spans="1:4" x14ac:dyDescent="0.25">
      <c r="A1941" s="133"/>
      <c r="D1941" s="8"/>
    </row>
    <row r="1942" spans="1:4" x14ac:dyDescent="0.25">
      <c r="A1942" s="133"/>
      <c r="D1942" s="8"/>
    </row>
    <row r="1943" spans="1:4" x14ac:dyDescent="0.25">
      <c r="A1943" s="133"/>
      <c r="D1943" s="8"/>
    </row>
    <row r="1944" spans="1:4" x14ac:dyDescent="0.25">
      <c r="A1944" s="133"/>
      <c r="D1944" s="8"/>
    </row>
    <row r="1945" spans="1:4" x14ac:dyDescent="0.25">
      <c r="A1945" s="133"/>
      <c r="D1945" s="8"/>
    </row>
    <row r="1946" spans="1:4" x14ac:dyDescent="0.25">
      <c r="A1946" s="133"/>
      <c r="D1946" s="8"/>
    </row>
    <row r="1947" spans="1:4" x14ac:dyDescent="0.25">
      <c r="A1947" s="133"/>
      <c r="D1947" s="8"/>
    </row>
    <row r="1948" spans="1:4" x14ac:dyDescent="0.25">
      <c r="A1948" s="133"/>
      <c r="D1948" s="8"/>
    </row>
    <row r="1949" spans="1:4" x14ac:dyDescent="0.25">
      <c r="A1949" s="133"/>
      <c r="D1949" s="8"/>
    </row>
    <row r="1950" spans="1:4" x14ac:dyDescent="0.25">
      <c r="A1950" s="133"/>
      <c r="D1950" s="8"/>
    </row>
    <row r="1951" spans="1:4" x14ac:dyDescent="0.25">
      <c r="A1951" s="133"/>
      <c r="D1951" s="8"/>
    </row>
    <row r="1952" spans="1:4" x14ac:dyDescent="0.25">
      <c r="A1952" s="133"/>
      <c r="D1952" s="8"/>
    </row>
    <row r="1953" spans="1:4" x14ac:dyDescent="0.25">
      <c r="A1953" s="133"/>
      <c r="D1953" s="8"/>
    </row>
    <row r="1954" spans="1:4" x14ac:dyDescent="0.25">
      <c r="A1954" s="133"/>
      <c r="D1954" s="8"/>
    </row>
    <row r="1955" spans="1:4" x14ac:dyDescent="0.25">
      <c r="A1955" s="133"/>
      <c r="D1955" s="8"/>
    </row>
    <row r="1956" spans="1:4" x14ac:dyDescent="0.25">
      <c r="A1956" s="133"/>
      <c r="D1956" s="8"/>
    </row>
    <row r="1957" spans="1:4" x14ac:dyDescent="0.25">
      <c r="A1957" s="133"/>
      <c r="D1957" s="8"/>
    </row>
    <row r="1958" spans="1:4" x14ac:dyDescent="0.25">
      <c r="A1958" s="133"/>
      <c r="D1958" s="8"/>
    </row>
    <row r="1959" spans="1:4" x14ac:dyDescent="0.25">
      <c r="A1959" s="133"/>
      <c r="D1959" s="8"/>
    </row>
    <row r="1960" spans="1:4" x14ac:dyDescent="0.25">
      <c r="A1960" s="133"/>
      <c r="D1960" s="8"/>
    </row>
    <row r="1961" spans="1:4" x14ac:dyDescent="0.25">
      <c r="A1961" s="133"/>
      <c r="D1961" s="8"/>
    </row>
    <row r="1962" spans="1:4" x14ac:dyDescent="0.25">
      <c r="A1962" s="133"/>
      <c r="D1962" s="8"/>
    </row>
    <row r="1963" spans="1:4" x14ac:dyDescent="0.25">
      <c r="A1963" s="133"/>
      <c r="D1963" s="8"/>
    </row>
    <row r="1964" spans="1:4" x14ac:dyDescent="0.25">
      <c r="A1964" s="133"/>
      <c r="D1964" s="8"/>
    </row>
    <row r="1965" spans="1:4" x14ac:dyDescent="0.25">
      <c r="A1965" s="133"/>
      <c r="D1965" s="8"/>
    </row>
    <row r="1966" spans="1:4" x14ac:dyDescent="0.25">
      <c r="A1966" s="133"/>
      <c r="D1966" s="8"/>
    </row>
    <row r="1967" spans="1:4" x14ac:dyDescent="0.25">
      <c r="A1967" s="133"/>
      <c r="D1967" s="8"/>
    </row>
    <row r="1968" spans="1:4" x14ac:dyDescent="0.25">
      <c r="A1968" s="133"/>
      <c r="D1968" s="8"/>
    </row>
    <row r="1969" spans="1:4" x14ac:dyDescent="0.25">
      <c r="A1969" s="133"/>
      <c r="D1969" s="8"/>
    </row>
    <row r="1970" spans="1:4" x14ac:dyDescent="0.25">
      <c r="A1970" s="133"/>
      <c r="D1970" s="8"/>
    </row>
    <row r="1971" spans="1:4" x14ac:dyDescent="0.25">
      <c r="A1971" s="133"/>
      <c r="D1971" s="8"/>
    </row>
    <row r="1972" spans="1:4" x14ac:dyDescent="0.25">
      <c r="A1972" s="133"/>
      <c r="D1972" s="8"/>
    </row>
    <row r="1973" spans="1:4" x14ac:dyDescent="0.25">
      <c r="A1973" s="133"/>
      <c r="D1973" s="8"/>
    </row>
    <row r="1974" spans="1:4" x14ac:dyDescent="0.25">
      <c r="A1974" s="133"/>
      <c r="D1974" s="8"/>
    </row>
    <row r="1975" spans="1:4" x14ac:dyDescent="0.25">
      <c r="A1975" s="133"/>
      <c r="D1975" s="8"/>
    </row>
    <row r="1976" spans="1:4" x14ac:dyDescent="0.25">
      <c r="A1976" s="133"/>
      <c r="D1976" s="8"/>
    </row>
    <row r="1977" spans="1:4" x14ac:dyDescent="0.25">
      <c r="A1977" s="133"/>
      <c r="D1977" s="8"/>
    </row>
    <row r="1978" spans="1:4" x14ac:dyDescent="0.25">
      <c r="A1978" s="133"/>
      <c r="D1978" s="8"/>
    </row>
    <row r="1979" spans="1:4" x14ac:dyDescent="0.25">
      <c r="A1979" s="133"/>
      <c r="D1979" s="8"/>
    </row>
    <row r="1980" spans="1:4" x14ac:dyDescent="0.25">
      <c r="A1980" s="133"/>
      <c r="D1980" s="8"/>
    </row>
    <row r="1981" spans="1:4" x14ac:dyDescent="0.25">
      <c r="A1981" s="133"/>
      <c r="D1981" s="8"/>
    </row>
    <row r="1982" spans="1:4" x14ac:dyDescent="0.25">
      <c r="A1982" s="133"/>
      <c r="D1982" s="8"/>
    </row>
    <row r="1983" spans="1:4" x14ac:dyDescent="0.25">
      <c r="A1983" s="133"/>
      <c r="D1983" s="8"/>
    </row>
    <row r="1984" spans="1:4" x14ac:dyDescent="0.25">
      <c r="A1984" s="133"/>
      <c r="D1984" s="8"/>
    </row>
    <row r="1985" spans="1:4" x14ac:dyDescent="0.25">
      <c r="A1985" s="133"/>
      <c r="D1985" s="8"/>
    </row>
    <row r="1986" spans="1:4" x14ac:dyDescent="0.25">
      <c r="A1986" s="133"/>
      <c r="D1986" s="8"/>
    </row>
    <row r="1987" spans="1:4" x14ac:dyDescent="0.25">
      <c r="A1987" s="133"/>
      <c r="D1987" s="8"/>
    </row>
    <row r="1988" spans="1:4" x14ac:dyDescent="0.25">
      <c r="A1988" s="133"/>
      <c r="D1988" s="8"/>
    </row>
    <row r="1989" spans="1:4" x14ac:dyDescent="0.25">
      <c r="A1989" s="133"/>
      <c r="D1989" s="8"/>
    </row>
    <row r="1990" spans="1:4" x14ac:dyDescent="0.25">
      <c r="A1990" s="133"/>
      <c r="D1990" s="8"/>
    </row>
    <row r="1991" spans="1:4" x14ac:dyDescent="0.25">
      <c r="A1991" s="133"/>
      <c r="D1991" s="8"/>
    </row>
    <row r="1992" spans="1:4" x14ac:dyDescent="0.25">
      <c r="A1992" s="133"/>
      <c r="D1992" s="8"/>
    </row>
    <row r="1993" spans="1:4" x14ac:dyDescent="0.25">
      <c r="A1993" s="133"/>
      <c r="D1993" s="8"/>
    </row>
    <row r="1994" spans="1:4" x14ac:dyDescent="0.25">
      <c r="A1994" s="133"/>
      <c r="D1994" s="8"/>
    </row>
    <row r="1995" spans="1:4" x14ac:dyDescent="0.25">
      <c r="A1995" s="133"/>
      <c r="D1995" s="8"/>
    </row>
    <row r="1996" spans="1:4" x14ac:dyDescent="0.25">
      <c r="A1996" s="133"/>
      <c r="D1996" s="8"/>
    </row>
    <row r="1997" spans="1:4" x14ac:dyDescent="0.25">
      <c r="A1997" s="133"/>
      <c r="D1997" s="8"/>
    </row>
    <row r="1998" spans="1:4" x14ac:dyDescent="0.25">
      <c r="A1998" s="133"/>
      <c r="D1998" s="8"/>
    </row>
    <row r="1999" spans="1:4" x14ac:dyDescent="0.25">
      <c r="A1999" s="133"/>
      <c r="D1999" s="8"/>
    </row>
    <row r="2000" spans="1:4" x14ac:dyDescent="0.25">
      <c r="A2000" s="133"/>
      <c r="D2000" s="8"/>
    </row>
    <row r="2001" spans="1:4" x14ac:dyDescent="0.25">
      <c r="A2001" s="133"/>
      <c r="D2001" s="8"/>
    </row>
    <row r="2002" spans="1:4" x14ac:dyDescent="0.25">
      <c r="A2002" s="133"/>
      <c r="D2002" s="8"/>
    </row>
    <row r="2003" spans="1:4" x14ac:dyDescent="0.25">
      <c r="A2003" s="133"/>
      <c r="D2003" s="8"/>
    </row>
    <row r="2004" spans="1:4" x14ac:dyDescent="0.25">
      <c r="A2004" s="133"/>
      <c r="D2004" s="8"/>
    </row>
    <row r="2005" spans="1:4" x14ac:dyDescent="0.25">
      <c r="A2005" s="133"/>
      <c r="D2005" s="8"/>
    </row>
    <row r="2006" spans="1:4" x14ac:dyDescent="0.25">
      <c r="A2006" s="133"/>
      <c r="D2006" s="8"/>
    </row>
    <row r="2007" spans="1:4" x14ac:dyDescent="0.25">
      <c r="A2007" s="133"/>
      <c r="D2007" s="8"/>
    </row>
    <row r="2008" spans="1:4" x14ac:dyDescent="0.25">
      <c r="A2008" s="133"/>
      <c r="D2008" s="8"/>
    </row>
    <row r="2009" spans="1:4" x14ac:dyDescent="0.25">
      <c r="A2009" s="133"/>
      <c r="D2009" s="8"/>
    </row>
    <row r="2010" spans="1:4" x14ac:dyDescent="0.25">
      <c r="A2010" s="133"/>
      <c r="D2010" s="8"/>
    </row>
    <row r="2011" spans="1:4" x14ac:dyDescent="0.25">
      <c r="A2011" s="133"/>
      <c r="D2011" s="8"/>
    </row>
    <row r="2012" spans="1:4" x14ac:dyDescent="0.25">
      <c r="A2012" s="133"/>
      <c r="D2012" s="8"/>
    </row>
    <row r="2013" spans="1:4" x14ac:dyDescent="0.25">
      <c r="A2013" s="133"/>
      <c r="D2013" s="8"/>
    </row>
    <row r="2014" spans="1:4" x14ac:dyDescent="0.25">
      <c r="A2014" s="133"/>
      <c r="D2014" s="8"/>
    </row>
    <row r="2015" spans="1:4" x14ac:dyDescent="0.25">
      <c r="A2015" s="133"/>
      <c r="D2015" s="8"/>
    </row>
    <row r="2016" spans="1:4" x14ac:dyDescent="0.25">
      <c r="A2016" s="133"/>
      <c r="D2016" s="8"/>
    </row>
    <row r="2017" spans="1:4" x14ac:dyDescent="0.25">
      <c r="A2017" s="133"/>
      <c r="D2017" s="8"/>
    </row>
    <row r="2018" spans="1:4" x14ac:dyDescent="0.25">
      <c r="A2018" s="133"/>
      <c r="D2018" s="8"/>
    </row>
    <row r="2019" spans="1:4" x14ac:dyDescent="0.25">
      <c r="A2019" s="133"/>
      <c r="D2019" s="8"/>
    </row>
    <row r="2020" spans="1:4" x14ac:dyDescent="0.25">
      <c r="A2020" s="133"/>
      <c r="D2020" s="8"/>
    </row>
    <row r="2021" spans="1:4" x14ac:dyDescent="0.25">
      <c r="A2021" s="133"/>
      <c r="D2021" s="8"/>
    </row>
    <row r="2022" spans="1:4" x14ac:dyDescent="0.25">
      <c r="A2022" s="133"/>
      <c r="D2022" s="8"/>
    </row>
    <row r="2023" spans="1:4" x14ac:dyDescent="0.25">
      <c r="A2023" s="133"/>
      <c r="D2023" s="8"/>
    </row>
    <row r="2024" spans="1:4" x14ac:dyDescent="0.25">
      <c r="A2024" s="133"/>
      <c r="D2024" s="8"/>
    </row>
    <row r="2025" spans="1:4" x14ac:dyDescent="0.25">
      <c r="A2025" s="133"/>
      <c r="D2025" s="8"/>
    </row>
    <row r="2026" spans="1:4" x14ac:dyDescent="0.25">
      <c r="A2026" s="133"/>
      <c r="D2026" s="8"/>
    </row>
    <row r="2027" spans="1:4" x14ac:dyDescent="0.25">
      <c r="A2027" s="133"/>
      <c r="D2027" s="8"/>
    </row>
    <row r="2028" spans="1:4" x14ac:dyDescent="0.25">
      <c r="A2028" s="133"/>
      <c r="D2028" s="8"/>
    </row>
    <row r="2029" spans="1:4" x14ac:dyDescent="0.25">
      <c r="A2029" s="133"/>
      <c r="D2029" s="8"/>
    </row>
    <row r="2030" spans="1:4" x14ac:dyDescent="0.25">
      <c r="A2030" s="133"/>
      <c r="D2030" s="8"/>
    </row>
    <row r="2031" spans="1:4" x14ac:dyDescent="0.25">
      <c r="A2031" s="133"/>
      <c r="D2031" s="8"/>
    </row>
    <row r="2032" spans="1:4" x14ac:dyDescent="0.25">
      <c r="A2032" s="133"/>
      <c r="D2032" s="8"/>
    </row>
    <row r="2033" spans="1:4" x14ac:dyDescent="0.25">
      <c r="A2033" s="133"/>
      <c r="D2033" s="8"/>
    </row>
    <row r="2034" spans="1:4" x14ac:dyDescent="0.25">
      <c r="A2034" s="133"/>
      <c r="D2034" s="8"/>
    </row>
    <row r="2035" spans="1:4" x14ac:dyDescent="0.25">
      <c r="A2035" s="133"/>
      <c r="D2035" s="8"/>
    </row>
    <row r="2036" spans="1:4" x14ac:dyDescent="0.25">
      <c r="A2036" s="133"/>
      <c r="D2036" s="8"/>
    </row>
    <row r="2037" spans="1:4" x14ac:dyDescent="0.25">
      <c r="A2037" s="133"/>
      <c r="D2037" s="8"/>
    </row>
    <row r="2038" spans="1:4" x14ac:dyDescent="0.25">
      <c r="A2038" s="133"/>
      <c r="D2038" s="8"/>
    </row>
    <row r="2039" spans="1:4" x14ac:dyDescent="0.25">
      <c r="A2039" s="133"/>
      <c r="D2039" s="8"/>
    </row>
    <row r="2040" spans="1:4" x14ac:dyDescent="0.25">
      <c r="A2040" s="133"/>
      <c r="D2040" s="8"/>
    </row>
    <row r="2041" spans="1:4" x14ac:dyDescent="0.25">
      <c r="A2041" s="133"/>
      <c r="D2041" s="8"/>
    </row>
    <row r="2042" spans="1:4" x14ac:dyDescent="0.25">
      <c r="A2042" s="133"/>
      <c r="D2042" s="8"/>
    </row>
    <row r="2043" spans="1:4" x14ac:dyDescent="0.25">
      <c r="A2043" s="133"/>
      <c r="D2043" s="8"/>
    </row>
    <row r="2044" spans="1:4" x14ac:dyDescent="0.25">
      <c r="A2044" s="133"/>
      <c r="D2044" s="8"/>
    </row>
    <row r="2045" spans="1:4" x14ac:dyDescent="0.25">
      <c r="A2045" s="133"/>
      <c r="D2045" s="8"/>
    </row>
    <row r="2046" spans="1:4" x14ac:dyDescent="0.25">
      <c r="A2046" s="133"/>
      <c r="D2046" s="8"/>
    </row>
    <row r="2047" spans="1:4" x14ac:dyDescent="0.25">
      <c r="A2047" s="133"/>
      <c r="D2047" s="8"/>
    </row>
    <row r="2048" spans="1:4" x14ac:dyDescent="0.25">
      <c r="A2048" s="133"/>
      <c r="D2048" s="8"/>
    </row>
    <row r="2049" spans="1:4" x14ac:dyDescent="0.25">
      <c r="A2049" s="133"/>
      <c r="D2049" s="8"/>
    </row>
    <row r="2050" spans="1:4" x14ac:dyDescent="0.25">
      <c r="A2050" s="133"/>
      <c r="D2050" s="8"/>
    </row>
    <row r="2051" spans="1:4" x14ac:dyDescent="0.25">
      <c r="A2051" s="133"/>
      <c r="D2051" s="8"/>
    </row>
    <row r="2052" spans="1:4" x14ac:dyDescent="0.25">
      <c r="A2052" s="133"/>
      <c r="D2052" s="8"/>
    </row>
    <row r="2053" spans="1:4" x14ac:dyDescent="0.25">
      <c r="A2053" s="133"/>
      <c r="D2053" s="8"/>
    </row>
    <row r="2054" spans="1:4" x14ac:dyDescent="0.25">
      <c r="A2054" s="133"/>
      <c r="D2054" s="8"/>
    </row>
    <row r="2055" spans="1:4" x14ac:dyDescent="0.25">
      <c r="A2055" s="133"/>
      <c r="D2055" s="8"/>
    </row>
    <row r="2056" spans="1:4" x14ac:dyDescent="0.25">
      <c r="A2056" s="133"/>
      <c r="D2056" s="8"/>
    </row>
    <row r="2057" spans="1:4" x14ac:dyDescent="0.25">
      <c r="A2057" s="133"/>
      <c r="D2057" s="8"/>
    </row>
    <row r="2058" spans="1:4" x14ac:dyDescent="0.25">
      <c r="A2058" s="133"/>
      <c r="D2058" s="8"/>
    </row>
    <row r="2059" spans="1:4" x14ac:dyDescent="0.25">
      <c r="A2059" s="133"/>
      <c r="D2059" s="8"/>
    </row>
    <row r="2060" spans="1:4" x14ac:dyDescent="0.25">
      <c r="A2060" s="133"/>
      <c r="D2060" s="8"/>
    </row>
    <row r="2061" spans="1:4" x14ac:dyDescent="0.25">
      <c r="A2061" s="133"/>
      <c r="D2061" s="8"/>
    </row>
    <row r="2062" spans="1:4" x14ac:dyDescent="0.25">
      <c r="A2062" s="133"/>
      <c r="D2062" s="8"/>
    </row>
    <row r="2063" spans="1:4" x14ac:dyDescent="0.25">
      <c r="A2063" s="133"/>
      <c r="D2063" s="8"/>
    </row>
    <row r="2064" spans="1:4" x14ac:dyDescent="0.25">
      <c r="A2064" s="133"/>
      <c r="D2064" s="8"/>
    </row>
    <row r="2065" spans="1:4" x14ac:dyDescent="0.25">
      <c r="A2065" s="133"/>
      <c r="D2065" s="8"/>
    </row>
    <row r="2066" spans="1:4" x14ac:dyDescent="0.25">
      <c r="A2066" s="133"/>
      <c r="D2066" s="8"/>
    </row>
    <row r="2067" spans="1:4" x14ac:dyDescent="0.25">
      <c r="A2067" s="133"/>
      <c r="D2067" s="8"/>
    </row>
    <row r="2068" spans="1:4" x14ac:dyDescent="0.25">
      <c r="A2068" s="133"/>
      <c r="D2068" s="8"/>
    </row>
    <row r="2069" spans="1:4" x14ac:dyDescent="0.25">
      <c r="A2069" s="133"/>
      <c r="D2069" s="8"/>
    </row>
    <row r="2070" spans="1:4" x14ac:dyDescent="0.25">
      <c r="A2070" s="133"/>
      <c r="D2070" s="8"/>
    </row>
    <row r="2071" spans="1:4" x14ac:dyDescent="0.25">
      <c r="A2071" s="133"/>
      <c r="D2071" s="8"/>
    </row>
    <row r="2072" spans="1:4" x14ac:dyDescent="0.25">
      <c r="A2072" s="133"/>
      <c r="D2072" s="8"/>
    </row>
    <row r="2073" spans="1:4" x14ac:dyDescent="0.25">
      <c r="A2073" s="133"/>
      <c r="D2073" s="8"/>
    </row>
    <row r="2074" spans="1:4" x14ac:dyDescent="0.25">
      <c r="A2074" s="133"/>
      <c r="D2074" s="8"/>
    </row>
    <row r="2075" spans="1:4" x14ac:dyDescent="0.25">
      <c r="A2075" s="133"/>
      <c r="D2075" s="8"/>
    </row>
    <row r="2076" spans="1:4" x14ac:dyDescent="0.25">
      <c r="A2076" s="133"/>
      <c r="D2076" s="8"/>
    </row>
    <row r="2077" spans="1:4" x14ac:dyDescent="0.25">
      <c r="A2077" s="133"/>
      <c r="D2077" s="8"/>
    </row>
    <row r="2078" spans="1:4" x14ac:dyDescent="0.25">
      <c r="A2078" s="133"/>
      <c r="D2078" s="8"/>
    </row>
    <row r="2079" spans="1:4" x14ac:dyDescent="0.25">
      <c r="A2079" s="133"/>
      <c r="D2079" s="8"/>
    </row>
    <row r="2080" spans="1:4" x14ac:dyDescent="0.25">
      <c r="A2080" s="133"/>
      <c r="D2080" s="8"/>
    </row>
    <row r="2081" spans="1:4" x14ac:dyDescent="0.25">
      <c r="A2081" s="133"/>
      <c r="D2081" s="8"/>
    </row>
    <row r="2082" spans="1:4" x14ac:dyDescent="0.25">
      <c r="A2082" s="133"/>
      <c r="D2082" s="8"/>
    </row>
    <row r="2083" spans="1:4" x14ac:dyDescent="0.25">
      <c r="A2083" s="133"/>
      <c r="D2083" s="8"/>
    </row>
    <row r="2084" spans="1:4" x14ac:dyDescent="0.25">
      <c r="A2084" s="133"/>
      <c r="D2084" s="8"/>
    </row>
    <row r="2085" spans="1:4" x14ac:dyDescent="0.25">
      <c r="A2085" s="133"/>
      <c r="D2085" s="8"/>
    </row>
    <row r="2086" spans="1:4" x14ac:dyDescent="0.25">
      <c r="A2086" s="133"/>
      <c r="D2086" s="8"/>
    </row>
    <row r="2087" spans="1:4" x14ac:dyDescent="0.25">
      <c r="A2087" s="133"/>
      <c r="D2087" s="8"/>
    </row>
    <row r="2088" spans="1:4" x14ac:dyDescent="0.25">
      <c r="A2088" s="133"/>
      <c r="D2088" s="8"/>
    </row>
    <row r="2089" spans="1:4" x14ac:dyDescent="0.25">
      <c r="A2089" s="133"/>
      <c r="D2089" s="8"/>
    </row>
    <row r="2090" spans="1:4" x14ac:dyDescent="0.25">
      <c r="A2090" s="133"/>
      <c r="D2090" s="8"/>
    </row>
    <row r="2091" spans="1:4" x14ac:dyDescent="0.25">
      <c r="A2091" s="133"/>
      <c r="D2091" s="8"/>
    </row>
    <row r="2092" spans="1:4" x14ac:dyDescent="0.25">
      <c r="A2092" s="133"/>
      <c r="D2092" s="8"/>
    </row>
    <row r="2093" spans="1:4" x14ac:dyDescent="0.25">
      <c r="A2093" s="133"/>
      <c r="D2093" s="8"/>
    </row>
    <row r="2094" spans="1:4" x14ac:dyDescent="0.25">
      <c r="A2094" s="133"/>
      <c r="D2094" s="8"/>
    </row>
    <row r="2095" spans="1:4" x14ac:dyDescent="0.25">
      <c r="A2095" s="133"/>
      <c r="D2095" s="8"/>
    </row>
    <row r="2096" spans="1:4" x14ac:dyDescent="0.25">
      <c r="A2096" s="133"/>
      <c r="D2096" s="8"/>
    </row>
    <row r="2097" spans="1:4" x14ac:dyDescent="0.25">
      <c r="A2097" s="133"/>
      <c r="D2097" s="8"/>
    </row>
    <row r="2098" spans="1:4" x14ac:dyDescent="0.25">
      <c r="A2098" s="133"/>
      <c r="D2098" s="8"/>
    </row>
    <row r="2099" spans="1:4" x14ac:dyDescent="0.25">
      <c r="A2099" s="133"/>
      <c r="D2099" s="8"/>
    </row>
    <row r="2100" spans="1:4" x14ac:dyDescent="0.25">
      <c r="A2100" s="133"/>
      <c r="D2100" s="8"/>
    </row>
    <row r="2101" spans="1:4" x14ac:dyDescent="0.25">
      <c r="A2101" s="133"/>
      <c r="D2101" s="8"/>
    </row>
    <row r="2102" spans="1:4" x14ac:dyDescent="0.25">
      <c r="A2102" s="133"/>
      <c r="D2102" s="8"/>
    </row>
    <row r="2103" spans="1:4" x14ac:dyDescent="0.25">
      <c r="A2103" s="133"/>
      <c r="D2103" s="8"/>
    </row>
    <row r="2104" spans="1:4" x14ac:dyDescent="0.25">
      <c r="A2104" s="133"/>
      <c r="D2104" s="8"/>
    </row>
    <row r="2105" spans="1:4" x14ac:dyDescent="0.25">
      <c r="A2105" s="133"/>
      <c r="D2105" s="8"/>
    </row>
    <row r="2106" spans="1:4" x14ac:dyDescent="0.25">
      <c r="A2106" s="133"/>
      <c r="D2106" s="8"/>
    </row>
    <row r="2107" spans="1:4" x14ac:dyDescent="0.25">
      <c r="A2107" s="133"/>
      <c r="D2107" s="8"/>
    </row>
    <row r="2108" spans="1:4" x14ac:dyDescent="0.25">
      <c r="A2108" s="133"/>
      <c r="D2108" s="8"/>
    </row>
    <row r="2109" spans="1:4" x14ac:dyDescent="0.25">
      <c r="A2109" s="133"/>
      <c r="D2109" s="8"/>
    </row>
    <row r="2110" spans="1:4" x14ac:dyDescent="0.25">
      <c r="A2110" s="133"/>
      <c r="D2110" s="8"/>
    </row>
    <row r="2111" spans="1:4" x14ac:dyDescent="0.25">
      <c r="A2111" s="133"/>
      <c r="D2111" s="8"/>
    </row>
    <row r="2112" spans="1:4" x14ac:dyDescent="0.25">
      <c r="A2112" s="133"/>
      <c r="D2112" s="8"/>
    </row>
    <row r="2113" spans="1:4" x14ac:dyDescent="0.25">
      <c r="A2113" s="133"/>
      <c r="D2113" s="8"/>
    </row>
    <row r="2114" spans="1:4" x14ac:dyDescent="0.25">
      <c r="A2114" s="133"/>
      <c r="D2114" s="8"/>
    </row>
    <row r="2115" spans="1:4" x14ac:dyDescent="0.25">
      <c r="A2115" s="133"/>
      <c r="D2115" s="8"/>
    </row>
    <row r="2116" spans="1:4" x14ac:dyDescent="0.25">
      <c r="A2116" s="133"/>
      <c r="D2116" s="8"/>
    </row>
    <row r="2117" spans="1:4" x14ac:dyDescent="0.25">
      <c r="A2117" s="133"/>
      <c r="D2117" s="8"/>
    </row>
    <row r="2118" spans="1:4" x14ac:dyDescent="0.25">
      <c r="A2118" s="133"/>
      <c r="D2118" s="8"/>
    </row>
    <row r="2119" spans="1:4" x14ac:dyDescent="0.25">
      <c r="A2119" s="133"/>
      <c r="D2119" s="8"/>
    </row>
    <row r="2120" spans="1:4" x14ac:dyDescent="0.25">
      <c r="A2120" s="133"/>
      <c r="D2120" s="8"/>
    </row>
    <row r="2121" spans="1:4" x14ac:dyDescent="0.25">
      <c r="A2121" s="133"/>
      <c r="D2121" s="8"/>
    </row>
    <row r="2122" spans="1:4" x14ac:dyDescent="0.25">
      <c r="A2122" s="133"/>
      <c r="D2122" s="8"/>
    </row>
    <row r="2123" spans="1:4" x14ac:dyDescent="0.25">
      <c r="A2123" s="133"/>
      <c r="D2123" s="8"/>
    </row>
    <row r="2124" spans="1:4" x14ac:dyDescent="0.25">
      <c r="A2124" s="133"/>
      <c r="D2124" s="8"/>
    </row>
    <row r="2125" spans="1:4" x14ac:dyDescent="0.25">
      <c r="A2125" s="133"/>
      <c r="D2125" s="8"/>
    </row>
    <row r="2126" spans="1:4" x14ac:dyDescent="0.25">
      <c r="A2126" s="133"/>
      <c r="D2126" s="8"/>
    </row>
    <row r="2127" spans="1:4" x14ac:dyDescent="0.25">
      <c r="A2127" s="133"/>
      <c r="D2127" s="8"/>
    </row>
    <row r="2128" spans="1:4" x14ac:dyDescent="0.25">
      <c r="A2128" s="133"/>
      <c r="D2128" s="8"/>
    </row>
    <row r="2129" spans="1:4" x14ac:dyDescent="0.25">
      <c r="A2129" s="133"/>
      <c r="D2129" s="8"/>
    </row>
    <row r="2130" spans="1:4" x14ac:dyDescent="0.25">
      <c r="A2130" s="133"/>
      <c r="D2130" s="8"/>
    </row>
    <row r="2131" spans="1:4" x14ac:dyDescent="0.25">
      <c r="A2131" s="133"/>
      <c r="D2131" s="8"/>
    </row>
    <row r="2132" spans="1:4" x14ac:dyDescent="0.25">
      <c r="A2132" s="133"/>
      <c r="D2132" s="8"/>
    </row>
    <row r="2133" spans="1:4" x14ac:dyDescent="0.25">
      <c r="A2133" s="133"/>
      <c r="D2133" s="8"/>
    </row>
    <row r="2134" spans="1:4" x14ac:dyDescent="0.25">
      <c r="A2134" s="133"/>
      <c r="D2134" s="8"/>
    </row>
    <row r="2135" spans="1:4" x14ac:dyDescent="0.25">
      <c r="A2135" s="133"/>
      <c r="D2135" s="8"/>
    </row>
    <row r="2136" spans="1:4" x14ac:dyDescent="0.25">
      <c r="A2136" s="133"/>
      <c r="D2136" s="8"/>
    </row>
    <row r="2137" spans="1:4" x14ac:dyDescent="0.25">
      <c r="A2137" s="133"/>
      <c r="D2137" s="8"/>
    </row>
    <row r="2138" spans="1:4" x14ac:dyDescent="0.25">
      <c r="A2138" s="133"/>
      <c r="D2138" s="8"/>
    </row>
    <row r="2139" spans="1:4" x14ac:dyDescent="0.25">
      <c r="A2139" s="133"/>
      <c r="D2139" s="8"/>
    </row>
    <row r="2140" spans="1:4" x14ac:dyDescent="0.25">
      <c r="A2140" s="133"/>
      <c r="D2140" s="8"/>
    </row>
    <row r="2141" spans="1:4" x14ac:dyDescent="0.25">
      <c r="A2141" s="133"/>
      <c r="D2141" s="8"/>
    </row>
    <row r="2142" spans="1:4" x14ac:dyDescent="0.25">
      <c r="A2142" s="133"/>
      <c r="D2142" s="8"/>
    </row>
    <row r="2143" spans="1:4" x14ac:dyDescent="0.25">
      <c r="A2143" s="133"/>
      <c r="D2143" s="8"/>
    </row>
    <row r="2144" spans="1:4" x14ac:dyDescent="0.25">
      <c r="A2144" s="133"/>
      <c r="D2144" s="8"/>
    </row>
    <row r="2145" spans="1:4" x14ac:dyDescent="0.25">
      <c r="A2145" s="133"/>
      <c r="D2145" s="8"/>
    </row>
    <row r="2146" spans="1:4" x14ac:dyDescent="0.25">
      <c r="A2146" s="133"/>
      <c r="D2146" s="8"/>
    </row>
    <row r="2147" spans="1:4" x14ac:dyDescent="0.25">
      <c r="A2147" s="133"/>
      <c r="D2147" s="8"/>
    </row>
    <row r="2148" spans="1:4" x14ac:dyDescent="0.25">
      <c r="A2148" s="133"/>
      <c r="D2148" s="8"/>
    </row>
    <row r="2149" spans="1:4" x14ac:dyDescent="0.25">
      <c r="A2149" s="133"/>
      <c r="D2149" s="8"/>
    </row>
    <row r="2150" spans="1:4" x14ac:dyDescent="0.25">
      <c r="A2150" s="133"/>
      <c r="D2150" s="8"/>
    </row>
    <row r="2151" spans="1:4" x14ac:dyDescent="0.25">
      <c r="A2151" s="133"/>
      <c r="D2151" s="8"/>
    </row>
    <row r="2152" spans="1:4" x14ac:dyDescent="0.25">
      <c r="A2152" s="133"/>
      <c r="D2152" s="8"/>
    </row>
    <row r="2153" spans="1:4" x14ac:dyDescent="0.25">
      <c r="A2153" s="133"/>
      <c r="D2153" s="8"/>
    </row>
    <row r="2154" spans="1:4" x14ac:dyDescent="0.25">
      <c r="A2154" s="133"/>
      <c r="D2154" s="8"/>
    </row>
    <row r="2155" spans="1:4" x14ac:dyDescent="0.25">
      <c r="A2155" s="133"/>
      <c r="D2155" s="8"/>
    </row>
    <row r="2156" spans="1:4" x14ac:dyDescent="0.25">
      <c r="A2156" s="133"/>
      <c r="D2156" s="8"/>
    </row>
    <row r="2157" spans="1:4" x14ac:dyDescent="0.25">
      <c r="A2157" s="133"/>
      <c r="D2157" s="8"/>
    </row>
    <row r="2158" spans="1:4" x14ac:dyDescent="0.25">
      <c r="A2158" s="133"/>
      <c r="D2158" s="8"/>
    </row>
    <row r="2159" spans="1:4" x14ac:dyDescent="0.25">
      <c r="A2159" s="133"/>
      <c r="D2159" s="8"/>
    </row>
    <row r="2160" spans="1:4" x14ac:dyDescent="0.25">
      <c r="A2160" s="133"/>
      <c r="D2160" s="8"/>
    </row>
    <row r="2161" spans="1:4" x14ac:dyDescent="0.25">
      <c r="A2161" s="133"/>
      <c r="D2161" s="8"/>
    </row>
    <row r="2162" spans="1:4" x14ac:dyDescent="0.25">
      <c r="A2162" s="133"/>
      <c r="D2162" s="8"/>
    </row>
    <row r="2163" spans="1:4" x14ac:dyDescent="0.25">
      <c r="A2163" s="133"/>
      <c r="D2163" s="8"/>
    </row>
    <row r="2164" spans="1:4" x14ac:dyDescent="0.25">
      <c r="A2164" s="133"/>
      <c r="D2164" s="8"/>
    </row>
    <row r="2165" spans="1:4" x14ac:dyDescent="0.25">
      <c r="A2165" s="133"/>
      <c r="D2165" s="8"/>
    </row>
    <row r="2166" spans="1:4" x14ac:dyDescent="0.25">
      <c r="A2166" s="133"/>
      <c r="D2166" s="8"/>
    </row>
    <row r="2167" spans="1:4" x14ac:dyDescent="0.25">
      <c r="A2167" s="133"/>
      <c r="D2167" s="8"/>
    </row>
    <row r="2168" spans="1:4" x14ac:dyDescent="0.25">
      <c r="A2168" s="133"/>
      <c r="D2168" s="8"/>
    </row>
    <row r="2169" spans="1:4" x14ac:dyDescent="0.25">
      <c r="A2169" s="133"/>
      <c r="D2169" s="8"/>
    </row>
    <row r="2170" spans="1:4" x14ac:dyDescent="0.25">
      <c r="A2170" s="133"/>
      <c r="D2170" s="8"/>
    </row>
    <row r="2171" spans="1:4" x14ac:dyDescent="0.25">
      <c r="A2171" s="133"/>
      <c r="D2171" s="8"/>
    </row>
    <row r="2172" spans="1:4" x14ac:dyDescent="0.25">
      <c r="A2172" s="133"/>
      <c r="D2172" s="8"/>
    </row>
    <row r="2173" spans="1:4" x14ac:dyDescent="0.25">
      <c r="A2173" s="133"/>
      <c r="D2173" s="8"/>
    </row>
    <row r="2174" spans="1:4" x14ac:dyDescent="0.25">
      <c r="A2174" s="133"/>
      <c r="D2174" s="8"/>
    </row>
    <row r="2175" spans="1:4" x14ac:dyDescent="0.25">
      <c r="A2175" s="133"/>
      <c r="D2175" s="8"/>
    </row>
    <row r="2176" spans="1:4" x14ac:dyDescent="0.25">
      <c r="A2176" s="133"/>
      <c r="D2176" s="8"/>
    </row>
    <row r="2177" spans="1:4" x14ac:dyDescent="0.25">
      <c r="A2177" s="133"/>
      <c r="D2177" s="8"/>
    </row>
    <row r="2178" spans="1:4" x14ac:dyDescent="0.25">
      <c r="A2178" s="133"/>
      <c r="D2178" s="8"/>
    </row>
    <row r="2179" spans="1:4" x14ac:dyDescent="0.25">
      <c r="A2179" s="133"/>
      <c r="D2179" s="8"/>
    </row>
    <row r="2180" spans="1:4" x14ac:dyDescent="0.25">
      <c r="A2180" s="133"/>
      <c r="D2180" s="8"/>
    </row>
    <row r="2181" spans="1:4" x14ac:dyDescent="0.25">
      <c r="A2181" s="133"/>
      <c r="D2181" s="8"/>
    </row>
    <row r="2182" spans="1:4" x14ac:dyDescent="0.25">
      <c r="A2182" s="133"/>
      <c r="D2182" s="8"/>
    </row>
    <row r="2183" spans="1:4" x14ac:dyDescent="0.25">
      <c r="A2183" s="133"/>
      <c r="D2183" s="8"/>
    </row>
    <row r="2184" spans="1:4" x14ac:dyDescent="0.25">
      <c r="A2184" s="133"/>
      <c r="D2184" s="8"/>
    </row>
    <row r="2185" spans="1:4" x14ac:dyDescent="0.25">
      <c r="A2185" s="133"/>
      <c r="D2185" s="8"/>
    </row>
    <row r="2186" spans="1:4" x14ac:dyDescent="0.25">
      <c r="A2186" s="133"/>
      <c r="D2186" s="8"/>
    </row>
    <row r="2187" spans="1:4" x14ac:dyDescent="0.25">
      <c r="A2187" s="133"/>
      <c r="D2187" s="8"/>
    </row>
    <row r="2188" spans="1:4" x14ac:dyDescent="0.25">
      <c r="A2188" s="133"/>
      <c r="D2188" s="8"/>
    </row>
    <row r="2189" spans="1:4" x14ac:dyDescent="0.25">
      <c r="A2189" s="133"/>
      <c r="D2189" s="8"/>
    </row>
    <row r="2190" spans="1:4" x14ac:dyDescent="0.25">
      <c r="A2190" s="133"/>
      <c r="D2190" s="8"/>
    </row>
    <row r="2191" spans="1:4" x14ac:dyDescent="0.25">
      <c r="A2191" s="133"/>
      <c r="D2191" s="8"/>
    </row>
    <row r="2192" spans="1:4" x14ac:dyDescent="0.25">
      <c r="A2192" s="133"/>
      <c r="D2192" s="8"/>
    </row>
    <row r="2193" spans="1:4" x14ac:dyDescent="0.25">
      <c r="A2193" s="133"/>
      <c r="D2193" s="8"/>
    </row>
    <row r="2194" spans="1:4" x14ac:dyDescent="0.25">
      <c r="A2194" s="133"/>
      <c r="D2194" s="8"/>
    </row>
    <row r="2195" spans="1:4" x14ac:dyDescent="0.25">
      <c r="A2195" s="133"/>
      <c r="D2195" s="8"/>
    </row>
    <row r="2196" spans="1:4" x14ac:dyDescent="0.25">
      <c r="A2196" s="133"/>
      <c r="D2196" s="8"/>
    </row>
    <row r="2197" spans="1:4" x14ac:dyDescent="0.25">
      <c r="A2197" s="133"/>
      <c r="D2197" s="8"/>
    </row>
    <row r="2198" spans="1:4" x14ac:dyDescent="0.25">
      <c r="A2198" s="133"/>
      <c r="D2198" s="8"/>
    </row>
    <row r="2199" spans="1:4" x14ac:dyDescent="0.25">
      <c r="A2199" s="133"/>
      <c r="D2199" s="8"/>
    </row>
    <row r="2200" spans="1:4" x14ac:dyDescent="0.25">
      <c r="A2200" s="133"/>
      <c r="D2200" s="8"/>
    </row>
    <row r="2201" spans="1:4" x14ac:dyDescent="0.25">
      <c r="A2201" s="133"/>
      <c r="D2201" s="8"/>
    </row>
    <row r="2202" spans="1:4" x14ac:dyDescent="0.25">
      <c r="A2202" s="133"/>
      <c r="D2202" s="8"/>
    </row>
    <row r="2203" spans="1:4" x14ac:dyDescent="0.25">
      <c r="A2203" s="133"/>
      <c r="D2203" s="8"/>
    </row>
    <row r="2204" spans="1:4" x14ac:dyDescent="0.25">
      <c r="A2204" s="133"/>
      <c r="D2204" s="8"/>
    </row>
    <row r="2205" spans="1:4" x14ac:dyDescent="0.25">
      <c r="A2205" s="133"/>
      <c r="D2205" s="8"/>
    </row>
    <row r="2206" spans="1:4" x14ac:dyDescent="0.25">
      <c r="A2206" s="133"/>
      <c r="D2206" s="8"/>
    </row>
    <row r="2207" spans="1:4" x14ac:dyDescent="0.25">
      <c r="A2207" s="133"/>
      <c r="D2207" s="8"/>
    </row>
    <row r="2208" spans="1:4" x14ac:dyDescent="0.25">
      <c r="A2208" s="133"/>
      <c r="D2208" s="8"/>
    </row>
    <row r="2209" spans="1:4" x14ac:dyDescent="0.25">
      <c r="A2209" s="133"/>
      <c r="D2209" s="8"/>
    </row>
    <row r="2210" spans="1:4" x14ac:dyDescent="0.25">
      <c r="A2210" s="133"/>
      <c r="D2210" s="8"/>
    </row>
    <row r="2211" spans="1:4" x14ac:dyDescent="0.25">
      <c r="A2211" s="133"/>
      <c r="D2211" s="8"/>
    </row>
    <row r="2212" spans="1:4" x14ac:dyDescent="0.25">
      <c r="A2212" s="133"/>
      <c r="D2212" s="8"/>
    </row>
    <row r="2213" spans="1:4" x14ac:dyDescent="0.25">
      <c r="A2213" s="133"/>
      <c r="D2213" s="8"/>
    </row>
    <row r="2214" spans="1:4" x14ac:dyDescent="0.25">
      <c r="A2214" s="133"/>
      <c r="D2214" s="8"/>
    </row>
    <row r="2215" spans="1:4" x14ac:dyDescent="0.25">
      <c r="A2215" s="133"/>
      <c r="D2215" s="8"/>
    </row>
    <row r="2216" spans="1:4" x14ac:dyDescent="0.25">
      <c r="A2216" s="133"/>
      <c r="D2216" s="8"/>
    </row>
    <row r="2217" spans="1:4" x14ac:dyDescent="0.25">
      <c r="A2217" s="133"/>
      <c r="D2217" s="8"/>
    </row>
    <row r="2218" spans="1:4" x14ac:dyDescent="0.25">
      <c r="A2218" s="133"/>
      <c r="D2218" s="8"/>
    </row>
    <row r="2219" spans="1:4" x14ac:dyDescent="0.25">
      <c r="A2219" s="133"/>
      <c r="D2219" s="8"/>
    </row>
    <row r="2220" spans="1:4" x14ac:dyDescent="0.25">
      <c r="A2220" s="133"/>
      <c r="D2220" s="8"/>
    </row>
    <row r="2221" spans="1:4" x14ac:dyDescent="0.25">
      <c r="A2221" s="133"/>
      <c r="D2221" s="8"/>
    </row>
    <row r="2222" spans="1:4" x14ac:dyDescent="0.25">
      <c r="A2222" s="133"/>
      <c r="D2222" s="8"/>
    </row>
    <row r="2223" spans="1:4" x14ac:dyDescent="0.25">
      <c r="A2223" s="133"/>
      <c r="D2223" s="8"/>
    </row>
    <row r="2224" spans="1:4" x14ac:dyDescent="0.25">
      <c r="A2224" s="133"/>
      <c r="D2224" s="8"/>
    </row>
    <row r="2225" spans="1:4" x14ac:dyDescent="0.25">
      <c r="A2225" s="133"/>
      <c r="D2225" s="8"/>
    </row>
    <row r="2226" spans="1:4" x14ac:dyDescent="0.25">
      <c r="A2226" s="133"/>
      <c r="D2226" s="8"/>
    </row>
    <row r="2227" spans="1:4" x14ac:dyDescent="0.25">
      <c r="A2227" s="133"/>
      <c r="D2227" s="8"/>
    </row>
    <row r="2228" spans="1:4" x14ac:dyDescent="0.25">
      <c r="A2228" s="133"/>
      <c r="D2228" s="8"/>
    </row>
    <row r="2229" spans="1:4" x14ac:dyDescent="0.25">
      <c r="A2229" s="133"/>
      <c r="D2229" s="8"/>
    </row>
    <row r="2230" spans="1:4" x14ac:dyDescent="0.25">
      <c r="A2230" s="133"/>
      <c r="D2230" s="8"/>
    </row>
    <row r="2231" spans="1:4" x14ac:dyDescent="0.25">
      <c r="A2231" s="133"/>
      <c r="D2231" s="8"/>
    </row>
    <row r="2232" spans="1:4" x14ac:dyDescent="0.25">
      <c r="A2232" s="133"/>
      <c r="D2232" s="8"/>
    </row>
    <row r="2233" spans="1:4" x14ac:dyDescent="0.25">
      <c r="A2233" s="133"/>
      <c r="D2233" s="8"/>
    </row>
    <row r="2234" spans="1:4" x14ac:dyDescent="0.25">
      <c r="A2234" s="133"/>
      <c r="D2234" s="8"/>
    </row>
    <row r="2235" spans="1:4" x14ac:dyDescent="0.25">
      <c r="A2235" s="133"/>
      <c r="D2235" s="8"/>
    </row>
    <row r="2236" spans="1:4" x14ac:dyDescent="0.25">
      <c r="A2236" s="133"/>
      <c r="D2236" s="8"/>
    </row>
    <row r="2237" spans="1:4" x14ac:dyDescent="0.25">
      <c r="A2237" s="133"/>
      <c r="D2237" s="8"/>
    </row>
    <row r="2238" spans="1:4" x14ac:dyDescent="0.25">
      <c r="A2238" s="133"/>
      <c r="D2238" s="8"/>
    </row>
    <row r="2239" spans="1:4" x14ac:dyDescent="0.25">
      <c r="A2239" s="133"/>
      <c r="D2239" s="8"/>
    </row>
    <row r="2240" spans="1:4" x14ac:dyDescent="0.25">
      <c r="A2240" s="133"/>
      <c r="D2240" s="8"/>
    </row>
    <row r="2241" spans="1:4" x14ac:dyDescent="0.25">
      <c r="A2241" s="133"/>
      <c r="D2241" s="8"/>
    </row>
    <row r="2242" spans="1:4" x14ac:dyDescent="0.25">
      <c r="A2242" s="133"/>
      <c r="D2242" s="8"/>
    </row>
    <row r="2243" spans="1:4" x14ac:dyDescent="0.25">
      <c r="A2243" s="133"/>
      <c r="D2243" s="8"/>
    </row>
    <row r="2244" spans="1:4" x14ac:dyDescent="0.25">
      <c r="A2244" s="133"/>
      <c r="D2244" s="8"/>
    </row>
    <row r="2245" spans="1:4" x14ac:dyDescent="0.25">
      <c r="A2245" s="133"/>
      <c r="D2245" s="8"/>
    </row>
    <row r="2246" spans="1:4" x14ac:dyDescent="0.25">
      <c r="A2246" s="133"/>
      <c r="D2246" s="8"/>
    </row>
    <row r="2247" spans="1:4" x14ac:dyDescent="0.25">
      <c r="A2247" s="133"/>
      <c r="D2247" s="8"/>
    </row>
    <row r="2248" spans="1:4" x14ac:dyDescent="0.25">
      <c r="A2248" s="133"/>
      <c r="D2248" s="8"/>
    </row>
    <row r="2249" spans="1:4" x14ac:dyDescent="0.25">
      <c r="A2249" s="133"/>
      <c r="D2249" s="8"/>
    </row>
    <row r="2250" spans="1:4" x14ac:dyDescent="0.25">
      <c r="A2250" s="133"/>
      <c r="D2250" s="8"/>
    </row>
    <row r="2251" spans="1:4" x14ac:dyDescent="0.25">
      <c r="A2251" s="133"/>
      <c r="D2251" s="8"/>
    </row>
    <row r="2252" spans="1:4" x14ac:dyDescent="0.25">
      <c r="A2252" s="133"/>
      <c r="D2252" s="8"/>
    </row>
    <row r="2253" spans="1:4" x14ac:dyDescent="0.25">
      <c r="A2253" s="133"/>
      <c r="D2253" s="8"/>
    </row>
    <row r="2254" spans="1:4" x14ac:dyDescent="0.25">
      <c r="A2254" s="133"/>
      <c r="D2254" s="8"/>
    </row>
    <row r="2255" spans="1:4" x14ac:dyDescent="0.25">
      <c r="A2255" s="133"/>
      <c r="D2255" s="8"/>
    </row>
    <row r="2256" spans="1:4" x14ac:dyDescent="0.25">
      <c r="A2256" s="133"/>
      <c r="D2256" s="8"/>
    </row>
    <row r="2257" spans="1:4" x14ac:dyDescent="0.25">
      <c r="A2257" s="133"/>
      <c r="D2257" s="8"/>
    </row>
    <row r="2258" spans="1:4" x14ac:dyDescent="0.25">
      <c r="A2258" s="133"/>
      <c r="D2258" s="8"/>
    </row>
    <row r="2259" spans="1:4" x14ac:dyDescent="0.25">
      <c r="A2259" s="133"/>
      <c r="D2259" s="8"/>
    </row>
    <row r="2260" spans="1:4" x14ac:dyDescent="0.25">
      <c r="A2260" s="133"/>
      <c r="D2260" s="8"/>
    </row>
    <row r="2261" spans="1:4" x14ac:dyDescent="0.25">
      <c r="A2261" s="133"/>
      <c r="D2261" s="8"/>
    </row>
    <row r="2262" spans="1:4" x14ac:dyDescent="0.25">
      <c r="A2262" s="133"/>
      <c r="D2262" s="8"/>
    </row>
    <row r="2263" spans="1:4" x14ac:dyDescent="0.25">
      <c r="A2263" s="133"/>
      <c r="D2263" s="8"/>
    </row>
    <row r="2264" spans="1:4" x14ac:dyDescent="0.25">
      <c r="A2264" s="133"/>
      <c r="D2264" s="8"/>
    </row>
    <row r="2265" spans="1:4" x14ac:dyDescent="0.25">
      <c r="A2265" s="133"/>
      <c r="D2265" s="8"/>
    </row>
    <row r="2266" spans="1:4" x14ac:dyDescent="0.25">
      <c r="A2266" s="133"/>
      <c r="D2266" s="8"/>
    </row>
    <row r="2267" spans="1:4" x14ac:dyDescent="0.25">
      <c r="A2267" s="133"/>
      <c r="D2267" s="8"/>
    </row>
    <row r="2268" spans="1:4" x14ac:dyDescent="0.25">
      <c r="A2268" s="133"/>
      <c r="D2268" s="8"/>
    </row>
    <row r="2269" spans="1:4" x14ac:dyDescent="0.25">
      <c r="A2269" s="133"/>
      <c r="D2269" s="8"/>
    </row>
    <row r="2270" spans="1:4" x14ac:dyDescent="0.25">
      <c r="A2270" s="133"/>
      <c r="D2270" s="8"/>
    </row>
    <row r="2271" spans="1:4" x14ac:dyDescent="0.25">
      <c r="A2271" s="133"/>
      <c r="D2271" s="8"/>
    </row>
    <row r="2272" spans="1:4" x14ac:dyDescent="0.25">
      <c r="A2272" s="133"/>
      <c r="D2272" s="8"/>
    </row>
    <row r="2273" spans="1:4" x14ac:dyDescent="0.25">
      <c r="A2273" s="133"/>
      <c r="D2273" s="8"/>
    </row>
    <row r="2274" spans="1:4" x14ac:dyDescent="0.25">
      <c r="A2274" s="133"/>
      <c r="D2274" s="8"/>
    </row>
    <row r="2275" spans="1:4" x14ac:dyDescent="0.25">
      <c r="A2275" s="133"/>
      <c r="D2275" s="8"/>
    </row>
    <row r="2276" spans="1:4" x14ac:dyDescent="0.25">
      <c r="A2276" s="133"/>
      <c r="D2276" s="8"/>
    </row>
    <row r="2277" spans="1:4" x14ac:dyDescent="0.25">
      <c r="A2277" s="133"/>
      <c r="D2277" s="8"/>
    </row>
    <row r="2278" spans="1:4" x14ac:dyDescent="0.25">
      <c r="A2278" s="133"/>
      <c r="D2278" s="8"/>
    </row>
    <row r="2279" spans="1:4" x14ac:dyDescent="0.25">
      <c r="A2279" s="133"/>
      <c r="D2279" s="8"/>
    </row>
    <row r="2280" spans="1:4" x14ac:dyDescent="0.25">
      <c r="A2280" s="133"/>
      <c r="D2280" s="8"/>
    </row>
    <row r="2281" spans="1:4" x14ac:dyDescent="0.25">
      <c r="A2281" s="133"/>
      <c r="D2281" s="8"/>
    </row>
    <row r="2282" spans="1:4" x14ac:dyDescent="0.25">
      <c r="A2282" s="133"/>
      <c r="D2282" s="8"/>
    </row>
    <row r="2283" spans="1:4" x14ac:dyDescent="0.25">
      <c r="A2283" s="133"/>
      <c r="D2283" s="8"/>
    </row>
    <row r="2284" spans="1:4" x14ac:dyDescent="0.25">
      <c r="A2284" s="133"/>
      <c r="D2284" s="8"/>
    </row>
    <row r="2285" spans="1:4" x14ac:dyDescent="0.25">
      <c r="A2285" s="133"/>
      <c r="D2285" s="8"/>
    </row>
    <row r="2286" spans="1:4" x14ac:dyDescent="0.25">
      <c r="A2286" s="133"/>
      <c r="D2286" s="8"/>
    </row>
    <row r="2287" spans="1:4" x14ac:dyDescent="0.25">
      <c r="A2287" s="133"/>
      <c r="D2287" s="8"/>
    </row>
    <row r="2288" spans="1:4" x14ac:dyDescent="0.25">
      <c r="A2288" s="133"/>
      <c r="D2288" s="8"/>
    </row>
    <row r="2289" spans="1:4" x14ac:dyDescent="0.25">
      <c r="A2289" s="133"/>
      <c r="D2289" s="8"/>
    </row>
    <row r="2290" spans="1:4" x14ac:dyDescent="0.25">
      <c r="A2290" s="133"/>
      <c r="D2290" s="8"/>
    </row>
    <row r="2291" spans="1:4" x14ac:dyDescent="0.25">
      <c r="A2291" s="133"/>
      <c r="D2291" s="8"/>
    </row>
    <row r="2292" spans="1:4" x14ac:dyDescent="0.25">
      <c r="A2292" s="133"/>
      <c r="D2292" s="8"/>
    </row>
    <row r="2293" spans="1:4" x14ac:dyDescent="0.25">
      <c r="A2293" s="133"/>
      <c r="D2293" s="8"/>
    </row>
    <row r="2294" spans="1:4" x14ac:dyDescent="0.25">
      <c r="A2294" s="133"/>
      <c r="D2294" s="8"/>
    </row>
    <row r="2295" spans="1:4" x14ac:dyDescent="0.25">
      <c r="A2295" s="133"/>
      <c r="D2295" s="8"/>
    </row>
    <row r="2296" spans="1:4" x14ac:dyDescent="0.25">
      <c r="A2296" s="133"/>
      <c r="D2296" s="8"/>
    </row>
    <row r="2297" spans="1:4" x14ac:dyDescent="0.25">
      <c r="A2297" s="133"/>
      <c r="D2297" s="8"/>
    </row>
    <row r="2298" spans="1:4" x14ac:dyDescent="0.25">
      <c r="A2298" s="133"/>
      <c r="D2298" s="8"/>
    </row>
    <row r="2299" spans="1:4" x14ac:dyDescent="0.25">
      <c r="A2299" s="133"/>
      <c r="D2299" s="8"/>
    </row>
    <row r="2300" spans="1:4" x14ac:dyDescent="0.25">
      <c r="A2300" s="133"/>
      <c r="D2300" s="8"/>
    </row>
    <row r="2301" spans="1:4" x14ac:dyDescent="0.25">
      <c r="A2301" s="133"/>
      <c r="D2301" s="8"/>
    </row>
    <row r="2302" spans="1:4" x14ac:dyDescent="0.25">
      <c r="A2302" s="133"/>
      <c r="D2302" s="8"/>
    </row>
    <row r="2303" spans="1:4" x14ac:dyDescent="0.25">
      <c r="A2303" s="133"/>
      <c r="D2303" s="8"/>
    </row>
    <row r="2304" spans="1:4" x14ac:dyDescent="0.25">
      <c r="A2304" s="133"/>
      <c r="D2304" s="8"/>
    </row>
    <row r="2305" spans="1:4" x14ac:dyDescent="0.25">
      <c r="A2305" s="133"/>
      <c r="D2305" s="8"/>
    </row>
    <row r="2306" spans="1:4" x14ac:dyDescent="0.25">
      <c r="A2306" s="133"/>
      <c r="D2306" s="8"/>
    </row>
    <row r="2307" spans="1:4" x14ac:dyDescent="0.25">
      <c r="A2307" s="133"/>
      <c r="D2307" s="8"/>
    </row>
    <row r="2308" spans="1:4" x14ac:dyDescent="0.25">
      <c r="A2308" s="133"/>
      <c r="D2308" s="8"/>
    </row>
    <row r="2309" spans="1:4" x14ac:dyDescent="0.25">
      <c r="A2309" s="133"/>
      <c r="D2309" s="8"/>
    </row>
    <row r="2310" spans="1:4" x14ac:dyDescent="0.25">
      <c r="A2310" s="133"/>
      <c r="D2310" s="8"/>
    </row>
    <row r="2311" spans="1:4" x14ac:dyDescent="0.25">
      <c r="A2311" s="133"/>
      <c r="D2311" s="8"/>
    </row>
    <row r="2312" spans="1:4" x14ac:dyDescent="0.25">
      <c r="A2312" s="133"/>
      <c r="D2312" s="8"/>
    </row>
    <row r="2313" spans="1:4" x14ac:dyDescent="0.25">
      <c r="A2313" s="133"/>
      <c r="D2313" s="8"/>
    </row>
    <row r="2314" spans="1:4" x14ac:dyDescent="0.25">
      <c r="A2314" s="133"/>
      <c r="D2314" s="8"/>
    </row>
    <row r="2315" spans="1:4" x14ac:dyDescent="0.25">
      <c r="A2315" s="133"/>
      <c r="D2315" s="8"/>
    </row>
    <row r="2316" spans="1:4" x14ac:dyDescent="0.25">
      <c r="A2316" s="133"/>
      <c r="D2316" s="8"/>
    </row>
    <row r="2317" spans="1:4" x14ac:dyDescent="0.25">
      <c r="A2317" s="133"/>
      <c r="D2317" s="8"/>
    </row>
    <row r="2318" spans="1:4" x14ac:dyDescent="0.25">
      <c r="A2318" s="133"/>
      <c r="D2318" s="8"/>
    </row>
    <row r="2319" spans="1:4" x14ac:dyDescent="0.25">
      <c r="A2319" s="133"/>
      <c r="D2319" s="8"/>
    </row>
    <row r="2320" spans="1:4" x14ac:dyDescent="0.25">
      <c r="A2320" s="133"/>
      <c r="D2320" s="8"/>
    </row>
    <row r="2321" spans="1:4" x14ac:dyDescent="0.25">
      <c r="A2321" s="133"/>
      <c r="D2321" s="8"/>
    </row>
    <row r="2322" spans="1:4" x14ac:dyDescent="0.25">
      <c r="A2322" s="133"/>
      <c r="D2322" s="8"/>
    </row>
    <row r="2323" spans="1:4" x14ac:dyDescent="0.25">
      <c r="A2323" s="133"/>
      <c r="D2323" s="8"/>
    </row>
    <row r="2324" spans="1:4" x14ac:dyDescent="0.25">
      <c r="A2324" s="133"/>
      <c r="D2324" s="8"/>
    </row>
    <row r="2325" spans="1:4" x14ac:dyDescent="0.25">
      <c r="A2325" s="133"/>
      <c r="D2325" s="8"/>
    </row>
    <row r="2326" spans="1:4" x14ac:dyDescent="0.25">
      <c r="A2326" s="133"/>
      <c r="D2326" s="8"/>
    </row>
    <row r="2327" spans="1:4" x14ac:dyDescent="0.25">
      <c r="A2327" s="133"/>
      <c r="D2327" s="8"/>
    </row>
    <row r="2328" spans="1:4" x14ac:dyDescent="0.25">
      <c r="A2328" s="133"/>
      <c r="D2328" s="8"/>
    </row>
    <row r="2329" spans="1:4" x14ac:dyDescent="0.25">
      <c r="A2329" s="133"/>
      <c r="D2329" s="8"/>
    </row>
    <row r="2330" spans="1:4" x14ac:dyDescent="0.25">
      <c r="A2330" s="133"/>
      <c r="D2330" s="8"/>
    </row>
    <row r="2331" spans="1:4" x14ac:dyDescent="0.25">
      <c r="A2331" s="133"/>
      <c r="D2331" s="8"/>
    </row>
    <row r="2332" spans="1:4" x14ac:dyDescent="0.25">
      <c r="A2332" s="133"/>
      <c r="D2332" s="8"/>
    </row>
    <row r="2333" spans="1:4" x14ac:dyDescent="0.25">
      <c r="A2333" s="133"/>
      <c r="D2333" s="8"/>
    </row>
    <row r="2334" spans="1:4" x14ac:dyDescent="0.25">
      <c r="A2334" s="133"/>
      <c r="D2334" s="8"/>
    </row>
    <row r="2335" spans="1:4" x14ac:dyDescent="0.25">
      <c r="A2335" s="133"/>
      <c r="D2335" s="8"/>
    </row>
    <row r="2336" spans="1:4" x14ac:dyDescent="0.25">
      <c r="A2336" s="133"/>
      <c r="D2336" s="8"/>
    </row>
    <row r="2337" spans="1:4" x14ac:dyDescent="0.25">
      <c r="A2337" s="133"/>
      <c r="D2337" s="8"/>
    </row>
    <row r="2338" spans="1:4" x14ac:dyDescent="0.25">
      <c r="A2338" s="133"/>
      <c r="D2338" s="8"/>
    </row>
    <row r="2339" spans="1:4" x14ac:dyDescent="0.25">
      <c r="A2339" s="133"/>
      <c r="D2339" s="8"/>
    </row>
    <row r="2340" spans="1:4" x14ac:dyDescent="0.25">
      <c r="A2340" s="133"/>
      <c r="D2340" s="8"/>
    </row>
    <row r="2341" spans="1:4" x14ac:dyDescent="0.25">
      <c r="A2341" s="133"/>
      <c r="D2341" s="8"/>
    </row>
    <row r="2342" spans="1:4" x14ac:dyDescent="0.25">
      <c r="A2342" s="133"/>
      <c r="D2342" s="8"/>
    </row>
    <row r="2343" spans="1:4" x14ac:dyDescent="0.25">
      <c r="A2343" s="133"/>
      <c r="D2343" s="8"/>
    </row>
    <row r="2344" spans="1:4" x14ac:dyDescent="0.25">
      <c r="A2344" s="133"/>
      <c r="D2344" s="8"/>
    </row>
    <row r="2345" spans="1:4" x14ac:dyDescent="0.25">
      <c r="A2345" s="133"/>
      <c r="D2345" s="8"/>
    </row>
    <row r="2346" spans="1:4" x14ac:dyDescent="0.25">
      <c r="A2346" s="133"/>
      <c r="D2346" s="8"/>
    </row>
    <row r="2347" spans="1:4" x14ac:dyDescent="0.25">
      <c r="A2347" s="133"/>
      <c r="D2347" s="8"/>
    </row>
    <row r="2348" spans="1:4" x14ac:dyDescent="0.25">
      <c r="A2348" s="133"/>
      <c r="D2348" s="8"/>
    </row>
    <row r="2349" spans="1:4" x14ac:dyDescent="0.25">
      <c r="A2349" s="133"/>
      <c r="D2349" s="8"/>
    </row>
    <row r="2350" spans="1:4" x14ac:dyDescent="0.25">
      <c r="A2350" s="133"/>
      <c r="D2350" s="8"/>
    </row>
    <row r="2351" spans="1:4" x14ac:dyDescent="0.25">
      <c r="A2351" s="133"/>
      <c r="D2351" s="8"/>
    </row>
    <row r="2352" spans="1:4" x14ac:dyDescent="0.25">
      <c r="A2352" s="133"/>
      <c r="D2352" s="8"/>
    </row>
    <row r="2353" spans="1:4" x14ac:dyDescent="0.25">
      <c r="A2353" s="133"/>
      <c r="D2353" s="8"/>
    </row>
    <row r="2354" spans="1:4" x14ac:dyDescent="0.25">
      <c r="A2354" s="133"/>
      <c r="D2354" s="8"/>
    </row>
    <row r="2355" spans="1:4" x14ac:dyDescent="0.25">
      <c r="A2355" s="133"/>
      <c r="D2355" s="8"/>
    </row>
    <row r="2356" spans="1:4" x14ac:dyDescent="0.25">
      <c r="A2356" s="133"/>
      <c r="D2356" s="8"/>
    </row>
    <row r="2357" spans="1:4" x14ac:dyDescent="0.25">
      <c r="A2357" s="133"/>
      <c r="D2357" s="8"/>
    </row>
    <row r="2358" spans="1:4" x14ac:dyDescent="0.25">
      <c r="A2358" s="133"/>
      <c r="D2358" s="8"/>
    </row>
    <row r="2359" spans="1:4" x14ac:dyDescent="0.25">
      <c r="A2359" s="133"/>
      <c r="D2359" s="8"/>
    </row>
    <row r="2360" spans="1:4" x14ac:dyDescent="0.25">
      <c r="A2360" s="133"/>
      <c r="D2360" s="8"/>
    </row>
    <row r="2361" spans="1:4" x14ac:dyDescent="0.25">
      <c r="A2361" s="133"/>
      <c r="D2361" s="8"/>
    </row>
    <row r="2362" spans="1:4" x14ac:dyDescent="0.25">
      <c r="A2362" s="133"/>
      <c r="D2362" s="8"/>
    </row>
    <row r="2363" spans="1:4" x14ac:dyDescent="0.25">
      <c r="A2363" s="133"/>
      <c r="D2363" s="8"/>
    </row>
    <row r="2364" spans="1:4" x14ac:dyDescent="0.25">
      <c r="A2364" s="133"/>
      <c r="D2364" s="8"/>
    </row>
    <row r="2365" spans="1:4" x14ac:dyDescent="0.25">
      <c r="A2365" s="133"/>
      <c r="D2365" s="8"/>
    </row>
    <row r="2366" spans="1:4" x14ac:dyDescent="0.25">
      <c r="A2366" s="133"/>
      <c r="D2366" s="8"/>
    </row>
    <row r="2367" spans="1:4" x14ac:dyDescent="0.25">
      <c r="A2367" s="133"/>
      <c r="D2367" s="8"/>
    </row>
    <row r="2368" spans="1:4" x14ac:dyDescent="0.25">
      <c r="A2368" s="133"/>
      <c r="D2368" s="8"/>
    </row>
    <row r="2369" spans="1:4" x14ac:dyDescent="0.25">
      <c r="A2369" s="133"/>
      <c r="D2369" s="8"/>
    </row>
    <row r="2370" spans="1:4" x14ac:dyDescent="0.25">
      <c r="A2370" s="133"/>
      <c r="D2370" s="8"/>
    </row>
    <row r="2371" spans="1:4" x14ac:dyDescent="0.25">
      <c r="A2371" s="133"/>
      <c r="D2371" s="8"/>
    </row>
    <row r="2372" spans="1:4" x14ac:dyDescent="0.25">
      <c r="A2372" s="133"/>
      <c r="D2372" s="8"/>
    </row>
    <row r="2373" spans="1:4" x14ac:dyDescent="0.25">
      <c r="A2373" s="133"/>
      <c r="D2373" s="8"/>
    </row>
    <row r="2374" spans="1:4" x14ac:dyDescent="0.25">
      <c r="A2374" s="133"/>
      <c r="D2374" s="8"/>
    </row>
    <row r="2375" spans="1:4" x14ac:dyDescent="0.25">
      <c r="A2375" s="133"/>
      <c r="D2375" s="8"/>
    </row>
    <row r="2376" spans="1:4" x14ac:dyDescent="0.25">
      <c r="A2376" s="133"/>
      <c r="D2376" s="8"/>
    </row>
    <row r="2377" spans="1:4" x14ac:dyDescent="0.25">
      <c r="A2377" s="133"/>
      <c r="D2377" s="8"/>
    </row>
    <row r="2378" spans="1:4" x14ac:dyDescent="0.25">
      <c r="A2378" s="133"/>
      <c r="D2378" s="8"/>
    </row>
    <row r="2379" spans="1:4" x14ac:dyDescent="0.25">
      <c r="A2379" s="133"/>
      <c r="D2379" s="8"/>
    </row>
    <row r="2380" spans="1:4" x14ac:dyDescent="0.25">
      <c r="A2380" s="133"/>
      <c r="D2380" s="8"/>
    </row>
    <row r="2381" spans="1:4" x14ac:dyDescent="0.25">
      <c r="A2381" s="133"/>
      <c r="D2381" s="8"/>
    </row>
    <row r="2382" spans="1:4" x14ac:dyDescent="0.25">
      <c r="A2382" s="133"/>
      <c r="D2382" s="8"/>
    </row>
    <row r="2383" spans="1:4" x14ac:dyDescent="0.25">
      <c r="A2383" s="133"/>
      <c r="D2383" s="8"/>
    </row>
    <row r="2384" spans="1:4" x14ac:dyDescent="0.25">
      <c r="A2384" s="133"/>
      <c r="D2384" s="8"/>
    </row>
    <row r="2385" spans="1:4" x14ac:dyDescent="0.25">
      <c r="A2385" s="133"/>
      <c r="D2385" s="8"/>
    </row>
    <row r="2386" spans="1:4" x14ac:dyDescent="0.25">
      <c r="A2386" s="133"/>
      <c r="D2386" s="8"/>
    </row>
    <row r="2387" spans="1:4" x14ac:dyDescent="0.25">
      <c r="A2387" s="133"/>
      <c r="D2387" s="8"/>
    </row>
    <row r="2388" spans="1:4" x14ac:dyDescent="0.25">
      <c r="A2388" s="133"/>
      <c r="D2388" s="8"/>
    </row>
    <row r="2389" spans="1:4" x14ac:dyDescent="0.25">
      <c r="A2389" s="133"/>
      <c r="D2389" s="8"/>
    </row>
    <row r="2390" spans="1:4" x14ac:dyDescent="0.25">
      <c r="A2390" s="133"/>
      <c r="D2390" s="8"/>
    </row>
    <row r="2391" spans="1:4" x14ac:dyDescent="0.25">
      <c r="A2391" s="133"/>
      <c r="D2391" s="8"/>
    </row>
    <row r="2392" spans="1:4" x14ac:dyDescent="0.25">
      <c r="A2392" s="133"/>
      <c r="D2392" s="8"/>
    </row>
    <row r="2393" spans="1:4" x14ac:dyDescent="0.25">
      <c r="A2393" s="133"/>
      <c r="D2393" s="8"/>
    </row>
    <row r="2394" spans="1:4" x14ac:dyDescent="0.25">
      <c r="A2394" s="133"/>
      <c r="D2394" s="8"/>
    </row>
    <row r="2395" spans="1:4" x14ac:dyDescent="0.25">
      <c r="A2395" s="133"/>
      <c r="D2395" s="8"/>
    </row>
    <row r="2396" spans="1:4" x14ac:dyDescent="0.25">
      <c r="A2396" s="133"/>
      <c r="D2396" s="8"/>
    </row>
    <row r="2397" spans="1:4" x14ac:dyDescent="0.25">
      <c r="A2397" s="133"/>
      <c r="D2397" s="8"/>
    </row>
    <row r="2398" spans="1:4" x14ac:dyDescent="0.25">
      <c r="A2398" s="133"/>
      <c r="D2398" s="8"/>
    </row>
    <row r="2399" spans="1:4" x14ac:dyDescent="0.25">
      <c r="A2399" s="133"/>
      <c r="D2399" s="8"/>
    </row>
    <row r="2400" spans="1:4" x14ac:dyDescent="0.25">
      <c r="A2400" s="133"/>
      <c r="D2400" s="8"/>
    </row>
    <row r="2401" spans="1:4" x14ac:dyDescent="0.25">
      <c r="A2401" s="133"/>
      <c r="D2401" s="8"/>
    </row>
    <row r="2402" spans="1:4" x14ac:dyDescent="0.25">
      <c r="A2402" s="133"/>
      <c r="D2402" s="8"/>
    </row>
    <row r="2403" spans="1:4" x14ac:dyDescent="0.25">
      <c r="A2403" s="133"/>
      <c r="D2403" s="8"/>
    </row>
    <row r="2404" spans="1:4" x14ac:dyDescent="0.25">
      <c r="A2404" s="133"/>
      <c r="D2404" s="8"/>
    </row>
    <row r="2405" spans="1:4" x14ac:dyDescent="0.25">
      <c r="A2405" s="133"/>
      <c r="D2405" s="8"/>
    </row>
    <row r="2406" spans="1:4" x14ac:dyDescent="0.25">
      <c r="A2406" s="133"/>
      <c r="D2406" s="8"/>
    </row>
    <row r="2407" spans="1:4" x14ac:dyDescent="0.25">
      <c r="A2407" s="133"/>
      <c r="D2407" s="8"/>
    </row>
    <row r="2408" spans="1:4" x14ac:dyDescent="0.25">
      <c r="A2408" s="133"/>
      <c r="D2408" s="8"/>
    </row>
    <row r="2409" spans="1:4" x14ac:dyDescent="0.25">
      <c r="A2409" s="133"/>
      <c r="D2409" s="8"/>
    </row>
    <row r="2410" spans="1:4" x14ac:dyDescent="0.25">
      <c r="A2410" s="133"/>
      <c r="D2410" s="8"/>
    </row>
    <row r="2411" spans="1:4" x14ac:dyDescent="0.25">
      <c r="A2411" s="133"/>
      <c r="D2411" s="8"/>
    </row>
    <row r="2412" spans="1:4" x14ac:dyDescent="0.25">
      <c r="A2412" s="133"/>
      <c r="D2412" s="8"/>
    </row>
    <row r="2413" spans="1:4" x14ac:dyDescent="0.25">
      <c r="A2413" s="133"/>
      <c r="D2413" s="8"/>
    </row>
    <row r="2414" spans="1:4" x14ac:dyDescent="0.25">
      <c r="A2414" s="133"/>
      <c r="D2414" s="8"/>
    </row>
    <row r="2415" spans="1:4" x14ac:dyDescent="0.25">
      <c r="A2415" s="133"/>
      <c r="D2415" s="8"/>
    </row>
    <row r="2416" spans="1:4" x14ac:dyDescent="0.25">
      <c r="A2416" s="133"/>
      <c r="D2416" s="8"/>
    </row>
    <row r="2417" spans="1:4" x14ac:dyDescent="0.25">
      <c r="A2417" s="133"/>
      <c r="D2417" s="8"/>
    </row>
    <row r="2418" spans="1:4" x14ac:dyDescent="0.25">
      <c r="A2418" s="133"/>
      <c r="D2418" s="8"/>
    </row>
    <row r="2419" spans="1:4" x14ac:dyDescent="0.25">
      <c r="A2419" s="133"/>
      <c r="D2419" s="8"/>
    </row>
    <row r="2420" spans="1:4" x14ac:dyDescent="0.25">
      <c r="A2420" s="133"/>
      <c r="D2420" s="8"/>
    </row>
    <row r="2421" spans="1:4" x14ac:dyDescent="0.25">
      <c r="A2421" s="133"/>
      <c r="D2421" s="8"/>
    </row>
    <row r="2422" spans="1:4" x14ac:dyDescent="0.25">
      <c r="A2422" s="133"/>
      <c r="D2422" s="8"/>
    </row>
    <row r="2423" spans="1:4" x14ac:dyDescent="0.25">
      <c r="A2423" s="133"/>
      <c r="D2423" s="8"/>
    </row>
    <row r="2424" spans="1:4" x14ac:dyDescent="0.25">
      <c r="A2424" s="133"/>
      <c r="D2424" s="8"/>
    </row>
    <row r="2425" spans="1:4" x14ac:dyDescent="0.25">
      <c r="A2425" s="133"/>
      <c r="D2425" s="8"/>
    </row>
    <row r="2426" spans="1:4" x14ac:dyDescent="0.25">
      <c r="A2426" s="133"/>
      <c r="D2426" s="8"/>
    </row>
    <row r="2427" spans="1:4" x14ac:dyDescent="0.25">
      <c r="A2427" s="133"/>
      <c r="D2427" s="8"/>
    </row>
    <row r="2428" spans="1:4" x14ac:dyDescent="0.25">
      <c r="A2428" s="133"/>
      <c r="D2428" s="8"/>
    </row>
    <row r="2429" spans="1:4" x14ac:dyDescent="0.25">
      <c r="A2429" s="133"/>
      <c r="D2429" s="8"/>
    </row>
    <row r="2430" spans="1:4" x14ac:dyDescent="0.25">
      <c r="A2430" s="133"/>
      <c r="D2430" s="8"/>
    </row>
    <row r="2431" spans="1:4" x14ac:dyDescent="0.25">
      <c r="A2431" s="133"/>
      <c r="D2431" s="8"/>
    </row>
    <row r="2432" spans="1:4" x14ac:dyDescent="0.25">
      <c r="A2432" s="133"/>
      <c r="D2432" s="8"/>
    </row>
    <row r="2433" spans="1:4" x14ac:dyDescent="0.25">
      <c r="A2433" s="133"/>
      <c r="D2433" s="8"/>
    </row>
    <row r="2434" spans="1:4" x14ac:dyDescent="0.25">
      <c r="A2434" s="133"/>
      <c r="D2434" s="8"/>
    </row>
    <row r="2435" spans="1:4" x14ac:dyDescent="0.25">
      <c r="A2435" s="133"/>
      <c r="D2435" s="8"/>
    </row>
    <row r="2436" spans="1:4" x14ac:dyDescent="0.25">
      <c r="A2436" s="133"/>
      <c r="D2436" s="8"/>
    </row>
    <row r="2437" spans="1:4" x14ac:dyDescent="0.25">
      <c r="A2437" s="133"/>
      <c r="D2437" s="8"/>
    </row>
    <row r="2438" spans="1:4" x14ac:dyDescent="0.25">
      <c r="A2438" s="133"/>
      <c r="D2438" s="8"/>
    </row>
    <row r="2439" spans="1:4" x14ac:dyDescent="0.25">
      <c r="A2439" s="133"/>
      <c r="D2439" s="8"/>
    </row>
    <row r="2440" spans="1:4" x14ac:dyDescent="0.25">
      <c r="A2440" s="133"/>
      <c r="D2440" s="8"/>
    </row>
    <row r="2441" spans="1:4" x14ac:dyDescent="0.25">
      <c r="A2441" s="133"/>
      <c r="D2441" s="8"/>
    </row>
    <row r="2442" spans="1:4" x14ac:dyDescent="0.25">
      <c r="A2442" s="133"/>
      <c r="D2442" s="8"/>
    </row>
    <row r="2443" spans="1:4" x14ac:dyDescent="0.25">
      <c r="A2443" s="133"/>
      <c r="D2443" s="8"/>
    </row>
    <row r="2444" spans="1:4" x14ac:dyDescent="0.25">
      <c r="A2444" s="133"/>
      <c r="D2444" s="8"/>
    </row>
    <row r="2445" spans="1:4" x14ac:dyDescent="0.25">
      <c r="A2445" s="133"/>
      <c r="D2445" s="8"/>
    </row>
    <row r="2446" spans="1:4" x14ac:dyDescent="0.25">
      <c r="A2446" s="133"/>
      <c r="D2446" s="8"/>
    </row>
    <row r="2447" spans="1:4" x14ac:dyDescent="0.25">
      <c r="A2447" s="133"/>
      <c r="D2447" s="8"/>
    </row>
    <row r="2448" spans="1:4" x14ac:dyDescent="0.25">
      <c r="A2448" s="133"/>
      <c r="D2448" s="8"/>
    </row>
    <row r="2449" spans="1:4" x14ac:dyDescent="0.25">
      <c r="A2449" s="133"/>
      <c r="D2449" s="8"/>
    </row>
    <row r="2450" spans="1:4" x14ac:dyDescent="0.25">
      <c r="A2450" s="133"/>
      <c r="D2450" s="8"/>
    </row>
    <row r="2451" spans="1:4" x14ac:dyDescent="0.25">
      <c r="A2451" s="133"/>
      <c r="D2451" s="8"/>
    </row>
    <row r="2452" spans="1:4" x14ac:dyDescent="0.25">
      <c r="A2452" s="133"/>
      <c r="D2452" s="8"/>
    </row>
    <row r="2453" spans="1:4" x14ac:dyDescent="0.25">
      <c r="A2453" s="133"/>
      <c r="D2453" s="8"/>
    </row>
    <row r="2454" spans="1:4" x14ac:dyDescent="0.25">
      <c r="A2454" s="133"/>
      <c r="D2454" s="8"/>
    </row>
    <row r="2455" spans="1:4" x14ac:dyDescent="0.25">
      <c r="A2455" s="133"/>
      <c r="D2455" s="8"/>
    </row>
    <row r="2456" spans="1:4" x14ac:dyDescent="0.25">
      <c r="A2456" s="133"/>
      <c r="D2456" s="8"/>
    </row>
    <row r="2457" spans="1:4" x14ac:dyDescent="0.25">
      <c r="A2457" s="133"/>
      <c r="D2457" s="8"/>
    </row>
    <row r="2458" spans="1:4" x14ac:dyDescent="0.25">
      <c r="A2458" s="133"/>
      <c r="D2458" s="8"/>
    </row>
    <row r="2459" spans="1:4" x14ac:dyDescent="0.25">
      <c r="A2459" s="133"/>
      <c r="D2459" s="8"/>
    </row>
    <row r="2460" spans="1:4" x14ac:dyDescent="0.25">
      <c r="A2460" s="133"/>
      <c r="D2460" s="8"/>
    </row>
    <row r="2461" spans="1:4" x14ac:dyDescent="0.25">
      <c r="A2461" s="133"/>
      <c r="D2461" s="8"/>
    </row>
    <row r="2462" spans="1:4" x14ac:dyDescent="0.25">
      <c r="A2462" s="133"/>
      <c r="D2462" s="8"/>
    </row>
    <row r="2463" spans="1:4" x14ac:dyDescent="0.25">
      <c r="A2463" s="133"/>
      <c r="D2463" s="8"/>
    </row>
    <row r="2464" spans="1:4" x14ac:dyDescent="0.25">
      <c r="A2464" s="133"/>
      <c r="D2464" s="8"/>
    </row>
    <row r="2465" spans="1:4" x14ac:dyDescent="0.25">
      <c r="A2465" s="133"/>
      <c r="D2465" s="8"/>
    </row>
    <row r="2466" spans="1:4" x14ac:dyDescent="0.25">
      <c r="A2466" s="133"/>
      <c r="D2466" s="8"/>
    </row>
    <row r="2467" spans="1:4" x14ac:dyDescent="0.25">
      <c r="A2467" s="133"/>
      <c r="D2467" s="8"/>
    </row>
    <row r="2468" spans="1:4" x14ac:dyDescent="0.25">
      <c r="A2468" s="133"/>
      <c r="D2468" s="8"/>
    </row>
    <row r="2469" spans="1:4" x14ac:dyDescent="0.25">
      <c r="A2469" s="133"/>
      <c r="D2469" s="8"/>
    </row>
    <row r="2470" spans="1:4" x14ac:dyDescent="0.25">
      <c r="A2470" s="133"/>
      <c r="D2470" s="8"/>
    </row>
    <row r="2471" spans="1:4" x14ac:dyDescent="0.25">
      <c r="A2471" s="133"/>
      <c r="D2471" s="8"/>
    </row>
    <row r="2472" spans="1:4" x14ac:dyDescent="0.25">
      <c r="A2472" s="133"/>
      <c r="D2472" s="8"/>
    </row>
    <row r="2473" spans="1:4" x14ac:dyDescent="0.25">
      <c r="A2473" s="133"/>
      <c r="D2473" s="8"/>
    </row>
    <row r="2474" spans="1:4" x14ac:dyDescent="0.25">
      <c r="A2474" s="133"/>
      <c r="D2474" s="8"/>
    </row>
    <row r="2475" spans="1:4" x14ac:dyDescent="0.25">
      <c r="A2475" s="133"/>
      <c r="D2475" s="8"/>
    </row>
    <row r="2476" spans="1:4" x14ac:dyDescent="0.25">
      <c r="A2476" s="133"/>
      <c r="D2476" s="8"/>
    </row>
    <row r="2477" spans="1:4" x14ac:dyDescent="0.25">
      <c r="A2477" s="133"/>
      <c r="D2477" s="8"/>
    </row>
    <row r="2478" spans="1:4" x14ac:dyDescent="0.25">
      <c r="A2478" s="133"/>
      <c r="D2478" s="8"/>
    </row>
    <row r="2479" spans="1:4" x14ac:dyDescent="0.25">
      <c r="A2479" s="133"/>
      <c r="D2479" s="8"/>
    </row>
    <row r="2480" spans="1:4" x14ac:dyDescent="0.25">
      <c r="A2480" s="133"/>
      <c r="D2480" s="8"/>
    </row>
    <row r="2481" spans="1:4" x14ac:dyDescent="0.25">
      <c r="A2481" s="133"/>
      <c r="D2481" s="8"/>
    </row>
    <row r="2482" spans="1:4" x14ac:dyDescent="0.25">
      <c r="A2482" s="133"/>
      <c r="D2482" s="8"/>
    </row>
    <row r="2483" spans="1:4" x14ac:dyDescent="0.25">
      <c r="A2483" s="133"/>
      <c r="D2483" s="8"/>
    </row>
    <row r="2484" spans="1:4" x14ac:dyDescent="0.25">
      <c r="A2484" s="133"/>
      <c r="D2484" s="8"/>
    </row>
    <row r="2485" spans="1:4" x14ac:dyDescent="0.25">
      <c r="A2485" s="133"/>
      <c r="D2485" s="8"/>
    </row>
    <row r="2486" spans="1:4" x14ac:dyDescent="0.25">
      <c r="A2486" s="133"/>
      <c r="D2486" s="8"/>
    </row>
    <row r="2487" spans="1:4" x14ac:dyDescent="0.25">
      <c r="A2487" s="133"/>
      <c r="D2487" s="8"/>
    </row>
    <row r="2488" spans="1:4" x14ac:dyDescent="0.25">
      <c r="A2488" s="133"/>
      <c r="D2488" s="8"/>
    </row>
    <row r="2489" spans="1:4" x14ac:dyDescent="0.25">
      <c r="A2489" s="133"/>
      <c r="D2489" s="8"/>
    </row>
    <row r="2490" spans="1:4" x14ac:dyDescent="0.25">
      <c r="A2490" s="133"/>
      <c r="D2490" s="8"/>
    </row>
    <row r="2491" spans="1:4" x14ac:dyDescent="0.25">
      <c r="A2491" s="133"/>
      <c r="D2491" s="8"/>
    </row>
    <row r="2492" spans="1:4" x14ac:dyDescent="0.25">
      <c r="A2492" s="133"/>
      <c r="D2492" s="8"/>
    </row>
    <row r="2493" spans="1:4" x14ac:dyDescent="0.25">
      <c r="A2493" s="133"/>
      <c r="D2493" s="8"/>
    </row>
    <row r="2494" spans="1:4" x14ac:dyDescent="0.25">
      <c r="A2494" s="133"/>
      <c r="D2494" s="8"/>
    </row>
    <row r="2495" spans="1:4" x14ac:dyDescent="0.25">
      <c r="A2495" s="133"/>
      <c r="D2495" s="8"/>
    </row>
    <row r="2496" spans="1:4" x14ac:dyDescent="0.25">
      <c r="A2496" s="133"/>
      <c r="D2496" s="8"/>
    </row>
    <row r="2497" spans="1:4" x14ac:dyDescent="0.25">
      <c r="A2497" s="133"/>
      <c r="D2497" s="8"/>
    </row>
    <row r="2498" spans="1:4" x14ac:dyDescent="0.25">
      <c r="A2498" s="133"/>
      <c r="D2498" s="8"/>
    </row>
    <row r="2499" spans="1:4" x14ac:dyDescent="0.25">
      <c r="A2499" s="133"/>
      <c r="D2499" s="8"/>
    </row>
    <row r="2500" spans="1:4" x14ac:dyDescent="0.25">
      <c r="A2500" s="133"/>
      <c r="D2500" s="8"/>
    </row>
    <row r="2501" spans="1:4" x14ac:dyDescent="0.25">
      <c r="A2501" s="133"/>
      <c r="D2501" s="8"/>
    </row>
    <row r="2502" spans="1:4" x14ac:dyDescent="0.25">
      <c r="A2502" s="133"/>
      <c r="D2502" s="8"/>
    </row>
    <row r="2503" spans="1:4" x14ac:dyDescent="0.25">
      <c r="A2503" s="133"/>
      <c r="D2503" s="8"/>
    </row>
    <row r="2504" spans="1:4" x14ac:dyDescent="0.25">
      <c r="A2504" s="133"/>
      <c r="D2504" s="8"/>
    </row>
    <row r="2505" spans="1:4" x14ac:dyDescent="0.25">
      <c r="A2505" s="133"/>
      <c r="D2505" s="8"/>
    </row>
    <row r="2506" spans="1:4" x14ac:dyDescent="0.25">
      <c r="A2506" s="133"/>
      <c r="D2506" s="8"/>
    </row>
    <row r="2507" spans="1:4" x14ac:dyDescent="0.25">
      <c r="A2507" s="133"/>
      <c r="D2507" s="8"/>
    </row>
    <row r="2508" spans="1:4" x14ac:dyDescent="0.25">
      <c r="A2508" s="133"/>
      <c r="D2508" s="8"/>
    </row>
    <row r="2509" spans="1:4" x14ac:dyDescent="0.25">
      <c r="A2509" s="133"/>
      <c r="D2509" s="8"/>
    </row>
    <row r="2510" spans="1:4" x14ac:dyDescent="0.25">
      <c r="A2510" s="133"/>
      <c r="D2510" s="8"/>
    </row>
    <row r="2511" spans="1:4" x14ac:dyDescent="0.25">
      <c r="A2511" s="133"/>
      <c r="D2511" s="8"/>
    </row>
    <row r="2512" spans="1:4" x14ac:dyDescent="0.25">
      <c r="A2512" s="133"/>
      <c r="D2512" s="8"/>
    </row>
    <row r="2513" spans="1:4" x14ac:dyDescent="0.25">
      <c r="A2513" s="133"/>
      <c r="D2513" s="8"/>
    </row>
    <row r="2514" spans="1:4" x14ac:dyDescent="0.25">
      <c r="A2514" s="133"/>
      <c r="D2514" s="8"/>
    </row>
    <row r="2515" spans="1:4" x14ac:dyDescent="0.25">
      <c r="A2515" s="133"/>
      <c r="D2515" s="8"/>
    </row>
    <row r="2516" spans="1:4" x14ac:dyDescent="0.25">
      <c r="A2516" s="133"/>
      <c r="D2516" s="8"/>
    </row>
    <row r="2517" spans="1:4" x14ac:dyDescent="0.25">
      <c r="A2517" s="133"/>
      <c r="D2517" s="8"/>
    </row>
    <row r="2518" spans="1:4" x14ac:dyDescent="0.25">
      <c r="A2518" s="133"/>
      <c r="D2518" s="8"/>
    </row>
    <row r="2519" spans="1:4" x14ac:dyDescent="0.25">
      <c r="A2519" s="133"/>
      <c r="D2519" s="8"/>
    </row>
    <row r="2520" spans="1:4" x14ac:dyDescent="0.25">
      <c r="A2520" s="133"/>
      <c r="D2520" s="8"/>
    </row>
    <row r="2521" spans="1:4" x14ac:dyDescent="0.25">
      <c r="A2521" s="133"/>
      <c r="D2521" s="8"/>
    </row>
    <row r="2522" spans="1:4" x14ac:dyDescent="0.25">
      <c r="A2522" s="133"/>
      <c r="D2522" s="8"/>
    </row>
    <row r="2523" spans="1:4" x14ac:dyDescent="0.25">
      <c r="A2523" s="133"/>
      <c r="D2523" s="8"/>
    </row>
    <row r="2524" spans="1:4" x14ac:dyDescent="0.25">
      <c r="A2524" s="133"/>
      <c r="D2524" s="8"/>
    </row>
    <row r="2525" spans="1:4" x14ac:dyDescent="0.25">
      <c r="A2525" s="133"/>
      <c r="D2525" s="8"/>
    </row>
    <row r="2526" spans="1:4" x14ac:dyDescent="0.25">
      <c r="A2526" s="133"/>
      <c r="D2526" s="8"/>
    </row>
    <row r="2527" spans="1:4" x14ac:dyDescent="0.25">
      <c r="A2527" s="133"/>
      <c r="D2527" s="8"/>
    </row>
    <row r="2528" spans="1:4" x14ac:dyDescent="0.25">
      <c r="A2528" s="133"/>
      <c r="D2528" s="8"/>
    </row>
    <row r="2529" spans="1:4" x14ac:dyDescent="0.25">
      <c r="A2529" s="133"/>
      <c r="D2529" s="8"/>
    </row>
    <row r="2530" spans="1:4" x14ac:dyDescent="0.25">
      <c r="A2530" s="133"/>
      <c r="D2530" s="8"/>
    </row>
    <row r="2531" spans="1:4" x14ac:dyDescent="0.25">
      <c r="A2531" s="133"/>
      <c r="D2531" s="8"/>
    </row>
    <row r="2532" spans="1:4" x14ac:dyDescent="0.25">
      <c r="A2532" s="133"/>
      <c r="D2532" s="8"/>
    </row>
    <row r="2533" spans="1:4" x14ac:dyDescent="0.25">
      <c r="A2533" s="133"/>
      <c r="D2533" s="8"/>
    </row>
    <row r="2534" spans="1:4" x14ac:dyDescent="0.25">
      <c r="A2534" s="133"/>
      <c r="D2534" s="8"/>
    </row>
    <row r="2535" spans="1:4" x14ac:dyDescent="0.25">
      <c r="A2535" s="133"/>
      <c r="D2535" s="8"/>
    </row>
    <row r="2536" spans="1:4" x14ac:dyDescent="0.25">
      <c r="A2536" s="133"/>
      <c r="D2536" s="8"/>
    </row>
    <row r="2537" spans="1:4" x14ac:dyDescent="0.25">
      <c r="A2537" s="133"/>
      <c r="D2537" s="8"/>
    </row>
    <row r="2538" spans="1:4" x14ac:dyDescent="0.25">
      <c r="A2538" s="133"/>
      <c r="D2538" s="8"/>
    </row>
    <row r="2539" spans="1:4" x14ac:dyDescent="0.25">
      <c r="A2539" s="133"/>
      <c r="D2539" s="8"/>
    </row>
    <row r="2540" spans="1:4" x14ac:dyDescent="0.25">
      <c r="A2540" s="133"/>
      <c r="D2540" s="8"/>
    </row>
    <row r="2541" spans="1:4" x14ac:dyDescent="0.25">
      <c r="A2541" s="133"/>
      <c r="D2541" s="8"/>
    </row>
    <row r="2542" spans="1:4" x14ac:dyDescent="0.25">
      <c r="A2542" s="133"/>
      <c r="D2542" s="8"/>
    </row>
    <row r="2543" spans="1:4" x14ac:dyDescent="0.25">
      <c r="A2543" s="133"/>
      <c r="D2543" s="8"/>
    </row>
    <row r="2544" spans="1:4" x14ac:dyDescent="0.25">
      <c r="A2544" s="133"/>
      <c r="D2544" s="8"/>
    </row>
    <row r="2545" spans="1:4" x14ac:dyDescent="0.25">
      <c r="A2545" s="133"/>
      <c r="D2545" s="8"/>
    </row>
    <row r="2546" spans="1:4" x14ac:dyDescent="0.25">
      <c r="A2546" s="133"/>
      <c r="D2546" s="8"/>
    </row>
    <row r="2547" spans="1:4" x14ac:dyDescent="0.25">
      <c r="A2547" s="133"/>
      <c r="D2547" s="8"/>
    </row>
    <row r="2548" spans="1:4" x14ac:dyDescent="0.25">
      <c r="A2548" s="133"/>
      <c r="D2548" s="8"/>
    </row>
    <row r="2549" spans="1:4" x14ac:dyDescent="0.25">
      <c r="A2549" s="133"/>
      <c r="D2549" s="8"/>
    </row>
    <row r="2550" spans="1:4" x14ac:dyDescent="0.25">
      <c r="A2550" s="133"/>
      <c r="D2550" s="8"/>
    </row>
    <row r="2551" spans="1:4" x14ac:dyDescent="0.25">
      <c r="A2551" s="133"/>
      <c r="D2551" s="8"/>
    </row>
    <row r="2552" spans="1:4" x14ac:dyDescent="0.25">
      <c r="A2552" s="133"/>
      <c r="D2552" s="8"/>
    </row>
    <row r="2553" spans="1:4" x14ac:dyDescent="0.25">
      <c r="A2553" s="133"/>
      <c r="D2553" s="8"/>
    </row>
    <row r="2554" spans="1:4" x14ac:dyDescent="0.25">
      <c r="A2554" s="133"/>
      <c r="D2554" s="8"/>
    </row>
    <row r="2555" spans="1:4" x14ac:dyDescent="0.25">
      <c r="A2555" s="133"/>
      <c r="D2555" s="8"/>
    </row>
    <row r="2556" spans="1:4" x14ac:dyDescent="0.25">
      <c r="A2556" s="133"/>
      <c r="D2556" s="8"/>
    </row>
    <row r="2557" spans="1:4" x14ac:dyDescent="0.25">
      <c r="A2557" s="133"/>
      <c r="D2557" s="8"/>
    </row>
    <row r="2558" spans="1:4" x14ac:dyDescent="0.25">
      <c r="A2558" s="133"/>
      <c r="D2558" s="8"/>
    </row>
    <row r="2559" spans="1:4" x14ac:dyDescent="0.25">
      <c r="A2559" s="133"/>
      <c r="D2559" s="8"/>
    </row>
    <row r="2560" spans="1:4" x14ac:dyDescent="0.25">
      <c r="A2560" s="133"/>
      <c r="D2560" s="8"/>
    </row>
    <row r="2561" spans="1:4" x14ac:dyDescent="0.25">
      <c r="A2561" s="133"/>
      <c r="D2561" s="8"/>
    </row>
    <row r="2562" spans="1:4" x14ac:dyDescent="0.25">
      <c r="A2562" s="133"/>
      <c r="D2562" s="8"/>
    </row>
    <row r="2563" spans="1:4" x14ac:dyDescent="0.25">
      <c r="A2563" s="133"/>
      <c r="D2563" s="8"/>
    </row>
    <row r="2564" spans="1:4" x14ac:dyDescent="0.25">
      <c r="A2564" s="133"/>
      <c r="D2564" s="8"/>
    </row>
    <row r="2565" spans="1:4" x14ac:dyDescent="0.25">
      <c r="A2565" s="133"/>
      <c r="D2565" s="8"/>
    </row>
    <row r="2566" spans="1:4" x14ac:dyDescent="0.25">
      <c r="A2566" s="133"/>
      <c r="D2566" s="8"/>
    </row>
    <row r="2567" spans="1:4" x14ac:dyDescent="0.25">
      <c r="A2567" s="133"/>
      <c r="D2567" s="8"/>
    </row>
    <row r="2568" spans="1:4" x14ac:dyDescent="0.25">
      <c r="A2568" s="133"/>
      <c r="D2568" s="8"/>
    </row>
    <row r="2569" spans="1:4" x14ac:dyDescent="0.25">
      <c r="A2569" s="133"/>
      <c r="D2569" s="8"/>
    </row>
    <row r="2570" spans="1:4" x14ac:dyDescent="0.25">
      <c r="A2570" s="133"/>
      <c r="D2570" s="8"/>
    </row>
    <row r="2571" spans="1:4" x14ac:dyDescent="0.25">
      <c r="A2571" s="133"/>
      <c r="D2571" s="8"/>
    </row>
    <row r="2572" spans="1:4" x14ac:dyDescent="0.25">
      <c r="A2572" s="133"/>
      <c r="D2572" s="8"/>
    </row>
    <row r="2573" spans="1:4" x14ac:dyDescent="0.25">
      <c r="A2573" s="133"/>
      <c r="D2573" s="8"/>
    </row>
    <row r="2574" spans="1:4" x14ac:dyDescent="0.25">
      <c r="A2574" s="133"/>
      <c r="D2574" s="8"/>
    </row>
    <row r="2575" spans="1:4" x14ac:dyDescent="0.25">
      <c r="A2575" s="133"/>
      <c r="D2575" s="8"/>
    </row>
    <row r="2576" spans="1:4" x14ac:dyDescent="0.25">
      <c r="A2576" s="133"/>
      <c r="D2576" s="8"/>
    </row>
    <row r="2577" spans="1:4" x14ac:dyDescent="0.25">
      <c r="A2577" s="133"/>
      <c r="D2577" s="8"/>
    </row>
    <row r="2578" spans="1:4" x14ac:dyDescent="0.25">
      <c r="A2578" s="133"/>
      <c r="D2578" s="8"/>
    </row>
    <row r="2579" spans="1:4" x14ac:dyDescent="0.25">
      <c r="A2579" s="133"/>
      <c r="D2579" s="8"/>
    </row>
    <row r="2580" spans="1:4" x14ac:dyDescent="0.25">
      <c r="A2580" s="133"/>
      <c r="D2580" s="8"/>
    </row>
    <row r="2581" spans="1:4" x14ac:dyDescent="0.25">
      <c r="A2581" s="133"/>
      <c r="D2581" s="8"/>
    </row>
    <row r="2582" spans="1:4" x14ac:dyDescent="0.25">
      <c r="A2582" s="133"/>
      <c r="D2582" s="8"/>
    </row>
    <row r="2583" spans="1:4" x14ac:dyDescent="0.25">
      <c r="A2583" s="133"/>
      <c r="D2583" s="8"/>
    </row>
    <row r="2584" spans="1:4" x14ac:dyDescent="0.25">
      <c r="A2584" s="133"/>
      <c r="D2584" s="8"/>
    </row>
    <row r="2585" spans="1:4" x14ac:dyDescent="0.25">
      <c r="A2585" s="133"/>
      <c r="D2585" s="8"/>
    </row>
    <row r="2586" spans="1:4" x14ac:dyDescent="0.25">
      <c r="A2586" s="133"/>
      <c r="D2586" s="8"/>
    </row>
    <row r="2587" spans="1:4" x14ac:dyDescent="0.25">
      <c r="A2587" s="133"/>
      <c r="D2587" s="8"/>
    </row>
    <row r="2588" spans="1:4" x14ac:dyDescent="0.25">
      <c r="A2588" s="133"/>
      <c r="D2588" s="8"/>
    </row>
    <row r="2589" spans="1:4" x14ac:dyDescent="0.25">
      <c r="A2589" s="133"/>
      <c r="D2589" s="8"/>
    </row>
    <row r="2590" spans="1:4" x14ac:dyDescent="0.25">
      <c r="A2590" s="133"/>
      <c r="D2590" s="8"/>
    </row>
    <row r="2591" spans="1:4" x14ac:dyDescent="0.25">
      <c r="A2591" s="133"/>
      <c r="D2591" s="8"/>
    </row>
    <row r="2592" spans="1:4" x14ac:dyDescent="0.25">
      <c r="A2592" s="133"/>
      <c r="D2592" s="8"/>
    </row>
    <row r="2593" spans="1:4" x14ac:dyDescent="0.25">
      <c r="A2593" s="133"/>
      <c r="D2593" s="8"/>
    </row>
    <row r="2594" spans="1:4" x14ac:dyDescent="0.25">
      <c r="A2594" s="133"/>
      <c r="D2594" s="8"/>
    </row>
    <row r="2595" spans="1:4" x14ac:dyDescent="0.25">
      <c r="A2595" s="133"/>
      <c r="D2595" s="8"/>
    </row>
    <row r="2596" spans="1:4" x14ac:dyDescent="0.25">
      <c r="A2596" s="133"/>
      <c r="D2596" s="8"/>
    </row>
    <row r="2597" spans="1:4" x14ac:dyDescent="0.25">
      <c r="A2597" s="133"/>
      <c r="D2597" s="8"/>
    </row>
    <row r="2598" spans="1:4" x14ac:dyDescent="0.25">
      <c r="A2598" s="133"/>
      <c r="D2598" s="8"/>
    </row>
    <row r="2599" spans="1:4" x14ac:dyDescent="0.25">
      <c r="A2599" s="133"/>
      <c r="D2599" s="8"/>
    </row>
    <row r="2600" spans="1:4" x14ac:dyDescent="0.25">
      <c r="A2600" s="133"/>
      <c r="D2600" s="8"/>
    </row>
    <row r="2601" spans="1:4" x14ac:dyDescent="0.25">
      <c r="A2601" s="133"/>
      <c r="D2601" s="8"/>
    </row>
    <row r="2602" spans="1:4" x14ac:dyDescent="0.25">
      <c r="A2602" s="133"/>
      <c r="D2602" s="8"/>
    </row>
    <row r="2603" spans="1:4" x14ac:dyDescent="0.25">
      <c r="A2603" s="133"/>
      <c r="D2603" s="8"/>
    </row>
    <row r="2604" spans="1:4" x14ac:dyDescent="0.25">
      <c r="A2604" s="133"/>
      <c r="D2604" s="8"/>
    </row>
    <row r="2605" spans="1:4" x14ac:dyDescent="0.25">
      <c r="A2605" s="133"/>
      <c r="D2605" s="8"/>
    </row>
    <row r="2606" spans="1:4" x14ac:dyDescent="0.25">
      <c r="A2606" s="133"/>
      <c r="D2606" s="8"/>
    </row>
    <row r="2607" spans="1:4" x14ac:dyDescent="0.25">
      <c r="A2607" s="133"/>
      <c r="D2607" s="8"/>
    </row>
    <row r="2608" spans="1:4" x14ac:dyDescent="0.25">
      <c r="A2608" s="133"/>
      <c r="D2608" s="8"/>
    </row>
    <row r="2609" spans="1:4" x14ac:dyDescent="0.25">
      <c r="A2609" s="133"/>
      <c r="D2609" s="8"/>
    </row>
    <row r="2610" spans="1:4" x14ac:dyDescent="0.25">
      <c r="A2610" s="133"/>
      <c r="D2610" s="8"/>
    </row>
    <row r="2611" spans="1:4" x14ac:dyDescent="0.25">
      <c r="A2611" s="133"/>
      <c r="D2611" s="8"/>
    </row>
    <row r="2612" spans="1:4" x14ac:dyDescent="0.25">
      <c r="A2612" s="133"/>
      <c r="D2612" s="8"/>
    </row>
    <row r="2613" spans="1:4" x14ac:dyDescent="0.25">
      <c r="A2613" s="133"/>
      <c r="D2613" s="8"/>
    </row>
    <row r="2614" spans="1:4" x14ac:dyDescent="0.25">
      <c r="A2614" s="133"/>
      <c r="D2614" s="8"/>
    </row>
    <row r="2615" spans="1:4" x14ac:dyDescent="0.25">
      <c r="A2615" s="133"/>
      <c r="D2615" s="8"/>
    </row>
    <row r="2616" spans="1:4" x14ac:dyDescent="0.25">
      <c r="A2616" s="133"/>
      <c r="D2616" s="8"/>
    </row>
    <row r="2617" spans="1:4" x14ac:dyDescent="0.25">
      <c r="A2617" s="133"/>
      <c r="D2617" s="8"/>
    </row>
    <row r="2618" spans="1:4" x14ac:dyDescent="0.25">
      <c r="A2618" s="133"/>
      <c r="D2618" s="8"/>
    </row>
    <row r="2619" spans="1:4" x14ac:dyDescent="0.25">
      <c r="A2619" s="133"/>
      <c r="D2619" s="8"/>
    </row>
    <row r="2620" spans="1:4" x14ac:dyDescent="0.25">
      <c r="A2620" s="133"/>
      <c r="D2620" s="8"/>
    </row>
    <row r="2621" spans="1:4" x14ac:dyDescent="0.25">
      <c r="A2621" s="133"/>
      <c r="D2621" s="8"/>
    </row>
    <row r="2622" spans="1:4" x14ac:dyDescent="0.25">
      <c r="A2622" s="133"/>
      <c r="D2622" s="8"/>
    </row>
    <row r="2623" spans="1:4" x14ac:dyDescent="0.25">
      <c r="A2623" s="133"/>
      <c r="D2623" s="8"/>
    </row>
    <row r="2624" spans="1:4" x14ac:dyDescent="0.25">
      <c r="A2624" s="133"/>
      <c r="D2624" s="8"/>
    </row>
    <row r="2625" spans="1:4" x14ac:dyDescent="0.25">
      <c r="A2625" s="133"/>
      <c r="D2625" s="8"/>
    </row>
    <row r="2626" spans="1:4" x14ac:dyDescent="0.25">
      <c r="A2626" s="133"/>
      <c r="D2626" s="8"/>
    </row>
    <row r="2627" spans="1:4" x14ac:dyDescent="0.25">
      <c r="A2627" s="133"/>
      <c r="D2627" s="8"/>
    </row>
    <row r="2628" spans="1:4" x14ac:dyDescent="0.25">
      <c r="A2628" s="133"/>
      <c r="D2628" s="8"/>
    </row>
    <row r="2629" spans="1:4" x14ac:dyDescent="0.25">
      <c r="A2629" s="133"/>
      <c r="D2629" s="8"/>
    </row>
    <row r="2630" spans="1:4" x14ac:dyDescent="0.25">
      <c r="A2630" s="133"/>
      <c r="D2630" s="8"/>
    </row>
    <row r="2631" spans="1:4" x14ac:dyDescent="0.25">
      <c r="A2631" s="133"/>
      <c r="D2631" s="8"/>
    </row>
    <row r="2632" spans="1:4" x14ac:dyDescent="0.25">
      <c r="A2632" s="133"/>
      <c r="D2632" s="8"/>
    </row>
    <row r="2633" spans="1:4" x14ac:dyDescent="0.25">
      <c r="A2633" s="133"/>
      <c r="D2633" s="8"/>
    </row>
    <row r="2634" spans="1:4" x14ac:dyDescent="0.25">
      <c r="A2634" s="133"/>
      <c r="D2634" s="8"/>
    </row>
    <row r="2635" spans="1:4" x14ac:dyDescent="0.25">
      <c r="A2635" s="133"/>
      <c r="D2635" s="8"/>
    </row>
    <row r="2636" spans="1:4" x14ac:dyDescent="0.25">
      <c r="A2636" s="133"/>
      <c r="D2636" s="8"/>
    </row>
    <row r="2637" spans="1:4" x14ac:dyDescent="0.25">
      <c r="A2637" s="133"/>
      <c r="D2637" s="8"/>
    </row>
    <row r="2638" spans="1:4" x14ac:dyDescent="0.25">
      <c r="A2638" s="133"/>
      <c r="D2638" s="8"/>
    </row>
    <row r="2639" spans="1:4" x14ac:dyDescent="0.25">
      <c r="A2639" s="133"/>
      <c r="D2639" s="8"/>
    </row>
    <row r="2640" spans="1:4" x14ac:dyDescent="0.25">
      <c r="A2640" s="133"/>
      <c r="D2640" s="8"/>
    </row>
    <row r="2641" spans="1:4" x14ac:dyDescent="0.25">
      <c r="A2641" s="133"/>
      <c r="D2641" s="8"/>
    </row>
    <row r="2642" spans="1:4" x14ac:dyDescent="0.25">
      <c r="A2642" s="133"/>
      <c r="D2642" s="8"/>
    </row>
    <row r="2643" spans="1:4" x14ac:dyDescent="0.25">
      <c r="A2643" s="133"/>
      <c r="D2643" s="8"/>
    </row>
    <row r="2644" spans="1:4" x14ac:dyDescent="0.25">
      <c r="A2644" s="133"/>
      <c r="D2644" s="8"/>
    </row>
    <row r="2645" spans="1:4" x14ac:dyDescent="0.25">
      <c r="A2645" s="133"/>
      <c r="D2645" s="8"/>
    </row>
    <row r="2646" spans="1:4" x14ac:dyDescent="0.25">
      <c r="A2646" s="133"/>
      <c r="D2646" s="8"/>
    </row>
    <row r="2647" spans="1:4" x14ac:dyDescent="0.25">
      <c r="A2647" s="133"/>
      <c r="D2647" s="8"/>
    </row>
    <row r="2648" spans="1:4" x14ac:dyDescent="0.25">
      <c r="A2648" s="133"/>
      <c r="D2648" s="8"/>
    </row>
    <row r="2649" spans="1:4" x14ac:dyDescent="0.25">
      <c r="A2649" s="133"/>
      <c r="D2649" s="8"/>
    </row>
    <row r="2650" spans="1:4" x14ac:dyDescent="0.25">
      <c r="A2650" s="133"/>
      <c r="D2650" s="8"/>
    </row>
    <row r="2651" spans="1:4" x14ac:dyDescent="0.25">
      <c r="A2651" s="133"/>
      <c r="D2651" s="8"/>
    </row>
    <row r="2652" spans="1:4" x14ac:dyDescent="0.25">
      <c r="A2652" s="133"/>
      <c r="D2652" s="8"/>
    </row>
    <row r="2653" spans="1:4" x14ac:dyDescent="0.25">
      <c r="A2653" s="133"/>
      <c r="D2653" s="8"/>
    </row>
    <row r="2654" spans="1:4" x14ac:dyDescent="0.25">
      <c r="A2654" s="133"/>
      <c r="D2654" s="8"/>
    </row>
    <row r="2655" spans="1:4" x14ac:dyDescent="0.25">
      <c r="A2655" s="133"/>
      <c r="D2655" s="8"/>
    </row>
    <row r="2656" spans="1:4" x14ac:dyDescent="0.25">
      <c r="A2656" s="133"/>
      <c r="D2656" s="8"/>
    </row>
    <row r="2657" spans="1:4" x14ac:dyDescent="0.25">
      <c r="A2657" s="133"/>
      <c r="D2657" s="8"/>
    </row>
    <row r="2658" spans="1:4" x14ac:dyDescent="0.25">
      <c r="A2658" s="133"/>
      <c r="D2658" s="8"/>
    </row>
    <row r="2659" spans="1:4" x14ac:dyDescent="0.25">
      <c r="A2659" s="133"/>
      <c r="D2659" s="8"/>
    </row>
    <row r="2660" spans="1:4" x14ac:dyDescent="0.25">
      <c r="A2660" s="133"/>
      <c r="D2660" s="8"/>
    </row>
    <row r="2661" spans="1:4" x14ac:dyDescent="0.25">
      <c r="A2661" s="133"/>
      <c r="D2661" s="8"/>
    </row>
    <row r="2662" spans="1:4" x14ac:dyDescent="0.25">
      <c r="A2662" s="133"/>
      <c r="D2662" s="8"/>
    </row>
    <row r="2663" spans="1:4" x14ac:dyDescent="0.25">
      <c r="A2663" s="133"/>
      <c r="D2663" s="8"/>
    </row>
    <row r="2664" spans="1:4" x14ac:dyDescent="0.25">
      <c r="A2664" s="133"/>
      <c r="D2664" s="8"/>
    </row>
    <row r="2665" spans="1:4" x14ac:dyDescent="0.25">
      <c r="A2665" s="133"/>
      <c r="D2665" s="8"/>
    </row>
    <row r="2666" spans="1:4" x14ac:dyDescent="0.25">
      <c r="A2666" s="133"/>
      <c r="D2666" s="8"/>
    </row>
    <row r="2667" spans="1:4" x14ac:dyDescent="0.25">
      <c r="A2667" s="133"/>
      <c r="D2667" s="8"/>
    </row>
    <row r="2668" spans="1:4" x14ac:dyDescent="0.25">
      <c r="A2668" s="133"/>
      <c r="D2668" s="8"/>
    </row>
    <row r="2669" spans="1:4" x14ac:dyDescent="0.25">
      <c r="A2669" s="133"/>
      <c r="D2669" s="8"/>
    </row>
    <row r="2670" spans="1:4" x14ac:dyDescent="0.25">
      <c r="A2670" s="133"/>
      <c r="D2670" s="8"/>
    </row>
    <row r="2671" spans="1:4" x14ac:dyDescent="0.25">
      <c r="A2671" s="133"/>
      <c r="D2671" s="8"/>
    </row>
    <row r="2672" spans="1:4" x14ac:dyDescent="0.25">
      <c r="A2672" s="133"/>
      <c r="D2672" s="8"/>
    </row>
    <row r="2673" spans="1:4" x14ac:dyDescent="0.25">
      <c r="A2673" s="133"/>
      <c r="D2673" s="8"/>
    </row>
    <row r="2674" spans="1:4" x14ac:dyDescent="0.25">
      <c r="A2674" s="133"/>
      <c r="D2674" s="8"/>
    </row>
    <row r="2675" spans="1:4" x14ac:dyDescent="0.25">
      <c r="A2675" s="133"/>
      <c r="D2675" s="8"/>
    </row>
    <row r="2676" spans="1:4" x14ac:dyDescent="0.25">
      <c r="A2676" s="133"/>
      <c r="D2676" s="8"/>
    </row>
    <row r="2677" spans="1:4" x14ac:dyDescent="0.25">
      <c r="A2677" s="133"/>
      <c r="D2677" s="8"/>
    </row>
    <row r="2678" spans="1:4" x14ac:dyDescent="0.25">
      <c r="A2678" s="133"/>
      <c r="D2678" s="8"/>
    </row>
    <row r="2679" spans="1:4" x14ac:dyDescent="0.25">
      <c r="A2679" s="133"/>
      <c r="D2679" s="8"/>
    </row>
    <row r="2680" spans="1:4" x14ac:dyDescent="0.25">
      <c r="A2680" s="133"/>
      <c r="D2680" s="8"/>
    </row>
    <row r="2681" spans="1:4" x14ac:dyDescent="0.25">
      <c r="A2681" s="133"/>
      <c r="D2681" s="8"/>
    </row>
    <row r="2682" spans="1:4" x14ac:dyDescent="0.25">
      <c r="A2682" s="133"/>
      <c r="D2682" s="8"/>
    </row>
    <row r="2683" spans="1:4" x14ac:dyDescent="0.25">
      <c r="A2683" s="133"/>
      <c r="D2683" s="8"/>
    </row>
    <row r="2684" spans="1:4" x14ac:dyDescent="0.25">
      <c r="A2684" s="133"/>
      <c r="D2684" s="8"/>
    </row>
    <row r="2685" spans="1:4" x14ac:dyDescent="0.25">
      <c r="A2685" s="133"/>
      <c r="D2685" s="8"/>
    </row>
    <row r="2686" spans="1:4" x14ac:dyDescent="0.25">
      <c r="A2686" s="133"/>
      <c r="D2686" s="8"/>
    </row>
    <row r="2687" spans="1:4" x14ac:dyDescent="0.25">
      <c r="A2687" s="133"/>
      <c r="D2687" s="8"/>
    </row>
    <row r="2688" spans="1:4" x14ac:dyDescent="0.25">
      <c r="A2688" s="133"/>
      <c r="D2688" s="8"/>
    </row>
    <row r="2689" spans="1:4" x14ac:dyDescent="0.25">
      <c r="A2689" s="133"/>
      <c r="D2689" s="8"/>
    </row>
    <row r="2690" spans="1:4" x14ac:dyDescent="0.25">
      <c r="A2690" s="133"/>
      <c r="D2690" s="8"/>
    </row>
    <row r="2691" spans="1:4" x14ac:dyDescent="0.25">
      <c r="A2691" s="133"/>
      <c r="D2691" s="8"/>
    </row>
    <row r="2692" spans="1:4" x14ac:dyDescent="0.25">
      <c r="A2692" s="133"/>
      <c r="D2692" s="8"/>
    </row>
    <row r="2693" spans="1:4" x14ac:dyDescent="0.25">
      <c r="A2693" s="133"/>
      <c r="D2693" s="8"/>
    </row>
    <row r="2694" spans="1:4" x14ac:dyDescent="0.25">
      <c r="A2694" s="133"/>
      <c r="D2694" s="8"/>
    </row>
    <row r="2695" spans="1:4" x14ac:dyDescent="0.25">
      <c r="A2695" s="133"/>
      <c r="D2695" s="8"/>
    </row>
    <row r="2696" spans="1:4" x14ac:dyDescent="0.25">
      <c r="A2696" s="133"/>
      <c r="D2696" s="8"/>
    </row>
    <row r="2697" spans="1:4" x14ac:dyDescent="0.25">
      <c r="A2697" s="133"/>
      <c r="D2697" s="8"/>
    </row>
    <row r="2698" spans="1:4" x14ac:dyDescent="0.25">
      <c r="A2698" s="133"/>
      <c r="D2698" s="8"/>
    </row>
    <row r="2699" spans="1:4" x14ac:dyDescent="0.25">
      <c r="A2699" s="133"/>
      <c r="D2699" s="8"/>
    </row>
    <row r="2700" spans="1:4" x14ac:dyDescent="0.25">
      <c r="A2700" s="133"/>
      <c r="D2700" s="8"/>
    </row>
    <row r="2701" spans="1:4" x14ac:dyDescent="0.25">
      <c r="A2701" s="133"/>
      <c r="D2701" s="8"/>
    </row>
    <row r="2702" spans="1:4" x14ac:dyDescent="0.25">
      <c r="A2702" s="133"/>
      <c r="D2702" s="8"/>
    </row>
    <row r="2703" spans="1:4" x14ac:dyDescent="0.25">
      <c r="A2703" s="133"/>
      <c r="D2703" s="8"/>
    </row>
    <row r="2704" spans="1:4" x14ac:dyDescent="0.25">
      <c r="A2704" s="133"/>
      <c r="D2704" s="8"/>
    </row>
    <row r="2705" spans="1:4" x14ac:dyDescent="0.25">
      <c r="A2705" s="133"/>
      <c r="D2705" s="8"/>
    </row>
    <row r="2706" spans="1:4" x14ac:dyDescent="0.25">
      <c r="A2706" s="133"/>
      <c r="D2706" s="8"/>
    </row>
    <row r="2707" spans="1:4" x14ac:dyDescent="0.25">
      <c r="A2707" s="133"/>
      <c r="D2707" s="8"/>
    </row>
    <row r="2708" spans="1:4" x14ac:dyDescent="0.25">
      <c r="A2708" s="133"/>
      <c r="D2708" s="8"/>
    </row>
    <row r="2709" spans="1:4" x14ac:dyDescent="0.25">
      <c r="A2709" s="133"/>
      <c r="D2709" s="8"/>
    </row>
    <row r="2710" spans="1:4" x14ac:dyDescent="0.25">
      <c r="A2710" s="133"/>
      <c r="D2710" s="8"/>
    </row>
    <row r="2711" spans="1:4" x14ac:dyDescent="0.25">
      <c r="A2711" s="133"/>
      <c r="D2711" s="8"/>
    </row>
    <row r="2712" spans="1:4" x14ac:dyDescent="0.25">
      <c r="A2712" s="133"/>
      <c r="D2712" s="8"/>
    </row>
    <row r="2713" spans="1:4" x14ac:dyDescent="0.25">
      <c r="A2713" s="133"/>
      <c r="D2713" s="8"/>
    </row>
    <row r="2714" spans="1:4" x14ac:dyDescent="0.25">
      <c r="A2714" s="133"/>
      <c r="D2714" s="8"/>
    </row>
    <row r="2715" spans="1:4" x14ac:dyDescent="0.25">
      <c r="A2715" s="133"/>
      <c r="D2715" s="8"/>
    </row>
    <row r="2716" spans="1:4" x14ac:dyDescent="0.25">
      <c r="A2716" s="133"/>
      <c r="D2716" s="8"/>
    </row>
    <row r="2717" spans="1:4" x14ac:dyDescent="0.25">
      <c r="A2717" s="133"/>
      <c r="D2717" s="8"/>
    </row>
    <row r="2718" spans="1:4" x14ac:dyDescent="0.25">
      <c r="A2718" s="133"/>
      <c r="D2718" s="8"/>
    </row>
    <row r="2719" spans="1:4" x14ac:dyDescent="0.25">
      <c r="A2719" s="133"/>
      <c r="D2719" s="8"/>
    </row>
    <row r="2720" spans="1:4" x14ac:dyDescent="0.25">
      <c r="A2720" s="133"/>
      <c r="D2720" s="8"/>
    </row>
    <row r="2721" spans="1:4" x14ac:dyDescent="0.25">
      <c r="A2721" s="133"/>
      <c r="D2721" s="8"/>
    </row>
    <row r="2722" spans="1:4" x14ac:dyDescent="0.25">
      <c r="A2722" s="133"/>
      <c r="D2722" s="8"/>
    </row>
    <row r="2723" spans="1:4" x14ac:dyDescent="0.25">
      <c r="A2723" s="133"/>
      <c r="D2723" s="8"/>
    </row>
    <row r="2724" spans="1:4" x14ac:dyDescent="0.25">
      <c r="A2724" s="133"/>
      <c r="D2724" s="8"/>
    </row>
    <row r="2725" spans="1:4" x14ac:dyDescent="0.25">
      <c r="A2725" s="133"/>
      <c r="D2725" s="8"/>
    </row>
    <row r="2726" spans="1:4" x14ac:dyDescent="0.25">
      <c r="A2726" s="133"/>
      <c r="D2726" s="8"/>
    </row>
    <row r="2727" spans="1:4" x14ac:dyDescent="0.25">
      <c r="A2727" s="133"/>
      <c r="D2727" s="8"/>
    </row>
    <row r="2728" spans="1:4" x14ac:dyDescent="0.25">
      <c r="A2728" s="133"/>
      <c r="D2728" s="8"/>
    </row>
    <row r="2729" spans="1:4" x14ac:dyDescent="0.25">
      <c r="A2729" s="133"/>
      <c r="D2729" s="8"/>
    </row>
    <row r="2730" spans="1:4" x14ac:dyDescent="0.25">
      <c r="A2730" s="133"/>
      <c r="D2730" s="8"/>
    </row>
    <row r="2731" spans="1:4" x14ac:dyDescent="0.25">
      <c r="A2731" s="133"/>
      <c r="D2731" s="8"/>
    </row>
    <row r="2732" spans="1:4" x14ac:dyDescent="0.25">
      <c r="A2732" s="133"/>
      <c r="D2732" s="8"/>
    </row>
    <row r="2733" spans="1:4" x14ac:dyDescent="0.25">
      <c r="A2733" s="133"/>
      <c r="D2733" s="8"/>
    </row>
    <row r="2734" spans="1:4" x14ac:dyDescent="0.25">
      <c r="A2734" s="133"/>
      <c r="D2734" s="8"/>
    </row>
    <row r="2735" spans="1:4" x14ac:dyDescent="0.25">
      <c r="A2735" s="133"/>
      <c r="D2735" s="8"/>
    </row>
    <row r="2736" spans="1:4" x14ac:dyDescent="0.25">
      <c r="A2736" s="133"/>
      <c r="D2736" s="8"/>
    </row>
    <row r="2737" spans="1:4" x14ac:dyDescent="0.25">
      <c r="A2737" s="133"/>
      <c r="D2737" s="8"/>
    </row>
    <row r="2738" spans="1:4" x14ac:dyDescent="0.25">
      <c r="A2738" s="133"/>
      <c r="D2738" s="8"/>
    </row>
    <row r="2739" spans="1:4" x14ac:dyDescent="0.25">
      <c r="A2739" s="133"/>
      <c r="D2739" s="8"/>
    </row>
    <row r="2740" spans="1:4" x14ac:dyDescent="0.25">
      <c r="A2740" s="133"/>
      <c r="D2740" s="8"/>
    </row>
    <row r="2741" spans="1:4" x14ac:dyDescent="0.25">
      <c r="A2741" s="133"/>
      <c r="D2741" s="8"/>
    </row>
    <row r="2742" spans="1:4" x14ac:dyDescent="0.25">
      <c r="A2742" s="133"/>
      <c r="D2742" s="8"/>
    </row>
    <row r="2743" spans="1:4" x14ac:dyDescent="0.25">
      <c r="A2743" s="133"/>
      <c r="D2743" s="8"/>
    </row>
    <row r="2744" spans="1:4" x14ac:dyDescent="0.25">
      <c r="A2744" s="133"/>
      <c r="D2744" s="8"/>
    </row>
    <row r="2745" spans="1:4" x14ac:dyDescent="0.25">
      <c r="A2745" s="133"/>
      <c r="D2745" s="8"/>
    </row>
    <row r="2746" spans="1:4" x14ac:dyDescent="0.25">
      <c r="A2746" s="133"/>
      <c r="D2746" s="8"/>
    </row>
    <row r="2747" spans="1:4" x14ac:dyDescent="0.25">
      <c r="A2747" s="133"/>
      <c r="D2747" s="8"/>
    </row>
    <row r="2748" spans="1:4" x14ac:dyDescent="0.25">
      <c r="A2748" s="133"/>
      <c r="D2748" s="8"/>
    </row>
    <row r="2749" spans="1:4" x14ac:dyDescent="0.25">
      <c r="A2749" s="133"/>
      <c r="D2749" s="8"/>
    </row>
    <row r="2750" spans="1:4" x14ac:dyDescent="0.25">
      <c r="A2750" s="133"/>
      <c r="D2750" s="8"/>
    </row>
    <row r="2751" spans="1:4" x14ac:dyDescent="0.25">
      <c r="A2751" s="133"/>
      <c r="D2751" s="8"/>
    </row>
    <row r="2752" spans="1:4" x14ac:dyDescent="0.25">
      <c r="A2752" s="133"/>
      <c r="D2752" s="8"/>
    </row>
    <row r="2753" spans="1:4" x14ac:dyDescent="0.25">
      <c r="A2753" s="133"/>
      <c r="D2753" s="8"/>
    </row>
    <row r="2754" spans="1:4" x14ac:dyDescent="0.25">
      <c r="A2754" s="133"/>
      <c r="D2754" s="8"/>
    </row>
    <row r="2755" spans="1:4" x14ac:dyDescent="0.25">
      <c r="A2755" s="133"/>
      <c r="D2755" s="8"/>
    </row>
    <row r="2756" spans="1:4" x14ac:dyDescent="0.25">
      <c r="A2756" s="133"/>
      <c r="D2756" s="8"/>
    </row>
    <row r="2757" spans="1:4" x14ac:dyDescent="0.25">
      <c r="A2757" s="133"/>
      <c r="D2757" s="8"/>
    </row>
    <row r="2758" spans="1:4" x14ac:dyDescent="0.25">
      <c r="A2758" s="133"/>
      <c r="D2758" s="8"/>
    </row>
    <row r="2759" spans="1:4" x14ac:dyDescent="0.25">
      <c r="A2759" s="133"/>
      <c r="D2759" s="8"/>
    </row>
    <row r="2760" spans="1:4" x14ac:dyDescent="0.25">
      <c r="A2760" s="133"/>
      <c r="D2760" s="8"/>
    </row>
    <row r="2761" spans="1:4" x14ac:dyDescent="0.25">
      <c r="A2761" s="133"/>
      <c r="D2761" s="8"/>
    </row>
    <row r="2762" spans="1:4" x14ac:dyDescent="0.25">
      <c r="A2762" s="133"/>
      <c r="D2762" s="8"/>
    </row>
    <row r="2763" spans="1:4" x14ac:dyDescent="0.25">
      <c r="A2763" s="133"/>
      <c r="D2763" s="8"/>
    </row>
    <row r="2764" spans="1:4" x14ac:dyDescent="0.25">
      <c r="A2764" s="133"/>
      <c r="D2764" s="8"/>
    </row>
    <row r="2765" spans="1:4" x14ac:dyDescent="0.25">
      <c r="A2765" s="133"/>
      <c r="D2765" s="8"/>
    </row>
    <row r="2766" spans="1:4" x14ac:dyDescent="0.25">
      <c r="A2766" s="133"/>
      <c r="D2766" s="8"/>
    </row>
    <row r="2767" spans="1:4" x14ac:dyDescent="0.25">
      <c r="A2767" s="133"/>
      <c r="D2767" s="8"/>
    </row>
    <row r="2768" spans="1:4" x14ac:dyDescent="0.25">
      <c r="A2768" s="133"/>
      <c r="D2768" s="8"/>
    </row>
    <row r="2769" spans="1:4" x14ac:dyDescent="0.25">
      <c r="A2769" s="133"/>
      <c r="D2769" s="8"/>
    </row>
    <row r="2770" spans="1:4" x14ac:dyDescent="0.25">
      <c r="A2770" s="133"/>
      <c r="D2770" s="8"/>
    </row>
    <row r="2771" spans="1:4" x14ac:dyDescent="0.25">
      <c r="A2771" s="133"/>
      <c r="D2771" s="8"/>
    </row>
    <row r="2772" spans="1:4" x14ac:dyDescent="0.25">
      <c r="A2772" s="133"/>
      <c r="D2772" s="8"/>
    </row>
    <row r="2773" spans="1:4" x14ac:dyDescent="0.25">
      <c r="A2773" s="133"/>
      <c r="D2773" s="8"/>
    </row>
    <row r="2774" spans="1:4" x14ac:dyDescent="0.25">
      <c r="A2774" s="133"/>
      <c r="D2774" s="8"/>
    </row>
    <row r="2775" spans="1:4" x14ac:dyDescent="0.25">
      <c r="A2775" s="133"/>
      <c r="D2775" s="8"/>
    </row>
    <row r="2776" spans="1:4" x14ac:dyDescent="0.25">
      <c r="A2776" s="133"/>
      <c r="D2776" s="8"/>
    </row>
    <row r="2777" spans="1:4" x14ac:dyDescent="0.25">
      <c r="A2777" s="133"/>
      <c r="D2777" s="8"/>
    </row>
    <row r="2778" spans="1:4" x14ac:dyDescent="0.25">
      <c r="A2778" s="133"/>
      <c r="D2778" s="8"/>
    </row>
    <row r="2779" spans="1:4" x14ac:dyDescent="0.25">
      <c r="A2779" s="133"/>
      <c r="D2779" s="8"/>
    </row>
    <row r="2780" spans="1:4" x14ac:dyDescent="0.25">
      <c r="A2780" s="133"/>
      <c r="D2780" s="8"/>
    </row>
    <row r="2781" spans="1:4" x14ac:dyDescent="0.25">
      <c r="A2781" s="133"/>
      <c r="D2781" s="8"/>
    </row>
    <row r="2782" spans="1:4" x14ac:dyDescent="0.25">
      <c r="A2782" s="133"/>
      <c r="D2782" s="8"/>
    </row>
    <row r="2783" spans="1:4" x14ac:dyDescent="0.25">
      <c r="A2783" s="133"/>
      <c r="D2783" s="8"/>
    </row>
    <row r="2784" spans="1:4" x14ac:dyDescent="0.25">
      <c r="A2784" s="133"/>
      <c r="D2784" s="8"/>
    </row>
    <row r="2785" spans="1:4" x14ac:dyDescent="0.25">
      <c r="A2785" s="133"/>
      <c r="D2785" s="8"/>
    </row>
    <row r="2786" spans="1:4" x14ac:dyDescent="0.25">
      <c r="A2786" s="133"/>
      <c r="D2786" s="8"/>
    </row>
    <row r="2787" spans="1:4" x14ac:dyDescent="0.25">
      <c r="A2787" s="133"/>
      <c r="D2787" s="8"/>
    </row>
    <row r="2788" spans="1:4" x14ac:dyDescent="0.25">
      <c r="A2788" s="133"/>
      <c r="D2788" s="8"/>
    </row>
    <row r="2789" spans="1:4" x14ac:dyDescent="0.25">
      <c r="A2789" s="133"/>
      <c r="D2789" s="8"/>
    </row>
    <row r="2790" spans="1:4" x14ac:dyDescent="0.25">
      <c r="A2790" s="133"/>
      <c r="D2790" s="8"/>
    </row>
    <row r="2791" spans="1:4" x14ac:dyDescent="0.25">
      <c r="A2791" s="133"/>
      <c r="D2791" s="8"/>
    </row>
    <row r="2792" spans="1:4" x14ac:dyDescent="0.25">
      <c r="A2792" s="133"/>
      <c r="D2792" s="8"/>
    </row>
    <row r="2793" spans="1:4" x14ac:dyDescent="0.25">
      <c r="A2793" s="133"/>
      <c r="D2793" s="8"/>
    </row>
    <row r="2794" spans="1:4" x14ac:dyDescent="0.25">
      <c r="A2794" s="133"/>
      <c r="D2794" s="8"/>
    </row>
    <row r="2795" spans="1:4" x14ac:dyDescent="0.25">
      <c r="A2795" s="133"/>
      <c r="D2795" s="8"/>
    </row>
    <row r="2796" spans="1:4" x14ac:dyDescent="0.25">
      <c r="A2796" s="133"/>
      <c r="D2796" s="8"/>
    </row>
    <row r="2797" spans="1:4" x14ac:dyDescent="0.25">
      <c r="A2797" s="133"/>
      <c r="D2797" s="8"/>
    </row>
    <row r="2798" spans="1:4" x14ac:dyDescent="0.25">
      <c r="A2798" s="133"/>
      <c r="D2798" s="8"/>
    </row>
    <row r="2799" spans="1:4" x14ac:dyDescent="0.25">
      <c r="A2799" s="133"/>
      <c r="D2799" s="8"/>
    </row>
    <row r="2800" spans="1:4" x14ac:dyDescent="0.25">
      <c r="A2800" s="133"/>
      <c r="D2800" s="8"/>
    </row>
    <row r="2801" spans="1:4" x14ac:dyDescent="0.25">
      <c r="A2801" s="133"/>
      <c r="D2801" s="8"/>
    </row>
    <row r="2802" spans="1:4" x14ac:dyDescent="0.25">
      <c r="A2802" s="133"/>
      <c r="D2802" s="8"/>
    </row>
    <row r="2803" spans="1:4" x14ac:dyDescent="0.25">
      <c r="A2803" s="133"/>
      <c r="D2803" s="8"/>
    </row>
    <row r="2804" spans="1:4" x14ac:dyDescent="0.25">
      <c r="A2804" s="133"/>
      <c r="D2804" s="8"/>
    </row>
    <row r="2805" spans="1:4" x14ac:dyDescent="0.25">
      <c r="A2805" s="133"/>
      <c r="D2805" s="8"/>
    </row>
    <row r="2806" spans="1:4" x14ac:dyDescent="0.25">
      <c r="A2806" s="133"/>
      <c r="D2806" s="8"/>
    </row>
    <row r="2807" spans="1:4" x14ac:dyDescent="0.25">
      <c r="A2807" s="133"/>
      <c r="D2807" s="8"/>
    </row>
    <row r="2808" spans="1:4" x14ac:dyDescent="0.25">
      <c r="A2808" s="133"/>
      <c r="D2808" s="8"/>
    </row>
    <row r="2809" spans="1:4" x14ac:dyDescent="0.25">
      <c r="A2809" s="133"/>
      <c r="D2809" s="8"/>
    </row>
    <row r="2810" spans="1:4" x14ac:dyDescent="0.25">
      <c r="A2810" s="133"/>
      <c r="D2810" s="8"/>
    </row>
    <row r="2811" spans="1:4" x14ac:dyDescent="0.25">
      <c r="A2811" s="133"/>
      <c r="D2811" s="8"/>
    </row>
    <row r="2812" spans="1:4" x14ac:dyDescent="0.25">
      <c r="A2812" s="133"/>
      <c r="D2812" s="8"/>
    </row>
    <row r="2813" spans="1:4" x14ac:dyDescent="0.25">
      <c r="A2813" s="133"/>
      <c r="D2813" s="8"/>
    </row>
    <row r="2814" spans="1:4" x14ac:dyDescent="0.25">
      <c r="A2814" s="133"/>
      <c r="D2814" s="8"/>
    </row>
    <row r="2815" spans="1:4" x14ac:dyDescent="0.25">
      <c r="A2815" s="133"/>
      <c r="D2815" s="8"/>
    </row>
    <row r="2816" spans="1:4" x14ac:dyDescent="0.25">
      <c r="A2816" s="133"/>
      <c r="D2816" s="8"/>
    </row>
    <row r="2817" spans="1:4" x14ac:dyDescent="0.25">
      <c r="A2817" s="133"/>
      <c r="D2817" s="8"/>
    </row>
    <row r="2818" spans="1:4" x14ac:dyDescent="0.25">
      <c r="A2818" s="133"/>
      <c r="D2818" s="8"/>
    </row>
    <row r="2819" spans="1:4" x14ac:dyDescent="0.25">
      <c r="A2819" s="133"/>
      <c r="D2819" s="8"/>
    </row>
    <row r="2820" spans="1:4" x14ac:dyDescent="0.25">
      <c r="A2820" s="133"/>
      <c r="D2820" s="8"/>
    </row>
    <row r="2821" spans="1:4" x14ac:dyDescent="0.25">
      <c r="A2821" s="133"/>
      <c r="D2821" s="8"/>
    </row>
    <row r="2822" spans="1:4" x14ac:dyDescent="0.25">
      <c r="A2822" s="133"/>
      <c r="D2822" s="8"/>
    </row>
    <row r="2823" spans="1:4" x14ac:dyDescent="0.25">
      <c r="A2823" s="133"/>
      <c r="D2823" s="8"/>
    </row>
    <row r="2824" spans="1:4" x14ac:dyDescent="0.25">
      <c r="A2824" s="133"/>
      <c r="D2824" s="8"/>
    </row>
    <row r="2825" spans="1:4" x14ac:dyDescent="0.25">
      <c r="A2825" s="133"/>
      <c r="D2825" s="8"/>
    </row>
    <row r="2826" spans="1:4" x14ac:dyDescent="0.25">
      <c r="A2826" s="133"/>
      <c r="D2826" s="8"/>
    </row>
    <row r="2827" spans="1:4" x14ac:dyDescent="0.25">
      <c r="A2827" s="133"/>
      <c r="D2827" s="8"/>
    </row>
    <row r="2828" spans="1:4" x14ac:dyDescent="0.25">
      <c r="A2828" s="133"/>
      <c r="D2828" s="8"/>
    </row>
    <row r="2829" spans="1:4" x14ac:dyDescent="0.25">
      <c r="A2829" s="133"/>
      <c r="D2829" s="8"/>
    </row>
    <row r="2830" spans="1:4" x14ac:dyDescent="0.25">
      <c r="A2830" s="133"/>
      <c r="D2830" s="8"/>
    </row>
    <row r="2831" spans="1:4" x14ac:dyDescent="0.25">
      <c r="A2831" s="133"/>
      <c r="D2831" s="8"/>
    </row>
    <row r="2832" spans="1:4" x14ac:dyDescent="0.25">
      <c r="A2832" s="133"/>
      <c r="D2832" s="8"/>
    </row>
    <row r="2833" spans="1:4" x14ac:dyDescent="0.25">
      <c r="A2833" s="133"/>
      <c r="D2833" s="8"/>
    </row>
    <row r="2834" spans="1:4" x14ac:dyDescent="0.25">
      <c r="A2834" s="133"/>
      <c r="D2834" s="8"/>
    </row>
    <row r="2835" spans="1:4" x14ac:dyDescent="0.25">
      <c r="A2835" s="133"/>
      <c r="D2835" s="8"/>
    </row>
    <row r="2836" spans="1:4" x14ac:dyDescent="0.25">
      <c r="A2836" s="133"/>
      <c r="D2836" s="8"/>
    </row>
    <row r="2837" spans="1:4" x14ac:dyDescent="0.25">
      <c r="A2837" s="133"/>
      <c r="D2837" s="8"/>
    </row>
    <row r="2838" spans="1:4" x14ac:dyDescent="0.25">
      <c r="A2838" s="133"/>
      <c r="D2838" s="8"/>
    </row>
    <row r="2839" spans="1:4" x14ac:dyDescent="0.25">
      <c r="A2839" s="133"/>
      <c r="D2839" s="8"/>
    </row>
    <row r="2840" spans="1:4" x14ac:dyDescent="0.25">
      <c r="A2840" s="133"/>
      <c r="D2840" s="8"/>
    </row>
    <row r="2841" spans="1:4" x14ac:dyDescent="0.25">
      <c r="A2841" s="133"/>
      <c r="D2841" s="8"/>
    </row>
    <row r="2842" spans="1:4" x14ac:dyDescent="0.25">
      <c r="A2842" s="133"/>
      <c r="D2842" s="8"/>
    </row>
    <row r="2843" spans="1:4" x14ac:dyDescent="0.25">
      <c r="A2843" s="133"/>
      <c r="D2843" s="8"/>
    </row>
    <row r="2844" spans="1:4" x14ac:dyDescent="0.25">
      <c r="A2844" s="133"/>
      <c r="D2844" s="8"/>
    </row>
    <row r="2845" spans="1:4" x14ac:dyDescent="0.25">
      <c r="A2845" s="133"/>
      <c r="D2845" s="8"/>
    </row>
    <row r="2846" spans="1:4" x14ac:dyDescent="0.25">
      <c r="A2846" s="133"/>
      <c r="D2846" s="8"/>
    </row>
    <row r="2847" spans="1:4" x14ac:dyDescent="0.25">
      <c r="A2847" s="133"/>
      <c r="D2847" s="8"/>
    </row>
    <row r="2848" spans="1:4" x14ac:dyDescent="0.25">
      <c r="A2848" s="133"/>
      <c r="D2848" s="8"/>
    </row>
    <row r="2849" spans="1:4" x14ac:dyDescent="0.25">
      <c r="A2849" s="133"/>
      <c r="D2849" s="8"/>
    </row>
    <row r="2850" spans="1:4" x14ac:dyDescent="0.25">
      <c r="A2850" s="133"/>
      <c r="D2850" s="8"/>
    </row>
    <row r="2851" spans="1:4" x14ac:dyDescent="0.25">
      <c r="A2851" s="133"/>
      <c r="D2851" s="8"/>
    </row>
    <row r="2852" spans="1:4" x14ac:dyDescent="0.25">
      <c r="A2852" s="133"/>
      <c r="D2852" s="8"/>
    </row>
    <row r="2853" spans="1:4" x14ac:dyDescent="0.25">
      <c r="A2853" s="133"/>
      <c r="D2853" s="8"/>
    </row>
    <row r="2854" spans="1:4" x14ac:dyDescent="0.25">
      <c r="A2854" s="133"/>
      <c r="D2854" s="8"/>
    </row>
    <row r="2855" spans="1:4" x14ac:dyDescent="0.25">
      <c r="A2855" s="133"/>
      <c r="D2855" s="8"/>
    </row>
    <row r="2856" spans="1:4" x14ac:dyDescent="0.25">
      <c r="A2856" s="133"/>
      <c r="D2856" s="8"/>
    </row>
    <row r="2857" spans="1:4" x14ac:dyDescent="0.25">
      <c r="A2857" s="133"/>
      <c r="D2857" s="8"/>
    </row>
    <row r="2858" spans="1:4" x14ac:dyDescent="0.25">
      <c r="A2858" s="133"/>
      <c r="D2858" s="8"/>
    </row>
    <row r="2859" spans="1:4" x14ac:dyDescent="0.25">
      <c r="A2859" s="133"/>
      <c r="D2859" s="8"/>
    </row>
    <row r="2860" spans="1:4" x14ac:dyDescent="0.25">
      <c r="A2860" s="133"/>
      <c r="D2860" s="8"/>
    </row>
    <row r="2861" spans="1:4" x14ac:dyDescent="0.25">
      <c r="A2861" s="133"/>
      <c r="D2861" s="8"/>
    </row>
    <row r="2862" spans="1:4" x14ac:dyDescent="0.25">
      <c r="A2862" s="133"/>
      <c r="D2862" s="8"/>
    </row>
    <row r="2863" spans="1:4" x14ac:dyDescent="0.25">
      <c r="A2863" s="133"/>
      <c r="D2863" s="8"/>
    </row>
    <row r="2864" spans="1:4" x14ac:dyDescent="0.25">
      <c r="A2864" s="133"/>
      <c r="D2864" s="8"/>
    </row>
    <row r="2865" spans="1:4" x14ac:dyDescent="0.25">
      <c r="A2865" s="133"/>
      <c r="D2865" s="8"/>
    </row>
    <row r="2866" spans="1:4" x14ac:dyDescent="0.25">
      <c r="A2866" s="133"/>
      <c r="D2866" s="8"/>
    </row>
    <row r="2867" spans="1:4" x14ac:dyDescent="0.25">
      <c r="A2867" s="133"/>
      <c r="D2867" s="8"/>
    </row>
    <row r="2868" spans="1:4" x14ac:dyDescent="0.25">
      <c r="A2868" s="133"/>
      <c r="D2868" s="8"/>
    </row>
    <row r="2869" spans="1:4" x14ac:dyDescent="0.25">
      <c r="A2869" s="133"/>
      <c r="D2869" s="8"/>
    </row>
    <row r="2870" spans="1:4" x14ac:dyDescent="0.25">
      <c r="A2870" s="133"/>
      <c r="D2870" s="8"/>
    </row>
    <row r="2871" spans="1:4" x14ac:dyDescent="0.25">
      <c r="A2871" s="133"/>
      <c r="D2871" s="8"/>
    </row>
    <row r="2872" spans="1:4" x14ac:dyDescent="0.25">
      <c r="A2872" s="133"/>
      <c r="D2872" s="8"/>
    </row>
    <row r="2873" spans="1:4" x14ac:dyDescent="0.25">
      <c r="A2873" s="133"/>
      <c r="D2873" s="8"/>
    </row>
    <row r="2874" spans="1:4" x14ac:dyDescent="0.25">
      <c r="A2874" s="133"/>
      <c r="D2874" s="8"/>
    </row>
    <row r="2875" spans="1:4" x14ac:dyDescent="0.25">
      <c r="A2875" s="133"/>
      <c r="D2875" s="8"/>
    </row>
    <row r="2876" spans="1:4" x14ac:dyDescent="0.25">
      <c r="A2876" s="133"/>
      <c r="D2876" s="8"/>
    </row>
    <row r="2877" spans="1:4" x14ac:dyDescent="0.25">
      <c r="A2877" s="133"/>
      <c r="D2877" s="8"/>
    </row>
    <row r="2878" spans="1:4" x14ac:dyDescent="0.25">
      <c r="A2878" s="133"/>
      <c r="D2878" s="8"/>
    </row>
    <row r="2879" spans="1:4" x14ac:dyDescent="0.25">
      <c r="A2879" s="133"/>
      <c r="D2879" s="8"/>
    </row>
    <row r="2880" spans="1:4" x14ac:dyDescent="0.25">
      <c r="A2880" s="133"/>
      <c r="D2880" s="8"/>
    </row>
    <row r="2881" spans="1:4" x14ac:dyDescent="0.25">
      <c r="A2881" s="133"/>
      <c r="D2881" s="8"/>
    </row>
    <row r="2882" spans="1:4" x14ac:dyDescent="0.25">
      <c r="A2882" s="133"/>
      <c r="D2882" s="8"/>
    </row>
    <row r="2883" spans="1:4" x14ac:dyDescent="0.25">
      <c r="A2883" s="133"/>
      <c r="D2883" s="8"/>
    </row>
    <row r="2884" spans="1:4" x14ac:dyDescent="0.25">
      <c r="A2884" s="133"/>
      <c r="D2884" s="8"/>
    </row>
    <row r="2885" spans="1:4" x14ac:dyDescent="0.25">
      <c r="A2885" s="133"/>
      <c r="D2885" s="8"/>
    </row>
    <row r="2886" spans="1:4" x14ac:dyDescent="0.25">
      <c r="A2886" s="133"/>
      <c r="D2886" s="8"/>
    </row>
    <row r="2887" spans="1:4" x14ac:dyDescent="0.25">
      <c r="A2887" s="133"/>
      <c r="D2887" s="8"/>
    </row>
    <row r="2888" spans="1:4" x14ac:dyDescent="0.25">
      <c r="A2888" s="133"/>
      <c r="D2888" s="8"/>
    </row>
    <row r="2889" spans="1:4" x14ac:dyDescent="0.25">
      <c r="A2889" s="133"/>
      <c r="D2889" s="8"/>
    </row>
    <row r="2890" spans="1:4" x14ac:dyDescent="0.25">
      <c r="A2890" s="133"/>
      <c r="D2890" s="8"/>
    </row>
    <row r="2891" spans="1:4" x14ac:dyDescent="0.25">
      <c r="A2891" s="133"/>
      <c r="D2891" s="8"/>
    </row>
    <row r="2892" spans="1:4" x14ac:dyDescent="0.25">
      <c r="A2892" s="133"/>
      <c r="D2892" s="8"/>
    </row>
    <row r="2893" spans="1:4" x14ac:dyDescent="0.25">
      <c r="A2893" s="133"/>
      <c r="D2893" s="8"/>
    </row>
    <row r="2894" spans="1:4" x14ac:dyDescent="0.25">
      <c r="A2894" s="133"/>
      <c r="D2894" s="8"/>
    </row>
    <row r="2895" spans="1:4" x14ac:dyDescent="0.25">
      <c r="A2895" s="133"/>
      <c r="D2895" s="8"/>
    </row>
    <row r="2896" spans="1:4" x14ac:dyDescent="0.25">
      <c r="A2896" s="133"/>
      <c r="D2896" s="8"/>
    </row>
    <row r="2897" spans="1:4" x14ac:dyDescent="0.25">
      <c r="A2897" s="133"/>
      <c r="D2897" s="8"/>
    </row>
    <row r="2898" spans="1:4" x14ac:dyDescent="0.25">
      <c r="A2898" s="133"/>
      <c r="D2898" s="8"/>
    </row>
    <row r="2899" spans="1:4" x14ac:dyDescent="0.25">
      <c r="A2899" s="133"/>
      <c r="D2899" s="8"/>
    </row>
    <row r="2900" spans="1:4" x14ac:dyDescent="0.25">
      <c r="A2900" s="133"/>
      <c r="D2900" s="8"/>
    </row>
    <row r="2901" spans="1:4" x14ac:dyDescent="0.25">
      <c r="A2901" s="133"/>
      <c r="D2901" s="8"/>
    </row>
    <row r="2902" spans="1:4" x14ac:dyDescent="0.25">
      <c r="A2902" s="133"/>
      <c r="D2902" s="8"/>
    </row>
    <row r="2903" spans="1:4" x14ac:dyDescent="0.25">
      <c r="A2903" s="133"/>
      <c r="D2903" s="8"/>
    </row>
    <row r="2904" spans="1:4" x14ac:dyDescent="0.25">
      <c r="A2904" s="133"/>
      <c r="D2904" s="8"/>
    </row>
    <row r="2905" spans="1:4" x14ac:dyDescent="0.25">
      <c r="A2905" s="133"/>
      <c r="D2905" s="8"/>
    </row>
    <row r="2906" spans="1:4" x14ac:dyDescent="0.25">
      <c r="A2906" s="133"/>
      <c r="D2906" s="8"/>
    </row>
    <row r="2907" spans="1:4" x14ac:dyDescent="0.25">
      <c r="A2907" s="133"/>
      <c r="D2907" s="8"/>
    </row>
    <row r="2908" spans="1:4" x14ac:dyDescent="0.25">
      <c r="A2908" s="133"/>
      <c r="D2908" s="8"/>
    </row>
    <row r="2909" spans="1:4" x14ac:dyDescent="0.25">
      <c r="A2909" s="133"/>
      <c r="D2909" s="8"/>
    </row>
    <row r="2910" spans="1:4" x14ac:dyDescent="0.25">
      <c r="A2910" s="133"/>
      <c r="D2910" s="8"/>
    </row>
    <row r="2911" spans="1:4" x14ac:dyDescent="0.25">
      <c r="A2911" s="133"/>
      <c r="D2911" s="8"/>
    </row>
    <row r="2912" spans="1:4" x14ac:dyDescent="0.25">
      <c r="A2912" s="133"/>
      <c r="D2912" s="8"/>
    </row>
    <row r="2913" spans="1:4" x14ac:dyDescent="0.25">
      <c r="A2913" s="133"/>
      <c r="D2913" s="8"/>
    </row>
    <row r="2914" spans="1:4" x14ac:dyDescent="0.25">
      <c r="A2914" s="133"/>
      <c r="D2914" s="8"/>
    </row>
    <row r="2915" spans="1:4" x14ac:dyDescent="0.25">
      <c r="A2915" s="133"/>
      <c r="D2915" s="8"/>
    </row>
    <row r="2916" spans="1:4" x14ac:dyDescent="0.25">
      <c r="A2916" s="133"/>
      <c r="D2916" s="8"/>
    </row>
    <row r="2917" spans="1:4" x14ac:dyDescent="0.25">
      <c r="A2917" s="133"/>
      <c r="D2917" s="8"/>
    </row>
    <row r="2918" spans="1:4" x14ac:dyDescent="0.25">
      <c r="A2918" s="133"/>
      <c r="D2918" s="8"/>
    </row>
    <row r="2919" spans="1:4" x14ac:dyDescent="0.25">
      <c r="A2919" s="133"/>
      <c r="D2919" s="8"/>
    </row>
    <row r="2920" spans="1:4" x14ac:dyDescent="0.25">
      <c r="A2920" s="133"/>
      <c r="D2920" s="8"/>
    </row>
    <row r="2921" spans="1:4" x14ac:dyDescent="0.25">
      <c r="A2921" s="133"/>
      <c r="D2921" s="8"/>
    </row>
    <row r="2922" spans="1:4" x14ac:dyDescent="0.25">
      <c r="A2922" s="133"/>
      <c r="D2922" s="8"/>
    </row>
    <row r="2923" spans="1:4" x14ac:dyDescent="0.25">
      <c r="A2923" s="133"/>
      <c r="D2923" s="8"/>
    </row>
    <row r="2924" spans="1:4" x14ac:dyDescent="0.25">
      <c r="A2924" s="133"/>
      <c r="D2924" s="8"/>
    </row>
    <row r="2925" spans="1:4" x14ac:dyDescent="0.25">
      <c r="A2925" s="133"/>
      <c r="D2925" s="8"/>
    </row>
    <row r="2926" spans="1:4" x14ac:dyDescent="0.25">
      <c r="A2926" s="133"/>
      <c r="D2926" s="8"/>
    </row>
    <row r="2927" spans="1:4" x14ac:dyDescent="0.25">
      <c r="A2927" s="133"/>
      <c r="D2927" s="8"/>
    </row>
    <row r="2928" spans="1:4" x14ac:dyDescent="0.25">
      <c r="A2928" s="133"/>
      <c r="D2928" s="8"/>
    </row>
    <row r="2929" spans="1:4" x14ac:dyDescent="0.25">
      <c r="A2929" s="133"/>
      <c r="D2929" s="8"/>
    </row>
    <row r="2930" spans="1:4" x14ac:dyDescent="0.25">
      <c r="A2930" s="133"/>
      <c r="D2930" s="8"/>
    </row>
    <row r="2931" spans="1:4" x14ac:dyDescent="0.25">
      <c r="A2931" s="133"/>
      <c r="D2931" s="8"/>
    </row>
    <row r="2932" spans="1:4" x14ac:dyDescent="0.25">
      <c r="A2932" s="133"/>
      <c r="D2932" s="8"/>
    </row>
    <row r="2933" spans="1:4" x14ac:dyDescent="0.25">
      <c r="A2933" s="133"/>
      <c r="D2933" s="8"/>
    </row>
    <row r="2934" spans="1:4" x14ac:dyDescent="0.25">
      <c r="A2934" s="133"/>
      <c r="D2934" s="8"/>
    </row>
    <row r="2935" spans="1:4" x14ac:dyDescent="0.25">
      <c r="A2935" s="133"/>
      <c r="D2935" s="8"/>
    </row>
    <row r="2936" spans="1:4" x14ac:dyDescent="0.25">
      <c r="A2936" s="133"/>
      <c r="D2936" s="8"/>
    </row>
    <row r="2937" spans="1:4" x14ac:dyDescent="0.25">
      <c r="A2937" s="133"/>
      <c r="D2937" s="8"/>
    </row>
    <row r="2938" spans="1:4" x14ac:dyDescent="0.25">
      <c r="A2938" s="133"/>
      <c r="D2938" s="8"/>
    </row>
    <row r="2939" spans="1:4" x14ac:dyDescent="0.25">
      <c r="A2939" s="133"/>
      <c r="D2939" s="8"/>
    </row>
    <row r="2940" spans="1:4" x14ac:dyDescent="0.25">
      <c r="A2940" s="133"/>
      <c r="D2940" s="8"/>
    </row>
    <row r="2941" spans="1:4" x14ac:dyDescent="0.25">
      <c r="A2941" s="133"/>
      <c r="D2941" s="8"/>
    </row>
    <row r="2942" spans="1:4" x14ac:dyDescent="0.25">
      <c r="A2942" s="133"/>
      <c r="D2942" s="8"/>
    </row>
    <row r="2943" spans="1:4" x14ac:dyDescent="0.25">
      <c r="A2943" s="133"/>
      <c r="D2943" s="8"/>
    </row>
    <row r="2944" spans="1:4" x14ac:dyDescent="0.25">
      <c r="A2944" s="133"/>
      <c r="D2944" s="8"/>
    </row>
    <row r="2945" spans="1:4" x14ac:dyDescent="0.25">
      <c r="A2945" s="133"/>
      <c r="D2945" s="8"/>
    </row>
    <row r="2946" spans="1:4" x14ac:dyDescent="0.25">
      <c r="A2946" s="133"/>
      <c r="D2946" s="8"/>
    </row>
    <row r="2947" spans="1:4" x14ac:dyDescent="0.25">
      <c r="A2947" s="133"/>
      <c r="D2947" s="8"/>
    </row>
    <row r="2948" spans="1:4" x14ac:dyDescent="0.25">
      <c r="A2948" s="133"/>
      <c r="D2948" s="8"/>
    </row>
    <row r="2949" spans="1:4" x14ac:dyDescent="0.25">
      <c r="A2949" s="133"/>
      <c r="D2949" s="8"/>
    </row>
    <row r="2950" spans="1:4" x14ac:dyDescent="0.25">
      <c r="A2950" s="133"/>
      <c r="D2950" s="8"/>
    </row>
    <row r="2951" spans="1:4" x14ac:dyDescent="0.25">
      <c r="A2951" s="133"/>
      <c r="D2951" s="8"/>
    </row>
    <row r="2952" spans="1:4" x14ac:dyDescent="0.25">
      <c r="A2952" s="133"/>
      <c r="D2952" s="8"/>
    </row>
    <row r="2953" spans="1:4" x14ac:dyDescent="0.25">
      <c r="A2953" s="133"/>
      <c r="D2953" s="8"/>
    </row>
    <row r="2954" spans="1:4" x14ac:dyDescent="0.25">
      <c r="A2954" s="133"/>
      <c r="D2954" s="8"/>
    </row>
    <row r="2955" spans="1:4" x14ac:dyDescent="0.25">
      <c r="A2955" s="133"/>
      <c r="D2955" s="8"/>
    </row>
    <row r="2956" spans="1:4" x14ac:dyDescent="0.25">
      <c r="A2956" s="133"/>
      <c r="D2956" s="8"/>
    </row>
    <row r="2957" spans="1:4" x14ac:dyDescent="0.25">
      <c r="A2957" s="133"/>
      <c r="D2957" s="8"/>
    </row>
    <row r="2958" spans="1:4" x14ac:dyDescent="0.25">
      <c r="A2958" s="133"/>
      <c r="D2958" s="8"/>
    </row>
    <row r="2959" spans="1:4" x14ac:dyDescent="0.25">
      <c r="A2959" s="133"/>
      <c r="D2959" s="8"/>
    </row>
    <row r="2960" spans="1:4" x14ac:dyDescent="0.25">
      <c r="A2960" s="133"/>
      <c r="D2960" s="8"/>
    </row>
    <row r="2961" spans="1:4" x14ac:dyDescent="0.25">
      <c r="A2961" s="133"/>
      <c r="D2961" s="8"/>
    </row>
    <row r="2962" spans="1:4" x14ac:dyDescent="0.25">
      <c r="A2962" s="133"/>
      <c r="D2962" s="8"/>
    </row>
    <row r="2963" spans="1:4" x14ac:dyDescent="0.25">
      <c r="A2963" s="133"/>
      <c r="D2963" s="8"/>
    </row>
    <row r="2964" spans="1:4" x14ac:dyDescent="0.25">
      <c r="A2964" s="133"/>
      <c r="D2964" s="8"/>
    </row>
    <row r="2965" spans="1:4" x14ac:dyDescent="0.25">
      <c r="A2965" s="133"/>
      <c r="D2965" s="8"/>
    </row>
    <row r="2966" spans="1:4" x14ac:dyDescent="0.25">
      <c r="A2966" s="133"/>
      <c r="D2966" s="8"/>
    </row>
    <row r="2967" spans="1:4" x14ac:dyDescent="0.25">
      <c r="A2967" s="133"/>
      <c r="D2967" s="8"/>
    </row>
    <row r="2968" spans="1:4" x14ac:dyDescent="0.25">
      <c r="A2968" s="133"/>
      <c r="D2968" s="8"/>
    </row>
    <row r="2969" spans="1:4" x14ac:dyDescent="0.25">
      <c r="A2969" s="133"/>
      <c r="D2969" s="8"/>
    </row>
    <row r="2970" spans="1:4" x14ac:dyDescent="0.25">
      <c r="A2970" s="133"/>
      <c r="D2970" s="8"/>
    </row>
    <row r="2971" spans="1:4" x14ac:dyDescent="0.25">
      <c r="A2971" s="133"/>
      <c r="D2971" s="8"/>
    </row>
    <row r="2972" spans="1:4" x14ac:dyDescent="0.25">
      <c r="A2972" s="133"/>
      <c r="D2972" s="8"/>
    </row>
    <row r="2973" spans="1:4" x14ac:dyDescent="0.25">
      <c r="A2973" s="133"/>
      <c r="D2973" s="8"/>
    </row>
    <row r="2974" spans="1:4" x14ac:dyDescent="0.25">
      <c r="A2974" s="133"/>
      <c r="D2974" s="8"/>
    </row>
    <row r="2975" spans="1:4" x14ac:dyDescent="0.25">
      <c r="A2975" s="133"/>
      <c r="D2975" s="8"/>
    </row>
    <row r="2976" spans="1:4" x14ac:dyDescent="0.25">
      <c r="A2976" s="133"/>
      <c r="D2976" s="8"/>
    </row>
    <row r="2977" spans="1:4" x14ac:dyDescent="0.25">
      <c r="A2977" s="133"/>
      <c r="D2977" s="8"/>
    </row>
    <row r="2978" spans="1:4" x14ac:dyDescent="0.25">
      <c r="A2978" s="133"/>
      <c r="D2978" s="8"/>
    </row>
    <row r="2979" spans="1:4" x14ac:dyDescent="0.25">
      <c r="A2979" s="133"/>
      <c r="D2979" s="8"/>
    </row>
    <row r="2980" spans="1:4" x14ac:dyDescent="0.25">
      <c r="A2980" s="133"/>
      <c r="D2980" s="8"/>
    </row>
    <row r="2981" spans="1:4" x14ac:dyDescent="0.25">
      <c r="A2981" s="133"/>
      <c r="D2981" s="8"/>
    </row>
    <row r="2982" spans="1:4" x14ac:dyDescent="0.25">
      <c r="A2982" s="133"/>
      <c r="D2982" s="8"/>
    </row>
    <row r="2983" spans="1:4" x14ac:dyDescent="0.25">
      <c r="A2983" s="133"/>
      <c r="D2983" s="8"/>
    </row>
    <row r="2984" spans="1:4" x14ac:dyDescent="0.25">
      <c r="A2984" s="133"/>
      <c r="D2984" s="8"/>
    </row>
    <row r="2985" spans="1:4" x14ac:dyDescent="0.25">
      <c r="A2985" s="133"/>
      <c r="D2985" s="8"/>
    </row>
    <row r="2986" spans="1:4" x14ac:dyDescent="0.25">
      <c r="A2986" s="133"/>
      <c r="D2986" s="8"/>
    </row>
    <row r="2987" spans="1:4" x14ac:dyDescent="0.25">
      <c r="A2987" s="133"/>
      <c r="D2987" s="8"/>
    </row>
    <row r="2988" spans="1:4" x14ac:dyDescent="0.25">
      <c r="A2988" s="133"/>
      <c r="D2988" s="8"/>
    </row>
    <row r="2989" spans="1:4" x14ac:dyDescent="0.25">
      <c r="A2989" s="133"/>
      <c r="D2989" s="8"/>
    </row>
    <row r="2990" spans="1:4" x14ac:dyDescent="0.25">
      <c r="A2990" s="133"/>
      <c r="D2990" s="8"/>
    </row>
    <row r="2991" spans="1:4" x14ac:dyDescent="0.25">
      <c r="A2991" s="133"/>
      <c r="D2991" s="8"/>
    </row>
    <row r="2992" spans="1:4" x14ac:dyDescent="0.25">
      <c r="A2992" s="133"/>
      <c r="D2992" s="8"/>
    </row>
    <row r="2993" spans="1:4" x14ac:dyDescent="0.25">
      <c r="A2993" s="133"/>
      <c r="D2993" s="8"/>
    </row>
    <row r="2994" spans="1:4" x14ac:dyDescent="0.25">
      <c r="A2994" s="133"/>
      <c r="D2994" s="8"/>
    </row>
    <row r="2995" spans="1:4" x14ac:dyDescent="0.25">
      <c r="A2995" s="133"/>
      <c r="D2995" s="8"/>
    </row>
    <row r="2996" spans="1:4" x14ac:dyDescent="0.25">
      <c r="A2996" s="133"/>
      <c r="D2996" s="8"/>
    </row>
    <row r="2997" spans="1:4" x14ac:dyDescent="0.25">
      <c r="A2997" s="133"/>
      <c r="D2997" s="8"/>
    </row>
    <row r="2998" spans="1:4" x14ac:dyDescent="0.25">
      <c r="A2998" s="133"/>
      <c r="D2998" s="8"/>
    </row>
    <row r="2999" spans="1:4" x14ac:dyDescent="0.25">
      <c r="A2999" s="133"/>
      <c r="D2999" s="8"/>
    </row>
    <row r="3000" spans="1:4" x14ac:dyDescent="0.25">
      <c r="A3000" s="133"/>
      <c r="D3000" s="8"/>
    </row>
    <row r="3001" spans="1:4" x14ac:dyDescent="0.25">
      <c r="A3001" s="133"/>
      <c r="D3001" s="8"/>
    </row>
    <row r="3002" spans="1:4" x14ac:dyDescent="0.25">
      <c r="A3002" s="133"/>
      <c r="D3002" s="8"/>
    </row>
    <row r="3003" spans="1:4" x14ac:dyDescent="0.25">
      <c r="A3003" s="133"/>
      <c r="D3003" s="8"/>
    </row>
    <row r="3004" spans="1:4" x14ac:dyDescent="0.25">
      <c r="A3004" s="133"/>
      <c r="D3004" s="8"/>
    </row>
    <row r="3005" spans="1:4" x14ac:dyDescent="0.25">
      <c r="A3005" s="133"/>
      <c r="D3005" s="8"/>
    </row>
    <row r="3006" spans="1:4" x14ac:dyDescent="0.25">
      <c r="A3006" s="133"/>
      <c r="D3006" s="8"/>
    </row>
    <row r="3007" spans="1:4" x14ac:dyDescent="0.25">
      <c r="A3007" s="133"/>
      <c r="D3007" s="8"/>
    </row>
    <row r="3008" spans="1:4" x14ac:dyDescent="0.25">
      <c r="A3008" s="133"/>
      <c r="D3008" s="8"/>
    </row>
    <row r="3009" spans="1:4" x14ac:dyDescent="0.25">
      <c r="A3009" s="133"/>
      <c r="D3009" s="8"/>
    </row>
    <row r="3010" spans="1:4" x14ac:dyDescent="0.25">
      <c r="A3010" s="133"/>
      <c r="D3010" s="8"/>
    </row>
    <row r="3011" spans="1:4" x14ac:dyDescent="0.25">
      <c r="A3011" s="133"/>
      <c r="D3011" s="8"/>
    </row>
    <row r="3012" spans="1:4" x14ac:dyDescent="0.25">
      <c r="A3012" s="133"/>
      <c r="D3012" s="8"/>
    </row>
    <row r="3013" spans="1:4" x14ac:dyDescent="0.25">
      <c r="A3013" s="133"/>
      <c r="D3013" s="8"/>
    </row>
    <row r="3014" spans="1:4" x14ac:dyDescent="0.25">
      <c r="A3014" s="133"/>
      <c r="D3014" s="8"/>
    </row>
    <row r="3015" spans="1:4" x14ac:dyDescent="0.25">
      <c r="A3015" s="133"/>
      <c r="D3015" s="8"/>
    </row>
    <row r="3016" spans="1:4" x14ac:dyDescent="0.25">
      <c r="A3016" s="133"/>
      <c r="D3016" s="8"/>
    </row>
    <row r="3017" spans="1:4" x14ac:dyDescent="0.25">
      <c r="A3017" s="133"/>
      <c r="D3017" s="8"/>
    </row>
    <row r="3018" spans="1:4" x14ac:dyDescent="0.25">
      <c r="A3018" s="133"/>
      <c r="D3018" s="8"/>
    </row>
    <row r="3019" spans="1:4" x14ac:dyDescent="0.25">
      <c r="A3019" s="133"/>
      <c r="D3019" s="8"/>
    </row>
    <row r="3020" spans="1:4" x14ac:dyDescent="0.25">
      <c r="A3020" s="133"/>
      <c r="D3020" s="8"/>
    </row>
    <row r="3021" spans="1:4" x14ac:dyDescent="0.25">
      <c r="A3021" s="133"/>
      <c r="D3021" s="8"/>
    </row>
    <row r="3022" spans="1:4" x14ac:dyDescent="0.25">
      <c r="A3022" s="133"/>
      <c r="D3022" s="8"/>
    </row>
    <row r="3023" spans="1:4" x14ac:dyDescent="0.25">
      <c r="A3023" s="133"/>
      <c r="D3023" s="8"/>
    </row>
    <row r="3024" spans="1:4" x14ac:dyDescent="0.25">
      <c r="A3024" s="133"/>
      <c r="D3024" s="8"/>
    </row>
    <row r="3025" spans="1:4" x14ac:dyDescent="0.25">
      <c r="A3025" s="133"/>
      <c r="D3025" s="8"/>
    </row>
    <row r="3026" spans="1:4" x14ac:dyDescent="0.25">
      <c r="A3026" s="133"/>
      <c r="D3026" s="8"/>
    </row>
    <row r="3027" spans="1:4" x14ac:dyDescent="0.25">
      <c r="A3027" s="133"/>
      <c r="D3027" s="8"/>
    </row>
    <row r="3028" spans="1:4" x14ac:dyDescent="0.25">
      <c r="A3028" s="133"/>
      <c r="D3028" s="8"/>
    </row>
    <row r="3029" spans="1:4" x14ac:dyDescent="0.25">
      <c r="A3029" s="133"/>
      <c r="D3029" s="8"/>
    </row>
    <row r="3030" spans="1:4" x14ac:dyDescent="0.25">
      <c r="A3030" s="133"/>
      <c r="D3030" s="8"/>
    </row>
    <row r="3031" spans="1:4" x14ac:dyDescent="0.25">
      <c r="A3031" s="133"/>
      <c r="D3031" s="8"/>
    </row>
    <row r="3032" spans="1:4" x14ac:dyDescent="0.25">
      <c r="A3032" s="133"/>
      <c r="D3032" s="8"/>
    </row>
    <row r="3033" spans="1:4" x14ac:dyDescent="0.25">
      <c r="A3033" s="133"/>
      <c r="D3033" s="8"/>
    </row>
    <row r="3034" spans="1:4" x14ac:dyDescent="0.25">
      <c r="A3034" s="133"/>
      <c r="D3034" s="8"/>
    </row>
    <row r="3035" spans="1:4" x14ac:dyDescent="0.25">
      <c r="A3035" s="133"/>
      <c r="D3035" s="8"/>
    </row>
    <row r="3036" spans="1:4" x14ac:dyDescent="0.25">
      <c r="A3036" s="133"/>
      <c r="D3036" s="8"/>
    </row>
    <row r="3037" spans="1:4" x14ac:dyDescent="0.25">
      <c r="A3037" s="133"/>
      <c r="D3037" s="8"/>
    </row>
    <row r="3038" spans="1:4" x14ac:dyDescent="0.25">
      <c r="A3038" s="133"/>
      <c r="D3038" s="8"/>
    </row>
    <row r="3039" spans="1:4" x14ac:dyDescent="0.25">
      <c r="A3039" s="133"/>
      <c r="D3039" s="8"/>
    </row>
    <row r="3040" spans="1:4" x14ac:dyDescent="0.25">
      <c r="A3040" s="133"/>
      <c r="D3040" s="8"/>
    </row>
    <row r="3041" spans="1:4" x14ac:dyDescent="0.25">
      <c r="A3041" s="133"/>
      <c r="D3041" s="8"/>
    </row>
    <row r="3042" spans="1:4" x14ac:dyDescent="0.25">
      <c r="A3042" s="133"/>
      <c r="D3042" s="8"/>
    </row>
    <row r="3043" spans="1:4" x14ac:dyDescent="0.25">
      <c r="A3043" s="133"/>
      <c r="D3043" s="8"/>
    </row>
    <row r="3044" spans="1:4" x14ac:dyDescent="0.25">
      <c r="A3044" s="133"/>
      <c r="D3044" s="8"/>
    </row>
    <row r="3045" spans="1:4" x14ac:dyDescent="0.25">
      <c r="A3045" s="133"/>
      <c r="D3045" s="8"/>
    </row>
    <row r="3046" spans="1:4" x14ac:dyDescent="0.25">
      <c r="A3046" s="133"/>
      <c r="D3046" s="8"/>
    </row>
    <row r="3047" spans="1:4" x14ac:dyDescent="0.25">
      <c r="A3047" s="133"/>
      <c r="D3047" s="8"/>
    </row>
    <row r="3048" spans="1:4" x14ac:dyDescent="0.25">
      <c r="A3048" s="133"/>
      <c r="D3048" s="8"/>
    </row>
    <row r="3049" spans="1:4" x14ac:dyDescent="0.25">
      <c r="A3049" s="133"/>
      <c r="D3049" s="8"/>
    </row>
    <row r="3050" spans="1:4" x14ac:dyDescent="0.25">
      <c r="A3050" s="133"/>
      <c r="D3050" s="8"/>
    </row>
    <row r="3051" spans="1:4" x14ac:dyDescent="0.25">
      <c r="A3051" s="133"/>
      <c r="D3051" s="8"/>
    </row>
    <row r="3052" spans="1:4" x14ac:dyDescent="0.25">
      <c r="A3052" s="133"/>
      <c r="D3052" s="8"/>
    </row>
    <row r="3053" spans="1:4" x14ac:dyDescent="0.25">
      <c r="A3053" s="133"/>
      <c r="D3053" s="8"/>
    </row>
    <row r="3054" spans="1:4" x14ac:dyDescent="0.25">
      <c r="A3054" s="133"/>
      <c r="D3054" s="8"/>
    </row>
    <row r="3055" spans="1:4" x14ac:dyDescent="0.25">
      <c r="A3055" s="133"/>
      <c r="D3055" s="8"/>
    </row>
    <row r="3056" spans="1:4" x14ac:dyDescent="0.25">
      <c r="A3056" s="133"/>
      <c r="D3056" s="8"/>
    </row>
    <row r="3057" spans="1:4" x14ac:dyDescent="0.25">
      <c r="A3057" s="133"/>
      <c r="D3057" s="8"/>
    </row>
    <row r="3058" spans="1:4" x14ac:dyDescent="0.25">
      <c r="A3058" s="133"/>
      <c r="D3058" s="8"/>
    </row>
    <row r="3059" spans="1:4" x14ac:dyDescent="0.25">
      <c r="A3059" s="133"/>
      <c r="D3059" s="8"/>
    </row>
    <row r="3060" spans="1:4" x14ac:dyDescent="0.25">
      <c r="A3060" s="133"/>
      <c r="D3060" s="8"/>
    </row>
    <row r="3061" spans="1:4" x14ac:dyDescent="0.25">
      <c r="A3061" s="133"/>
      <c r="D3061" s="8"/>
    </row>
    <row r="3062" spans="1:4" x14ac:dyDescent="0.25">
      <c r="A3062" s="133"/>
      <c r="D3062" s="8"/>
    </row>
    <row r="3063" spans="1:4" x14ac:dyDescent="0.25">
      <c r="A3063" s="133"/>
      <c r="D3063" s="8"/>
    </row>
    <row r="3064" spans="1:4" x14ac:dyDescent="0.25">
      <c r="A3064" s="133"/>
      <c r="D3064" s="8"/>
    </row>
    <row r="3065" spans="1:4" x14ac:dyDescent="0.25">
      <c r="A3065" s="133"/>
      <c r="D3065" s="8"/>
    </row>
    <row r="3066" spans="1:4" x14ac:dyDescent="0.25">
      <c r="A3066" s="133"/>
      <c r="D3066" s="8"/>
    </row>
    <row r="3067" spans="1:4" x14ac:dyDescent="0.25">
      <c r="A3067" s="133"/>
      <c r="D3067" s="8"/>
    </row>
    <row r="3068" spans="1:4" x14ac:dyDescent="0.25">
      <c r="A3068" s="133"/>
      <c r="D3068" s="8"/>
    </row>
    <row r="3069" spans="1:4" x14ac:dyDescent="0.25">
      <c r="A3069" s="133"/>
      <c r="D3069" s="8"/>
    </row>
    <row r="3070" spans="1:4" x14ac:dyDescent="0.25">
      <c r="A3070" s="133"/>
      <c r="D3070" s="8"/>
    </row>
    <row r="3071" spans="1:4" x14ac:dyDescent="0.25">
      <c r="A3071" s="133"/>
      <c r="D3071" s="8"/>
    </row>
    <row r="3072" spans="1:4" x14ac:dyDescent="0.25">
      <c r="A3072" s="133"/>
      <c r="D3072" s="8"/>
    </row>
    <row r="3073" spans="1:4" x14ac:dyDescent="0.25">
      <c r="A3073" s="133"/>
      <c r="D3073" s="8"/>
    </row>
    <row r="3074" spans="1:4" x14ac:dyDescent="0.25">
      <c r="A3074" s="133"/>
      <c r="D3074" s="8"/>
    </row>
    <row r="3075" spans="1:4" x14ac:dyDescent="0.25">
      <c r="A3075" s="133"/>
      <c r="D3075" s="8"/>
    </row>
    <row r="3076" spans="1:4" x14ac:dyDescent="0.25">
      <c r="A3076" s="133"/>
      <c r="D3076" s="8"/>
    </row>
    <row r="3077" spans="1:4" x14ac:dyDescent="0.25">
      <c r="A3077" s="133"/>
      <c r="D3077" s="8"/>
    </row>
    <row r="3078" spans="1:4" x14ac:dyDescent="0.25">
      <c r="A3078" s="133"/>
      <c r="D3078" s="8"/>
    </row>
    <row r="3079" spans="1:4" x14ac:dyDescent="0.25">
      <c r="A3079" s="133"/>
      <c r="D3079" s="8"/>
    </row>
    <row r="3080" spans="1:4" x14ac:dyDescent="0.25">
      <c r="A3080" s="133"/>
      <c r="D3080" s="8"/>
    </row>
    <row r="3081" spans="1:4" x14ac:dyDescent="0.25">
      <c r="A3081" s="133"/>
      <c r="D3081" s="8"/>
    </row>
    <row r="3082" spans="1:4" x14ac:dyDescent="0.25">
      <c r="A3082" s="133"/>
      <c r="D3082" s="8"/>
    </row>
    <row r="3083" spans="1:4" x14ac:dyDescent="0.25">
      <c r="A3083" s="133"/>
      <c r="D3083" s="8"/>
    </row>
    <row r="3084" spans="1:4" x14ac:dyDescent="0.25">
      <c r="A3084" s="133"/>
      <c r="D3084" s="8"/>
    </row>
    <row r="3085" spans="1:4" x14ac:dyDescent="0.25">
      <c r="A3085" s="133"/>
      <c r="D3085" s="8"/>
    </row>
    <row r="3086" spans="1:4" x14ac:dyDescent="0.25">
      <c r="A3086" s="133"/>
      <c r="D3086" s="8"/>
    </row>
    <row r="3087" spans="1:4" x14ac:dyDescent="0.25">
      <c r="A3087" s="133"/>
      <c r="D3087" s="8"/>
    </row>
    <row r="3088" spans="1:4" x14ac:dyDescent="0.25">
      <c r="A3088" s="133"/>
      <c r="D3088" s="8"/>
    </row>
    <row r="3089" spans="1:4" x14ac:dyDescent="0.25">
      <c r="A3089" s="133"/>
      <c r="D3089" s="8"/>
    </row>
    <row r="3090" spans="1:4" x14ac:dyDescent="0.25">
      <c r="A3090" s="133"/>
      <c r="D3090" s="8"/>
    </row>
    <row r="3091" spans="1:4" x14ac:dyDescent="0.25">
      <c r="A3091" s="133"/>
      <c r="D3091" s="8"/>
    </row>
    <row r="3092" spans="1:4" x14ac:dyDescent="0.25">
      <c r="A3092" s="133"/>
      <c r="D3092" s="8"/>
    </row>
    <row r="3093" spans="1:4" x14ac:dyDescent="0.25">
      <c r="A3093" s="133"/>
      <c r="D3093" s="8"/>
    </row>
    <row r="3094" spans="1:4" x14ac:dyDescent="0.25">
      <c r="A3094" s="133"/>
      <c r="D3094" s="8"/>
    </row>
    <row r="3095" spans="1:4" x14ac:dyDescent="0.25">
      <c r="A3095" s="133"/>
      <c r="D3095" s="8"/>
    </row>
    <row r="3096" spans="1:4" x14ac:dyDescent="0.25">
      <c r="A3096" s="133"/>
      <c r="D3096" s="8"/>
    </row>
    <row r="3097" spans="1:4" x14ac:dyDescent="0.25">
      <c r="A3097" s="133"/>
      <c r="D3097" s="8"/>
    </row>
    <row r="3098" spans="1:4" x14ac:dyDescent="0.25">
      <c r="A3098" s="133"/>
      <c r="D3098" s="8"/>
    </row>
    <row r="3099" spans="1:4" x14ac:dyDescent="0.25">
      <c r="A3099" s="133"/>
      <c r="D3099" s="8"/>
    </row>
    <row r="3100" spans="1:4" x14ac:dyDescent="0.25">
      <c r="A3100" s="133"/>
      <c r="D3100" s="8"/>
    </row>
    <row r="3101" spans="1:4" x14ac:dyDescent="0.25">
      <c r="A3101" s="133"/>
      <c r="D3101" s="8"/>
    </row>
    <row r="3102" spans="1:4" x14ac:dyDescent="0.25">
      <c r="A3102" s="133"/>
      <c r="D3102" s="8"/>
    </row>
    <row r="3103" spans="1:4" x14ac:dyDescent="0.25">
      <c r="A3103" s="133"/>
      <c r="D3103" s="8"/>
    </row>
    <row r="3104" spans="1:4" x14ac:dyDescent="0.25">
      <c r="A3104" s="133"/>
      <c r="D3104" s="8"/>
    </row>
    <row r="3105" spans="1:4" x14ac:dyDescent="0.25">
      <c r="A3105" s="133"/>
      <c r="D3105" s="8"/>
    </row>
    <row r="3106" spans="1:4" x14ac:dyDescent="0.25">
      <c r="A3106" s="133"/>
      <c r="D3106" s="8"/>
    </row>
    <row r="3107" spans="1:4" x14ac:dyDescent="0.25">
      <c r="A3107" s="133"/>
      <c r="D3107" s="8"/>
    </row>
    <row r="3108" spans="1:4" x14ac:dyDescent="0.25">
      <c r="A3108" s="133"/>
      <c r="D3108" s="8"/>
    </row>
    <row r="3109" spans="1:4" x14ac:dyDescent="0.25">
      <c r="A3109" s="133"/>
      <c r="D3109" s="8"/>
    </row>
    <row r="3110" spans="1:4" x14ac:dyDescent="0.25">
      <c r="A3110" s="133"/>
      <c r="D3110" s="8"/>
    </row>
    <row r="3111" spans="1:4" x14ac:dyDescent="0.25">
      <c r="A3111" s="133"/>
      <c r="D3111" s="8"/>
    </row>
    <row r="3112" spans="1:4" x14ac:dyDescent="0.25">
      <c r="A3112" s="133"/>
      <c r="D3112" s="8"/>
    </row>
    <row r="3113" spans="1:4" x14ac:dyDescent="0.25">
      <c r="A3113" s="133"/>
      <c r="D3113" s="8"/>
    </row>
    <row r="3114" spans="1:4" x14ac:dyDescent="0.25">
      <c r="A3114" s="133"/>
      <c r="D3114" s="8"/>
    </row>
    <row r="3115" spans="1:4" x14ac:dyDescent="0.25">
      <c r="A3115" s="133"/>
      <c r="D3115" s="8"/>
    </row>
    <row r="3116" spans="1:4" x14ac:dyDescent="0.25">
      <c r="A3116" s="133"/>
      <c r="D3116" s="8"/>
    </row>
    <row r="3117" spans="1:4" x14ac:dyDescent="0.25">
      <c r="A3117" s="133"/>
      <c r="D3117" s="8"/>
    </row>
    <row r="3118" spans="1:4" x14ac:dyDescent="0.25">
      <c r="A3118" s="133"/>
      <c r="D3118" s="8"/>
    </row>
    <row r="3119" spans="1:4" x14ac:dyDescent="0.25">
      <c r="A3119" s="133"/>
      <c r="D3119" s="8"/>
    </row>
    <row r="3120" spans="1:4" x14ac:dyDescent="0.25">
      <c r="A3120" s="133"/>
      <c r="D3120" s="8"/>
    </row>
    <row r="3121" spans="1:4" x14ac:dyDescent="0.25">
      <c r="A3121" s="133"/>
      <c r="D3121" s="8"/>
    </row>
    <row r="3122" spans="1:4" x14ac:dyDescent="0.25">
      <c r="A3122" s="133"/>
      <c r="D3122" s="8"/>
    </row>
    <row r="3123" spans="1:4" x14ac:dyDescent="0.25">
      <c r="A3123" s="133"/>
      <c r="D3123" s="8"/>
    </row>
    <row r="3124" spans="1:4" x14ac:dyDescent="0.25">
      <c r="A3124" s="133"/>
      <c r="D3124" s="8"/>
    </row>
    <row r="3125" spans="1:4" x14ac:dyDescent="0.25">
      <c r="A3125" s="133"/>
      <c r="D3125" s="8"/>
    </row>
    <row r="3126" spans="1:4" x14ac:dyDescent="0.25">
      <c r="A3126" s="133"/>
      <c r="D3126" s="8"/>
    </row>
    <row r="3127" spans="1:4" x14ac:dyDescent="0.25">
      <c r="A3127" s="133"/>
      <c r="D3127" s="8"/>
    </row>
    <row r="3128" spans="1:4" x14ac:dyDescent="0.25">
      <c r="A3128" s="133"/>
      <c r="D3128" s="8"/>
    </row>
    <row r="3129" spans="1:4" x14ac:dyDescent="0.25">
      <c r="A3129" s="133"/>
      <c r="D3129" s="8"/>
    </row>
    <row r="3130" spans="1:4" x14ac:dyDescent="0.25">
      <c r="A3130" s="133"/>
      <c r="D3130" s="8"/>
    </row>
    <row r="3131" spans="1:4" x14ac:dyDescent="0.25">
      <c r="A3131" s="133"/>
      <c r="D3131" s="8"/>
    </row>
    <row r="3132" spans="1:4" x14ac:dyDescent="0.25">
      <c r="A3132" s="133"/>
      <c r="D3132" s="8"/>
    </row>
    <row r="3133" spans="1:4" x14ac:dyDescent="0.25">
      <c r="A3133" s="133"/>
      <c r="D3133" s="8"/>
    </row>
    <row r="3134" spans="1:4" x14ac:dyDescent="0.25">
      <c r="A3134" s="133"/>
      <c r="D3134" s="8"/>
    </row>
    <row r="3135" spans="1:4" x14ac:dyDescent="0.25">
      <c r="A3135" s="133"/>
      <c r="D3135" s="8"/>
    </row>
    <row r="3136" spans="1:4" x14ac:dyDescent="0.25">
      <c r="A3136" s="133"/>
      <c r="D3136" s="8"/>
    </row>
    <row r="3137" spans="1:4" x14ac:dyDescent="0.25">
      <c r="A3137" s="133"/>
      <c r="D3137" s="8"/>
    </row>
    <row r="3138" spans="1:4" x14ac:dyDescent="0.25">
      <c r="A3138" s="133"/>
      <c r="D3138" s="8"/>
    </row>
    <row r="3139" spans="1:4" x14ac:dyDescent="0.25">
      <c r="A3139" s="133"/>
      <c r="D3139" s="8"/>
    </row>
    <row r="3140" spans="1:4" x14ac:dyDescent="0.25">
      <c r="A3140" s="133"/>
      <c r="D3140" s="8"/>
    </row>
    <row r="3141" spans="1:4" x14ac:dyDescent="0.25">
      <c r="A3141" s="133"/>
      <c r="D3141" s="8"/>
    </row>
    <row r="3142" spans="1:4" x14ac:dyDescent="0.25">
      <c r="A3142" s="133"/>
      <c r="D3142" s="8"/>
    </row>
    <row r="3143" spans="1:4" x14ac:dyDescent="0.25">
      <c r="A3143" s="133"/>
      <c r="D3143" s="8"/>
    </row>
    <row r="3144" spans="1:4" x14ac:dyDescent="0.25">
      <c r="A3144" s="133"/>
      <c r="D3144" s="8"/>
    </row>
    <row r="3145" spans="1:4" x14ac:dyDescent="0.25">
      <c r="A3145" s="133"/>
      <c r="D3145" s="8"/>
    </row>
    <row r="3146" spans="1:4" x14ac:dyDescent="0.25">
      <c r="A3146" s="133"/>
      <c r="D3146" s="8"/>
    </row>
    <row r="3147" spans="1:4" x14ac:dyDescent="0.25">
      <c r="A3147" s="133"/>
      <c r="D3147" s="8"/>
    </row>
    <row r="3148" spans="1:4" x14ac:dyDescent="0.25">
      <c r="A3148" s="133"/>
      <c r="D3148" s="8"/>
    </row>
    <row r="3149" spans="1:4" x14ac:dyDescent="0.25">
      <c r="A3149" s="133"/>
      <c r="D3149" s="8"/>
    </row>
    <row r="3150" spans="1:4" x14ac:dyDescent="0.25">
      <c r="A3150" s="133"/>
      <c r="D3150" s="8"/>
    </row>
    <row r="3151" spans="1:4" x14ac:dyDescent="0.25">
      <c r="A3151" s="133"/>
      <c r="D3151" s="8"/>
    </row>
    <row r="3152" spans="1:4" x14ac:dyDescent="0.25">
      <c r="A3152" s="133"/>
      <c r="D3152" s="8"/>
    </row>
    <row r="3153" spans="1:4" x14ac:dyDescent="0.25">
      <c r="A3153" s="133"/>
      <c r="D3153" s="8"/>
    </row>
    <row r="3154" spans="1:4" x14ac:dyDescent="0.25">
      <c r="A3154" s="133"/>
      <c r="D3154" s="8"/>
    </row>
    <row r="3155" spans="1:4" x14ac:dyDescent="0.25">
      <c r="A3155" s="133"/>
      <c r="D3155" s="8"/>
    </row>
    <row r="3156" spans="1:4" x14ac:dyDescent="0.25">
      <c r="A3156" s="133"/>
      <c r="D3156" s="8"/>
    </row>
    <row r="3157" spans="1:4" x14ac:dyDescent="0.25">
      <c r="A3157" s="133"/>
      <c r="D3157" s="8"/>
    </row>
    <row r="3158" spans="1:4" x14ac:dyDescent="0.25">
      <c r="A3158" s="133"/>
      <c r="D3158" s="8"/>
    </row>
    <row r="3159" spans="1:4" x14ac:dyDescent="0.25">
      <c r="A3159" s="133"/>
      <c r="D3159" s="8"/>
    </row>
    <row r="3160" spans="1:4" x14ac:dyDescent="0.25">
      <c r="A3160" s="133"/>
      <c r="D3160" s="8"/>
    </row>
    <row r="3161" spans="1:4" x14ac:dyDescent="0.25">
      <c r="A3161" s="133"/>
      <c r="D3161" s="8"/>
    </row>
    <row r="3162" spans="1:4" x14ac:dyDescent="0.25">
      <c r="A3162" s="133"/>
      <c r="D3162" s="8"/>
    </row>
    <row r="3163" spans="1:4" x14ac:dyDescent="0.25">
      <c r="A3163" s="133"/>
      <c r="D3163" s="8"/>
    </row>
    <row r="3164" spans="1:4" x14ac:dyDescent="0.25">
      <c r="A3164" s="133"/>
      <c r="D3164" s="8"/>
    </row>
    <row r="3165" spans="1:4" x14ac:dyDescent="0.25">
      <c r="A3165" s="133"/>
      <c r="D3165" s="8"/>
    </row>
    <row r="3166" spans="1:4" x14ac:dyDescent="0.25">
      <c r="A3166" s="133"/>
      <c r="D3166" s="8"/>
    </row>
    <row r="3167" spans="1:4" x14ac:dyDescent="0.25">
      <c r="A3167" s="133"/>
      <c r="D3167" s="8"/>
    </row>
    <row r="3168" spans="1:4" x14ac:dyDescent="0.25">
      <c r="A3168" s="133"/>
      <c r="D3168" s="8"/>
    </row>
    <row r="3169" spans="1:4" x14ac:dyDescent="0.25">
      <c r="A3169" s="133"/>
      <c r="D3169" s="8"/>
    </row>
    <row r="3170" spans="1:4" x14ac:dyDescent="0.25">
      <c r="A3170" s="133"/>
      <c r="D3170" s="8"/>
    </row>
    <row r="3171" spans="1:4" x14ac:dyDescent="0.25">
      <c r="A3171" s="133"/>
      <c r="D3171" s="8"/>
    </row>
    <row r="3172" spans="1:4" x14ac:dyDescent="0.25">
      <c r="A3172" s="133"/>
      <c r="D3172" s="8"/>
    </row>
    <row r="3173" spans="1:4" x14ac:dyDescent="0.25">
      <c r="A3173" s="133"/>
      <c r="D3173" s="8"/>
    </row>
    <row r="3174" spans="1:4" x14ac:dyDescent="0.25">
      <c r="A3174" s="133"/>
      <c r="D3174" s="8"/>
    </row>
    <row r="3175" spans="1:4" x14ac:dyDescent="0.25">
      <c r="A3175" s="133"/>
      <c r="D3175" s="8"/>
    </row>
    <row r="3176" spans="1:4" x14ac:dyDescent="0.25">
      <c r="A3176" s="133"/>
      <c r="D3176" s="8"/>
    </row>
    <row r="3177" spans="1:4" x14ac:dyDescent="0.25">
      <c r="A3177" s="133"/>
      <c r="D3177" s="8"/>
    </row>
    <row r="3178" spans="1:4" x14ac:dyDescent="0.25">
      <c r="A3178" s="133"/>
      <c r="D3178" s="8"/>
    </row>
    <row r="3179" spans="1:4" x14ac:dyDescent="0.25">
      <c r="A3179" s="133"/>
      <c r="D3179" s="8"/>
    </row>
    <row r="3180" spans="1:4" x14ac:dyDescent="0.25">
      <c r="A3180" s="133"/>
      <c r="D3180" s="8"/>
    </row>
    <row r="3181" spans="1:4" x14ac:dyDescent="0.25">
      <c r="A3181" s="133"/>
      <c r="D3181" s="8"/>
    </row>
    <row r="3182" spans="1:4" x14ac:dyDescent="0.25">
      <c r="A3182" s="133"/>
      <c r="D3182" s="8"/>
    </row>
    <row r="3183" spans="1:4" x14ac:dyDescent="0.25">
      <c r="A3183" s="133"/>
      <c r="D3183" s="8"/>
    </row>
    <row r="3184" spans="1:4" x14ac:dyDescent="0.25">
      <c r="A3184" s="133"/>
      <c r="D3184" s="8"/>
    </row>
    <row r="3185" spans="1:4" x14ac:dyDescent="0.25">
      <c r="A3185" s="133"/>
      <c r="D3185" s="8"/>
    </row>
    <row r="3186" spans="1:4" x14ac:dyDescent="0.25">
      <c r="A3186" s="133"/>
      <c r="D3186" s="8"/>
    </row>
    <row r="3187" spans="1:4" x14ac:dyDescent="0.25">
      <c r="A3187" s="133"/>
      <c r="D3187" s="8"/>
    </row>
    <row r="3188" spans="1:4" x14ac:dyDescent="0.25">
      <c r="A3188" s="133"/>
      <c r="D3188" s="8"/>
    </row>
    <row r="3189" spans="1:4" x14ac:dyDescent="0.25">
      <c r="A3189" s="133"/>
      <c r="D3189" s="8"/>
    </row>
    <row r="3190" spans="1:4" x14ac:dyDescent="0.25">
      <c r="A3190" s="133"/>
      <c r="D3190" s="8"/>
    </row>
    <row r="3191" spans="1:4" x14ac:dyDescent="0.25">
      <c r="A3191" s="133"/>
      <c r="D3191" s="8"/>
    </row>
    <row r="3192" spans="1:4" x14ac:dyDescent="0.25">
      <c r="A3192" s="133"/>
      <c r="D3192" s="8"/>
    </row>
    <row r="3193" spans="1:4" x14ac:dyDescent="0.25">
      <c r="A3193" s="133"/>
      <c r="D3193" s="8"/>
    </row>
    <row r="3194" spans="1:4" x14ac:dyDescent="0.25">
      <c r="A3194" s="133"/>
      <c r="D3194" s="8"/>
    </row>
    <row r="3195" spans="1:4" x14ac:dyDescent="0.25">
      <c r="A3195" s="133"/>
      <c r="D3195" s="8"/>
    </row>
    <row r="3196" spans="1:4" x14ac:dyDescent="0.25">
      <c r="A3196" s="133"/>
      <c r="D3196" s="8"/>
    </row>
    <row r="3197" spans="1:4" x14ac:dyDescent="0.25">
      <c r="A3197" s="133"/>
      <c r="D3197" s="8"/>
    </row>
    <row r="3198" spans="1:4" x14ac:dyDescent="0.25">
      <c r="A3198" s="133"/>
      <c r="D3198" s="8"/>
    </row>
    <row r="3199" spans="1:4" x14ac:dyDescent="0.25">
      <c r="A3199" s="133"/>
      <c r="D3199" s="8"/>
    </row>
    <row r="3200" spans="1:4" x14ac:dyDescent="0.25">
      <c r="A3200" s="133"/>
      <c r="D3200" s="8"/>
    </row>
    <row r="3201" spans="1:4" x14ac:dyDescent="0.25">
      <c r="A3201" s="133"/>
      <c r="D3201" s="8"/>
    </row>
    <row r="3202" spans="1:4" x14ac:dyDescent="0.25">
      <c r="A3202" s="133"/>
      <c r="D3202" s="8"/>
    </row>
    <row r="3203" spans="1:4" x14ac:dyDescent="0.25">
      <c r="A3203" s="133"/>
      <c r="D3203" s="8"/>
    </row>
    <row r="3204" spans="1:4" x14ac:dyDescent="0.25">
      <c r="A3204" s="133"/>
      <c r="D3204" s="8"/>
    </row>
    <row r="3205" spans="1:4" x14ac:dyDescent="0.25">
      <c r="A3205" s="133"/>
      <c r="D3205" s="8"/>
    </row>
    <row r="3206" spans="1:4" x14ac:dyDescent="0.25">
      <c r="A3206" s="133"/>
      <c r="D3206" s="8"/>
    </row>
    <row r="3207" spans="1:4" x14ac:dyDescent="0.25">
      <c r="A3207" s="133"/>
      <c r="D3207" s="8"/>
    </row>
    <row r="3208" spans="1:4" x14ac:dyDescent="0.25">
      <c r="A3208" s="133"/>
      <c r="D3208" s="8"/>
    </row>
    <row r="3209" spans="1:4" x14ac:dyDescent="0.25">
      <c r="A3209" s="133"/>
      <c r="D3209" s="8"/>
    </row>
    <row r="3210" spans="1:4" x14ac:dyDescent="0.25">
      <c r="A3210" s="133"/>
      <c r="D3210" s="8"/>
    </row>
    <row r="3211" spans="1:4" x14ac:dyDescent="0.25">
      <c r="A3211" s="133"/>
      <c r="D3211" s="8"/>
    </row>
    <row r="3212" spans="1:4" x14ac:dyDescent="0.25">
      <c r="A3212" s="133"/>
      <c r="D3212" s="8"/>
    </row>
    <row r="3213" spans="1:4" x14ac:dyDescent="0.25">
      <c r="A3213" s="133"/>
      <c r="D3213" s="8"/>
    </row>
    <row r="3214" spans="1:4" x14ac:dyDescent="0.25">
      <c r="A3214" s="133"/>
      <c r="D3214" s="8"/>
    </row>
    <row r="3215" spans="1:4" x14ac:dyDescent="0.25">
      <c r="A3215" s="133"/>
      <c r="D3215" s="8"/>
    </row>
    <row r="3216" spans="1:4" x14ac:dyDescent="0.25">
      <c r="A3216" s="133"/>
      <c r="D3216" s="8"/>
    </row>
    <row r="3217" spans="1:4" x14ac:dyDescent="0.25">
      <c r="A3217" s="133"/>
      <c r="D3217" s="8"/>
    </row>
    <row r="3218" spans="1:4" x14ac:dyDescent="0.25">
      <c r="A3218" s="133"/>
      <c r="D3218" s="8"/>
    </row>
    <row r="3219" spans="1:4" x14ac:dyDescent="0.25">
      <c r="A3219" s="133"/>
      <c r="D3219" s="8"/>
    </row>
    <row r="3220" spans="1:4" x14ac:dyDescent="0.25">
      <c r="A3220" s="133"/>
      <c r="D3220" s="8"/>
    </row>
    <row r="3221" spans="1:4" x14ac:dyDescent="0.25">
      <c r="A3221" s="133"/>
      <c r="D3221" s="8"/>
    </row>
    <row r="3222" spans="1:4" x14ac:dyDescent="0.25">
      <c r="A3222" s="133"/>
      <c r="D3222" s="8"/>
    </row>
    <row r="3223" spans="1:4" x14ac:dyDescent="0.25">
      <c r="A3223" s="133"/>
      <c r="D3223" s="8"/>
    </row>
    <row r="3224" spans="1:4" x14ac:dyDescent="0.25">
      <c r="A3224" s="133"/>
      <c r="D3224" s="8"/>
    </row>
    <row r="3225" spans="1:4" x14ac:dyDescent="0.25">
      <c r="A3225" s="133"/>
      <c r="D3225" s="8"/>
    </row>
    <row r="3226" spans="1:4" x14ac:dyDescent="0.25">
      <c r="A3226" s="133"/>
      <c r="D3226" s="8"/>
    </row>
    <row r="3227" spans="1:4" x14ac:dyDescent="0.25">
      <c r="A3227" s="133"/>
      <c r="D3227" s="8"/>
    </row>
    <row r="3228" spans="1:4" x14ac:dyDescent="0.25">
      <c r="A3228" s="133"/>
      <c r="D3228" s="8"/>
    </row>
    <row r="3229" spans="1:4" x14ac:dyDescent="0.25">
      <c r="A3229" s="133"/>
      <c r="D3229" s="8"/>
    </row>
    <row r="3230" spans="1:4" x14ac:dyDescent="0.25">
      <c r="A3230" s="133"/>
      <c r="D3230" s="8"/>
    </row>
    <row r="3231" spans="1:4" x14ac:dyDescent="0.25">
      <c r="A3231" s="133"/>
      <c r="D3231" s="8"/>
    </row>
    <row r="3232" spans="1:4" x14ac:dyDescent="0.25">
      <c r="A3232" s="133"/>
      <c r="D3232" s="8"/>
    </row>
    <row r="3233" spans="1:4" x14ac:dyDescent="0.25">
      <c r="A3233" s="133"/>
      <c r="D3233" s="8"/>
    </row>
    <row r="3234" spans="1:4" x14ac:dyDescent="0.25">
      <c r="A3234" s="133"/>
      <c r="D3234" s="8"/>
    </row>
    <row r="3235" spans="1:4" x14ac:dyDescent="0.25">
      <c r="A3235" s="133"/>
      <c r="D3235" s="8"/>
    </row>
    <row r="3236" spans="1:4" x14ac:dyDescent="0.25">
      <c r="A3236" s="133"/>
      <c r="D3236" s="8"/>
    </row>
    <row r="3237" spans="1:4" x14ac:dyDescent="0.25">
      <c r="A3237" s="133"/>
      <c r="D3237" s="8"/>
    </row>
    <row r="3238" spans="1:4" x14ac:dyDescent="0.25">
      <c r="A3238" s="133"/>
      <c r="D3238" s="8"/>
    </row>
    <row r="3239" spans="1:4" x14ac:dyDescent="0.25">
      <c r="A3239" s="133"/>
      <c r="D3239" s="8"/>
    </row>
    <row r="3240" spans="1:4" x14ac:dyDescent="0.25">
      <c r="A3240" s="133"/>
      <c r="D3240" s="8"/>
    </row>
    <row r="3241" spans="1:4" x14ac:dyDescent="0.25">
      <c r="A3241" s="133"/>
      <c r="D3241" s="8"/>
    </row>
    <row r="3242" spans="1:4" x14ac:dyDescent="0.25">
      <c r="A3242" s="133"/>
      <c r="D3242" s="8"/>
    </row>
    <row r="3243" spans="1:4" x14ac:dyDescent="0.25">
      <c r="A3243" s="133"/>
      <c r="D3243" s="8"/>
    </row>
    <row r="3244" spans="1:4" x14ac:dyDescent="0.25">
      <c r="A3244" s="133"/>
      <c r="D3244" s="8"/>
    </row>
    <row r="3245" spans="1:4" x14ac:dyDescent="0.25">
      <c r="A3245" s="133"/>
      <c r="D3245" s="8"/>
    </row>
    <row r="3246" spans="1:4" x14ac:dyDescent="0.25">
      <c r="A3246" s="133"/>
      <c r="D3246" s="8"/>
    </row>
    <row r="3247" spans="1:4" x14ac:dyDescent="0.25">
      <c r="A3247" s="133"/>
      <c r="D3247" s="8"/>
    </row>
    <row r="3248" spans="1:4" x14ac:dyDescent="0.25">
      <c r="A3248" s="133"/>
      <c r="D3248" s="8"/>
    </row>
    <row r="3249" spans="1:4" x14ac:dyDescent="0.25">
      <c r="A3249" s="133"/>
      <c r="D3249" s="8"/>
    </row>
    <row r="3250" spans="1:4" x14ac:dyDescent="0.25">
      <c r="A3250" s="133"/>
      <c r="D3250" s="8"/>
    </row>
    <row r="3251" spans="1:4" x14ac:dyDescent="0.25">
      <c r="A3251" s="133"/>
      <c r="D3251" s="8"/>
    </row>
    <row r="3252" spans="1:4" x14ac:dyDescent="0.25">
      <c r="A3252" s="133"/>
      <c r="D3252" s="8"/>
    </row>
    <row r="3253" spans="1:4" x14ac:dyDescent="0.25">
      <c r="A3253" s="133"/>
      <c r="D3253" s="8"/>
    </row>
    <row r="3254" spans="1:4" x14ac:dyDescent="0.25">
      <c r="A3254" s="133"/>
      <c r="D3254" s="8"/>
    </row>
    <row r="3255" spans="1:4" x14ac:dyDescent="0.25">
      <c r="A3255" s="133"/>
      <c r="D3255" s="8"/>
    </row>
    <row r="3256" spans="1:4" x14ac:dyDescent="0.25">
      <c r="A3256" s="133"/>
      <c r="D3256" s="8"/>
    </row>
    <row r="3257" spans="1:4" x14ac:dyDescent="0.25">
      <c r="A3257" s="133"/>
      <c r="D3257" s="8"/>
    </row>
    <row r="3258" spans="1:4" x14ac:dyDescent="0.25">
      <c r="A3258" s="133"/>
      <c r="D3258" s="8"/>
    </row>
    <row r="3259" spans="1:4" x14ac:dyDescent="0.25">
      <c r="A3259" s="133"/>
      <c r="D3259" s="8"/>
    </row>
    <row r="3260" spans="1:4" x14ac:dyDescent="0.25">
      <c r="A3260" s="133"/>
      <c r="D3260" s="8"/>
    </row>
    <row r="3261" spans="1:4" x14ac:dyDescent="0.25">
      <c r="A3261" s="133"/>
      <c r="D3261" s="8"/>
    </row>
    <row r="3262" spans="1:4" x14ac:dyDescent="0.25">
      <c r="A3262" s="133"/>
      <c r="D3262" s="8"/>
    </row>
    <row r="3263" spans="1:4" x14ac:dyDescent="0.25">
      <c r="A3263" s="133"/>
      <c r="D3263" s="8"/>
    </row>
    <row r="3264" spans="1:4" x14ac:dyDescent="0.25">
      <c r="A3264" s="133"/>
      <c r="D3264" s="8"/>
    </row>
    <row r="3265" spans="1:4" x14ac:dyDescent="0.25">
      <c r="A3265" s="133"/>
      <c r="D3265" s="8"/>
    </row>
    <row r="3266" spans="1:4" x14ac:dyDescent="0.25">
      <c r="A3266" s="133"/>
      <c r="D3266" s="8"/>
    </row>
    <row r="3267" spans="1:4" x14ac:dyDescent="0.25">
      <c r="A3267" s="133"/>
      <c r="D3267" s="8"/>
    </row>
    <row r="3268" spans="1:4" x14ac:dyDescent="0.25">
      <c r="A3268" s="133"/>
      <c r="D3268" s="8"/>
    </row>
    <row r="3269" spans="1:4" x14ac:dyDescent="0.25">
      <c r="A3269" s="133"/>
      <c r="D3269" s="8"/>
    </row>
    <row r="3270" spans="1:4" x14ac:dyDescent="0.25">
      <c r="A3270" s="133"/>
      <c r="D3270" s="8"/>
    </row>
    <row r="3271" spans="1:4" x14ac:dyDescent="0.25">
      <c r="A3271" s="133"/>
      <c r="D3271" s="8"/>
    </row>
    <row r="3272" spans="1:4" x14ac:dyDescent="0.25">
      <c r="A3272" s="133"/>
      <c r="D3272" s="8"/>
    </row>
    <row r="3273" spans="1:4" x14ac:dyDescent="0.25">
      <c r="A3273" s="133"/>
      <c r="D3273" s="8"/>
    </row>
    <row r="3274" spans="1:4" x14ac:dyDescent="0.25">
      <c r="A3274" s="133"/>
      <c r="D3274" s="8"/>
    </row>
    <row r="3275" spans="1:4" x14ac:dyDescent="0.25">
      <c r="A3275" s="133"/>
      <c r="D3275" s="8"/>
    </row>
    <row r="3276" spans="1:4" x14ac:dyDescent="0.25">
      <c r="A3276" s="133"/>
      <c r="D3276" s="8"/>
    </row>
    <row r="3277" spans="1:4" x14ac:dyDescent="0.25">
      <c r="A3277" s="133"/>
      <c r="D3277" s="8"/>
    </row>
    <row r="3278" spans="1:4" x14ac:dyDescent="0.25">
      <c r="A3278" s="133"/>
      <c r="D3278" s="8"/>
    </row>
    <row r="3279" spans="1:4" x14ac:dyDescent="0.25">
      <c r="A3279" s="133"/>
      <c r="D3279" s="8"/>
    </row>
    <row r="3280" spans="1:4" x14ac:dyDescent="0.25">
      <c r="A3280" s="133"/>
      <c r="D3280" s="8"/>
    </row>
    <row r="3281" spans="1:4" x14ac:dyDescent="0.25">
      <c r="A3281" s="133"/>
      <c r="D3281" s="8"/>
    </row>
    <row r="3282" spans="1:4" x14ac:dyDescent="0.25">
      <c r="A3282" s="133"/>
      <c r="D3282" s="8"/>
    </row>
    <row r="3283" spans="1:4" x14ac:dyDescent="0.25">
      <c r="A3283" s="133"/>
      <c r="D3283" s="8"/>
    </row>
    <row r="3284" spans="1:4" x14ac:dyDescent="0.25">
      <c r="A3284" s="133"/>
      <c r="D3284" s="8"/>
    </row>
    <row r="3285" spans="1:4" x14ac:dyDescent="0.25">
      <c r="A3285" s="133"/>
      <c r="D3285" s="8"/>
    </row>
    <row r="3286" spans="1:4" x14ac:dyDescent="0.25">
      <c r="A3286" s="133"/>
      <c r="D3286" s="8"/>
    </row>
    <row r="3287" spans="1:4" x14ac:dyDescent="0.25">
      <c r="A3287" s="133"/>
      <c r="D3287" s="8"/>
    </row>
    <row r="3288" spans="1:4" x14ac:dyDescent="0.25">
      <c r="A3288" s="133"/>
      <c r="D3288" s="8"/>
    </row>
    <row r="3289" spans="1:4" x14ac:dyDescent="0.25">
      <c r="A3289" s="133"/>
      <c r="D3289" s="8"/>
    </row>
    <row r="3290" spans="1:4" x14ac:dyDescent="0.25">
      <c r="A3290" s="133"/>
      <c r="D3290" s="8"/>
    </row>
    <row r="3291" spans="1:4" x14ac:dyDescent="0.25">
      <c r="A3291" s="133"/>
      <c r="D3291" s="8"/>
    </row>
    <row r="3292" spans="1:4" x14ac:dyDescent="0.25">
      <c r="A3292" s="133"/>
      <c r="D3292" s="8"/>
    </row>
    <row r="3293" spans="1:4" x14ac:dyDescent="0.25">
      <c r="A3293" s="133"/>
      <c r="D3293" s="8"/>
    </row>
    <row r="3294" spans="1:4" x14ac:dyDescent="0.25">
      <c r="A3294" s="133"/>
      <c r="D3294" s="8"/>
    </row>
    <row r="3295" spans="1:4" x14ac:dyDescent="0.25">
      <c r="A3295" s="133"/>
      <c r="D3295" s="8"/>
    </row>
    <row r="3296" spans="1:4" x14ac:dyDescent="0.25">
      <c r="A3296" s="133"/>
      <c r="D3296" s="8"/>
    </row>
    <row r="3297" spans="1:4" x14ac:dyDescent="0.25">
      <c r="A3297" s="133"/>
      <c r="D3297" s="8"/>
    </row>
    <row r="3298" spans="1:4" x14ac:dyDescent="0.25">
      <c r="A3298" s="133"/>
      <c r="D3298" s="8"/>
    </row>
    <row r="3299" spans="1:4" x14ac:dyDescent="0.25">
      <c r="A3299" s="133"/>
      <c r="D3299" s="8"/>
    </row>
    <row r="3300" spans="1:4" x14ac:dyDescent="0.25">
      <c r="A3300" s="133"/>
      <c r="D3300" s="8"/>
    </row>
    <row r="3301" spans="1:4" x14ac:dyDescent="0.25">
      <c r="A3301" s="133"/>
      <c r="D3301" s="8"/>
    </row>
    <row r="3302" spans="1:4" x14ac:dyDescent="0.25">
      <c r="A3302" s="133"/>
      <c r="D3302" s="8"/>
    </row>
    <row r="3303" spans="1:4" x14ac:dyDescent="0.25">
      <c r="A3303" s="133"/>
      <c r="D3303" s="8"/>
    </row>
    <row r="3304" spans="1:4" x14ac:dyDescent="0.25">
      <c r="A3304" s="133"/>
      <c r="D3304" s="8"/>
    </row>
    <row r="3305" spans="1:4" x14ac:dyDescent="0.25">
      <c r="A3305" s="133"/>
      <c r="D3305" s="8"/>
    </row>
    <row r="3306" spans="1:4" x14ac:dyDescent="0.25">
      <c r="A3306" s="133"/>
      <c r="D3306" s="8"/>
    </row>
    <row r="3307" spans="1:4" x14ac:dyDescent="0.25">
      <c r="A3307" s="133"/>
      <c r="D3307" s="8"/>
    </row>
    <row r="3308" spans="1:4" x14ac:dyDescent="0.25">
      <c r="A3308" s="133"/>
      <c r="D3308" s="8"/>
    </row>
    <row r="3309" spans="1:4" x14ac:dyDescent="0.25">
      <c r="A3309" s="133"/>
      <c r="D3309" s="8"/>
    </row>
    <row r="3310" spans="1:4" x14ac:dyDescent="0.25">
      <c r="A3310" s="133"/>
      <c r="D3310" s="8"/>
    </row>
    <row r="3311" spans="1:4" x14ac:dyDescent="0.25">
      <c r="A3311" s="133"/>
      <c r="D3311" s="8"/>
    </row>
    <row r="3312" spans="1:4" x14ac:dyDescent="0.25">
      <c r="A3312" s="133"/>
      <c r="D3312" s="8"/>
    </row>
    <row r="3313" spans="1:4" x14ac:dyDescent="0.25">
      <c r="A3313" s="133"/>
      <c r="D3313" s="8"/>
    </row>
    <row r="3314" spans="1:4" x14ac:dyDescent="0.25">
      <c r="A3314" s="133"/>
      <c r="D3314" s="8"/>
    </row>
    <row r="3315" spans="1:4" x14ac:dyDescent="0.25">
      <c r="A3315" s="133"/>
      <c r="D3315" s="8"/>
    </row>
    <row r="3316" spans="1:4" x14ac:dyDescent="0.25">
      <c r="A3316" s="133"/>
      <c r="D3316" s="8"/>
    </row>
    <row r="3317" spans="1:4" x14ac:dyDescent="0.25">
      <c r="A3317" s="133"/>
      <c r="D3317" s="8"/>
    </row>
    <row r="3318" spans="1:4" x14ac:dyDescent="0.25">
      <c r="A3318" s="133"/>
      <c r="D3318" s="8"/>
    </row>
    <row r="3319" spans="1:4" x14ac:dyDescent="0.25">
      <c r="A3319" s="133"/>
      <c r="D3319" s="8"/>
    </row>
    <row r="3320" spans="1:4" x14ac:dyDescent="0.25">
      <c r="A3320" s="133"/>
      <c r="D3320" s="8"/>
    </row>
    <row r="3321" spans="1:4" x14ac:dyDescent="0.25">
      <c r="A3321" s="133"/>
      <c r="D3321" s="8"/>
    </row>
    <row r="3322" spans="1:4" x14ac:dyDescent="0.25">
      <c r="A3322" s="133"/>
      <c r="D3322" s="8"/>
    </row>
    <row r="3323" spans="1:4" x14ac:dyDescent="0.25">
      <c r="A3323" s="133"/>
      <c r="D3323" s="8"/>
    </row>
    <row r="3324" spans="1:4" x14ac:dyDescent="0.25">
      <c r="A3324" s="133"/>
      <c r="D3324" s="8"/>
    </row>
    <row r="3325" spans="1:4" x14ac:dyDescent="0.25">
      <c r="A3325" s="133"/>
      <c r="D3325" s="8"/>
    </row>
    <row r="3326" spans="1:4" x14ac:dyDescent="0.25">
      <c r="A3326" s="133"/>
      <c r="D3326" s="8"/>
    </row>
    <row r="3327" spans="1:4" x14ac:dyDescent="0.25">
      <c r="A3327" s="133"/>
      <c r="D3327" s="8"/>
    </row>
    <row r="3328" spans="1:4" x14ac:dyDescent="0.25">
      <c r="A3328" s="133"/>
      <c r="D3328" s="8"/>
    </row>
    <row r="3329" spans="1:4" x14ac:dyDescent="0.25">
      <c r="A3329" s="133"/>
      <c r="D3329" s="8"/>
    </row>
    <row r="3330" spans="1:4" x14ac:dyDescent="0.25">
      <c r="A3330" s="133"/>
      <c r="D3330" s="8"/>
    </row>
    <row r="3331" spans="1:4" x14ac:dyDescent="0.25">
      <c r="A3331" s="133"/>
      <c r="D3331" s="8"/>
    </row>
    <row r="3332" spans="1:4" x14ac:dyDescent="0.25">
      <c r="A3332" s="133"/>
      <c r="D3332" s="8"/>
    </row>
    <row r="3333" spans="1:4" x14ac:dyDescent="0.25">
      <c r="A3333" s="133"/>
      <c r="D3333" s="8"/>
    </row>
    <row r="3334" spans="1:4" x14ac:dyDescent="0.25">
      <c r="A3334" s="133"/>
      <c r="D3334" s="8"/>
    </row>
    <row r="3335" spans="1:4" x14ac:dyDescent="0.25">
      <c r="A3335" s="133"/>
      <c r="D3335" s="8"/>
    </row>
    <row r="3336" spans="1:4" x14ac:dyDescent="0.25">
      <c r="A3336" s="133"/>
      <c r="D3336" s="8"/>
    </row>
    <row r="3337" spans="1:4" x14ac:dyDescent="0.25">
      <c r="A3337" s="133"/>
      <c r="D3337" s="8"/>
    </row>
    <row r="3338" spans="1:4" x14ac:dyDescent="0.25">
      <c r="A3338" s="133"/>
      <c r="D3338" s="8"/>
    </row>
    <row r="3339" spans="1:4" x14ac:dyDescent="0.25">
      <c r="A3339" s="133"/>
      <c r="D3339" s="8"/>
    </row>
    <row r="3340" spans="1:4" x14ac:dyDescent="0.25">
      <c r="A3340" s="133"/>
      <c r="D3340" s="8"/>
    </row>
    <row r="3341" spans="1:4" x14ac:dyDescent="0.25">
      <c r="A3341" s="133"/>
      <c r="D3341" s="8"/>
    </row>
    <row r="3342" spans="1:4" x14ac:dyDescent="0.25">
      <c r="A3342" s="133"/>
      <c r="D3342" s="8"/>
    </row>
    <row r="3343" spans="1:4" x14ac:dyDescent="0.25">
      <c r="A3343" s="133"/>
      <c r="D3343" s="8"/>
    </row>
    <row r="3344" spans="1:4" x14ac:dyDescent="0.25">
      <c r="A3344" s="133"/>
      <c r="D3344" s="8"/>
    </row>
    <row r="3345" spans="1:4" x14ac:dyDescent="0.25">
      <c r="A3345" s="133"/>
      <c r="D3345" s="8"/>
    </row>
    <row r="3346" spans="1:4" x14ac:dyDescent="0.25">
      <c r="A3346" s="133"/>
      <c r="D3346" s="8"/>
    </row>
    <row r="3347" spans="1:4" x14ac:dyDescent="0.25">
      <c r="A3347" s="133"/>
      <c r="D3347" s="8"/>
    </row>
    <row r="3348" spans="1:4" x14ac:dyDescent="0.25">
      <c r="A3348" s="133"/>
      <c r="D3348" s="8"/>
    </row>
    <row r="3349" spans="1:4" x14ac:dyDescent="0.25">
      <c r="A3349" s="133"/>
      <c r="D3349" s="8"/>
    </row>
    <row r="3350" spans="1:4" x14ac:dyDescent="0.25">
      <c r="A3350" s="133"/>
      <c r="D3350" s="8"/>
    </row>
    <row r="3351" spans="1:4" x14ac:dyDescent="0.25">
      <c r="A3351" s="133"/>
      <c r="D3351" s="8"/>
    </row>
    <row r="3352" spans="1:4" x14ac:dyDescent="0.25">
      <c r="A3352" s="133"/>
      <c r="D3352" s="8"/>
    </row>
    <row r="3353" spans="1:4" x14ac:dyDescent="0.25">
      <c r="A3353" s="133"/>
      <c r="D3353" s="8"/>
    </row>
    <row r="3354" spans="1:4" x14ac:dyDescent="0.25">
      <c r="A3354" s="133"/>
      <c r="D3354" s="8"/>
    </row>
    <row r="3355" spans="1:4" x14ac:dyDescent="0.25">
      <c r="A3355" s="133"/>
      <c r="D3355" s="8"/>
    </row>
    <row r="3356" spans="1:4" x14ac:dyDescent="0.25">
      <c r="A3356" s="133"/>
      <c r="D3356" s="8"/>
    </row>
    <row r="3357" spans="1:4" x14ac:dyDescent="0.25">
      <c r="A3357" s="133"/>
      <c r="D3357" s="8"/>
    </row>
    <row r="3358" spans="1:4" x14ac:dyDescent="0.25">
      <c r="A3358" s="133"/>
      <c r="D3358" s="8"/>
    </row>
    <row r="3359" spans="1:4" x14ac:dyDescent="0.25">
      <c r="A3359" s="133"/>
      <c r="D3359" s="8"/>
    </row>
    <row r="3360" spans="1:4" x14ac:dyDescent="0.25">
      <c r="A3360" s="133"/>
      <c r="D3360" s="8"/>
    </row>
    <row r="3361" spans="1:4" x14ac:dyDescent="0.25">
      <c r="A3361" s="133"/>
      <c r="D3361" s="8"/>
    </row>
    <row r="3362" spans="1:4" x14ac:dyDescent="0.25">
      <c r="A3362" s="133"/>
      <c r="D3362" s="8"/>
    </row>
    <row r="3363" spans="1:4" x14ac:dyDescent="0.25">
      <c r="A3363" s="133"/>
      <c r="D3363" s="8"/>
    </row>
    <row r="3364" spans="1:4" x14ac:dyDescent="0.25">
      <c r="A3364" s="133"/>
      <c r="D3364" s="8"/>
    </row>
    <row r="3365" spans="1:4" x14ac:dyDescent="0.25">
      <c r="A3365" s="133"/>
      <c r="D3365" s="8"/>
    </row>
    <row r="3366" spans="1:4" x14ac:dyDescent="0.25">
      <c r="A3366" s="133"/>
      <c r="D3366" s="8"/>
    </row>
    <row r="3367" spans="1:4" x14ac:dyDescent="0.25">
      <c r="A3367" s="133"/>
      <c r="D3367" s="8"/>
    </row>
    <row r="3368" spans="1:4" x14ac:dyDescent="0.25">
      <c r="A3368" s="133"/>
      <c r="D3368" s="8"/>
    </row>
    <row r="3369" spans="1:4" x14ac:dyDescent="0.25">
      <c r="A3369" s="133"/>
      <c r="D3369" s="8"/>
    </row>
    <row r="3370" spans="1:4" x14ac:dyDescent="0.25">
      <c r="A3370" s="133"/>
      <c r="D3370" s="8"/>
    </row>
    <row r="3371" spans="1:4" x14ac:dyDescent="0.25">
      <c r="A3371" s="133"/>
      <c r="D3371" s="8"/>
    </row>
    <row r="3372" spans="1:4" x14ac:dyDescent="0.25">
      <c r="A3372" s="133"/>
      <c r="D3372" s="8"/>
    </row>
    <row r="3373" spans="1:4" x14ac:dyDescent="0.25">
      <c r="A3373" s="133"/>
      <c r="D3373" s="8"/>
    </row>
    <row r="3374" spans="1:4" x14ac:dyDescent="0.25">
      <c r="A3374" s="133"/>
      <c r="D3374" s="8"/>
    </row>
    <row r="3375" spans="1:4" x14ac:dyDescent="0.25">
      <c r="A3375" s="133"/>
      <c r="D3375" s="8"/>
    </row>
    <row r="3376" spans="1:4" x14ac:dyDescent="0.25">
      <c r="A3376" s="133"/>
      <c r="D3376" s="8"/>
    </row>
    <row r="3377" spans="1:4" x14ac:dyDescent="0.25">
      <c r="A3377" s="133"/>
      <c r="D3377" s="8"/>
    </row>
    <row r="3378" spans="1:4" x14ac:dyDescent="0.25">
      <c r="A3378" s="133"/>
      <c r="D3378" s="8"/>
    </row>
    <row r="3379" spans="1:4" x14ac:dyDescent="0.25">
      <c r="A3379" s="133"/>
      <c r="D3379" s="8"/>
    </row>
    <row r="3380" spans="1:4" x14ac:dyDescent="0.25">
      <c r="A3380" s="133"/>
      <c r="D3380" s="8"/>
    </row>
    <row r="3381" spans="1:4" x14ac:dyDescent="0.25">
      <c r="A3381" s="133"/>
      <c r="D3381" s="8"/>
    </row>
    <row r="3382" spans="1:4" x14ac:dyDescent="0.25">
      <c r="A3382" s="133"/>
      <c r="D3382" s="8"/>
    </row>
    <row r="3383" spans="1:4" x14ac:dyDescent="0.25">
      <c r="A3383" s="133"/>
      <c r="D3383" s="8"/>
    </row>
    <row r="3384" spans="1:4" x14ac:dyDescent="0.25">
      <c r="A3384" s="133"/>
      <c r="D3384" s="8"/>
    </row>
    <row r="3385" spans="1:4" x14ac:dyDescent="0.25">
      <c r="A3385" s="133"/>
      <c r="D3385" s="8"/>
    </row>
    <row r="3386" spans="1:4" x14ac:dyDescent="0.25">
      <c r="A3386" s="133"/>
      <c r="D3386" s="8"/>
    </row>
    <row r="3387" spans="1:4" x14ac:dyDescent="0.25">
      <c r="A3387" s="133"/>
      <c r="D3387" s="8"/>
    </row>
    <row r="3388" spans="1:4" x14ac:dyDescent="0.25">
      <c r="A3388" s="133"/>
      <c r="D3388" s="8"/>
    </row>
    <row r="3389" spans="1:4" x14ac:dyDescent="0.25">
      <c r="A3389" s="133"/>
      <c r="D3389" s="8"/>
    </row>
    <row r="3390" spans="1:4" x14ac:dyDescent="0.25">
      <c r="A3390" s="133"/>
      <c r="D3390" s="8"/>
    </row>
    <row r="3391" spans="1:4" x14ac:dyDescent="0.25">
      <c r="A3391" s="133"/>
      <c r="D3391" s="8"/>
    </row>
    <row r="3392" spans="1:4" x14ac:dyDescent="0.25">
      <c r="A3392" s="133"/>
      <c r="D3392" s="8"/>
    </row>
    <row r="3393" spans="1:4" x14ac:dyDescent="0.25">
      <c r="A3393" s="133"/>
      <c r="D3393" s="8"/>
    </row>
    <row r="3394" spans="1:4" x14ac:dyDescent="0.25">
      <c r="A3394" s="133"/>
      <c r="D3394" s="8"/>
    </row>
    <row r="3395" spans="1:4" x14ac:dyDescent="0.25">
      <c r="A3395" s="133"/>
      <c r="D3395" s="8"/>
    </row>
    <row r="3396" spans="1:4" x14ac:dyDescent="0.25">
      <c r="A3396" s="133"/>
      <c r="D3396" s="8"/>
    </row>
    <row r="3397" spans="1:4" x14ac:dyDescent="0.25">
      <c r="A3397" s="133"/>
      <c r="D3397" s="8"/>
    </row>
    <row r="3398" spans="1:4" x14ac:dyDescent="0.25">
      <c r="A3398" s="133"/>
      <c r="D3398" s="8"/>
    </row>
    <row r="3399" spans="1:4" x14ac:dyDescent="0.25">
      <c r="A3399" s="133"/>
      <c r="D3399" s="8"/>
    </row>
    <row r="3400" spans="1:4" x14ac:dyDescent="0.25">
      <c r="A3400" s="133"/>
      <c r="D3400" s="8"/>
    </row>
    <row r="3401" spans="1:4" x14ac:dyDescent="0.25">
      <c r="A3401" s="133"/>
      <c r="D3401" s="8"/>
    </row>
    <row r="3402" spans="1:4" x14ac:dyDescent="0.25">
      <c r="A3402" s="133"/>
      <c r="D3402" s="8"/>
    </row>
    <row r="3403" spans="1:4" x14ac:dyDescent="0.25">
      <c r="A3403" s="133"/>
      <c r="D3403" s="8"/>
    </row>
    <row r="3404" spans="1:4" x14ac:dyDescent="0.25">
      <c r="A3404" s="133"/>
      <c r="D3404" s="8"/>
    </row>
    <row r="3405" spans="1:4" x14ac:dyDescent="0.25">
      <c r="A3405" s="133"/>
      <c r="D3405" s="8"/>
    </row>
    <row r="3406" spans="1:4" x14ac:dyDescent="0.25">
      <c r="A3406" s="133"/>
      <c r="D3406" s="8"/>
    </row>
    <row r="3407" spans="1:4" x14ac:dyDescent="0.25">
      <c r="A3407" s="133"/>
      <c r="D3407" s="8"/>
    </row>
    <row r="3408" spans="1:4" x14ac:dyDescent="0.25">
      <c r="A3408" s="133"/>
      <c r="D3408" s="8"/>
    </row>
    <row r="3409" spans="1:4" x14ac:dyDescent="0.25">
      <c r="A3409" s="133"/>
      <c r="D3409" s="8"/>
    </row>
    <row r="3410" spans="1:4" x14ac:dyDescent="0.25">
      <c r="A3410" s="133"/>
      <c r="D3410" s="8"/>
    </row>
    <row r="3411" spans="1:4" x14ac:dyDescent="0.25">
      <c r="A3411" s="133"/>
      <c r="D3411" s="8"/>
    </row>
    <row r="3412" spans="1:4" x14ac:dyDescent="0.25">
      <c r="A3412" s="133"/>
      <c r="D3412" s="8"/>
    </row>
    <row r="3413" spans="1:4" x14ac:dyDescent="0.25">
      <c r="A3413" s="133"/>
      <c r="D3413" s="8"/>
    </row>
    <row r="3414" spans="1:4" x14ac:dyDescent="0.25">
      <c r="A3414" s="133"/>
      <c r="D3414" s="8"/>
    </row>
    <row r="3415" spans="1:4" x14ac:dyDescent="0.25">
      <c r="A3415" s="133"/>
      <c r="D3415" s="8"/>
    </row>
    <row r="3416" spans="1:4" x14ac:dyDescent="0.25">
      <c r="A3416" s="133"/>
      <c r="D3416" s="8"/>
    </row>
    <row r="3417" spans="1:4" x14ac:dyDescent="0.25">
      <c r="A3417" s="133"/>
      <c r="D3417" s="8"/>
    </row>
    <row r="3418" spans="1:4" x14ac:dyDescent="0.25">
      <c r="A3418" s="133"/>
      <c r="D3418" s="8"/>
    </row>
    <row r="3419" spans="1:4" x14ac:dyDescent="0.25">
      <c r="A3419" s="133"/>
      <c r="D3419" s="8"/>
    </row>
    <row r="3420" spans="1:4" x14ac:dyDescent="0.25">
      <c r="A3420" s="133"/>
      <c r="D3420" s="8"/>
    </row>
    <row r="3421" spans="1:4" x14ac:dyDescent="0.25">
      <c r="A3421" s="133"/>
      <c r="D3421" s="8"/>
    </row>
    <row r="3422" spans="1:4" x14ac:dyDescent="0.25">
      <c r="A3422" s="133"/>
      <c r="D3422" s="8"/>
    </row>
    <row r="3423" spans="1:4" x14ac:dyDescent="0.25">
      <c r="A3423" s="133"/>
      <c r="D3423" s="8"/>
    </row>
    <row r="3424" spans="1:4" x14ac:dyDescent="0.25">
      <c r="A3424" s="133"/>
      <c r="D3424" s="8"/>
    </row>
    <row r="3425" spans="1:4" x14ac:dyDescent="0.25">
      <c r="A3425" s="133"/>
      <c r="D3425" s="8"/>
    </row>
    <row r="3426" spans="1:4" x14ac:dyDescent="0.25">
      <c r="A3426" s="133"/>
      <c r="D3426" s="8"/>
    </row>
    <row r="3427" spans="1:4" x14ac:dyDescent="0.25">
      <c r="A3427" s="133"/>
      <c r="D3427" s="8"/>
    </row>
    <row r="3428" spans="1:4" x14ac:dyDescent="0.25">
      <c r="A3428" s="133"/>
      <c r="D3428" s="8"/>
    </row>
    <row r="3429" spans="1:4" x14ac:dyDescent="0.25">
      <c r="A3429" s="133"/>
      <c r="D3429" s="8"/>
    </row>
    <row r="3430" spans="1:4" x14ac:dyDescent="0.25">
      <c r="A3430" s="133"/>
      <c r="D3430" s="8"/>
    </row>
    <row r="3431" spans="1:4" x14ac:dyDescent="0.25">
      <c r="A3431" s="133"/>
      <c r="D3431" s="8"/>
    </row>
    <row r="3432" spans="1:4" x14ac:dyDescent="0.25">
      <c r="A3432" s="133"/>
      <c r="D3432" s="8"/>
    </row>
    <row r="3433" spans="1:4" x14ac:dyDescent="0.25">
      <c r="A3433" s="133"/>
      <c r="D3433" s="8"/>
    </row>
    <row r="3434" spans="1:4" x14ac:dyDescent="0.25">
      <c r="A3434" s="133"/>
      <c r="D3434" s="8"/>
    </row>
    <row r="3435" spans="1:4" x14ac:dyDescent="0.25">
      <c r="A3435" s="133"/>
      <c r="D3435" s="8"/>
    </row>
    <row r="3436" spans="1:4" x14ac:dyDescent="0.25">
      <c r="A3436" s="133"/>
      <c r="D3436" s="8"/>
    </row>
    <row r="3437" spans="1:4" x14ac:dyDescent="0.25">
      <c r="A3437" s="133"/>
      <c r="D3437" s="8"/>
    </row>
    <row r="3438" spans="1:4" x14ac:dyDescent="0.25">
      <c r="A3438" s="133"/>
      <c r="D3438" s="8"/>
    </row>
    <row r="3439" spans="1:4" x14ac:dyDescent="0.25">
      <c r="A3439" s="133"/>
      <c r="D3439" s="8"/>
    </row>
    <row r="3440" spans="1:4" x14ac:dyDescent="0.25">
      <c r="A3440" s="133"/>
      <c r="D3440" s="8"/>
    </row>
    <row r="3441" spans="1:4" x14ac:dyDescent="0.25">
      <c r="A3441" s="133"/>
      <c r="D3441" s="8"/>
    </row>
    <row r="3442" spans="1:4" x14ac:dyDescent="0.25">
      <c r="A3442" s="133"/>
      <c r="D3442" s="8"/>
    </row>
    <row r="3443" spans="1:4" x14ac:dyDescent="0.25">
      <c r="A3443" s="133"/>
      <c r="D3443" s="8"/>
    </row>
    <row r="3444" spans="1:4" x14ac:dyDescent="0.25">
      <c r="A3444" s="133"/>
      <c r="D3444" s="8"/>
    </row>
    <row r="3445" spans="1:4" x14ac:dyDescent="0.25">
      <c r="A3445" s="133"/>
      <c r="D3445" s="8"/>
    </row>
    <row r="3446" spans="1:4" x14ac:dyDescent="0.25">
      <c r="A3446" s="133"/>
      <c r="D3446" s="8"/>
    </row>
    <row r="3447" spans="1:4" x14ac:dyDescent="0.25">
      <c r="A3447" s="133"/>
      <c r="D3447" s="8"/>
    </row>
    <row r="3448" spans="1:4" x14ac:dyDescent="0.25">
      <c r="A3448" s="133"/>
      <c r="D3448" s="8"/>
    </row>
    <row r="3449" spans="1:4" x14ac:dyDescent="0.25">
      <c r="A3449" s="133"/>
      <c r="D3449" s="8"/>
    </row>
    <row r="3450" spans="1:4" x14ac:dyDescent="0.25">
      <c r="A3450" s="133"/>
      <c r="D3450" s="8"/>
    </row>
    <row r="3451" spans="1:4" x14ac:dyDescent="0.25">
      <c r="A3451" s="133"/>
      <c r="D3451" s="8"/>
    </row>
    <row r="3452" spans="1:4" x14ac:dyDescent="0.25">
      <c r="A3452" s="133"/>
      <c r="D3452" s="8"/>
    </row>
    <row r="3453" spans="1:4" x14ac:dyDescent="0.25">
      <c r="A3453" s="133"/>
      <c r="D3453" s="8"/>
    </row>
    <row r="3454" spans="1:4" x14ac:dyDescent="0.25">
      <c r="A3454" s="133"/>
      <c r="D3454" s="8"/>
    </row>
    <row r="3455" spans="1:4" x14ac:dyDescent="0.25">
      <c r="A3455" s="133"/>
      <c r="D3455" s="8"/>
    </row>
    <row r="3456" spans="1:4" x14ac:dyDescent="0.25">
      <c r="A3456" s="133"/>
      <c r="D3456" s="8"/>
    </row>
    <row r="3457" spans="1:4" x14ac:dyDescent="0.25">
      <c r="A3457" s="133"/>
      <c r="D3457" s="8"/>
    </row>
    <row r="3458" spans="1:4" x14ac:dyDescent="0.25">
      <c r="A3458" s="133"/>
      <c r="D3458" s="8"/>
    </row>
    <row r="3459" spans="1:4" x14ac:dyDescent="0.25">
      <c r="A3459" s="133"/>
      <c r="D3459" s="8"/>
    </row>
    <row r="3460" spans="1:4" x14ac:dyDescent="0.25">
      <c r="A3460" s="133"/>
      <c r="D3460" s="8"/>
    </row>
    <row r="3461" spans="1:4" x14ac:dyDescent="0.25">
      <c r="A3461" s="133"/>
      <c r="D3461" s="8"/>
    </row>
    <row r="3462" spans="1:4" x14ac:dyDescent="0.25">
      <c r="A3462" s="133"/>
      <c r="D3462" s="8"/>
    </row>
    <row r="3463" spans="1:4" x14ac:dyDescent="0.25">
      <c r="A3463" s="133"/>
      <c r="D3463" s="8"/>
    </row>
    <row r="3464" spans="1:4" x14ac:dyDescent="0.25">
      <c r="A3464" s="133"/>
      <c r="D3464" s="8"/>
    </row>
    <row r="3465" spans="1:4" x14ac:dyDescent="0.25">
      <c r="A3465" s="133"/>
      <c r="D3465" s="8"/>
    </row>
    <row r="3466" spans="1:4" x14ac:dyDescent="0.25">
      <c r="A3466" s="133"/>
      <c r="D3466" s="8"/>
    </row>
    <row r="3467" spans="1:4" x14ac:dyDescent="0.25">
      <c r="A3467" s="133"/>
      <c r="D3467" s="8"/>
    </row>
    <row r="3468" spans="1:4" x14ac:dyDescent="0.25">
      <c r="A3468" s="133"/>
      <c r="D3468" s="8"/>
    </row>
    <row r="3469" spans="1:4" x14ac:dyDescent="0.25">
      <c r="A3469" s="133"/>
      <c r="D3469" s="8"/>
    </row>
    <row r="3470" spans="1:4" x14ac:dyDescent="0.25">
      <c r="A3470" s="133"/>
      <c r="D3470" s="8"/>
    </row>
    <row r="3471" spans="1:4" x14ac:dyDescent="0.25">
      <c r="A3471" s="133"/>
      <c r="D3471" s="8"/>
    </row>
    <row r="3472" spans="1:4" x14ac:dyDescent="0.25">
      <c r="A3472" s="133"/>
      <c r="D3472" s="8"/>
    </row>
    <row r="3473" spans="1:4" x14ac:dyDescent="0.25">
      <c r="A3473" s="133"/>
      <c r="D3473" s="8"/>
    </row>
    <row r="3474" spans="1:4" x14ac:dyDescent="0.25">
      <c r="A3474" s="133"/>
      <c r="D3474" s="8"/>
    </row>
    <row r="3475" spans="1:4" x14ac:dyDescent="0.25">
      <c r="A3475" s="133"/>
      <c r="D3475" s="8"/>
    </row>
    <row r="3476" spans="1:4" x14ac:dyDescent="0.25">
      <c r="A3476" s="133"/>
      <c r="D3476" s="8"/>
    </row>
    <row r="3477" spans="1:4" x14ac:dyDescent="0.25">
      <c r="A3477" s="133"/>
      <c r="D3477" s="8"/>
    </row>
    <row r="3478" spans="1:4" x14ac:dyDescent="0.25">
      <c r="A3478" s="133"/>
      <c r="D3478" s="8"/>
    </row>
    <row r="3479" spans="1:4" x14ac:dyDescent="0.25">
      <c r="A3479" s="133"/>
      <c r="D3479" s="8"/>
    </row>
    <row r="3480" spans="1:4" x14ac:dyDescent="0.25">
      <c r="A3480" s="133"/>
      <c r="D3480" s="8"/>
    </row>
    <row r="3481" spans="1:4" x14ac:dyDescent="0.25">
      <c r="A3481" s="133"/>
      <c r="D3481" s="8"/>
    </row>
    <row r="3482" spans="1:4" x14ac:dyDescent="0.25">
      <c r="A3482" s="133"/>
      <c r="D3482" s="8"/>
    </row>
    <row r="3483" spans="1:4" x14ac:dyDescent="0.25">
      <c r="A3483" s="133"/>
      <c r="D3483" s="8"/>
    </row>
    <row r="3484" spans="1:4" x14ac:dyDescent="0.25">
      <c r="A3484" s="133"/>
      <c r="D3484" s="8"/>
    </row>
    <row r="3485" spans="1:4" x14ac:dyDescent="0.25">
      <c r="A3485" s="133"/>
      <c r="D3485" s="8"/>
    </row>
    <row r="3486" spans="1:4" x14ac:dyDescent="0.25">
      <c r="A3486" s="133"/>
      <c r="D3486" s="8"/>
    </row>
    <row r="3487" spans="1:4" x14ac:dyDescent="0.25">
      <c r="A3487" s="133"/>
      <c r="D3487" s="8"/>
    </row>
    <row r="3488" spans="1:4" x14ac:dyDescent="0.25">
      <c r="A3488" s="133"/>
      <c r="D3488" s="8"/>
    </row>
    <row r="3489" spans="1:4" x14ac:dyDescent="0.25">
      <c r="A3489" s="133"/>
      <c r="D3489" s="8"/>
    </row>
    <row r="3490" spans="1:4" x14ac:dyDescent="0.25">
      <c r="A3490" s="133"/>
      <c r="D3490" s="8"/>
    </row>
    <row r="3491" spans="1:4" x14ac:dyDescent="0.25">
      <c r="A3491" s="133"/>
      <c r="D3491" s="8"/>
    </row>
    <row r="3492" spans="1:4" x14ac:dyDescent="0.25">
      <c r="A3492" s="133"/>
      <c r="D3492" s="8"/>
    </row>
    <row r="3493" spans="1:4" x14ac:dyDescent="0.25">
      <c r="A3493" s="133"/>
      <c r="D3493" s="8"/>
    </row>
    <row r="3494" spans="1:4" x14ac:dyDescent="0.25">
      <c r="A3494" s="133"/>
      <c r="D3494" s="8"/>
    </row>
    <row r="3495" spans="1:4" x14ac:dyDescent="0.25">
      <c r="A3495" s="133"/>
      <c r="D3495" s="8"/>
    </row>
    <row r="3496" spans="1:4" x14ac:dyDescent="0.25">
      <c r="A3496" s="133"/>
      <c r="D3496" s="8"/>
    </row>
    <row r="3497" spans="1:4" x14ac:dyDescent="0.25">
      <c r="A3497" s="133"/>
      <c r="D3497" s="8"/>
    </row>
    <row r="3498" spans="1:4" x14ac:dyDescent="0.25">
      <c r="A3498" s="133"/>
      <c r="D3498" s="8"/>
    </row>
    <row r="3499" spans="1:4" x14ac:dyDescent="0.25">
      <c r="A3499" s="133"/>
      <c r="D3499" s="8"/>
    </row>
    <row r="3500" spans="1:4" x14ac:dyDescent="0.25">
      <c r="A3500" s="133"/>
      <c r="D3500" s="8"/>
    </row>
    <row r="3501" spans="1:4" x14ac:dyDescent="0.25">
      <c r="A3501" s="133"/>
      <c r="D3501" s="8"/>
    </row>
    <row r="3502" spans="1:4" x14ac:dyDescent="0.25">
      <c r="A3502" s="133"/>
      <c r="D3502" s="8"/>
    </row>
    <row r="3503" spans="1:4" x14ac:dyDescent="0.25">
      <c r="A3503" s="133"/>
      <c r="D3503" s="8"/>
    </row>
    <row r="3504" spans="1:4" x14ac:dyDescent="0.25">
      <c r="A3504" s="133"/>
      <c r="D3504" s="8"/>
    </row>
    <row r="3505" spans="1:4" x14ac:dyDescent="0.25">
      <c r="A3505" s="133"/>
      <c r="D3505" s="8"/>
    </row>
    <row r="3506" spans="1:4" x14ac:dyDescent="0.25">
      <c r="A3506" s="133"/>
      <c r="D3506" s="8"/>
    </row>
    <row r="3507" spans="1:4" x14ac:dyDescent="0.25">
      <c r="A3507" s="133"/>
      <c r="D3507" s="8"/>
    </row>
    <row r="3508" spans="1:4" x14ac:dyDescent="0.25">
      <c r="A3508" s="133"/>
      <c r="D3508" s="8"/>
    </row>
    <row r="3509" spans="1:4" x14ac:dyDescent="0.25">
      <c r="A3509" s="133"/>
      <c r="D3509" s="8"/>
    </row>
    <row r="3510" spans="1:4" x14ac:dyDescent="0.25">
      <c r="A3510" s="133"/>
      <c r="D3510" s="8"/>
    </row>
    <row r="3511" spans="1:4" x14ac:dyDescent="0.25">
      <c r="A3511" s="133"/>
      <c r="D3511" s="8"/>
    </row>
    <row r="3512" spans="1:4" x14ac:dyDescent="0.25">
      <c r="A3512" s="133"/>
      <c r="D3512" s="8"/>
    </row>
    <row r="3513" spans="1:4" x14ac:dyDescent="0.25">
      <c r="A3513" s="133"/>
      <c r="D3513" s="8"/>
    </row>
    <row r="3514" spans="1:4" x14ac:dyDescent="0.25">
      <c r="A3514" s="133"/>
      <c r="D3514" s="8"/>
    </row>
    <row r="3515" spans="1:4" x14ac:dyDescent="0.25">
      <c r="A3515" s="133"/>
      <c r="D3515" s="8"/>
    </row>
    <row r="3516" spans="1:4" x14ac:dyDescent="0.25">
      <c r="A3516" s="133"/>
      <c r="D3516" s="8"/>
    </row>
    <row r="3517" spans="1:4" x14ac:dyDescent="0.25">
      <c r="A3517" s="133"/>
      <c r="D3517" s="8"/>
    </row>
    <row r="3518" spans="1:4" x14ac:dyDescent="0.25">
      <c r="A3518" s="133"/>
      <c r="D3518" s="8"/>
    </row>
    <row r="3519" spans="1:4" x14ac:dyDescent="0.25">
      <c r="A3519" s="133"/>
      <c r="D3519" s="8"/>
    </row>
    <row r="3520" spans="1:4" x14ac:dyDescent="0.25">
      <c r="A3520" s="133"/>
      <c r="D3520" s="8"/>
    </row>
    <row r="3521" spans="1:4" x14ac:dyDescent="0.25">
      <c r="A3521" s="133"/>
      <c r="D3521" s="8"/>
    </row>
    <row r="3522" spans="1:4" x14ac:dyDescent="0.25">
      <c r="A3522" s="133"/>
      <c r="D3522" s="8"/>
    </row>
    <row r="3523" spans="1:4" x14ac:dyDescent="0.25">
      <c r="A3523" s="133"/>
      <c r="D3523" s="8"/>
    </row>
    <row r="3524" spans="1:4" x14ac:dyDescent="0.25">
      <c r="A3524" s="133"/>
      <c r="D3524" s="8"/>
    </row>
    <row r="3525" spans="1:4" x14ac:dyDescent="0.25">
      <c r="A3525" s="133"/>
      <c r="D3525" s="8"/>
    </row>
    <row r="3526" spans="1:4" x14ac:dyDescent="0.25">
      <c r="A3526" s="133"/>
      <c r="D3526" s="8"/>
    </row>
    <row r="3527" spans="1:4" x14ac:dyDescent="0.25">
      <c r="A3527" s="133"/>
      <c r="D3527" s="8"/>
    </row>
    <row r="3528" spans="1:4" x14ac:dyDescent="0.25">
      <c r="A3528" s="133"/>
      <c r="D3528" s="8"/>
    </row>
    <row r="3529" spans="1:4" x14ac:dyDescent="0.25">
      <c r="A3529" s="133"/>
      <c r="D3529" s="8"/>
    </row>
    <row r="3530" spans="1:4" x14ac:dyDescent="0.25">
      <c r="A3530" s="133"/>
      <c r="D3530" s="8"/>
    </row>
    <row r="3531" spans="1:4" x14ac:dyDescent="0.25">
      <c r="A3531" s="133"/>
      <c r="D3531" s="8"/>
    </row>
    <row r="3532" spans="1:4" x14ac:dyDescent="0.25">
      <c r="A3532" s="133"/>
      <c r="D3532" s="8"/>
    </row>
    <row r="3533" spans="1:4" x14ac:dyDescent="0.25">
      <c r="A3533" s="133"/>
      <c r="D3533" s="8"/>
    </row>
    <row r="3534" spans="1:4" x14ac:dyDescent="0.25">
      <c r="A3534" s="133"/>
      <c r="D3534" s="8"/>
    </row>
    <row r="3535" spans="1:4" x14ac:dyDescent="0.25">
      <c r="A3535" s="133"/>
      <c r="D3535" s="8"/>
    </row>
    <row r="3536" spans="1:4" x14ac:dyDescent="0.25">
      <c r="A3536" s="133"/>
      <c r="D3536" s="8"/>
    </row>
    <row r="3537" spans="1:4" x14ac:dyDescent="0.25">
      <c r="A3537" s="133"/>
      <c r="D3537" s="8"/>
    </row>
    <row r="3538" spans="1:4" x14ac:dyDescent="0.25">
      <c r="A3538" s="133"/>
      <c r="D3538" s="8"/>
    </row>
    <row r="3539" spans="1:4" x14ac:dyDescent="0.25">
      <c r="A3539" s="133"/>
      <c r="D3539" s="8"/>
    </row>
    <row r="3540" spans="1:4" x14ac:dyDescent="0.25">
      <c r="A3540" s="133"/>
      <c r="D3540" s="8"/>
    </row>
    <row r="3541" spans="1:4" x14ac:dyDescent="0.25">
      <c r="A3541" s="133"/>
      <c r="D3541" s="8"/>
    </row>
    <row r="3542" spans="1:4" x14ac:dyDescent="0.25">
      <c r="A3542" s="133"/>
      <c r="D3542" s="8"/>
    </row>
    <row r="3543" spans="1:4" x14ac:dyDescent="0.25">
      <c r="A3543" s="133"/>
      <c r="D3543" s="8"/>
    </row>
    <row r="3544" spans="1:4" x14ac:dyDescent="0.25">
      <c r="A3544" s="133"/>
      <c r="D3544" s="8"/>
    </row>
    <row r="3545" spans="1:4" x14ac:dyDescent="0.25">
      <c r="A3545" s="133"/>
      <c r="D3545" s="8"/>
    </row>
    <row r="3546" spans="1:4" x14ac:dyDescent="0.25">
      <c r="A3546" s="133"/>
      <c r="D3546" s="8"/>
    </row>
    <row r="3547" spans="1:4" x14ac:dyDescent="0.25">
      <c r="A3547" s="133"/>
      <c r="D3547" s="8"/>
    </row>
    <row r="3548" spans="1:4" x14ac:dyDescent="0.25">
      <c r="A3548" s="133"/>
      <c r="D3548" s="8"/>
    </row>
    <row r="3549" spans="1:4" x14ac:dyDescent="0.25">
      <c r="A3549" s="133"/>
      <c r="D3549" s="8"/>
    </row>
    <row r="3550" spans="1:4" x14ac:dyDescent="0.25">
      <c r="A3550" s="133"/>
      <c r="D3550" s="8"/>
    </row>
    <row r="3551" spans="1:4" x14ac:dyDescent="0.25">
      <c r="A3551" s="133"/>
      <c r="D3551" s="8"/>
    </row>
    <row r="3552" spans="1:4" x14ac:dyDescent="0.25">
      <c r="A3552" s="133"/>
      <c r="D3552" s="8"/>
    </row>
    <row r="3553" spans="1:4" x14ac:dyDescent="0.25">
      <c r="A3553" s="133"/>
      <c r="D3553" s="8"/>
    </row>
    <row r="3554" spans="1:4" x14ac:dyDescent="0.25">
      <c r="A3554" s="133"/>
      <c r="D3554" s="8"/>
    </row>
    <row r="3555" spans="1:4" x14ac:dyDescent="0.25">
      <c r="A3555" s="133"/>
      <c r="D3555" s="8"/>
    </row>
    <row r="3556" spans="1:4" x14ac:dyDescent="0.25">
      <c r="A3556" s="133"/>
      <c r="D3556" s="8"/>
    </row>
    <row r="3557" spans="1:4" x14ac:dyDescent="0.25">
      <c r="A3557" s="133"/>
      <c r="D3557" s="8"/>
    </row>
    <row r="3558" spans="1:4" x14ac:dyDescent="0.25">
      <c r="A3558" s="133"/>
      <c r="D3558" s="8"/>
    </row>
    <row r="3559" spans="1:4" x14ac:dyDescent="0.25">
      <c r="A3559" s="133"/>
      <c r="D3559" s="8"/>
    </row>
    <row r="3560" spans="1:4" x14ac:dyDescent="0.25">
      <c r="A3560" s="133"/>
      <c r="D3560" s="8"/>
    </row>
    <row r="3561" spans="1:4" x14ac:dyDescent="0.25">
      <c r="A3561" s="133"/>
      <c r="D3561" s="8"/>
    </row>
    <row r="3562" spans="1:4" x14ac:dyDescent="0.25">
      <c r="A3562" s="133"/>
      <c r="D3562" s="8"/>
    </row>
    <row r="3563" spans="1:4" x14ac:dyDescent="0.25">
      <c r="A3563" s="133"/>
      <c r="D3563" s="8"/>
    </row>
    <row r="3564" spans="1:4" x14ac:dyDescent="0.25">
      <c r="A3564" s="133"/>
      <c r="D3564" s="8"/>
    </row>
    <row r="3565" spans="1:4" x14ac:dyDescent="0.25">
      <c r="A3565" s="133"/>
      <c r="D3565" s="8"/>
    </row>
    <row r="3566" spans="1:4" x14ac:dyDescent="0.25">
      <c r="A3566" s="133"/>
      <c r="D3566" s="8"/>
    </row>
    <row r="3567" spans="1:4" x14ac:dyDescent="0.25">
      <c r="A3567" s="133"/>
      <c r="D3567" s="8"/>
    </row>
    <row r="3568" spans="1:4" x14ac:dyDescent="0.25">
      <c r="A3568" s="133"/>
      <c r="D3568" s="8"/>
    </row>
    <row r="3569" spans="1:4" x14ac:dyDescent="0.25">
      <c r="A3569" s="133"/>
      <c r="D3569" s="8"/>
    </row>
    <row r="3570" spans="1:4" x14ac:dyDescent="0.25">
      <c r="A3570" s="133"/>
      <c r="D3570" s="8"/>
    </row>
    <row r="3571" spans="1:4" x14ac:dyDescent="0.25">
      <c r="A3571" s="133"/>
      <c r="D3571" s="8"/>
    </row>
    <row r="3572" spans="1:4" x14ac:dyDescent="0.25">
      <c r="A3572" s="133"/>
      <c r="D3572" s="8"/>
    </row>
    <row r="3573" spans="1:4" x14ac:dyDescent="0.25">
      <c r="A3573" s="133"/>
      <c r="D3573" s="8"/>
    </row>
    <row r="3574" spans="1:4" x14ac:dyDescent="0.25">
      <c r="A3574" s="133"/>
      <c r="D3574" s="8"/>
    </row>
    <row r="3575" spans="1:4" x14ac:dyDescent="0.25">
      <c r="A3575" s="133"/>
      <c r="D3575" s="8"/>
    </row>
    <row r="3576" spans="1:4" x14ac:dyDescent="0.25">
      <c r="A3576" s="133"/>
      <c r="D3576" s="8"/>
    </row>
    <row r="3577" spans="1:4" x14ac:dyDescent="0.25">
      <c r="A3577" s="133"/>
      <c r="D3577" s="8"/>
    </row>
    <row r="3578" spans="1:4" x14ac:dyDescent="0.25">
      <c r="A3578" s="133"/>
      <c r="D3578" s="8"/>
    </row>
    <row r="3579" spans="1:4" x14ac:dyDescent="0.25">
      <c r="A3579" s="133"/>
      <c r="D3579" s="8"/>
    </row>
    <row r="3580" spans="1:4" x14ac:dyDescent="0.25">
      <c r="A3580" s="133"/>
      <c r="D3580" s="8"/>
    </row>
    <row r="3581" spans="1:4" x14ac:dyDescent="0.25">
      <c r="A3581" s="133"/>
      <c r="D3581" s="8"/>
    </row>
    <row r="3582" spans="1:4" x14ac:dyDescent="0.25">
      <c r="A3582" s="133"/>
      <c r="D3582" s="8"/>
    </row>
    <row r="3583" spans="1:4" x14ac:dyDescent="0.25">
      <c r="A3583" s="133"/>
      <c r="D3583" s="8"/>
    </row>
    <row r="3584" spans="1:4" x14ac:dyDescent="0.25">
      <c r="A3584" s="133"/>
      <c r="D3584" s="8"/>
    </row>
    <row r="3585" spans="1:4" x14ac:dyDescent="0.25">
      <c r="A3585" s="133"/>
      <c r="D3585" s="8"/>
    </row>
    <row r="3586" spans="1:4" x14ac:dyDescent="0.25">
      <c r="A3586" s="133"/>
      <c r="D3586" s="8"/>
    </row>
    <row r="3587" spans="1:4" x14ac:dyDescent="0.25">
      <c r="A3587" s="133"/>
      <c r="D3587" s="8"/>
    </row>
    <row r="3588" spans="1:4" x14ac:dyDescent="0.25">
      <c r="A3588" s="133"/>
      <c r="D3588" s="8"/>
    </row>
    <row r="3589" spans="1:4" x14ac:dyDescent="0.25">
      <c r="A3589" s="133"/>
      <c r="D3589" s="8"/>
    </row>
    <row r="3590" spans="1:4" x14ac:dyDescent="0.25">
      <c r="A3590" s="133"/>
      <c r="D3590" s="8"/>
    </row>
    <row r="3591" spans="1:4" x14ac:dyDescent="0.25">
      <c r="A3591" s="133"/>
      <c r="D3591" s="8"/>
    </row>
    <row r="3592" spans="1:4" x14ac:dyDescent="0.25">
      <c r="A3592" s="133"/>
      <c r="D3592" s="8"/>
    </row>
    <row r="3593" spans="1:4" x14ac:dyDescent="0.25">
      <c r="A3593" s="133"/>
      <c r="D3593" s="8"/>
    </row>
    <row r="3594" spans="1:4" x14ac:dyDescent="0.25">
      <c r="A3594" s="133"/>
      <c r="D3594" s="8"/>
    </row>
    <row r="3595" spans="1:4" x14ac:dyDescent="0.25">
      <c r="A3595" s="133"/>
      <c r="D3595" s="8"/>
    </row>
    <row r="3596" spans="1:4" x14ac:dyDescent="0.25">
      <c r="A3596" s="133"/>
      <c r="D3596" s="8"/>
    </row>
    <row r="3597" spans="1:4" x14ac:dyDescent="0.25">
      <c r="A3597" s="133"/>
      <c r="D3597" s="8"/>
    </row>
    <row r="3598" spans="1:4" x14ac:dyDescent="0.25">
      <c r="A3598" s="133"/>
      <c r="D3598" s="8"/>
    </row>
    <row r="3599" spans="1:4" x14ac:dyDescent="0.25">
      <c r="A3599" s="133"/>
      <c r="D3599" s="8"/>
    </row>
    <row r="3600" spans="1:4" x14ac:dyDescent="0.25">
      <c r="A3600" s="133"/>
      <c r="D3600" s="8"/>
    </row>
    <row r="3601" spans="1:4" x14ac:dyDescent="0.25">
      <c r="A3601" s="133"/>
      <c r="D3601" s="8"/>
    </row>
    <row r="3602" spans="1:4" x14ac:dyDescent="0.25">
      <c r="A3602" s="133"/>
      <c r="D3602" s="8"/>
    </row>
    <row r="3603" spans="1:4" x14ac:dyDescent="0.25">
      <c r="A3603" s="133"/>
      <c r="D3603" s="8"/>
    </row>
    <row r="3604" spans="1:4" x14ac:dyDescent="0.25">
      <c r="A3604" s="133"/>
      <c r="D3604" s="8"/>
    </row>
    <row r="3605" spans="1:4" x14ac:dyDescent="0.25">
      <c r="A3605" s="133"/>
      <c r="D3605" s="8"/>
    </row>
    <row r="3606" spans="1:4" x14ac:dyDescent="0.25">
      <c r="A3606" s="133"/>
      <c r="D3606" s="8"/>
    </row>
    <row r="3607" spans="1:4" x14ac:dyDescent="0.25">
      <c r="A3607" s="133"/>
      <c r="D3607" s="8"/>
    </row>
    <row r="3608" spans="1:4" x14ac:dyDescent="0.25">
      <c r="A3608" s="133"/>
      <c r="D3608" s="8"/>
    </row>
    <row r="3609" spans="1:4" x14ac:dyDescent="0.25">
      <c r="A3609" s="133"/>
      <c r="D3609" s="8"/>
    </row>
    <row r="3610" spans="1:4" x14ac:dyDescent="0.25">
      <c r="A3610" s="133"/>
      <c r="D3610" s="8"/>
    </row>
    <row r="3611" spans="1:4" x14ac:dyDescent="0.25">
      <c r="A3611" s="133"/>
      <c r="D3611" s="8"/>
    </row>
    <row r="3612" spans="1:4" x14ac:dyDescent="0.25">
      <c r="A3612" s="133"/>
      <c r="D3612" s="8"/>
    </row>
    <row r="3613" spans="1:4" x14ac:dyDescent="0.25">
      <c r="A3613" s="133"/>
      <c r="D3613" s="8"/>
    </row>
    <row r="3614" spans="1:4" x14ac:dyDescent="0.25">
      <c r="A3614" s="133"/>
      <c r="D3614" s="8"/>
    </row>
    <row r="3615" spans="1:4" x14ac:dyDescent="0.25">
      <c r="A3615" s="133"/>
      <c r="D3615" s="8"/>
    </row>
    <row r="3616" spans="1:4" x14ac:dyDescent="0.25">
      <c r="A3616" s="133"/>
      <c r="D3616" s="8"/>
    </row>
    <row r="3617" spans="1:4" x14ac:dyDescent="0.25">
      <c r="A3617" s="133"/>
      <c r="D3617" s="8"/>
    </row>
    <row r="3618" spans="1:4" x14ac:dyDescent="0.25">
      <c r="A3618" s="133"/>
      <c r="D3618" s="8"/>
    </row>
    <row r="3619" spans="1:4" x14ac:dyDescent="0.25">
      <c r="A3619" s="133"/>
      <c r="D3619" s="8"/>
    </row>
    <row r="3620" spans="1:4" x14ac:dyDescent="0.25">
      <c r="A3620" s="133"/>
      <c r="D3620" s="8"/>
    </row>
    <row r="3621" spans="1:4" x14ac:dyDescent="0.25">
      <c r="A3621" s="133"/>
      <c r="D3621" s="8"/>
    </row>
    <row r="3622" spans="1:4" x14ac:dyDescent="0.25">
      <c r="A3622" s="133"/>
      <c r="D3622" s="8"/>
    </row>
    <row r="3623" spans="1:4" x14ac:dyDescent="0.25">
      <c r="A3623" s="133"/>
      <c r="D3623" s="8"/>
    </row>
    <row r="3624" spans="1:4" x14ac:dyDescent="0.25">
      <c r="A3624" s="133"/>
      <c r="D3624" s="8"/>
    </row>
    <row r="3625" spans="1:4" x14ac:dyDescent="0.25">
      <c r="A3625" s="133"/>
      <c r="D3625" s="8"/>
    </row>
    <row r="3626" spans="1:4" x14ac:dyDescent="0.25">
      <c r="A3626" s="133"/>
      <c r="D3626" s="8"/>
    </row>
    <row r="3627" spans="1:4" x14ac:dyDescent="0.25">
      <c r="A3627" s="133"/>
      <c r="D3627" s="8"/>
    </row>
    <row r="3628" spans="1:4" x14ac:dyDescent="0.25">
      <c r="A3628" s="133"/>
      <c r="D3628" s="8"/>
    </row>
    <row r="3629" spans="1:4" x14ac:dyDescent="0.25">
      <c r="A3629" s="133"/>
      <c r="D3629" s="8"/>
    </row>
    <row r="3630" spans="1:4" x14ac:dyDescent="0.25">
      <c r="A3630" s="133"/>
      <c r="D3630" s="8"/>
    </row>
    <row r="3631" spans="1:4" x14ac:dyDescent="0.25">
      <c r="A3631" s="133"/>
      <c r="D3631" s="8"/>
    </row>
    <row r="3632" spans="1:4" x14ac:dyDescent="0.25">
      <c r="A3632" s="133"/>
      <c r="D3632" s="8"/>
    </row>
    <row r="3633" spans="1:4" x14ac:dyDescent="0.25">
      <c r="A3633" s="133"/>
      <c r="D3633" s="8"/>
    </row>
    <row r="3634" spans="1:4" x14ac:dyDescent="0.25">
      <c r="A3634" s="133"/>
      <c r="D3634" s="8"/>
    </row>
    <row r="3635" spans="1:4" x14ac:dyDescent="0.25">
      <c r="A3635" s="133"/>
      <c r="D3635" s="8"/>
    </row>
    <row r="3636" spans="1:4" x14ac:dyDescent="0.25">
      <c r="A3636" s="133"/>
      <c r="D3636" s="8"/>
    </row>
    <row r="3637" spans="1:4" x14ac:dyDescent="0.25">
      <c r="A3637" s="133"/>
      <c r="D3637" s="8"/>
    </row>
    <row r="3638" spans="1:4" x14ac:dyDescent="0.25">
      <c r="A3638" s="133"/>
      <c r="D3638" s="8"/>
    </row>
    <row r="3639" spans="1:4" x14ac:dyDescent="0.25">
      <c r="A3639" s="133"/>
      <c r="D3639" s="8"/>
    </row>
    <row r="3640" spans="1:4" x14ac:dyDescent="0.25">
      <c r="A3640" s="133"/>
      <c r="D3640" s="8"/>
    </row>
    <row r="3641" spans="1:4" x14ac:dyDescent="0.25">
      <c r="A3641" s="133"/>
      <c r="D3641" s="8"/>
    </row>
    <row r="3642" spans="1:4" x14ac:dyDescent="0.25">
      <c r="A3642" s="133"/>
      <c r="D3642" s="8"/>
    </row>
    <row r="3643" spans="1:4" x14ac:dyDescent="0.25">
      <c r="A3643" s="133"/>
      <c r="D3643" s="8"/>
    </row>
    <row r="3644" spans="1:4" x14ac:dyDescent="0.25">
      <c r="A3644" s="133"/>
      <c r="D3644" s="8"/>
    </row>
    <row r="3645" spans="1:4" x14ac:dyDescent="0.25">
      <c r="A3645" s="133"/>
      <c r="D3645" s="8"/>
    </row>
    <row r="3646" spans="1:4" x14ac:dyDescent="0.25">
      <c r="A3646" s="133"/>
      <c r="D3646" s="8"/>
    </row>
    <row r="3647" spans="1:4" x14ac:dyDescent="0.25">
      <c r="A3647" s="133"/>
      <c r="D3647" s="8"/>
    </row>
    <row r="3648" spans="1:4" x14ac:dyDescent="0.25">
      <c r="A3648" s="133"/>
      <c r="D3648" s="8"/>
    </row>
    <row r="3649" spans="1:4" x14ac:dyDescent="0.25">
      <c r="A3649" s="133"/>
      <c r="D3649" s="8"/>
    </row>
    <row r="3650" spans="1:4" x14ac:dyDescent="0.25">
      <c r="A3650" s="133"/>
      <c r="D3650" s="8"/>
    </row>
    <row r="3651" spans="1:4" x14ac:dyDescent="0.25">
      <c r="A3651" s="133"/>
      <c r="D3651" s="8"/>
    </row>
    <row r="3652" spans="1:4" x14ac:dyDescent="0.25">
      <c r="A3652" s="133"/>
      <c r="D3652" s="8"/>
    </row>
    <row r="3653" spans="1:4" x14ac:dyDescent="0.25">
      <c r="A3653" s="133"/>
      <c r="D3653" s="8"/>
    </row>
    <row r="3654" spans="1:4" x14ac:dyDescent="0.25">
      <c r="A3654" s="133"/>
      <c r="D3654" s="8"/>
    </row>
    <row r="3655" spans="1:4" x14ac:dyDescent="0.25">
      <c r="A3655" s="133"/>
      <c r="D3655" s="8"/>
    </row>
    <row r="3656" spans="1:4" x14ac:dyDescent="0.25">
      <c r="A3656" s="133"/>
      <c r="D3656" s="8"/>
    </row>
    <row r="3657" spans="1:4" x14ac:dyDescent="0.25">
      <c r="A3657" s="133"/>
      <c r="D3657" s="8"/>
    </row>
    <row r="3658" spans="1:4" x14ac:dyDescent="0.25">
      <c r="A3658" s="133"/>
      <c r="D3658" s="8"/>
    </row>
    <row r="3659" spans="1:4" x14ac:dyDescent="0.25">
      <c r="A3659" s="133"/>
      <c r="D3659" s="8"/>
    </row>
    <row r="3660" spans="1:4" x14ac:dyDescent="0.25">
      <c r="A3660" s="133"/>
      <c r="D3660" s="8"/>
    </row>
    <row r="3661" spans="1:4" x14ac:dyDescent="0.25">
      <c r="A3661" s="133"/>
      <c r="D3661" s="8"/>
    </row>
    <row r="3662" spans="1:4" x14ac:dyDescent="0.25">
      <c r="A3662" s="133"/>
      <c r="D3662" s="8"/>
    </row>
    <row r="3663" spans="1:4" x14ac:dyDescent="0.25">
      <c r="A3663" s="133"/>
      <c r="D3663" s="8"/>
    </row>
    <row r="3664" spans="1:4" x14ac:dyDescent="0.25">
      <c r="A3664" s="133"/>
      <c r="D3664" s="8"/>
    </row>
    <row r="3665" spans="1:4" x14ac:dyDescent="0.25">
      <c r="A3665" s="133"/>
      <c r="D3665" s="8"/>
    </row>
    <row r="3666" spans="1:4" x14ac:dyDescent="0.25">
      <c r="A3666" s="133"/>
      <c r="D3666" s="8"/>
    </row>
    <row r="3667" spans="1:4" x14ac:dyDescent="0.25">
      <c r="A3667" s="133"/>
      <c r="D3667" s="8"/>
    </row>
    <row r="3668" spans="1:4" x14ac:dyDescent="0.25">
      <c r="A3668" s="133"/>
      <c r="D3668" s="8"/>
    </row>
    <row r="3669" spans="1:4" x14ac:dyDescent="0.25">
      <c r="A3669" s="133"/>
      <c r="D3669" s="8"/>
    </row>
    <row r="3670" spans="1:4" x14ac:dyDescent="0.25">
      <c r="A3670" s="133"/>
      <c r="D3670" s="8"/>
    </row>
    <row r="3671" spans="1:4" x14ac:dyDescent="0.25">
      <c r="A3671" s="133"/>
      <c r="D3671" s="8"/>
    </row>
    <row r="3672" spans="1:4" x14ac:dyDescent="0.25">
      <c r="A3672" s="133"/>
      <c r="D3672" s="8"/>
    </row>
    <row r="3673" spans="1:4" x14ac:dyDescent="0.25">
      <c r="A3673" s="133"/>
      <c r="D3673" s="8"/>
    </row>
    <row r="3674" spans="1:4" x14ac:dyDescent="0.25">
      <c r="A3674" s="133"/>
      <c r="D3674" s="8"/>
    </row>
    <row r="3675" spans="1:4" x14ac:dyDescent="0.25">
      <c r="A3675" s="133"/>
      <c r="D3675" s="8"/>
    </row>
    <row r="3676" spans="1:4" x14ac:dyDescent="0.25">
      <c r="A3676" s="133"/>
      <c r="D3676" s="8"/>
    </row>
    <row r="3677" spans="1:4" x14ac:dyDescent="0.25">
      <c r="A3677" s="133"/>
      <c r="D3677" s="8"/>
    </row>
    <row r="3678" spans="1:4" x14ac:dyDescent="0.25">
      <c r="A3678" s="133"/>
      <c r="D3678" s="8"/>
    </row>
    <row r="3679" spans="1:4" x14ac:dyDescent="0.25">
      <c r="A3679" s="133"/>
      <c r="D3679" s="8"/>
    </row>
    <row r="3680" spans="1:4" x14ac:dyDescent="0.25">
      <c r="A3680" s="133"/>
      <c r="D3680" s="8"/>
    </row>
    <row r="3681" spans="1:4" x14ac:dyDescent="0.25">
      <c r="A3681" s="133"/>
      <c r="D3681" s="8"/>
    </row>
    <row r="3682" spans="1:4" x14ac:dyDescent="0.25">
      <c r="A3682" s="133"/>
      <c r="D3682" s="8"/>
    </row>
    <row r="3683" spans="1:4" x14ac:dyDescent="0.25">
      <c r="A3683" s="133"/>
      <c r="D3683" s="8"/>
    </row>
    <row r="3684" spans="1:4" x14ac:dyDescent="0.25">
      <c r="A3684" s="133"/>
      <c r="D3684" s="8"/>
    </row>
    <row r="3685" spans="1:4" x14ac:dyDescent="0.25">
      <c r="A3685" s="133"/>
      <c r="D3685" s="8"/>
    </row>
    <row r="3686" spans="1:4" x14ac:dyDescent="0.25">
      <c r="A3686" s="133"/>
      <c r="D3686" s="8"/>
    </row>
    <row r="3687" spans="1:4" x14ac:dyDescent="0.25">
      <c r="A3687" s="133"/>
      <c r="D3687" s="8"/>
    </row>
    <row r="3688" spans="1:4" x14ac:dyDescent="0.25">
      <c r="A3688" s="133"/>
      <c r="D3688" s="8"/>
    </row>
    <row r="3689" spans="1:4" x14ac:dyDescent="0.25">
      <c r="A3689" s="133"/>
      <c r="D3689" s="8"/>
    </row>
    <row r="3690" spans="1:4" x14ac:dyDescent="0.25">
      <c r="A3690" s="133"/>
      <c r="D3690" s="8"/>
    </row>
    <row r="3691" spans="1:4" x14ac:dyDescent="0.25">
      <c r="A3691" s="133"/>
      <c r="D3691" s="8"/>
    </row>
    <row r="3692" spans="1:4" x14ac:dyDescent="0.25">
      <c r="A3692" s="133"/>
      <c r="D3692" s="8"/>
    </row>
    <row r="3693" spans="1:4" x14ac:dyDescent="0.25">
      <c r="A3693" s="133"/>
      <c r="D3693" s="8"/>
    </row>
    <row r="3694" spans="1:4" x14ac:dyDescent="0.25">
      <c r="A3694" s="133"/>
      <c r="D3694" s="8"/>
    </row>
    <row r="3695" spans="1:4" x14ac:dyDescent="0.25">
      <c r="A3695" s="133"/>
      <c r="D3695" s="8"/>
    </row>
    <row r="3696" spans="1:4" x14ac:dyDescent="0.25">
      <c r="A3696" s="133"/>
      <c r="D3696" s="8"/>
    </row>
    <row r="3697" spans="1:4" x14ac:dyDescent="0.25">
      <c r="A3697" s="133"/>
      <c r="D3697" s="8"/>
    </row>
    <row r="3698" spans="1:4" x14ac:dyDescent="0.25">
      <c r="A3698" s="133"/>
      <c r="D3698" s="8"/>
    </row>
    <row r="3699" spans="1:4" x14ac:dyDescent="0.25">
      <c r="A3699" s="133"/>
      <c r="D3699" s="8"/>
    </row>
    <row r="3700" spans="1:4" x14ac:dyDescent="0.25">
      <c r="A3700" s="133"/>
      <c r="D3700" s="8"/>
    </row>
    <row r="3701" spans="1:4" x14ac:dyDescent="0.25">
      <c r="A3701" s="133"/>
      <c r="D3701" s="8"/>
    </row>
    <row r="3702" spans="1:4" x14ac:dyDescent="0.25">
      <c r="A3702" s="133"/>
      <c r="D3702" s="8"/>
    </row>
    <row r="3703" spans="1:4" x14ac:dyDescent="0.25">
      <c r="A3703" s="133"/>
      <c r="D3703" s="8"/>
    </row>
    <row r="3704" spans="1:4" x14ac:dyDescent="0.25">
      <c r="A3704" s="133"/>
      <c r="D3704" s="8"/>
    </row>
    <row r="3705" spans="1:4" x14ac:dyDescent="0.25">
      <c r="A3705" s="133"/>
      <c r="D3705" s="8"/>
    </row>
    <row r="3706" spans="1:4" x14ac:dyDescent="0.25">
      <c r="A3706" s="133"/>
      <c r="D3706" s="8"/>
    </row>
    <row r="3707" spans="1:4" x14ac:dyDescent="0.25">
      <c r="A3707" s="133"/>
      <c r="D3707" s="8"/>
    </row>
    <row r="3708" spans="1:4" x14ac:dyDescent="0.25">
      <c r="A3708" s="133"/>
      <c r="D3708" s="8"/>
    </row>
    <row r="3709" spans="1:4" x14ac:dyDescent="0.25">
      <c r="A3709" s="133"/>
      <c r="D3709" s="8"/>
    </row>
    <row r="3710" spans="1:4" x14ac:dyDescent="0.25">
      <c r="A3710" s="133"/>
      <c r="D3710" s="8"/>
    </row>
    <row r="3711" spans="1:4" x14ac:dyDescent="0.25">
      <c r="A3711" s="133"/>
      <c r="D3711" s="8"/>
    </row>
    <row r="3712" spans="1:4" x14ac:dyDescent="0.25">
      <c r="A3712" s="133"/>
      <c r="D3712" s="8"/>
    </row>
    <row r="3713" spans="1:4" x14ac:dyDescent="0.25">
      <c r="A3713" s="133"/>
      <c r="D3713" s="8"/>
    </row>
    <row r="3714" spans="1:4" x14ac:dyDescent="0.25">
      <c r="A3714" s="133"/>
      <c r="D3714" s="8"/>
    </row>
    <row r="3715" spans="1:4" x14ac:dyDescent="0.25">
      <c r="A3715" s="133"/>
      <c r="D3715" s="8"/>
    </row>
    <row r="3716" spans="1:4" x14ac:dyDescent="0.25">
      <c r="A3716" s="133"/>
      <c r="D3716" s="8"/>
    </row>
    <row r="3717" spans="1:4" x14ac:dyDescent="0.25">
      <c r="A3717" s="133"/>
      <c r="D3717" s="8"/>
    </row>
    <row r="3718" spans="1:4" x14ac:dyDescent="0.25">
      <c r="A3718" s="133"/>
      <c r="D3718" s="8"/>
    </row>
    <row r="3719" spans="1:4" x14ac:dyDescent="0.25">
      <c r="A3719" s="133"/>
      <c r="D3719" s="8"/>
    </row>
    <row r="3720" spans="1:4" x14ac:dyDescent="0.25">
      <c r="A3720" s="133"/>
      <c r="D3720" s="8"/>
    </row>
    <row r="3721" spans="1:4" x14ac:dyDescent="0.25">
      <c r="A3721" s="133"/>
      <c r="D3721" s="8"/>
    </row>
    <row r="3722" spans="1:4" x14ac:dyDescent="0.25">
      <c r="A3722" s="133"/>
      <c r="D3722" s="8"/>
    </row>
    <row r="3723" spans="1:4" x14ac:dyDescent="0.25">
      <c r="A3723" s="133"/>
      <c r="D3723" s="8"/>
    </row>
    <row r="3724" spans="1:4" x14ac:dyDescent="0.25">
      <c r="A3724" s="133"/>
      <c r="D3724" s="8"/>
    </row>
    <row r="3725" spans="1:4" x14ac:dyDescent="0.25">
      <c r="A3725" s="133"/>
      <c r="D3725" s="8"/>
    </row>
    <row r="3726" spans="1:4" x14ac:dyDescent="0.25">
      <c r="A3726" s="133"/>
      <c r="D3726" s="8"/>
    </row>
    <row r="3727" spans="1:4" x14ac:dyDescent="0.25">
      <c r="A3727" s="133"/>
      <c r="D3727" s="8"/>
    </row>
    <row r="3728" spans="1:4" x14ac:dyDescent="0.25">
      <c r="A3728" s="133"/>
      <c r="D3728" s="8"/>
    </row>
    <row r="3729" spans="1:4" x14ac:dyDescent="0.25">
      <c r="A3729" s="133"/>
      <c r="D3729" s="8"/>
    </row>
    <row r="3730" spans="1:4" x14ac:dyDescent="0.25">
      <c r="A3730" s="133"/>
      <c r="D3730" s="8"/>
    </row>
    <row r="3731" spans="1:4" x14ac:dyDescent="0.25">
      <c r="A3731" s="133"/>
      <c r="D3731" s="8"/>
    </row>
    <row r="3732" spans="1:4" x14ac:dyDescent="0.25">
      <c r="A3732" s="133"/>
      <c r="D3732" s="8"/>
    </row>
    <row r="3733" spans="1:4" x14ac:dyDescent="0.25">
      <c r="A3733" s="133"/>
      <c r="D3733" s="8"/>
    </row>
    <row r="3734" spans="1:4" x14ac:dyDescent="0.25">
      <c r="A3734" s="133"/>
      <c r="D3734" s="8"/>
    </row>
    <row r="3735" spans="1:4" x14ac:dyDescent="0.25">
      <c r="A3735" s="133"/>
      <c r="D3735" s="8"/>
    </row>
    <row r="3736" spans="1:4" x14ac:dyDescent="0.25">
      <c r="A3736" s="133"/>
      <c r="D3736" s="8"/>
    </row>
    <row r="3737" spans="1:4" x14ac:dyDescent="0.25">
      <c r="A3737" s="133"/>
      <c r="D3737" s="8"/>
    </row>
    <row r="3738" spans="1:4" x14ac:dyDescent="0.25">
      <c r="A3738" s="133"/>
      <c r="D3738" s="8"/>
    </row>
    <row r="3739" spans="1:4" x14ac:dyDescent="0.25">
      <c r="A3739" s="133"/>
      <c r="D3739" s="8"/>
    </row>
    <row r="3740" spans="1:4" x14ac:dyDescent="0.25">
      <c r="A3740" s="133"/>
      <c r="D3740" s="8"/>
    </row>
    <row r="3741" spans="1:4" x14ac:dyDescent="0.25">
      <c r="A3741" s="133"/>
      <c r="D3741" s="8"/>
    </row>
    <row r="3742" spans="1:4" x14ac:dyDescent="0.25">
      <c r="A3742" s="133"/>
      <c r="D3742" s="8"/>
    </row>
    <row r="3743" spans="1:4" x14ac:dyDescent="0.25">
      <c r="A3743" s="133"/>
      <c r="D3743" s="8"/>
    </row>
    <row r="3744" spans="1:4" x14ac:dyDescent="0.25">
      <c r="A3744" s="133"/>
      <c r="D3744" s="8"/>
    </row>
    <row r="3745" spans="1:4" x14ac:dyDescent="0.25">
      <c r="A3745" s="133"/>
      <c r="D3745" s="8"/>
    </row>
    <row r="3746" spans="1:4" x14ac:dyDescent="0.25">
      <c r="A3746" s="133"/>
      <c r="D3746" s="8"/>
    </row>
    <row r="3747" spans="1:4" x14ac:dyDescent="0.25">
      <c r="A3747" s="133"/>
      <c r="D3747" s="8"/>
    </row>
    <row r="3748" spans="1:4" x14ac:dyDescent="0.25">
      <c r="A3748" s="133"/>
      <c r="D3748" s="8"/>
    </row>
    <row r="3749" spans="1:4" x14ac:dyDescent="0.25">
      <c r="A3749" s="133"/>
      <c r="D3749" s="8"/>
    </row>
    <row r="3750" spans="1:4" x14ac:dyDescent="0.25">
      <c r="A3750" s="133"/>
      <c r="D3750" s="8"/>
    </row>
    <row r="3751" spans="1:4" x14ac:dyDescent="0.25">
      <c r="A3751" s="133"/>
      <c r="D3751" s="8"/>
    </row>
    <row r="3752" spans="1:4" x14ac:dyDescent="0.25">
      <c r="A3752" s="133"/>
      <c r="D3752" s="8"/>
    </row>
    <row r="3753" spans="1:4" x14ac:dyDescent="0.25">
      <c r="A3753" s="133"/>
      <c r="D3753" s="8"/>
    </row>
    <row r="3754" spans="1:4" x14ac:dyDescent="0.25">
      <c r="A3754" s="133"/>
      <c r="D3754" s="8"/>
    </row>
    <row r="3755" spans="1:4" x14ac:dyDescent="0.25">
      <c r="A3755" s="133"/>
      <c r="D3755" s="8"/>
    </row>
    <row r="3756" spans="1:4" x14ac:dyDescent="0.25">
      <c r="A3756" s="133"/>
      <c r="D3756" s="8"/>
    </row>
    <row r="3757" spans="1:4" x14ac:dyDescent="0.25">
      <c r="A3757" s="133"/>
      <c r="D3757" s="8"/>
    </row>
    <row r="3758" spans="1:4" x14ac:dyDescent="0.25">
      <c r="A3758" s="133"/>
      <c r="D3758" s="8"/>
    </row>
    <row r="3759" spans="1:4" x14ac:dyDescent="0.25">
      <c r="A3759" s="133"/>
      <c r="D3759" s="8"/>
    </row>
    <row r="3760" spans="1:4" x14ac:dyDescent="0.25">
      <c r="A3760" s="133"/>
      <c r="D3760" s="8"/>
    </row>
    <row r="3761" spans="1:4" x14ac:dyDescent="0.25">
      <c r="A3761" s="133"/>
      <c r="D3761" s="8"/>
    </row>
    <row r="3762" spans="1:4" x14ac:dyDescent="0.25">
      <c r="A3762" s="133"/>
      <c r="D3762" s="8"/>
    </row>
    <row r="3763" spans="1:4" x14ac:dyDescent="0.25">
      <c r="A3763" s="133"/>
      <c r="D3763" s="8"/>
    </row>
    <row r="3764" spans="1:4" x14ac:dyDescent="0.25">
      <c r="A3764" s="133"/>
      <c r="D3764" s="8"/>
    </row>
    <row r="3765" spans="1:4" x14ac:dyDescent="0.25">
      <c r="A3765" s="133"/>
      <c r="D3765" s="8"/>
    </row>
    <row r="3766" spans="1:4" x14ac:dyDescent="0.25">
      <c r="A3766" s="133"/>
      <c r="D3766" s="8"/>
    </row>
    <row r="3767" spans="1:4" x14ac:dyDescent="0.25">
      <c r="A3767" s="133"/>
      <c r="D3767" s="8"/>
    </row>
    <row r="3768" spans="1:4" x14ac:dyDescent="0.25">
      <c r="A3768" s="133"/>
      <c r="D3768" s="8"/>
    </row>
    <row r="3769" spans="1:4" x14ac:dyDescent="0.25">
      <c r="A3769" s="133"/>
      <c r="D3769" s="8"/>
    </row>
    <row r="3770" spans="1:4" x14ac:dyDescent="0.25">
      <c r="A3770" s="133"/>
      <c r="D3770" s="8"/>
    </row>
    <row r="3771" spans="1:4" x14ac:dyDescent="0.25">
      <c r="A3771" s="133"/>
      <c r="D3771" s="8"/>
    </row>
    <row r="3772" spans="1:4" x14ac:dyDescent="0.25">
      <c r="A3772" s="133"/>
      <c r="D3772" s="8"/>
    </row>
    <row r="3773" spans="1:4" x14ac:dyDescent="0.25">
      <c r="A3773" s="133"/>
      <c r="D3773" s="8"/>
    </row>
    <row r="3774" spans="1:4" x14ac:dyDescent="0.25">
      <c r="A3774" s="133"/>
      <c r="D3774" s="8"/>
    </row>
    <row r="3775" spans="1:4" x14ac:dyDescent="0.25">
      <c r="A3775" s="133"/>
      <c r="D3775" s="8"/>
    </row>
    <row r="3776" spans="1:4" x14ac:dyDescent="0.25">
      <c r="A3776" s="133"/>
      <c r="D3776" s="8"/>
    </row>
    <row r="3777" spans="1:4" x14ac:dyDescent="0.25">
      <c r="A3777" s="133"/>
      <c r="D3777" s="8"/>
    </row>
    <row r="3778" spans="1:4" x14ac:dyDescent="0.25">
      <c r="A3778" s="133"/>
      <c r="D3778" s="8"/>
    </row>
    <row r="3779" spans="1:4" x14ac:dyDescent="0.25">
      <c r="A3779" s="133"/>
      <c r="D3779" s="8"/>
    </row>
    <row r="3780" spans="1:4" x14ac:dyDescent="0.25">
      <c r="A3780" s="133"/>
      <c r="D3780" s="8"/>
    </row>
    <row r="3781" spans="1:4" x14ac:dyDescent="0.25">
      <c r="A3781" s="133"/>
      <c r="D3781" s="8"/>
    </row>
    <row r="3782" spans="1:4" x14ac:dyDescent="0.25">
      <c r="A3782" s="133"/>
      <c r="D3782" s="8"/>
    </row>
    <row r="3783" spans="1:4" x14ac:dyDescent="0.25">
      <c r="A3783" s="133"/>
      <c r="D3783" s="8"/>
    </row>
    <row r="3784" spans="1:4" x14ac:dyDescent="0.25">
      <c r="A3784" s="133"/>
      <c r="D3784" s="8"/>
    </row>
    <row r="3785" spans="1:4" x14ac:dyDescent="0.25">
      <c r="A3785" s="133"/>
      <c r="D3785" s="8"/>
    </row>
    <row r="3786" spans="1:4" x14ac:dyDescent="0.25">
      <c r="A3786" s="133"/>
      <c r="D3786" s="8"/>
    </row>
    <row r="3787" spans="1:4" x14ac:dyDescent="0.25">
      <c r="A3787" s="133"/>
      <c r="D3787" s="8"/>
    </row>
    <row r="3788" spans="1:4" x14ac:dyDescent="0.25">
      <c r="A3788" s="133"/>
      <c r="D3788" s="8"/>
    </row>
    <row r="3789" spans="1:4" x14ac:dyDescent="0.25">
      <c r="A3789" s="133"/>
      <c r="D3789" s="8"/>
    </row>
    <row r="3790" spans="1:4" x14ac:dyDescent="0.25">
      <c r="A3790" s="133"/>
      <c r="D3790" s="8"/>
    </row>
    <row r="3791" spans="1:4" x14ac:dyDescent="0.25">
      <c r="A3791" s="133"/>
      <c r="D3791" s="8"/>
    </row>
    <row r="3792" spans="1:4" x14ac:dyDescent="0.25">
      <c r="A3792" s="133"/>
      <c r="D3792" s="8"/>
    </row>
    <row r="3793" spans="1:4" x14ac:dyDescent="0.25">
      <c r="A3793" s="133"/>
      <c r="D3793" s="8"/>
    </row>
    <row r="3794" spans="1:4" x14ac:dyDescent="0.25">
      <c r="A3794" s="133"/>
      <c r="D3794" s="8"/>
    </row>
    <row r="3795" spans="1:4" x14ac:dyDescent="0.25">
      <c r="A3795" s="133"/>
      <c r="D3795" s="8"/>
    </row>
    <row r="3796" spans="1:4" x14ac:dyDescent="0.25">
      <c r="A3796" s="133"/>
      <c r="D3796" s="8"/>
    </row>
    <row r="3797" spans="1:4" x14ac:dyDescent="0.25">
      <c r="A3797" s="133"/>
      <c r="D3797" s="8"/>
    </row>
    <row r="3798" spans="1:4" x14ac:dyDescent="0.25">
      <c r="A3798" s="133"/>
      <c r="D3798" s="8"/>
    </row>
    <row r="3799" spans="1:4" x14ac:dyDescent="0.25">
      <c r="A3799" s="133"/>
      <c r="D3799" s="8"/>
    </row>
    <row r="3800" spans="1:4" x14ac:dyDescent="0.25">
      <c r="A3800" s="133"/>
      <c r="D3800" s="8"/>
    </row>
    <row r="3801" spans="1:4" x14ac:dyDescent="0.25">
      <c r="A3801" s="133"/>
      <c r="D3801" s="8"/>
    </row>
    <row r="3802" spans="1:4" x14ac:dyDescent="0.25">
      <c r="A3802" s="133"/>
      <c r="D3802" s="8"/>
    </row>
    <row r="3803" spans="1:4" x14ac:dyDescent="0.25">
      <c r="A3803" s="133"/>
      <c r="D3803" s="8"/>
    </row>
    <row r="3804" spans="1:4" x14ac:dyDescent="0.25">
      <c r="A3804" s="133"/>
      <c r="D3804" s="8"/>
    </row>
    <row r="3805" spans="1:4" x14ac:dyDescent="0.25">
      <c r="A3805" s="133"/>
      <c r="D3805" s="8"/>
    </row>
    <row r="3806" spans="1:4" x14ac:dyDescent="0.25">
      <c r="A3806" s="133"/>
      <c r="D3806" s="8"/>
    </row>
    <row r="3807" spans="1:4" x14ac:dyDescent="0.25">
      <c r="A3807" s="133"/>
      <c r="D3807" s="8"/>
    </row>
    <row r="3808" spans="1:4" x14ac:dyDescent="0.25">
      <c r="A3808" s="133"/>
      <c r="D3808" s="8"/>
    </row>
    <row r="3809" spans="1:4" x14ac:dyDescent="0.25">
      <c r="A3809" s="133"/>
      <c r="D3809" s="8"/>
    </row>
    <row r="3810" spans="1:4" x14ac:dyDescent="0.25">
      <c r="A3810" s="133"/>
      <c r="D3810" s="8"/>
    </row>
    <row r="3811" spans="1:4" x14ac:dyDescent="0.25">
      <c r="A3811" s="133"/>
      <c r="D3811" s="8"/>
    </row>
    <row r="3812" spans="1:4" x14ac:dyDescent="0.25">
      <c r="A3812" s="133"/>
      <c r="D3812" s="8"/>
    </row>
    <row r="3813" spans="1:4" x14ac:dyDescent="0.25">
      <c r="A3813" s="133"/>
      <c r="D3813" s="8"/>
    </row>
    <row r="3814" spans="1:4" x14ac:dyDescent="0.25">
      <c r="A3814" s="133"/>
      <c r="D3814" s="8"/>
    </row>
    <row r="3815" spans="1:4" x14ac:dyDescent="0.25">
      <c r="A3815" s="133"/>
      <c r="D3815" s="8"/>
    </row>
    <row r="3816" spans="1:4" x14ac:dyDescent="0.25">
      <c r="A3816" s="133"/>
      <c r="D3816" s="8"/>
    </row>
    <row r="3817" spans="1:4" x14ac:dyDescent="0.25">
      <c r="A3817" s="133"/>
      <c r="D3817" s="8"/>
    </row>
    <row r="3818" spans="1:4" x14ac:dyDescent="0.25">
      <c r="A3818" s="133"/>
      <c r="D3818" s="8"/>
    </row>
    <row r="3819" spans="1:4" x14ac:dyDescent="0.25">
      <c r="A3819" s="133"/>
      <c r="D3819" s="8"/>
    </row>
    <row r="3820" spans="1:4" x14ac:dyDescent="0.25">
      <c r="A3820" s="133"/>
      <c r="D3820" s="8"/>
    </row>
    <row r="3821" spans="1:4" x14ac:dyDescent="0.25">
      <c r="A3821" s="133"/>
      <c r="D3821" s="8"/>
    </row>
    <row r="3822" spans="1:4" x14ac:dyDescent="0.25">
      <c r="A3822" s="133"/>
      <c r="D3822" s="8"/>
    </row>
    <row r="3823" spans="1:4" x14ac:dyDescent="0.25">
      <c r="A3823" s="133"/>
      <c r="D3823" s="8"/>
    </row>
    <row r="3824" spans="1:4" x14ac:dyDescent="0.25">
      <c r="A3824" s="133"/>
      <c r="D3824" s="8"/>
    </row>
    <row r="3825" spans="1:4" x14ac:dyDescent="0.25">
      <c r="A3825" s="133"/>
      <c r="D3825" s="8"/>
    </row>
    <row r="3826" spans="1:4" x14ac:dyDescent="0.25">
      <c r="A3826" s="133"/>
      <c r="D3826" s="8"/>
    </row>
    <row r="3827" spans="1:4" x14ac:dyDescent="0.25">
      <c r="A3827" s="133"/>
      <c r="D3827" s="8"/>
    </row>
    <row r="3828" spans="1:4" x14ac:dyDescent="0.25">
      <c r="A3828" s="133"/>
      <c r="D3828" s="8"/>
    </row>
    <row r="3829" spans="1:4" x14ac:dyDescent="0.25">
      <c r="A3829" s="133"/>
      <c r="D3829" s="8"/>
    </row>
    <row r="3830" spans="1:4" x14ac:dyDescent="0.25">
      <c r="A3830" s="133"/>
      <c r="D3830" s="8"/>
    </row>
    <row r="3831" spans="1:4" x14ac:dyDescent="0.25">
      <c r="A3831" s="133"/>
      <c r="D3831" s="8"/>
    </row>
    <row r="3832" spans="1:4" x14ac:dyDescent="0.25">
      <c r="A3832" s="133"/>
      <c r="D3832" s="8"/>
    </row>
    <row r="3833" spans="1:4" x14ac:dyDescent="0.25">
      <c r="A3833" s="133"/>
      <c r="D3833" s="8"/>
    </row>
    <row r="3834" spans="1:4" x14ac:dyDescent="0.25">
      <c r="A3834" s="133"/>
      <c r="D3834" s="8"/>
    </row>
    <row r="3835" spans="1:4" x14ac:dyDescent="0.25">
      <c r="A3835" s="133"/>
      <c r="D3835" s="8"/>
    </row>
    <row r="3836" spans="1:4" x14ac:dyDescent="0.25">
      <c r="A3836" s="133"/>
      <c r="D3836" s="8"/>
    </row>
    <row r="3837" spans="1:4" x14ac:dyDescent="0.25">
      <c r="A3837" s="133"/>
      <c r="D3837" s="8"/>
    </row>
    <row r="3838" spans="1:4" x14ac:dyDescent="0.25">
      <c r="A3838" s="133"/>
      <c r="D3838" s="8"/>
    </row>
    <row r="3839" spans="1:4" x14ac:dyDescent="0.25">
      <c r="A3839" s="133"/>
      <c r="D3839" s="8"/>
    </row>
    <row r="3840" spans="1:4" x14ac:dyDescent="0.25">
      <c r="A3840" s="133"/>
      <c r="D3840" s="8"/>
    </row>
    <row r="3841" spans="1:4" x14ac:dyDescent="0.25">
      <c r="A3841" s="133"/>
      <c r="D3841" s="8"/>
    </row>
    <row r="3842" spans="1:4" x14ac:dyDescent="0.25">
      <c r="A3842" s="133"/>
      <c r="D3842" s="8"/>
    </row>
    <row r="3843" spans="1:4" x14ac:dyDescent="0.25">
      <c r="A3843" s="133"/>
      <c r="D3843" s="8"/>
    </row>
    <row r="3844" spans="1:4" x14ac:dyDescent="0.25">
      <c r="A3844" s="133"/>
      <c r="D3844" s="8"/>
    </row>
    <row r="3845" spans="1:4" x14ac:dyDescent="0.25">
      <c r="A3845" s="133"/>
      <c r="D3845" s="8"/>
    </row>
    <row r="3846" spans="1:4" x14ac:dyDescent="0.25">
      <c r="A3846" s="133"/>
      <c r="D3846" s="8"/>
    </row>
    <row r="3847" spans="1:4" x14ac:dyDescent="0.25">
      <c r="A3847" s="133"/>
      <c r="D3847" s="8"/>
    </row>
    <row r="3848" spans="1:4" x14ac:dyDescent="0.25">
      <c r="A3848" s="133"/>
      <c r="D3848" s="8"/>
    </row>
    <row r="3849" spans="1:4" x14ac:dyDescent="0.25">
      <c r="A3849" s="133"/>
      <c r="D3849" s="8"/>
    </row>
    <row r="3850" spans="1:4" x14ac:dyDescent="0.25">
      <c r="A3850" s="133"/>
      <c r="D3850" s="8"/>
    </row>
    <row r="3851" spans="1:4" x14ac:dyDescent="0.25">
      <c r="A3851" s="133"/>
      <c r="D3851" s="8"/>
    </row>
    <row r="3852" spans="1:4" x14ac:dyDescent="0.25">
      <c r="A3852" s="133"/>
      <c r="D3852" s="8"/>
    </row>
    <row r="3853" spans="1:4" x14ac:dyDescent="0.25">
      <c r="A3853" s="133"/>
      <c r="D3853" s="8"/>
    </row>
    <row r="3854" spans="1:4" x14ac:dyDescent="0.25">
      <c r="A3854" s="133"/>
      <c r="D3854" s="8"/>
    </row>
    <row r="3855" spans="1:4" x14ac:dyDescent="0.25">
      <c r="A3855" s="133"/>
      <c r="D3855" s="8"/>
    </row>
    <row r="3856" spans="1:4" x14ac:dyDescent="0.25">
      <c r="A3856" s="133"/>
      <c r="D3856" s="8"/>
    </row>
    <row r="3857" spans="1:4" x14ac:dyDescent="0.25">
      <c r="A3857" s="133"/>
      <c r="D3857" s="8"/>
    </row>
    <row r="3858" spans="1:4" x14ac:dyDescent="0.25">
      <c r="A3858" s="133"/>
      <c r="D3858" s="8"/>
    </row>
    <row r="3859" spans="1:4" x14ac:dyDescent="0.25">
      <c r="A3859" s="133"/>
      <c r="D3859" s="8"/>
    </row>
    <row r="3860" spans="1:4" x14ac:dyDescent="0.25">
      <c r="A3860" s="133"/>
      <c r="D3860" s="8"/>
    </row>
    <row r="3861" spans="1:4" x14ac:dyDescent="0.25">
      <c r="A3861" s="133"/>
      <c r="D3861" s="8"/>
    </row>
    <row r="3862" spans="1:4" x14ac:dyDescent="0.25">
      <c r="A3862" s="133"/>
      <c r="D3862" s="8"/>
    </row>
    <row r="3863" spans="1:4" x14ac:dyDescent="0.25">
      <c r="A3863" s="133"/>
      <c r="D3863" s="8"/>
    </row>
    <row r="3864" spans="1:4" x14ac:dyDescent="0.25">
      <c r="A3864" s="133"/>
      <c r="D3864" s="8"/>
    </row>
    <row r="3865" spans="1:4" x14ac:dyDescent="0.25">
      <c r="A3865" s="133"/>
      <c r="D3865" s="8"/>
    </row>
    <row r="3866" spans="1:4" x14ac:dyDescent="0.25">
      <c r="A3866" s="133"/>
      <c r="D3866" s="8"/>
    </row>
    <row r="3867" spans="1:4" x14ac:dyDescent="0.25">
      <c r="A3867" s="133"/>
      <c r="D3867" s="8"/>
    </row>
    <row r="3868" spans="1:4" x14ac:dyDescent="0.25">
      <c r="A3868" s="133"/>
      <c r="D3868" s="8"/>
    </row>
    <row r="3869" spans="1:4" x14ac:dyDescent="0.25">
      <c r="A3869" s="133"/>
      <c r="D3869" s="8"/>
    </row>
    <row r="3870" spans="1:4" x14ac:dyDescent="0.25">
      <c r="A3870" s="133"/>
      <c r="D3870" s="8"/>
    </row>
    <row r="3871" spans="1:4" x14ac:dyDescent="0.25">
      <c r="A3871" s="133"/>
      <c r="D3871" s="8"/>
    </row>
    <row r="3872" spans="1:4" x14ac:dyDescent="0.25">
      <c r="A3872" s="133"/>
      <c r="D3872" s="8"/>
    </row>
    <row r="3873" spans="1:4" x14ac:dyDescent="0.25">
      <c r="A3873" s="133"/>
      <c r="D3873" s="8"/>
    </row>
    <row r="3874" spans="1:4" x14ac:dyDescent="0.25">
      <c r="A3874" s="133"/>
      <c r="D3874" s="8"/>
    </row>
    <row r="3875" spans="1:4" x14ac:dyDescent="0.25">
      <c r="A3875" s="133"/>
      <c r="D3875" s="8"/>
    </row>
    <row r="3876" spans="1:4" x14ac:dyDescent="0.25">
      <c r="A3876" s="133"/>
      <c r="D3876" s="8"/>
    </row>
    <row r="3877" spans="1:4" x14ac:dyDescent="0.25">
      <c r="A3877" s="133"/>
      <c r="D3877" s="8"/>
    </row>
    <row r="3878" spans="1:4" x14ac:dyDescent="0.25">
      <c r="A3878" s="133"/>
      <c r="D3878" s="8"/>
    </row>
    <row r="3879" spans="1:4" x14ac:dyDescent="0.25">
      <c r="A3879" s="133"/>
      <c r="D3879" s="8"/>
    </row>
    <row r="3880" spans="1:4" x14ac:dyDescent="0.25">
      <c r="A3880" s="133"/>
      <c r="D3880" s="8"/>
    </row>
    <row r="3881" spans="1:4" x14ac:dyDescent="0.25">
      <c r="A3881" s="133"/>
      <c r="D3881" s="8"/>
    </row>
    <row r="3882" spans="1:4" x14ac:dyDescent="0.25">
      <c r="A3882" s="133"/>
      <c r="D3882" s="8"/>
    </row>
    <row r="3883" spans="1:4" x14ac:dyDescent="0.25">
      <c r="A3883" s="133"/>
      <c r="D3883" s="8"/>
    </row>
    <row r="3884" spans="1:4" x14ac:dyDescent="0.25">
      <c r="A3884" s="133"/>
      <c r="D3884" s="8"/>
    </row>
    <row r="3885" spans="1:4" x14ac:dyDescent="0.25">
      <c r="A3885" s="133"/>
      <c r="D3885" s="8"/>
    </row>
    <row r="3886" spans="1:4" x14ac:dyDescent="0.25">
      <c r="A3886" s="133"/>
      <c r="D3886" s="8"/>
    </row>
    <row r="3887" spans="1:4" x14ac:dyDescent="0.25">
      <c r="A3887" s="133"/>
      <c r="D3887" s="8"/>
    </row>
    <row r="3888" spans="1:4" x14ac:dyDescent="0.25">
      <c r="A3888" s="133"/>
      <c r="D3888" s="8"/>
    </row>
    <row r="3889" spans="1:4" x14ac:dyDescent="0.25">
      <c r="A3889" s="133"/>
      <c r="D3889" s="8"/>
    </row>
    <row r="3890" spans="1:4" x14ac:dyDescent="0.25">
      <c r="A3890" s="133"/>
      <c r="D3890" s="8"/>
    </row>
    <row r="3891" spans="1:4" x14ac:dyDescent="0.25">
      <c r="A3891" s="133"/>
      <c r="D3891" s="8"/>
    </row>
    <row r="3892" spans="1:4" x14ac:dyDescent="0.25">
      <c r="A3892" s="133"/>
      <c r="D3892" s="8"/>
    </row>
    <row r="3893" spans="1:4" x14ac:dyDescent="0.25">
      <c r="A3893" s="133"/>
      <c r="D3893" s="8"/>
    </row>
    <row r="3894" spans="1:4" x14ac:dyDescent="0.25">
      <c r="A3894" s="133"/>
      <c r="D3894" s="8"/>
    </row>
    <row r="3895" spans="1:4" x14ac:dyDescent="0.25">
      <c r="A3895" s="133"/>
      <c r="D3895" s="8"/>
    </row>
    <row r="3896" spans="1:4" x14ac:dyDescent="0.25">
      <c r="A3896" s="133"/>
      <c r="D3896" s="8"/>
    </row>
    <row r="3897" spans="1:4" x14ac:dyDescent="0.25">
      <c r="A3897" s="133"/>
      <c r="D3897" s="8"/>
    </row>
    <row r="3898" spans="1:4" x14ac:dyDescent="0.25">
      <c r="A3898" s="133"/>
      <c r="D3898" s="8"/>
    </row>
    <row r="3899" spans="1:4" x14ac:dyDescent="0.25">
      <c r="A3899" s="133"/>
      <c r="D3899" s="8"/>
    </row>
    <row r="3900" spans="1:4" x14ac:dyDescent="0.25">
      <c r="A3900" s="133"/>
      <c r="D3900" s="8"/>
    </row>
    <row r="3901" spans="1:4" x14ac:dyDescent="0.25">
      <c r="A3901" s="133"/>
      <c r="D3901" s="8"/>
    </row>
    <row r="3902" spans="1:4" x14ac:dyDescent="0.25">
      <c r="A3902" s="133"/>
      <c r="D3902" s="8"/>
    </row>
    <row r="3903" spans="1:4" x14ac:dyDescent="0.25">
      <c r="A3903" s="133"/>
      <c r="D3903" s="8"/>
    </row>
    <row r="3904" spans="1:4" x14ac:dyDescent="0.25">
      <c r="A3904" s="133"/>
      <c r="D3904" s="8"/>
    </row>
    <row r="3905" spans="1:4" x14ac:dyDescent="0.25">
      <c r="A3905" s="133"/>
      <c r="D3905" s="8"/>
    </row>
    <row r="3906" spans="1:4" x14ac:dyDescent="0.25">
      <c r="A3906" s="133"/>
      <c r="D3906" s="8"/>
    </row>
    <row r="3907" spans="1:4" x14ac:dyDescent="0.25">
      <c r="A3907" s="133"/>
      <c r="D3907" s="8"/>
    </row>
    <row r="3908" spans="1:4" x14ac:dyDescent="0.25">
      <c r="A3908" s="133"/>
      <c r="D3908" s="8"/>
    </row>
    <row r="3909" spans="1:4" x14ac:dyDescent="0.25">
      <c r="A3909" s="133"/>
      <c r="D3909" s="8"/>
    </row>
    <row r="3910" spans="1:4" x14ac:dyDescent="0.25">
      <c r="A3910" s="133"/>
      <c r="D3910" s="8"/>
    </row>
    <row r="3911" spans="1:4" x14ac:dyDescent="0.25">
      <c r="A3911" s="133"/>
      <c r="D3911" s="8"/>
    </row>
    <row r="3912" spans="1:4" x14ac:dyDescent="0.25">
      <c r="A3912" s="133"/>
      <c r="D3912" s="8"/>
    </row>
    <row r="3913" spans="1:4" x14ac:dyDescent="0.25">
      <c r="A3913" s="133"/>
      <c r="D3913" s="8"/>
    </row>
    <row r="3914" spans="1:4" x14ac:dyDescent="0.25">
      <c r="A3914" s="133"/>
      <c r="D3914" s="8"/>
    </row>
    <row r="3915" spans="1:4" x14ac:dyDescent="0.25">
      <c r="A3915" s="133"/>
      <c r="D3915" s="8"/>
    </row>
    <row r="3916" spans="1:4" x14ac:dyDescent="0.25">
      <c r="A3916" s="133"/>
      <c r="D3916" s="8"/>
    </row>
    <row r="3917" spans="1:4" x14ac:dyDescent="0.25">
      <c r="A3917" s="133"/>
      <c r="D3917" s="8"/>
    </row>
    <row r="3918" spans="1:4" x14ac:dyDescent="0.25">
      <c r="A3918" s="133"/>
      <c r="D3918" s="8"/>
    </row>
    <row r="3919" spans="1:4" x14ac:dyDescent="0.25">
      <c r="A3919" s="133"/>
      <c r="D3919" s="8"/>
    </row>
    <row r="3920" spans="1:4" x14ac:dyDescent="0.25">
      <c r="A3920" s="133"/>
      <c r="D3920" s="8"/>
    </row>
    <row r="3921" spans="1:4" x14ac:dyDescent="0.25">
      <c r="A3921" s="133"/>
      <c r="D3921" s="8"/>
    </row>
    <row r="3922" spans="1:4" x14ac:dyDescent="0.25">
      <c r="A3922" s="133"/>
      <c r="D3922" s="8"/>
    </row>
    <row r="3923" spans="1:4" x14ac:dyDescent="0.25">
      <c r="A3923" s="133"/>
      <c r="D3923" s="8"/>
    </row>
    <row r="3924" spans="1:4" x14ac:dyDescent="0.25">
      <c r="A3924" s="133"/>
      <c r="D3924" s="8"/>
    </row>
    <row r="3925" spans="1:4" x14ac:dyDescent="0.25">
      <c r="A3925" s="133"/>
      <c r="D3925" s="8"/>
    </row>
    <row r="3926" spans="1:4" x14ac:dyDescent="0.25">
      <c r="A3926" s="133"/>
      <c r="D3926" s="8"/>
    </row>
    <row r="3927" spans="1:4" x14ac:dyDescent="0.25">
      <c r="A3927" s="133"/>
      <c r="D3927" s="8"/>
    </row>
    <row r="3928" spans="1:4" x14ac:dyDescent="0.25">
      <c r="A3928" s="133"/>
      <c r="D3928" s="8"/>
    </row>
    <row r="3929" spans="1:4" x14ac:dyDescent="0.25">
      <c r="A3929" s="133"/>
      <c r="D3929" s="8"/>
    </row>
    <row r="3930" spans="1:4" x14ac:dyDescent="0.25">
      <c r="A3930" s="133"/>
      <c r="D3930" s="8"/>
    </row>
    <row r="3931" spans="1:4" x14ac:dyDescent="0.25">
      <c r="A3931" s="133"/>
      <c r="D3931" s="8"/>
    </row>
    <row r="3932" spans="1:4" x14ac:dyDescent="0.25">
      <c r="A3932" s="133"/>
      <c r="D3932" s="8"/>
    </row>
    <row r="3933" spans="1:4" x14ac:dyDescent="0.25">
      <c r="A3933" s="133"/>
      <c r="D3933" s="8"/>
    </row>
    <row r="3934" spans="1:4" x14ac:dyDescent="0.25">
      <c r="A3934" s="133"/>
      <c r="D3934" s="8"/>
    </row>
    <row r="3935" spans="1:4" x14ac:dyDescent="0.25">
      <c r="A3935" s="133"/>
      <c r="D3935" s="8"/>
    </row>
    <row r="3936" spans="1:4" x14ac:dyDescent="0.25">
      <c r="A3936" s="133"/>
      <c r="D3936" s="8"/>
    </row>
    <row r="3937" spans="1:4" x14ac:dyDescent="0.25">
      <c r="A3937" s="133"/>
      <c r="D3937" s="8"/>
    </row>
    <row r="3938" spans="1:4" x14ac:dyDescent="0.25">
      <c r="A3938" s="133"/>
      <c r="D3938" s="8"/>
    </row>
    <row r="3939" spans="1:4" x14ac:dyDescent="0.25">
      <c r="A3939" s="133"/>
      <c r="D3939" s="8"/>
    </row>
    <row r="3940" spans="1:4" x14ac:dyDescent="0.25">
      <c r="A3940" s="133"/>
      <c r="D3940" s="8"/>
    </row>
    <row r="3941" spans="1:4" x14ac:dyDescent="0.25">
      <c r="A3941" s="133"/>
      <c r="D3941" s="8"/>
    </row>
    <row r="3942" spans="1:4" x14ac:dyDescent="0.25">
      <c r="A3942" s="133"/>
      <c r="D3942" s="8"/>
    </row>
    <row r="3943" spans="1:4" x14ac:dyDescent="0.25">
      <c r="A3943" s="133"/>
      <c r="D3943" s="8"/>
    </row>
    <row r="3944" spans="1:4" x14ac:dyDescent="0.25">
      <c r="A3944" s="133"/>
      <c r="D3944" s="8"/>
    </row>
    <row r="3945" spans="1:4" x14ac:dyDescent="0.25">
      <c r="A3945" s="133"/>
      <c r="D3945" s="8"/>
    </row>
    <row r="3946" spans="1:4" x14ac:dyDescent="0.25">
      <c r="A3946" s="133"/>
      <c r="D3946" s="8"/>
    </row>
    <row r="3947" spans="1:4" x14ac:dyDescent="0.25">
      <c r="A3947" s="133"/>
      <c r="D3947" s="8"/>
    </row>
    <row r="3948" spans="1:4" x14ac:dyDescent="0.25">
      <c r="A3948" s="133"/>
      <c r="D3948" s="8"/>
    </row>
    <row r="3949" spans="1:4" x14ac:dyDescent="0.25">
      <c r="A3949" s="133"/>
      <c r="D3949" s="8"/>
    </row>
    <row r="3950" spans="1:4" x14ac:dyDescent="0.25">
      <c r="A3950" s="133"/>
      <c r="D3950" s="8"/>
    </row>
    <row r="3951" spans="1:4" x14ac:dyDescent="0.25">
      <c r="A3951" s="133"/>
      <c r="D3951" s="8"/>
    </row>
    <row r="3952" spans="1:4" x14ac:dyDescent="0.25">
      <c r="A3952" s="133"/>
      <c r="D3952" s="8"/>
    </row>
    <row r="3953" spans="1:4" x14ac:dyDescent="0.25">
      <c r="A3953" s="133"/>
      <c r="D3953" s="8"/>
    </row>
    <row r="3954" spans="1:4" x14ac:dyDescent="0.25">
      <c r="A3954" s="133"/>
      <c r="D3954" s="8"/>
    </row>
    <row r="3955" spans="1:4" x14ac:dyDescent="0.25">
      <c r="A3955" s="133"/>
      <c r="D3955" s="8"/>
    </row>
    <row r="3956" spans="1:4" x14ac:dyDescent="0.25">
      <c r="A3956" s="133"/>
      <c r="D3956" s="8"/>
    </row>
    <row r="3957" spans="1:4" x14ac:dyDescent="0.25">
      <c r="A3957" s="133"/>
      <c r="D3957" s="8"/>
    </row>
    <row r="3958" spans="1:4" x14ac:dyDescent="0.25">
      <c r="A3958" s="133"/>
      <c r="D3958" s="8"/>
    </row>
    <row r="3959" spans="1:4" x14ac:dyDescent="0.25">
      <c r="A3959" s="133"/>
      <c r="D3959" s="8"/>
    </row>
    <row r="3960" spans="1:4" x14ac:dyDescent="0.25">
      <c r="A3960" s="133"/>
      <c r="D3960" s="8"/>
    </row>
    <row r="3961" spans="1:4" x14ac:dyDescent="0.25">
      <c r="A3961" s="133"/>
      <c r="D3961" s="8"/>
    </row>
    <row r="3962" spans="1:4" x14ac:dyDescent="0.25">
      <c r="A3962" s="133"/>
      <c r="D3962" s="8"/>
    </row>
    <row r="3963" spans="1:4" x14ac:dyDescent="0.25">
      <c r="A3963" s="133"/>
      <c r="D3963" s="8"/>
    </row>
    <row r="3964" spans="1:4" x14ac:dyDescent="0.25">
      <c r="A3964" s="133"/>
      <c r="D3964" s="8"/>
    </row>
    <row r="3965" spans="1:4" x14ac:dyDescent="0.25">
      <c r="A3965" s="133"/>
      <c r="D3965" s="8"/>
    </row>
    <row r="3966" spans="1:4" x14ac:dyDescent="0.25">
      <c r="A3966" s="133"/>
      <c r="D3966" s="8"/>
    </row>
    <row r="3967" spans="1:4" x14ac:dyDescent="0.25">
      <c r="A3967" s="133"/>
      <c r="D3967" s="8"/>
    </row>
    <row r="3968" spans="1:4" x14ac:dyDescent="0.25">
      <c r="A3968" s="133"/>
      <c r="D3968" s="8"/>
    </row>
    <row r="3969" spans="1:4" x14ac:dyDescent="0.25">
      <c r="A3969" s="133"/>
      <c r="D3969" s="8"/>
    </row>
    <row r="3970" spans="1:4" x14ac:dyDescent="0.25">
      <c r="A3970" s="133"/>
      <c r="D3970" s="8"/>
    </row>
    <row r="3971" spans="1:4" x14ac:dyDescent="0.25">
      <c r="A3971" s="133"/>
      <c r="D3971" s="8"/>
    </row>
    <row r="3972" spans="1:4" x14ac:dyDescent="0.25">
      <c r="A3972" s="133"/>
      <c r="D3972" s="8"/>
    </row>
    <row r="3973" spans="1:4" x14ac:dyDescent="0.25">
      <c r="A3973" s="133"/>
      <c r="D3973" s="8"/>
    </row>
    <row r="3974" spans="1:4" x14ac:dyDescent="0.25">
      <c r="A3974" s="133"/>
      <c r="D3974" s="8"/>
    </row>
    <row r="3975" spans="1:4" x14ac:dyDescent="0.25">
      <c r="A3975" s="133"/>
      <c r="D3975" s="8"/>
    </row>
    <row r="3976" spans="1:4" x14ac:dyDescent="0.25">
      <c r="A3976" s="133"/>
      <c r="D3976" s="8"/>
    </row>
    <row r="3977" spans="1:4" x14ac:dyDescent="0.25">
      <c r="A3977" s="133"/>
      <c r="D3977" s="8"/>
    </row>
    <row r="3978" spans="1:4" x14ac:dyDescent="0.25">
      <c r="A3978" s="133"/>
      <c r="D3978" s="8"/>
    </row>
    <row r="3979" spans="1:4" x14ac:dyDescent="0.25">
      <c r="A3979" s="133"/>
      <c r="D3979" s="8"/>
    </row>
    <row r="3980" spans="1:4" x14ac:dyDescent="0.25">
      <c r="A3980" s="133"/>
      <c r="D3980" s="8"/>
    </row>
    <row r="3981" spans="1:4" x14ac:dyDescent="0.25">
      <c r="A3981" s="133"/>
      <c r="D3981" s="8"/>
    </row>
    <row r="3982" spans="1:4" x14ac:dyDescent="0.25">
      <c r="A3982" s="133"/>
      <c r="D3982" s="8"/>
    </row>
    <row r="3983" spans="1:4" x14ac:dyDescent="0.25">
      <c r="A3983" s="133"/>
      <c r="D3983" s="8"/>
    </row>
    <row r="3984" spans="1:4" x14ac:dyDescent="0.25">
      <c r="A3984" s="133"/>
      <c r="D3984" s="8"/>
    </row>
    <row r="3985" spans="1:4" x14ac:dyDescent="0.25">
      <c r="A3985" s="133"/>
      <c r="D3985" s="8"/>
    </row>
    <row r="3986" spans="1:4" x14ac:dyDescent="0.25">
      <c r="A3986" s="133"/>
      <c r="D3986" s="8"/>
    </row>
    <row r="3987" spans="1:4" x14ac:dyDescent="0.25">
      <c r="A3987" s="133"/>
      <c r="D3987" s="8"/>
    </row>
    <row r="3988" spans="1:4" x14ac:dyDescent="0.25">
      <c r="A3988" s="133"/>
      <c r="D3988" s="8"/>
    </row>
    <row r="3989" spans="1:4" x14ac:dyDescent="0.25">
      <c r="A3989" s="133"/>
      <c r="D3989" s="8"/>
    </row>
    <row r="3990" spans="1:4" x14ac:dyDescent="0.25">
      <c r="A3990" s="133"/>
      <c r="D3990" s="8"/>
    </row>
    <row r="3991" spans="1:4" x14ac:dyDescent="0.25">
      <c r="A3991" s="133"/>
      <c r="D3991" s="8"/>
    </row>
    <row r="3992" spans="1:4" x14ac:dyDescent="0.25">
      <c r="A3992" s="133"/>
      <c r="D3992" s="8"/>
    </row>
    <row r="3993" spans="1:4" x14ac:dyDescent="0.25">
      <c r="A3993" s="133"/>
      <c r="D3993" s="8"/>
    </row>
    <row r="3994" spans="1:4" x14ac:dyDescent="0.25">
      <c r="A3994" s="133"/>
      <c r="D3994" s="8"/>
    </row>
    <row r="3995" spans="1:4" x14ac:dyDescent="0.25">
      <c r="A3995" s="133"/>
      <c r="D3995" s="8"/>
    </row>
    <row r="3996" spans="1:4" x14ac:dyDescent="0.25">
      <c r="A3996" s="133"/>
      <c r="D3996" s="8"/>
    </row>
    <row r="3997" spans="1:4" x14ac:dyDescent="0.25">
      <c r="A3997" s="133"/>
      <c r="D3997" s="8"/>
    </row>
    <row r="3998" spans="1:4" x14ac:dyDescent="0.25">
      <c r="A3998" s="133"/>
      <c r="D3998" s="8"/>
    </row>
    <row r="3999" spans="1:4" x14ac:dyDescent="0.25">
      <c r="A3999" s="133"/>
      <c r="D3999" s="8"/>
    </row>
    <row r="4000" spans="1:4" x14ac:dyDescent="0.25">
      <c r="A4000" s="133"/>
      <c r="D4000" s="8"/>
    </row>
    <row r="4001" spans="1:4" x14ac:dyDescent="0.25">
      <c r="A4001" s="133"/>
      <c r="D4001" s="8"/>
    </row>
    <row r="4002" spans="1:4" x14ac:dyDescent="0.25">
      <c r="A4002" s="133"/>
      <c r="D4002" s="8"/>
    </row>
    <row r="4003" spans="1:4" x14ac:dyDescent="0.25">
      <c r="A4003" s="133"/>
      <c r="D4003" s="8"/>
    </row>
    <row r="4004" spans="1:4" x14ac:dyDescent="0.25">
      <c r="A4004" s="133"/>
      <c r="D4004" s="8"/>
    </row>
    <row r="4005" spans="1:4" x14ac:dyDescent="0.25">
      <c r="A4005" s="133"/>
      <c r="D4005" s="8"/>
    </row>
    <row r="4006" spans="1:4" x14ac:dyDescent="0.25">
      <c r="A4006" s="133"/>
      <c r="D4006" s="8"/>
    </row>
    <row r="4007" spans="1:4" x14ac:dyDescent="0.25">
      <c r="A4007" s="133"/>
      <c r="D4007" s="8"/>
    </row>
    <row r="4008" spans="1:4" x14ac:dyDescent="0.25">
      <c r="A4008" s="133"/>
      <c r="D4008" s="8"/>
    </row>
    <row r="4009" spans="1:4" x14ac:dyDescent="0.25">
      <c r="A4009" s="133"/>
      <c r="D4009" s="8"/>
    </row>
    <row r="4010" spans="1:4" x14ac:dyDescent="0.25">
      <c r="A4010" s="133"/>
      <c r="D4010" s="8"/>
    </row>
    <row r="4011" spans="1:4" x14ac:dyDescent="0.25">
      <c r="A4011" s="133"/>
      <c r="D4011" s="8"/>
    </row>
    <row r="4012" spans="1:4" x14ac:dyDescent="0.25">
      <c r="A4012" s="133"/>
      <c r="D4012" s="8"/>
    </row>
    <row r="4013" spans="1:4" x14ac:dyDescent="0.25">
      <c r="A4013" s="133"/>
      <c r="D4013" s="8"/>
    </row>
    <row r="4014" spans="1:4" x14ac:dyDescent="0.25">
      <c r="A4014" s="133"/>
      <c r="D4014" s="8"/>
    </row>
    <row r="4015" spans="1:4" x14ac:dyDescent="0.25">
      <c r="A4015" s="133"/>
      <c r="D4015" s="8"/>
    </row>
    <row r="4016" spans="1:4" x14ac:dyDescent="0.25">
      <c r="A4016" s="133"/>
      <c r="D4016" s="8"/>
    </row>
    <row r="4017" spans="1:4" x14ac:dyDescent="0.25">
      <c r="A4017" s="133"/>
      <c r="D4017" s="8"/>
    </row>
    <row r="4018" spans="1:4" x14ac:dyDescent="0.25">
      <c r="A4018" s="133"/>
      <c r="D4018" s="8"/>
    </row>
    <row r="4019" spans="1:4" x14ac:dyDescent="0.25">
      <c r="A4019" s="133"/>
      <c r="D4019" s="8"/>
    </row>
    <row r="4020" spans="1:4" x14ac:dyDescent="0.25">
      <c r="A4020" s="133"/>
      <c r="D4020" s="8"/>
    </row>
    <row r="4021" spans="1:4" x14ac:dyDescent="0.25">
      <c r="A4021" s="133"/>
      <c r="D4021" s="8"/>
    </row>
    <row r="4022" spans="1:4" x14ac:dyDescent="0.25">
      <c r="A4022" s="133"/>
      <c r="D4022" s="8"/>
    </row>
    <row r="4023" spans="1:4" x14ac:dyDescent="0.25">
      <c r="A4023" s="133"/>
      <c r="D4023" s="8"/>
    </row>
    <row r="4024" spans="1:4" x14ac:dyDescent="0.25">
      <c r="A4024" s="133"/>
      <c r="D4024" s="8"/>
    </row>
    <row r="4025" spans="1:4" x14ac:dyDescent="0.25">
      <c r="A4025" s="133"/>
      <c r="D4025" s="8"/>
    </row>
    <row r="4026" spans="1:4" x14ac:dyDescent="0.25">
      <c r="A4026" s="133"/>
      <c r="D4026" s="8"/>
    </row>
    <row r="4027" spans="1:4" x14ac:dyDescent="0.25">
      <c r="A4027" s="133"/>
      <c r="D4027" s="8"/>
    </row>
    <row r="4028" spans="1:4" x14ac:dyDescent="0.25">
      <c r="A4028" s="133"/>
      <c r="D4028" s="8"/>
    </row>
    <row r="4029" spans="1:4" x14ac:dyDescent="0.25">
      <c r="A4029" s="133"/>
      <c r="D4029" s="8"/>
    </row>
    <row r="4030" spans="1:4" x14ac:dyDescent="0.25">
      <c r="A4030" s="133"/>
      <c r="D4030" s="8"/>
    </row>
    <row r="4031" spans="1:4" x14ac:dyDescent="0.25">
      <c r="A4031" s="133"/>
      <c r="D4031" s="8"/>
    </row>
    <row r="4032" spans="1:4" x14ac:dyDescent="0.25">
      <c r="A4032" s="133"/>
      <c r="D4032" s="8"/>
    </row>
    <row r="4033" spans="1:4" x14ac:dyDescent="0.25">
      <c r="A4033" s="133"/>
      <c r="D4033" s="8"/>
    </row>
    <row r="4034" spans="1:4" x14ac:dyDescent="0.25">
      <c r="A4034" s="133"/>
      <c r="D4034" s="8"/>
    </row>
    <row r="4035" spans="1:4" x14ac:dyDescent="0.25">
      <c r="A4035" s="133"/>
      <c r="D4035" s="8"/>
    </row>
    <row r="4036" spans="1:4" x14ac:dyDescent="0.25">
      <c r="A4036" s="133"/>
      <c r="D4036" s="8"/>
    </row>
    <row r="4037" spans="1:4" x14ac:dyDescent="0.25">
      <c r="A4037" s="133"/>
      <c r="D4037" s="8"/>
    </row>
    <row r="4038" spans="1:4" x14ac:dyDescent="0.25">
      <c r="A4038" s="133"/>
      <c r="D4038" s="8"/>
    </row>
    <row r="4039" spans="1:4" x14ac:dyDescent="0.25">
      <c r="A4039" s="133"/>
      <c r="D4039" s="8"/>
    </row>
    <row r="4040" spans="1:4" x14ac:dyDescent="0.25">
      <c r="A4040" s="133"/>
      <c r="D4040" s="8"/>
    </row>
    <row r="4041" spans="1:4" x14ac:dyDescent="0.25">
      <c r="A4041" s="133"/>
      <c r="D4041" s="8"/>
    </row>
    <row r="4042" spans="1:4" x14ac:dyDescent="0.25">
      <c r="A4042" s="133"/>
      <c r="D4042" s="8"/>
    </row>
    <row r="4043" spans="1:4" x14ac:dyDescent="0.25">
      <c r="A4043" s="133"/>
      <c r="D4043" s="8"/>
    </row>
    <row r="4044" spans="1:4" x14ac:dyDescent="0.25">
      <c r="A4044" s="133"/>
      <c r="D4044" s="8"/>
    </row>
    <row r="4045" spans="1:4" x14ac:dyDescent="0.25">
      <c r="A4045" s="133"/>
      <c r="D4045" s="8"/>
    </row>
    <row r="4046" spans="1:4" x14ac:dyDescent="0.25">
      <c r="A4046" s="133"/>
      <c r="D4046" s="8"/>
    </row>
    <row r="4047" spans="1:4" x14ac:dyDescent="0.25">
      <c r="A4047" s="133"/>
      <c r="D4047" s="8"/>
    </row>
    <row r="4048" spans="1:4" x14ac:dyDescent="0.25">
      <c r="A4048" s="133"/>
      <c r="D4048" s="8"/>
    </row>
    <row r="4049" spans="1:4" x14ac:dyDescent="0.25">
      <c r="A4049" s="133"/>
      <c r="D4049" s="8"/>
    </row>
    <row r="4050" spans="1:4" x14ac:dyDescent="0.25">
      <c r="A4050" s="133"/>
      <c r="D4050" s="8"/>
    </row>
    <row r="4051" spans="1:4" x14ac:dyDescent="0.25">
      <c r="A4051" s="133"/>
      <c r="D4051" s="8"/>
    </row>
    <row r="4052" spans="1:4" x14ac:dyDescent="0.25">
      <c r="A4052" s="133"/>
      <c r="D4052" s="8"/>
    </row>
    <row r="4053" spans="1:4" x14ac:dyDescent="0.25">
      <c r="A4053" s="133"/>
      <c r="D4053" s="8"/>
    </row>
    <row r="4054" spans="1:4" x14ac:dyDescent="0.25">
      <c r="A4054" s="133"/>
      <c r="D4054" s="8"/>
    </row>
    <row r="4055" spans="1:4" x14ac:dyDescent="0.25">
      <c r="A4055" s="133"/>
      <c r="D4055" s="8"/>
    </row>
    <row r="4056" spans="1:4" x14ac:dyDescent="0.25">
      <c r="A4056" s="133"/>
      <c r="D4056" s="8"/>
    </row>
    <row r="4057" spans="1:4" x14ac:dyDescent="0.25">
      <c r="A4057" s="133"/>
      <c r="D4057" s="8"/>
    </row>
    <row r="4058" spans="1:4" x14ac:dyDescent="0.25">
      <c r="A4058" s="133"/>
      <c r="D4058" s="8"/>
    </row>
    <row r="4059" spans="1:4" x14ac:dyDescent="0.25">
      <c r="A4059" s="133"/>
      <c r="D4059" s="8"/>
    </row>
    <row r="4060" spans="1:4" x14ac:dyDescent="0.25">
      <c r="A4060" s="133"/>
      <c r="D4060" s="8"/>
    </row>
    <row r="4061" spans="1:4" x14ac:dyDescent="0.25">
      <c r="A4061" s="133"/>
      <c r="D4061" s="8"/>
    </row>
    <row r="4062" spans="1:4" x14ac:dyDescent="0.25">
      <c r="A4062" s="133"/>
      <c r="D4062" s="8"/>
    </row>
    <row r="4063" spans="1:4" x14ac:dyDescent="0.25">
      <c r="A4063" s="133"/>
      <c r="D4063" s="8"/>
    </row>
    <row r="4064" spans="1:4" x14ac:dyDescent="0.25">
      <c r="A4064" s="133"/>
      <c r="D4064" s="8"/>
    </row>
    <row r="4065" spans="1:4" x14ac:dyDescent="0.25">
      <c r="A4065" s="133"/>
      <c r="D4065" s="8"/>
    </row>
    <row r="4066" spans="1:4" x14ac:dyDescent="0.25">
      <c r="A4066" s="133"/>
      <c r="D4066" s="8"/>
    </row>
    <row r="4067" spans="1:4" x14ac:dyDescent="0.25">
      <c r="A4067" s="133"/>
      <c r="D4067" s="8"/>
    </row>
    <row r="4068" spans="1:4" x14ac:dyDescent="0.25">
      <c r="A4068" s="133"/>
      <c r="D4068" s="8"/>
    </row>
    <row r="4069" spans="1:4" x14ac:dyDescent="0.25">
      <c r="A4069" s="133"/>
      <c r="D4069" s="8"/>
    </row>
    <row r="4070" spans="1:4" x14ac:dyDescent="0.25">
      <c r="A4070" s="133"/>
      <c r="D4070" s="8"/>
    </row>
    <row r="4071" spans="1:4" x14ac:dyDescent="0.25">
      <c r="A4071" s="133"/>
      <c r="D4071" s="8"/>
    </row>
    <row r="4072" spans="1:4" x14ac:dyDescent="0.25">
      <c r="A4072" s="133"/>
      <c r="D4072" s="8"/>
    </row>
    <row r="4073" spans="1:4" x14ac:dyDescent="0.25">
      <c r="A4073" s="133"/>
      <c r="D4073" s="8"/>
    </row>
    <row r="4074" spans="1:4" x14ac:dyDescent="0.25">
      <c r="A4074" s="133"/>
      <c r="D4074" s="8"/>
    </row>
    <row r="4075" spans="1:4" x14ac:dyDescent="0.25">
      <c r="A4075" s="133"/>
      <c r="D4075" s="8"/>
    </row>
    <row r="4076" spans="1:4" x14ac:dyDescent="0.25">
      <c r="A4076" s="133"/>
      <c r="D4076" s="8"/>
    </row>
    <row r="4077" spans="1:4" x14ac:dyDescent="0.25">
      <c r="A4077" s="133"/>
      <c r="D4077" s="8"/>
    </row>
    <row r="4078" spans="1:4" x14ac:dyDescent="0.25">
      <c r="A4078" s="133"/>
      <c r="D4078" s="8"/>
    </row>
    <row r="4079" spans="1:4" x14ac:dyDescent="0.25">
      <c r="A4079" s="133"/>
      <c r="D4079" s="8"/>
    </row>
    <row r="4080" spans="1:4" x14ac:dyDescent="0.25">
      <c r="A4080" s="133"/>
      <c r="D4080" s="8"/>
    </row>
    <row r="4081" spans="1:4" x14ac:dyDescent="0.25">
      <c r="A4081" s="133"/>
      <c r="D4081" s="8"/>
    </row>
    <row r="4082" spans="1:4" x14ac:dyDescent="0.25">
      <c r="A4082" s="133"/>
      <c r="D4082" s="8"/>
    </row>
    <row r="4083" spans="1:4" x14ac:dyDescent="0.25">
      <c r="A4083" s="133"/>
      <c r="D4083" s="8"/>
    </row>
    <row r="4084" spans="1:4" x14ac:dyDescent="0.25">
      <c r="A4084" s="133"/>
      <c r="D4084" s="8"/>
    </row>
    <row r="4085" spans="1:4" x14ac:dyDescent="0.25">
      <c r="A4085" s="133"/>
      <c r="D4085" s="8"/>
    </row>
    <row r="4086" spans="1:4" x14ac:dyDescent="0.25">
      <c r="A4086" s="133"/>
      <c r="D4086" s="8"/>
    </row>
    <row r="4087" spans="1:4" x14ac:dyDescent="0.25">
      <c r="A4087" s="133"/>
      <c r="D4087" s="8"/>
    </row>
    <row r="4088" spans="1:4" x14ac:dyDescent="0.25">
      <c r="A4088" s="133"/>
      <c r="D4088" s="8"/>
    </row>
    <row r="4089" spans="1:4" x14ac:dyDescent="0.25">
      <c r="A4089" s="133"/>
      <c r="D4089" s="8"/>
    </row>
    <row r="4090" spans="1:4" x14ac:dyDescent="0.25">
      <c r="A4090" s="133"/>
      <c r="D4090" s="8"/>
    </row>
    <row r="4091" spans="1:4" x14ac:dyDescent="0.25">
      <c r="A4091" s="133"/>
      <c r="D4091" s="8"/>
    </row>
    <row r="4092" spans="1:4" x14ac:dyDescent="0.25">
      <c r="A4092" s="133"/>
      <c r="D4092" s="8"/>
    </row>
    <row r="4093" spans="1:4" x14ac:dyDescent="0.25">
      <c r="A4093" s="133"/>
      <c r="D4093" s="8"/>
    </row>
    <row r="4094" spans="1:4" x14ac:dyDescent="0.25">
      <c r="A4094" s="133"/>
      <c r="D4094" s="8"/>
    </row>
    <row r="4095" spans="1:4" x14ac:dyDescent="0.25">
      <c r="A4095" s="133"/>
      <c r="D4095" s="8"/>
    </row>
    <row r="4096" spans="1:4" x14ac:dyDescent="0.25">
      <c r="A4096" s="133"/>
      <c r="D4096" s="8"/>
    </row>
    <row r="4097" spans="1:4" x14ac:dyDescent="0.25">
      <c r="A4097" s="133"/>
      <c r="D4097" s="8"/>
    </row>
    <row r="4098" spans="1:4" x14ac:dyDescent="0.25">
      <c r="A4098" s="133"/>
      <c r="D4098" s="8"/>
    </row>
    <row r="4099" spans="1:4" x14ac:dyDescent="0.25">
      <c r="A4099" s="133"/>
      <c r="D4099" s="8"/>
    </row>
    <row r="4100" spans="1:4" x14ac:dyDescent="0.25">
      <c r="A4100" s="133"/>
      <c r="D4100" s="8"/>
    </row>
    <row r="4101" spans="1:4" x14ac:dyDescent="0.25">
      <c r="A4101" s="133"/>
      <c r="D4101" s="8"/>
    </row>
    <row r="4102" spans="1:4" x14ac:dyDescent="0.25">
      <c r="A4102" s="133"/>
      <c r="D4102" s="8"/>
    </row>
    <row r="4103" spans="1:4" x14ac:dyDescent="0.25">
      <c r="A4103" s="133"/>
      <c r="D4103" s="8"/>
    </row>
    <row r="4104" spans="1:4" x14ac:dyDescent="0.25">
      <c r="A4104" s="133"/>
      <c r="D4104" s="8"/>
    </row>
    <row r="4105" spans="1:4" x14ac:dyDescent="0.25">
      <c r="A4105" s="133"/>
      <c r="D4105" s="8"/>
    </row>
    <row r="4106" spans="1:4" x14ac:dyDescent="0.25">
      <c r="A4106" s="133"/>
      <c r="D4106" s="8"/>
    </row>
    <row r="4107" spans="1:4" x14ac:dyDescent="0.25">
      <c r="A4107" s="133"/>
      <c r="D4107" s="8"/>
    </row>
    <row r="4108" spans="1:4" x14ac:dyDescent="0.25">
      <c r="A4108" s="133"/>
      <c r="D4108" s="8"/>
    </row>
    <row r="4109" spans="1:4" x14ac:dyDescent="0.25">
      <c r="A4109" s="133"/>
      <c r="D4109" s="8"/>
    </row>
    <row r="4110" spans="1:4" x14ac:dyDescent="0.25">
      <c r="A4110" s="133"/>
      <c r="D4110" s="8"/>
    </row>
    <row r="4111" spans="1:4" x14ac:dyDescent="0.25">
      <c r="A4111" s="133"/>
      <c r="D4111" s="8"/>
    </row>
    <row r="4112" spans="1:4" x14ac:dyDescent="0.25">
      <c r="A4112" s="133"/>
      <c r="D4112" s="8"/>
    </row>
    <row r="4113" spans="1:4" x14ac:dyDescent="0.25">
      <c r="A4113" s="133"/>
      <c r="D4113" s="8"/>
    </row>
    <row r="4114" spans="1:4" x14ac:dyDescent="0.25">
      <c r="A4114" s="133"/>
      <c r="D4114" s="8"/>
    </row>
    <row r="4115" spans="1:4" x14ac:dyDescent="0.25">
      <c r="A4115" s="133"/>
      <c r="D4115" s="8"/>
    </row>
    <row r="4116" spans="1:4" x14ac:dyDescent="0.25">
      <c r="A4116" s="133"/>
      <c r="D4116" s="8"/>
    </row>
    <row r="4117" spans="1:4" x14ac:dyDescent="0.25">
      <c r="A4117" s="133"/>
      <c r="D4117" s="8"/>
    </row>
    <row r="4118" spans="1:4" x14ac:dyDescent="0.25">
      <c r="A4118" s="133"/>
      <c r="D4118" s="8"/>
    </row>
    <row r="4119" spans="1:4" x14ac:dyDescent="0.25">
      <c r="A4119" s="133"/>
      <c r="D4119" s="8"/>
    </row>
    <row r="4120" spans="1:4" x14ac:dyDescent="0.25">
      <c r="A4120" s="133"/>
      <c r="D4120" s="8"/>
    </row>
    <row r="4121" spans="1:4" x14ac:dyDescent="0.25">
      <c r="A4121" s="133"/>
      <c r="D4121" s="8"/>
    </row>
    <row r="4122" spans="1:4" x14ac:dyDescent="0.25">
      <c r="A4122" s="133"/>
      <c r="D4122" s="8"/>
    </row>
    <row r="4123" spans="1:4" x14ac:dyDescent="0.25">
      <c r="A4123" s="133"/>
      <c r="D4123" s="8"/>
    </row>
    <row r="4124" spans="1:4" x14ac:dyDescent="0.25">
      <c r="A4124" s="133"/>
      <c r="D4124" s="8"/>
    </row>
    <row r="4125" spans="1:4" x14ac:dyDescent="0.25">
      <c r="A4125" s="133"/>
      <c r="D4125" s="8"/>
    </row>
    <row r="4126" spans="1:4" x14ac:dyDescent="0.25">
      <c r="A4126" s="133"/>
      <c r="D4126" s="8"/>
    </row>
    <row r="4127" spans="1:4" x14ac:dyDescent="0.25">
      <c r="A4127" s="133"/>
      <c r="D4127" s="8"/>
    </row>
    <row r="4128" spans="1:4" x14ac:dyDescent="0.25">
      <c r="A4128" s="133"/>
      <c r="D4128" s="8"/>
    </row>
    <row r="4129" spans="1:4" x14ac:dyDescent="0.25">
      <c r="A4129" s="133"/>
      <c r="D4129" s="8"/>
    </row>
    <row r="4130" spans="1:4" x14ac:dyDescent="0.25">
      <c r="A4130" s="133"/>
      <c r="D4130" s="8"/>
    </row>
    <row r="4131" spans="1:4" x14ac:dyDescent="0.25">
      <c r="A4131" s="133"/>
      <c r="D4131" s="8"/>
    </row>
    <row r="4132" spans="1:4" x14ac:dyDescent="0.25">
      <c r="A4132" s="133"/>
      <c r="D4132" s="8"/>
    </row>
    <row r="4133" spans="1:4" x14ac:dyDescent="0.25">
      <c r="A4133" s="133"/>
      <c r="D4133" s="8"/>
    </row>
    <row r="4134" spans="1:4" x14ac:dyDescent="0.25">
      <c r="A4134" s="133"/>
      <c r="D4134" s="8"/>
    </row>
    <row r="4135" spans="1:4" x14ac:dyDescent="0.25">
      <c r="A4135" s="133"/>
      <c r="D4135" s="8"/>
    </row>
    <row r="4136" spans="1:4" x14ac:dyDescent="0.25">
      <c r="A4136" s="133"/>
      <c r="D4136" s="8"/>
    </row>
    <row r="4137" spans="1:4" x14ac:dyDescent="0.25">
      <c r="A4137" s="133"/>
      <c r="D4137" s="8"/>
    </row>
    <row r="4138" spans="1:4" x14ac:dyDescent="0.25">
      <c r="A4138" s="133"/>
      <c r="D4138" s="8"/>
    </row>
    <row r="4139" spans="1:4" x14ac:dyDescent="0.25">
      <c r="A4139" s="133"/>
      <c r="D4139" s="8"/>
    </row>
    <row r="4140" spans="1:4" x14ac:dyDescent="0.25">
      <c r="A4140" s="133"/>
      <c r="D4140" s="8"/>
    </row>
    <row r="4141" spans="1:4" x14ac:dyDescent="0.25">
      <c r="A4141" s="133"/>
      <c r="D4141" s="8"/>
    </row>
    <row r="4142" spans="1:4" x14ac:dyDescent="0.25">
      <c r="A4142" s="133"/>
      <c r="D4142" s="8"/>
    </row>
    <row r="4143" spans="1:4" x14ac:dyDescent="0.25">
      <c r="A4143" s="133"/>
      <c r="D4143" s="8"/>
    </row>
    <row r="4144" spans="1:4" x14ac:dyDescent="0.25">
      <c r="A4144" s="133"/>
      <c r="D4144" s="8"/>
    </row>
    <row r="4145" spans="1:4" x14ac:dyDescent="0.25">
      <c r="A4145" s="133"/>
      <c r="D4145" s="8"/>
    </row>
    <row r="4146" spans="1:4" x14ac:dyDescent="0.25">
      <c r="A4146" s="133"/>
      <c r="D4146" s="8"/>
    </row>
    <row r="4147" spans="1:4" x14ac:dyDescent="0.25">
      <c r="A4147" s="133"/>
      <c r="D4147" s="8"/>
    </row>
    <row r="4148" spans="1:4" x14ac:dyDescent="0.25">
      <c r="A4148" s="133"/>
      <c r="D4148" s="8"/>
    </row>
    <row r="4149" spans="1:4" x14ac:dyDescent="0.25">
      <c r="A4149" s="133"/>
      <c r="D4149" s="8"/>
    </row>
    <row r="4150" spans="1:4" x14ac:dyDescent="0.25">
      <c r="A4150" s="133"/>
      <c r="D4150" s="8"/>
    </row>
    <row r="4151" spans="1:4" x14ac:dyDescent="0.25">
      <c r="A4151" s="133"/>
      <c r="D4151" s="8"/>
    </row>
    <row r="4152" spans="1:4" x14ac:dyDescent="0.25">
      <c r="A4152" s="133"/>
      <c r="D4152" s="8"/>
    </row>
    <row r="4153" spans="1:4" x14ac:dyDescent="0.25">
      <c r="A4153" s="133"/>
      <c r="D4153" s="8"/>
    </row>
    <row r="4154" spans="1:4" x14ac:dyDescent="0.25">
      <c r="A4154" s="133"/>
      <c r="D4154" s="8"/>
    </row>
    <row r="4155" spans="1:4" x14ac:dyDescent="0.25">
      <c r="A4155" s="133"/>
      <c r="D4155" s="8"/>
    </row>
    <row r="4156" spans="1:4" x14ac:dyDescent="0.25">
      <c r="A4156" s="133"/>
      <c r="D4156" s="8"/>
    </row>
    <row r="4157" spans="1:4" x14ac:dyDescent="0.25">
      <c r="A4157" s="133"/>
      <c r="D4157" s="8"/>
    </row>
    <row r="4158" spans="1:4" x14ac:dyDescent="0.25">
      <c r="A4158" s="133"/>
      <c r="D4158" s="8"/>
    </row>
    <row r="4159" spans="1:4" x14ac:dyDescent="0.25">
      <c r="A4159" s="133"/>
      <c r="D4159" s="8"/>
    </row>
    <row r="4160" spans="1:4" x14ac:dyDescent="0.25">
      <c r="A4160" s="133"/>
      <c r="D4160" s="8"/>
    </row>
    <row r="4161" spans="1:4" x14ac:dyDescent="0.25">
      <c r="A4161" s="133"/>
      <c r="D4161" s="8"/>
    </row>
    <row r="4162" spans="1:4" x14ac:dyDescent="0.25">
      <c r="A4162" s="133"/>
      <c r="D4162" s="8"/>
    </row>
    <row r="4163" spans="1:4" x14ac:dyDescent="0.25">
      <c r="A4163" s="133"/>
      <c r="D4163" s="8"/>
    </row>
    <row r="4164" spans="1:4" x14ac:dyDescent="0.25">
      <c r="A4164" s="133"/>
      <c r="D4164" s="8"/>
    </row>
    <row r="4165" spans="1:4" x14ac:dyDescent="0.25">
      <c r="A4165" s="133"/>
      <c r="D4165" s="8"/>
    </row>
    <row r="4166" spans="1:4" x14ac:dyDescent="0.25">
      <c r="A4166" s="133"/>
      <c r="D4166" s="8"/>
    </row>
    <row r="4167" spans="1:4" x14ac:dyDescent="0.25">
      <c r="A4167" s="133"/>
      <c r="D4167" s="8"/>
    </row>
    <row r="4168" spans="1:4" x14ac:dyDescent="0.25">
      <c r="A4168" s="133"/>
      <c r="D4168" s="8"/>
    </row>
    <row r="4169" spans="1:4" x14ac:dyDescent="0.25">
      <c r="A4169" s="133"/>
      <c r="D4169" s="8"/>
    </row>
    <row r="4170" spans="1:4" x14ac:dyDescent="0.25">
      <c r="A4170" s="133"/>
      <c r="D4170" s="8"/>
    </row>
    <row r="4171" spans="1:4" x14ac:dyDescent="0.25">
      <c r="A4171" s="133"/>
      <c r="D4171" s="8"/>
    </row>
    <row r="4172" spans="1:4" x14ac:dyDescent="0.25">
      <c r="A4172" s="133"/>
      <c r="D4172" s="8"/>
    </row>
    <row r="4173" spans="1:4" x14ac:dyDescent="0.25">
      <c r="A4173" s="133"/>
      <c r="D4173" s="8"/>
    </row>
    <row r="4174" spans="1:4" x14ac:dyDescent="0.25">
      <c r="A4174" s="133"/>
      <c r="D4174" s="8"/>
    </row>
    <row r="4175" spans="1:4" x14ac:dyDescent="0.25">
      <c r="A4175" s="133"/>
      <c r="D4175" s="8"/>
    </row>
    <row r="4176" spans="1:4" x14ac:dyDescent="0.25">
      <c r="A4176" s="133"/>
      <c r="D4176" s="8"/>
    </row>
    <row r="4177" spans="1:4" x14ac:dyDescent="0.25">
      <c r="A4177" s="133"/>
      <c r="D4177" s="8"/>
    </row>
    <row r="4178" spans="1:4" x14ac:dyDescent="0.25">
      <c r="A4178" s="133"/>
      <c r="D4178" s="8"/>
    </row>
    <row r="4179" spans="1:4" x14ac:dyDescent="0.25">
      <c r="A4179" s="133"/>
      <c r="D4179" s="8"/>
    </row>
    <row r="4180" spans="1:4" x14ac:dyDescent="0.25">
      <c r="A4180" s="133"/>
      <c r="D4180" s="8"/>
    </row>
    <row r="4181" spans="1:4" x14ac:dyDescent="0.25">
      <c r="A4181" s="133"/>
      <c r="D4181" s="8"/>
    </row>
    <row r="4182" spans="1:4" x14ac:dyDescent="0.25">
      <c r="A4182" s="133"/>
      <c r="D4182" s="8"/>
    </row>
    <row r="4183" spans="1:4" x14ac:dyDescent="0.25">
      <c r="A4183" s="133"/>
      <c r="D4183" s="8"/>
    </row>
    <row r="4184" spans="1:4" x14ac:dyDescent="0.25">
      <c r="A4184" s="133"/>
      <c r="D4184" s="8"/>
    </row>
    <row r="4185" spans="1:4" x14ac:dyDescent="0.25">
      <c r="A4185" s="133"/>
      <c r="D4185" s="8"/>
    </row>
    <row r="4186" spans="1:4" x14ac:dyDescent="0.25">
      <c r="A4186" s="133"/>
      <c r="D4186" s="8"/>
    </row>
    <row r="4187" spans="1:4" x14ac:dyDescent="0.25">
      <c r="A4187" s="133"/>
      <c r="D4187" s="8"/>
    </row>
    <row r="4188" spans="1:4" x14ac:dyDescent="0.25">
      <c r="A4188" s="133"/>
      <c r="D4188" s="8"/>
    </row>
    <row r="4189" spans="1:4" x14ac:dyDescent="0.25">
      <c r="A4189" s="133"/>
      <c r="D4189" s="8"/>
    </row>
    <row r="4190" spans="1:4" x14ac:dyDescent="0.25">
      <c r="A4190" s="133"/>
      <c r="D4190" s="8"/>
    </row>
    <row r="4191" spans="1:4" x14ac:dyDescent="0.25">
      <c r="A4191" s="133"/>
      <c r="D4191" s="8"/>
    </row>
    <row r="4192" spans="1:4" x14ac:dyDescent="0.25">
      <c r="A4192" s="133"/>
      <c r="D4192" s="8"/>
    </row>
    <row r="4193" spans="1:4" x14ac:dyDescent="0.25">
      <c r="A4193" s="133"/>
      <c r="D4193" s="8"/>
    </row>
    <row r="4194" spans="1:4" x14ac:dyDescent="0.25">
      <c r="A4194" s="133"/>
      <c r="D4194" s="8"/>
    </row>
    <row r="4195" spans="1:4" x14ac:dyDescent="0.25">
      <c r="A4195" s="133"/>
      <c r="D4195" s="8"/>
    </row>
    <row r="4196" spans="1:4" x14ac:dyDescent="0.25">
      <c r="A4196" s="133"/>
      <c r="D4196" s="8"/>
    </row>
    <row r="4197" spans="1:4" x14ac:dyDescent="0.25">
      <c r="A4197" s="133"/>
      <c r="D4197" s="8"/>
    </row>
    <row r="4198" spans="1:4" x14ac:dyDescent="0.25">
      <c r="A4198" s="133"/>
      <c r="D4198" s="8"/>
    </row>
    <row r="4199" spans="1:4" x14ac:dyDescent="0.25">
      <c r="A4199" s="133"/>
      <c r="D4199" s="8"/>
    </row>
    <row r="4200" spans="1:4" x14ac:dyDescent="0.25">
      <c r="A4200" s="133"/>
      <c r="D4200" s="8"/>
    </row>
    <row r="4201" spans="1:4" x14ac:dyDescent="0.25">
      <c r="A4201" s="133"/>
      <c r="D4201" s="8"/>
    </row>
    <row r="4202" spans="1:4" x14ac:dyDescent="0.25">
      <c r="A4202" s="133"/>
      <c r="D4202" s="8"/>
    </row>
    <row r="4203" spans="1:4" x14ac:dyDescent="0.25">
      <c r="A4203" s="133"/>
      <c r="D4203" s="8"/>
    </row>
    <row r="4204" spans="1:4" x14ac:dyDescent="0.25">
      <c r="A4204" s="133"/>
      <c r="D4204" s="8"/>
    </row>
    <row r="4205" spans="1:4" x14ac:dyDescent="0.25">
      <c r="A4205" s="133"/>
      <c r="D4205" s="8"/>
    </row>
    <row r="4206" spans="1:4" x14ac:dyDescent="0.25">
      <c r="A4206" s="133"/>
      <c r="D4206" s="8"/>
    </row>
    <row r="4207" spans="1:4" x14ac:dyDescent="0.25">
      <c r="A4207" s="133"/>
      <c r="D4207" s="8"/>
    </row>
    <row r="4208" spans="1:4" x14ac:dyDescent="0.25">
      <c r="A4208" s="133"/>
      <c r="D4208" s="8"/>
    </row>
    <row r="4209" spans="1:4" x14ac:dyDescent="0.25">
      <c r="A4209" s="133"/>
      <c r="D4209" s="8"/>
    </row>
    <row r="4210" spans="1:4" x14ac:dyDescent="0.25">
      <c r="A4210" s="133"/>
      <c r="D4210" s="8"/>
    </row>
    <row r="4211" spans="1:4" x14ac:dyDescent="0.25">
      <c r="A4211" s="133"/>
      <c r="D4211" s="8"/>
    </row>
    <row r="4212" spans="1:4" x14ac:dyDescent="0.25">
      <c r="A4212" s="133"/>
      <c r="D4212" s="8"/>
    </row>
    <row r="4213" spans="1:4" x14ac:dyDescent="0.25">
      <c r="A4213" s="133"/>
      <c r="D4213" s="8"/>
    </row>
    <row r="4214" spans="1:4" x14ac:dyDescent="0.25">
      <c r="A4214" s="133"/>
      <c r="D4214" s="8"/>
    </row>
    <row r="4215" spans="1:4" x14ac:dyDescent="0.25">
      <c r="A4215" s="133"/>
      <c r="D4215" s="8"/>
    </row>
    <row r="4216" spans="1:4" x14ac:dyDescent="0.25">
      <c r="A4216" s="133"/>
      <c r="D4216" s="8"/>
    </row>
    <row r="4217" spans="1:4" x14ac:dyDescent="0.25">
      <c r="A4217" s="133"/>
      <c r="D4217" s="8"/>
    </row>
    <row r="4218" spans="1:4" x14ac:dyDescent="0.25">
      <c r="A4218" s="133"/>
      <c r="D4218" s="8"/>
    </row>
    <row r="4219" spans="1:4" x14ac:dyDescent="0.25">
      <c r="A4219" s="133"/>
      <c r="D4219" s="8"/>
    </row>
    <row r="4220" spans="1:4" x14ac:dyDescent="0.25">
      <c r="A4220" s="133"/>
      <c r="D4220" s="8"/>
    </row>
    <row r="4221" spans="1:4" x14ac:dyDescent="0.25">
      <c r="A4221" s="133"/>
      <c r="D4221" s="8"/>
    </row>
    <row r="4222" spans="1:4" x14ac:dyDescent="0.25">
      <c r="A4222" s="133"/>
      <c r="D4222" s="8"/>
    </row>
    <row r="4223" spans="1:4" x14ac:dyDescent="0.25">
      <c r="A4223" s="133"/>
      <c r="D4223" s="8"/>
    </row>
    <row r="4224" spans="1:4" x14ac:dyDescent="0.25">
      <c r="A4224" s="133"/>
      <c r="D4224" s="8"/>
    </row>
    <row r="4225" spans="1:4" x14ac:dyDescent="0.25">
      <c r="A4225" s="133"/>
      <c r="D4225" s="8"/>
    </row>
    <row r="4226" spans="1:4" x14ac:dyDescent="0.25">
      <c r="A4226" s="133"/>
      <c r="D4226" s="8"/>
    </row>
    <row r="4227" spans="1:4" x14ac:dyDescent="0.25">
      <c r="A4227" s="133"/>
      <c r="D4227" s="8"/>
    </row>
    <row r="4228" spans="1:4" x14ac:dyDescent="0.25">
      <c r="A4228" s="133"/>
      <c r="D4228" s="8"/>
    </row>
    <row r="4229" spans="1:4" x14ac:dyDescent="0.25">
      <c r="A4229" s="133"/>
      <c r="D4229" s="8"/>
    </row>
    <row r="4230" spans="1:4" x14ac:dyDescent="0.25">
      <c r="A4230" s="133"/>
      <c r="D4230" s="8"/>
    </row>
    <row r="4231" spans="1:4" x14ac:dyDescent="0.25">
      <c r="A4231" s="133"/>
      <c r="D4231" s="8"/>
    </row>
    <row r="4232" spans="1:4" x14ac:dyDescent="0.25">
      <c r="A4232" s="133"/>
      <c r="D4232" s="8"/>
    </row>
    <row r="4233" spans="1:4" x14ac:dyDescent="0.25">
      <c r="A4233" s="133"/>
      <c r="D4233" s="8"/>
    </row>
    <row r="4234" spans="1:4" x14ac:dyDescent="0.25">
      <c r="A4234" s="133"/>
      <c r="D4234" s="8"/>
    </row>
    <row r="4235" spans="1:4" x14ac:dyDescent="0.25">
      <c r="A4235" s="133"/>
      <c r="D4235" s="8"/>
    </row>
    <row r="4236" spans="1:4" x14ac:dyDescent="0.25">
      <c r="A4236" s="133"/>
      <c r="D4236" s="8"/>
    </row>
    <row r="4237" spans="1:4" x14ac:dyDescent="0.25">
      <c r="A4237" s="133"/>
      <c r="D4237" s="8"/>
    </row>
    <row r="4238" spans="1:4" x14ac:dyDescent="0.25">
      <c r="A4238" s="133"/>
      <c r="D4238" s="8"/>
    </row>
    <row r="4239" spans="1:4" x14ac:dyDescent="0.25">
      <c r="A4239" s="133"/>
      <c r="D4239" s="8"/>
    </row>
    <row r="4240" spans="1:4" x14ac:dyDescent="0.25">
      <c r="A4240" s="133"/>
      <c r="D4240" s="8"/>
    </row>
    <row r="4241" spans="1:4" x14ac:dyDescent="0.25">
      <c r="A4241" s="133"/>
      <c r="D4241" s="8"/>
    </row>
    <row r="4242" spans="1:4" x14ac:dyDescent="0.25">
      <c r="A4242" s="133"/>
      <c r="D4242" s="8"/>
    </row>
    <row r="4243" spans="1:4" x14ac:dyDescent="0.25">
      <c r="A4243" s="133"/>
      <c r="D4243" s="8"/>
    </row>
    <row r="4244" spans="1:4" x14ac:dyDescent="0.25">
      <c r="A4244" s="133"/>
      <c r="D4244" s="8"/>
    </row>
    <row r="4245" spans="1:4" x14ac:dyDescent="0.25">
      <c r="A4245" s="133"/>
      <c r="D4245" s="8"/>
    </row>
    <row r="4246" spans="1:4" x14ac:dyDescent="0.25">
      <c r="A4246" s="133"/>
      <c r="D4246" s="8"/>
    </row>
    <row r="4247" spans="1:4" x14ac:dyDescent="0.25">
      <c r="A4247" s="133"/>
      <c r="D4247" s="8"/>
    </row>
    <row r="4248" spans="1:4" x14ac:dyDescent="0.25">
      <c r="A4248" s="133"/>
      <c r="D4248" s="8"/>
    </row>
    <row r="4249" spans="1:4" x14ac:dyDescent="0.25">
      <c r="A4249" s="133"/>
      <c r="D4249" s="8"/>
    </row>
    <row r="4250" spans="1:4" x14ac:dyDescent="0.25">
      <c r="A4250" s="133"/>
      <c r="D4250" s="8"/>
    </row>
    <row r="4251" spans="1:4" x14ac:dyDescent="0.25">
      <c r="A4251" s="133"/>
      <c r="D4251" s="8"/>
    </row>
    <row r="4252" spans="1:4" x14ac:dyDescent="0.25">
      <c r="A4252" s="133"/>
      <c r="D4252" s="8"/>
    </row>
    <row r="4253" spans="1:4" x14ac:dyDescent="0.25">
      <c r="A4253" s="133"/>
      <c r="D4253" s="8"/>
    </row>
    <row r="4254" spans="1:4" x14ac:dyDescent="0.25">
      <c r="A4254" s="133"/>
      <c r="D4254" s="8"/>
    </row>
    <row r="4255" spans="1:4" x14ac:dyDescent="0.25">
      <c r="A4255" s="133"/>
      <c r="D4255" s="8"/>
    </row>
    <row r="4256" spans="1:4" x14ac:dyDescent="0.25">
      <c r="A4256" s="133"/>
      <c r="D4256" s="8"/>
    </row>
    <row r="4257" spans="1:4" x14ac:dyDescent="0.25">
      <c r="A4257" s="133"/>
      <c r="D4257" s="8"/>
    </row>
    <row r="4258" spans="1:4" x14ac:dyDescent="0.25">
      <c r="A4258" s="133"/>
      <c r="D4258" s="8"/>
    </row>
    <row r="4259" spans="1:4" x14ac:dyDescent="0.25">
      <c r="A4259" s="133"/>
      <c r="D4259" s="8"/>
    </row>
    <row r="4260" spans="1:4" x14ac:dyDescent="0.25">
      <c r="A4260" s="133"/>
      <c r="D4260" s="8"/>
    </row>
    <row r="4261" spans="1:4" x14ac:dyDescent="0.25">
      <c r="A4261" s="133"/>
      <c r="D4261" s="8"/>
    </row>
    <row r="4262" spans="1:4" x14ac:dyDescent="0.25">
      <c r="A4262" s="133"/>
      <c r="D4262" s="8"/>
    </row>
    <row r="4263" spans="1:4" x14ac:dyDescent="0.25">
      <c r="A4263" s="133"/>
      <c r="D4263" s="8"/>
    </row>
    <row r="4264" spans="1:4" x14ac:dyDescent="0.25">
      <c r="A4264" s="133"/>
      <c r="D4264" s="8"/>
    </row>
    <row r="4265" spans="1:4" x14ac:dyDescent="0.25">
      <c r="A4265" s="133"/>
      <c r="D4265" s="8"/>
    </row>
    <row r="4266" spans="1:4" x14ac:dyDescent="0.25">
      <c r="A4266" s="133"/>
      <c r="D4266" s="8"/>
    </row>
    <row r="4267" spans="1:4" x14ac:dyDescent="0.25">
      <c r="A4267" s="133"/>
      <c r="D4267" s="8"/>
    </row>
    <row r="4268" spans="1:4" x14ac:dyDescent="0.25">
      <c r="A4268" s="133"/>
      <c r="D4268" s="8"/>
    </row>
    <row r="4269" spans="1:4" x14ac:dyDescent="0.25">
      <c r="A4269" s="133"/>
      <c r="D4269" s="8"/>
    </row>
    <row r="4270" spans="1:4" x14ac:dyDescent="0.25">
      <c r="A4270" s="133"/>
      <c r="D4270" s="8"/>
    </row>
    <row r="4271" spans="1:4" x14ac:dyDescent="0.25">
      <c r="A4271" s="133"/>
      <c r="D4271" s="8"/>
    </row>
    <row r="4272" spans="1:4" x14ac:dyDescent="0.25">
      <c r="A4272" s="133"/>
      <c r="D4272" s="8"/>
    </row>
    <row r="4273" spans="1:4" x14ac:dyDescent="0.25">
      <c r="A4273" s="133"/>
      <c r="D4273" s="8"/>
    </row>
    <row r="4274" spans="1:4" x14ac:dyDescent="0.25">
      <c r="A4274" s="133"/>
      <c r="D4274" s="8"/>
    </row>
    <row r="4275" spans="1:4" x14ac:dyDescent="0.25">
      <c r="A4275" s="133"/>
      <c r="D4275" s="8"/>
    </row>
    <row r="4276" spans="1:4" x14ac:dyDescent="0.25">
      <c r="A4276" s="133"/>
      <c r="D4276" s="8"/>
    </row>
    <row r="4277" spans="1:4" x14ac:dyDescent="0.25">
      <c r="A4277" s="133"/>
      <c r="D4277" s="8"/>
    </row>
    <row r="4278" spans="1:4" x14ac:dyDescent="0.25">
      <c r="A4278" s="133"/>
      <c r="D4278" s="8"/>
    </row>
    <row r="4279" spans="1:4" x14ac:dyDescent="0.25">
      <c r="A4279" s="133"/>
      <c r="D4279" s="8"/>
    </row>
    <row r="4280" spans="1:4" x14ac:dyDescent="0.25">
      <c r="A4280" s="133"/>
      <c r="D4280" s="8"/>
    </row>
    <row r="4281" spans="1:4" x14ac:dyDescent="0.25">
      <c r="A4281" s="133"/>
      <c r="D4281" s="8"/>
    </row>
    <row r="4282" spans="1:4" x14ac:dyDescent="0.25">
      <c r="A4282" s="133"/>
      <c r="D4282" s="8"/>
    </row>
    <row r="4283" spans="1:4" x14ac:dyDescent="0.25">
      <c r="A4283" s="133"/>
      <c r="D4283" s="8"/>
    </row>
    <row r="4284" spans="1:4" x14ac:dyDescent="0.25">
      <c r="A4284" s="133"/>
      <c r="D4284" s="8"/>
    </row>
    <row r="4285" spans="1:4" x14ac:dyDescent="0.25">
      <c r="A4285" s="133"/>
      <c r="D4285" s="8"/>
    </row>
    <row r="4286" spans="1:4" x14ac:dyDescent="0.25">
      <c r="A4286" s="133"/>
      <c r="D4286" s="8"/>
    </row>
    <row r="4287" spans="1:4" x14ac:dyDescent="0.25">
      <c r="A4287" s="133"/>
      <c r="D4287" s="8"/>
    </row>
    <row r="4288" spans="1:4" x14ac:dyDescent="0.25">
      <c r="A4288" s="133"/>
      <c r="D4288" s="8"/>
    </row>
    <row r="4289" spans="1:4" x14ac:dyDescent="0.25">
      <c r="A4289" s="133"/>
      <c r="D4289" s="8"/>
    </row>
    <row r="4290" spans="1:4" x14ac:dyDescent="0.25">
      <c r="A4290" s="133"/>
      <c r="D4290" s="8"/>
    </row>
    <row r="4291" spans="1:4" x14ac:dyDescent="0.25">
      <c r="A4291" s="133"/>
      <c r="D4291" s="8"/>
    </row>
    <row r="4292" spans="1:4" x14ac:dyDescent="0.25">
      <c r="A4292" s="133"/>
      <c r="D4292" s="8"/>
    </row>
    <row r="4293" spans="1:4" x14ac:dyDescent="0.25">
      <c r="A4293" s="133"/>
      <c r="D4293" s="8"/>
    </row>
    <row r="4294" spans="1:4" x14ac:dyDescent="0.25">
      <c r="A4294" s="133"/>
      <c r="D4294" s="8"/>
    </row>
    <row r="4295" spans="1:4" x14ac:dyDescent="0.25">
      <c r="A4295" s="133"/>
      <c r="D4295" s="8"/>
    </row>
    <row r="4296" spans="1:4" x14ac:dyDescent="0.25">
      <c r="A4296" s="133"/>
      <c r="D4296" s="8"/>
    </row>
    <row r="4297" spans="1:4" x14ac:dyDescent="0.25">
      <c r="A4297" s="133"/>
      <c r="D4297" s="8"/>
    </row>
    <row r="4298" spans="1:4" x14ac:dyDescent="0.25">
      <c r="A4298" s="133"/>
      <c r="D4298" s="8"/>
    </row>
    <row r="4299" spans="1:4" x14ac:dyDescent="0.25">
      <c r="A4299" s="133"/>
      <c r="D4299" s="8"/>
    </row>
    <row r="4300" spans="1:4" x14ac:dyDescent="0.25">
      <c r="A4300" s="133"/>
      <c r="D4300" s="8"/>
    </row>
    <row r="4301" spans="1:4" x14ac:dyDescent="0.25">
      <c r="A4301" s="133"/>
      <c r="D4301" s="8"/>
    </row>
    <row r="4302" spans="1:4" x14ac:dyDescent="0.25">
      <c r="A4302" s="133"/>
      <c r="D4302" s="8"/>
    </row>
    <row r="4303" spans="1:4" x14ac:dyDescent="0.25">
      <c r="A4303" s="133"/>
      <c r="D4303" s="8"/>
    </row>
    <row r="4304" spans="1:4" x14ac:dyDescent="0.25">
      <c r="A4304" s="133"/>
      <c r="D4304" s="8"/>
    </row>
    <row r="4305" spans="1:4" x14ac:dyDescent="0.25">
      <c r="A4305" s="133"/>
      <c r="D4305" s="8"/>
    </row>
    <row r="4306" spans="1:4" x14ac:dyDescent="0.25">
      <c r="A4306" s="133"/>
      <c r="D4306" s="8"/>
    </row>
    <row r="4307" spans="1:4" x14ac:dyDescent="0.25">
      <c r="A4307" s="133"/>
      <c r="D4307" s="8"/>
    </row>
    <row r="4308" spans="1:4" x14ac:dyDescent="0.25">
      <c r="A4308" s="133"/>
      <c r="D4308" s="8"/>
    </row>
    <row r="4309" spans="1:4" x14ac:dyDescent="0.25">
      <c r="A4309" s="133"/>
      <c r="D4309" s="8"/>
    </row>
    <row r="4310" spans="1:4" x14ac:dyDescent="0.25">
      <c r="A4310" s="133"/>
      <c r="D4310" s="8"/>
    </row>
    <row r="4311" spans="1:4" x14ac:dyDescent="0.25">
      <c r="A4311" s="133"/>
      <c r="D4311" s="8"/>
    </row>
    <row r="4312" spans="1:4" x14ac:dyDescent="0.25">
      <c r="A4312" s="133"/>
      <c r="D4312" s="8"/>
    </row>
    <row r="4313" spans="1:4" x14ac:dyDescent="0.25">
      <c r="A4313" s="133"/>
      <c r="D4313" s="8"/>
    </row>
    <row r="4314" spans="1:4" x14ac:dyDescent="0.25">
      <c r="A4314" s="133"/>
      <c r="D4314" s="8"/>
    </row>
    <row r="4315" spans="1:4" x14ac:dyDescent="0.25">
      <c r="A4315" s="133"/>
      <c r="D4315" s="8"/>
    </row>
    <row r="4316" spans="1:4" x14ac:dyDescent="0.25">
      <c r="A4316" s="133"/>
      <c r="D4316" s="8"/>
    </row>
    <row r="4317" spans="1:4" x14ac:dyDescent="0.25">
      <c r="A4317" s="133"/>
      <c r="D4317" s="8"/>
    </row>
    <row r="4318" spans="1:4" x14ac:dyDescent="0.25">
      <c r="A4318" s="133"/>
      <c r="D4318" s="8"/>
    </row>
    <row r="4319" spans="1:4" x14ac:dyDescent="0.25">
      <c r="A4319" s="133"/>
      <c r="D4319" s="8"/>
    </row>
    <row r="4320" spans="1:4" x14ac:dyDescent="0.25">
      <c r="A4320" s="133"/>
      <c r="D4320" s="8"/>
    </row>
    <row r="4321" spans="1:4" x14ac:dyDescent="0.25">
      <c r="A4321" s="133"/>
      <c r="D4321" s="8"/>
    </row>
    <row r="4322" spans="1:4" x14ac:dyDescent="0.25">
      <c r="A4322" s="133"/>
      <c r="D4322" s="8"/>
    </row>
    <row r="4323" spans="1:4" x14ac:dyDescent="0.25">
      <c r="A4323" s="133"/>
      <c r="D4323" s="8"/>
    </row>
    <row r="4324" spans="1:4" x14ac:dyDescent="0.25">
      <c r="A4324" s="133"/>
      <c r="D4324" s="8"/>
    </row>
    <row r="4325" spans="1:4" x14ac:dyDescent="0.25">
      <c r="A4325" s="133"/>
      <c r="D4325" s="8"/>
    </row>
    <row r="4326" spans="1:4" x14ac:dyDescent="0.25">
      <c r="A4326" s="133"/>
      <c r="D4326" s="8"/>
    </row>
    <row r="4327" spans="1:4" x14ac:dyDescent="0.25">
      <c r="A4327" s="133"/>
      <c r="D4327" s="8"/>
    </row>
    <row r="4328" spans="1:4" x14ac:dyDescent="0.25">
      <c r="A4328" s="133"/>
      <c r="D4328" s="8"/>
    </row>
    <row r="4329" spans="1:4" x14ac:dyDescent="0.25">
      <c r="A4329" s="133"/>
      <c r="D4329" s="8"/>
    </row>
    <row r="4330" spans="1:4" x14ac:dyDescent="0.25">
      <c r="A4330" s="133"/>
      <c r="D4330" s="8"/>
    </row>
    <row r="4331" spans="1:4" x14ac:dyDescent="0.25">
      <c r="A4331" s="133"/>
      <c r="D4331" s="8"/>
    </row>
    <row r="4332" spans="1:4" x14ac:dyDescent="0.25">
      <c r="A4332" s="133"/>
      <c r="D4332" s="8"/>
    </row>
    <row r="4333" spans="1:4" x14ac:dyDescent="0.25">
      <c r="A4333" s="133"/>
      <c r="D4333" s="8"/>
    </row>
    <row r="4334" spans="1:4" x14ac:dyDescent="0.25">
      <c r="A4334" s="133"/>
      <c r="D4334" s="8"/>
    </row>
    <row r="4335" spans="1:4" x14ac:dyDescent="0.25">
      <c r="A4335" s="133"/>
      <c r="D4335" s="8"/>
    </row>
    <row r="4336" spans="1:4" x14ac:dyDescent="0.25">
      <c r="A4336" s="133"/>
      <c r="D4336" s="8"/>
    </row>
    <row r="4337" spans="1:4" x14ac:dyDescent="0.25">
      <c r="A4337" s="133"/>
      <c r="D4337" s="8"/>
    </row>
    <row r="4338" spans="1:4" x14ac:dyDescent="0.25">
      <c r="A4338" s="133"/>
      <c r="D4338" s="8"/>
    </row>
    <row r="4339" spans="1:4" x14ac:dyDescent="0.25">
      <c r="A4339" s="133"/>
      <c r="D4339" s="8"/>
    </row>
    <row r="4340" spans="1:4" x14ac:dyDescent="0.25">
      <c r="A4340" s="133"/>
      <c r="D4340" s="8"/>
    </row>
    <row r="4341" spans="1:4" x14ac:dyDescent="0.25">
      <c r="A4341" s="133"/>
      <c r="D4341" s="8"/>
    </row>
    <row r="4342" spans="1:4" x14ac:dyDescent="0.25">
      <c r="A4342" s="133"/>
      <c r="D4342" s="8"/>
    </row>
    <row r="4343" spans="1:4" x14ac:dyDescent="0.25">
      <c r="A4343" s="133"/>
      <c r="D4343" s="8"/>
    </row>
    <row r="4344" spans="1:4" x14ac:dyDescent="0.25">
      <c r="A4344" s="133"/>
      <c r="D4344" s="8"/>
    </row>
    <row r="4345" spans="1:4" x14ac:dyDescent="0.25">
      <c r="A4345" s="133"/>
      <c r="D4345" s="8"/>
    </row>
    <row r="4346" spans="1:4" x14ac:dyDescent="0.25">
      <c r="A4346" s="133"/>
      <c r="D4346" s="8"/>
    </row>
    <row r="4347" spans="1:4" x14ac:dyDescent="0.25">
      <c r="A4347" s="133"/>
      <c r="D4347" s="8"/>
    </row>
    <row r="4348" spans="1:4" x14ac:dyDescent="0.25">
      <c r="A4348" s="133"/>
      <c r="D4348" s="8"/>
    </row>
    <row r="4349" spans="1:4" x14ac:dyDescent="0.25">
      <c r="A4349" s="133"/>
      <c r="D4349" s="8"/>
    </row>
    <row r="4350" spans="1:4" x14ac:dyDescent="0.25">
      <c r="A4350" s="133"/>
      <c r="D4350" s="8"/>
    </row>
    <row r="4351" spans="1:4" x14ac:dyDescent="0.25">
      <c r="A4351" s="133"/>
      <c r="D4351" s="8"/>
    </row>
    <row r="4352" spans="1:4" x14ac:dyDescent="0.25">
      <c r="A4352" s="133"/>
      <c r="D4352" s="8"/>
    </row>
    <row r="4353" spans="1:4" x14ac:dyDescent="0.25">
      <c r="A4353" s="133"/>
      <c r="D4353" s="8"/>
    </row>
    <row r="4354" spans="1:4" x14ac:dyDescent="0.25">
      <c r="A4354" s="133"/>
      <c r="D4354" s="8"/>
    </row>
    <row r="4355" spans="1:4" x14ac:dyDescent="0.25">
      <c r="A4355" s="133"/>
      <c r="D4355" s="8"/>
    </row>
    <row r="4356" spans="1:4" x14ac:dyDescent="0.25">
      <c r="A4356" s="133"/>
      <c r="D4356" s="8"/>
    </row>
    <row r="4357" spans="1:4" x14ac:dyDescent="0.25">
      <c r="A4357" s="133"/>
      <c r="D4357" s="8"/>
    </row>
    <row r="4358" spans="1:4" x14ac:dyDescent="0.25">
      <c r="A4358" s="133"/>
      <c r="D4358" s="8"/>
    </row>
    <row r="4359" spans="1:4" x14ac:dyDescent="0.25">
      <c r="A4359" s="133"/>
      <c r="D4359" s="8"/>
    </row>
    <row r="4360" spans="1:4" x14ac:dyDescent="0.25">
      <c r="A4360" s="133"/>
      <c r="D4360" s="8"/>
    </row>
    <row r="4361" spans="1:4" x14ac:dyDescent="0.25">
      <c r="A4361" s="133"/>
      <c r="D4361" s="8"/>
    </row>
    <row r="4362" spans="1:4" x14ac:dyDescent="0.25">
      <c r="A4362" s="133"/>
      <c r="D4362" s="8"/>
    </row>
    <row r="4363" spans="1:4" x14ac:dyDescent="0.25">
      <c r="A4363" s="133"/>
      <c r="D4363" s="8"/>
    </row>
    <row r="4364" spans="1:4" x14ac:dyDescent="0.25">
      <c r="A4364" s="133"/>
      <c r="D4364" s="8"/>
    </row>
    <row r="4365" spans="1:4" x14ac:dyDescent="0.25">
      <c r="A4365" s="133"/>
      <c r="D4365" s="8"/>
    </row>
    <row r="4366" spans="1:4" x14ac:dyDescent="0.25">
      <c r="A4366" s="133"/>
      <c r="D4366" s="8"/>
    </row>
    <row r="4367" spans="1:4" x14ac:dyDescent="0.25">
      <c r="A4367" s="133"/>
      <c r="D4367" s="8"/>
    </row>
    <row r="4368" spans="1:4" x14ac:dyDescent="0.25">
      <c r="A4368" s="133"/>
      <c r="D4368" s="8"/>
    </row>
    <row r="4369" spans="1:4" x14ac:dyDescent="0.25">
      <c r="A4369" s="133"/>
      <c r="D4369" s="8"/>
    </row>
    <row r="4370" spans="1:4" x14ac:dyDescent="0.25">
      <c r="A4370" s="133"/>
      <c r="D4370" s="8"/>
    </row>
    <row r="4371" spans="1:4" x14ac:dyDescent="0.25">
      <c r="A4371" s="133"/>
      <c r="D4371" s="8"/>
    </row>
    <row r="4372" spans="1:4" x14ac:dyDescent="0.25">
      <c r="A4372" s="133"/>
      <c r="D4372" s="8"/>
    </row>
    <row r="4373" spans="1:4" x14ac:dyDescent="0.25">
      <c r="A4373" s="133"/>
      <c r="D4373" s="8"/>
    </row>
    <row r="4374" spans="1:4" x14ac:dyDescent="0.25">
      <c r="A4374" s="133"/>
      <c r="D4374" s="8"/>
    </row>
    <row r="4375" spans="1:4" x14ac:dyDescent="0.25">
      <c r="A4375" s="133"/>
      <c r="D4375" s="8"/>
    </row>
    <row r="4376" spans="1:4" x14ac:dyDescent="0.25">
      <c r="A4376" s="133"/>
      <c r="D4376" s="8"/>
    </row>
    <row r="4377" spans="1:4" x14ac:dyDescent="0.25">
      <c r="A4377" s="133"/>
      <c r="D4377" s="8"/>
    </row>
    <row r="4378" spans="1:4" x14ac:dyDescent="0.25">
      <c r="A4378" s="133"/>
      <c r="D4378" s="8"/>
    </row>
    <row r="4379" spans="1:4" x14ac:dyDescent="0.25">
      <c r="A4379" s="133"/>
      <c r="D4379" s="8"/>
    </row>
    <row r="4380" spans="1:4" x14ac:dyDescent="0.25">
      <c r="A4380" s="133"/>
      <c r="D4380" s="8"/>
    </row>
    <row r="4381" spans="1:4" x14ac:dyDescent="0.25">
      <c r="A4381" s="133"/>
      <c r="D4381" s="8"/>
    </row>
    <row r="4382" spans="1:4" x14ac:dyDescent="0.25">
      <c r="A4382" s="133"/>
      <c r="D4382" s="8"/>
    </row>
    <row r="4383" spans="1:4" x14ac:dyDescent="0.25">
      <c r="A4383" s="133"/>
      <c r="D4383" s="8"/>
    </row>
    <row r="4384" spans="1:4" x14ac:dyDescent="0.25">
      <c r="A4384" s="133"/>
      <c r="D4384" s="8"/>
    </row>
    <row r="4385" spans="1:4" x14ac:dyDescent="0.25">
      <c r="A4385" s="133"/>
      <c r="D4385" s="8"/>
    </row>
    <row r="4386" spans="1:4" x14ac:dyDescent="0.25">
      <c r="A4386" s="133"/>
      <c r="D4386" s="8"/>
    </row>
    <row r="4387" spans="1:4" x14ac:dyDescent="0.25">
      <c r="A4387" s="133"/>
      <c r="D4387" s="8"/>
    </row>
    <row r="4388" spans="1:4" x14ac:dyDescent="0.25">
      <c r="A4388" s="133"/>
      <c r="D4388" s="8"/>
    </row>
    <row r="4389" spans="1:4" x14ac:dyDescent="0.25">
      <c r="A4389" s="133"/>
      <c r="D4389" s="8"/>
    </row>
    <row r="4390" spans="1:4" x14ac:dyDescent="0.25">
      <c r="A4390" s="133"/>
      <c r="D4390" s="8"/>
    </row>
    <row r="4391" spans="1:4" x14ac:dyDescent="0.25">
      <c r="A4391" s="133"/>
      <c r="D4391" s="8"/>
    </row>
    <row r="4392" spans="1:4" x14ac:dyDescent="0.25">
      <c r="A4392" s="133"/>
      <c r="D4392" s="8"/>
    </row>
    <row r="4393" spans="1:4" x14ac:dyDescent="0.25">
      <c r="A4393" s="133"/>
      <c r="D4393" s="8"/>
    </row>
    <row r="4394" spans="1:4" x14ac:dyDescent="0.25">
      <c r="A4394" s="133"/>
      <c r="D4394" s="8"/>
    </row>
    <row r="4395" spans="1:4" x14ac:dyDescent="0.25">
      <c r="A4395" s="133"/>
      <c r="D4395" s="8"/>
    </row>
    <row r="4396" spans="1:4" x14ac:dyDescent="0.25">
      <c r="A4396" s="133"/>
      <c r="D4396" s="8"/>
    </row>
    <row r="4397" spans="1:4" x14ac:dyDescent="0.25">
      <c r="A4397" s="133"/>
      <c r="D4397" s="8"/>
    </row>
    <row r="4398" spans="1:4" x14ac:dyDescent="0.25">
      <c r="A4398" s="133"/>
      <c r="D4398" s="8"/>
    </row>
    <row r="4399" spans="1:4" x14ac:dyDescent="0.25">
      <c r="A4399" s="133"/>
      <c r="D4399" s="8"/>
    </row>
    <row r="4400" spans="1:4" x14ac:dyDescent="0.25">
      <c r="A4400" s="133"/>
      <c r="D4400" s="8"/>
    </row>
    <row r="4401" spans="1:4" x14ac:dyDescent="0.25">
      <c r="A4401" s="133"/>
      <c r="D4401" s="8"/>
    </row>
    <row r="4402" spans="1:4" x14ac:dyDescent="0.25">
      <c r="A4402" s="133"/>
      <c r="D4402" s="8"/>
    </row>
    <row r="4403" spans="1:4" x14ac:dyDescent="0.25">
      <c r="A4403" s="133"/>
      <c r="D4403" s="8"/>
    </row>
    <row r="4404" spans="1:4" x14ac:dyDescent="0.25">
      <c r="A4404" s="133"/>
      <c r="D4404" s="8"/>
    </row>
    <row r="4405" spans="1:4" x14ac:dyDescent="0.25">
      <c r="A4405" s="133"/>
      <c r="D4405" s="8"/>
    </row>
    <row r="4406" spans="1:4" x14ac:dyDescent="0.25">
      <c r="A4406" s="133"/>
      <c r="D4406" s="8"/>
    </row>
    <row r="4407" spans="1:4" x14ac:dyDescent="0.25">
      <c r="A4407" s="133"/>
      <c r="D4407" s="8"/>
    </row>
    <row r="4408" spans="1:4" x14ac:dyDescent="0.25">
      <c r="A4408" s="133"/>
      <c r="D4408" s="8"/>
    </row>
    <row r="4409" spans="1:4" x14ac:dyDescent="0.25">
      <c r="A4409" s="133"/>
      <c r="D4409" s="8"/>
    </row>
    <row r="4410" spans="1:4" x14ac:dyDescent="0.25">
      <c r="A4410" s="133"/>
      <c r="D4410" s="8"/>
    </row>
    <row r="4411" spans="1:4" x14ac:dyDescent="0.25">
      <c r="A4411" s="133"/>
      <c r="D4411" s="8"/>
    </row>
    <row r="4412" spans="1:4" x14ac:dyDescent="0.25">
      <c r="A4412" s="133"/>
      <c r="D4412" s="8"/>
    </row>
    <row r="4413" spans="1:4" x14ac:dyDescent="0.25">
      <c r="A4413" s="133"/>
      <c r="D4413" s="8"/>
    </row>
    <row r="4414" spans="1:4" x14ac:dyDescent="0.25">
      <c r="A4414" s="133"/>
      <c r="D4414" s="8"/>
    </row>
    <row r="4415" spans="1:4" x14ac:dyDescent="0.25">
      <c r="A4415" s="133"/>
      <c r="D4415" s="8"/>
    </row>
    <row r="4416" spans="1:4" x14ac:dyDescent="0.25">
      <c r="A4416" s="133"/>
      <c r="D4416" s="8"/>
    </row>
    <row r="4417" spans="1:4" x14ac:dyDescent="0.25">
      <c r="A4417" s="133"/>
      <c r="D4417" s="8"/>
    </row>
    <row r="4418" spans="1:4" x14ac:dyDescent="0.25">
      <c r="A4418" s="133"/>
      <c r="D4418" s="8"/>
    </row>
    <row r="4419" spans="1:4" x14ac:dyDescent="0.25">
      <c r="A4419" s="133"/>
      <c r="D4419" s="8"/>
    </row>
    <row r="4420" spans="1:4" x14ac:dyDescent="0.25">
      <c r="A4420" s="133"/>
      <c r="D4420" s="8"/>
    </row>
    <row r="4421" spans="1:4" x14ac:dyDescent="0.25">
      <c r="A4421" s="133"/>
      <c r="D4421" s="8"/>
    </row>
    <row r="4422" spans="1:4" x14ac:dyDescent="0.25">
      <c r="A4422" s="133"/>
      <c r="D4422" s="8"/>
    </row>
    <row r="4423" spans="1:4" x14ac:dyDescent="0.25">
      <c r="A4423" s="133"/>
      <c r="D4423" s="8"/>
    </row>
    <row r="4424" spans="1:4" x14ac:dyDescent="0.25">
      <c r="A4424" s="133"/>
      <c r="D4424" s="8"/>
    </row>
    <row r="4425" spans="1:4" x14ac:dyDescent="0.25">
      <c r="A4425" s="133"/>
      <c r="D4425" s="8"/>
    </row>
    <row r="4426" spans="1:4" x14ac:dyDescent="0.25">
      <c r="A4426" s="133"/>
      <c r="D4426" s="8"/>
    </row>
    <row r="4427" spans="1:4" x14ac:dyDescent="0.25">
      <c r="A4427" s="133"/>
      <c r="D4427" s="8"/>
    </row>
    <row r="4428" spans="1:4" x14ac:dyDescent="0.25">
      <c r="A4428" s="133"/>
      <c r="D4428" s="8"/>
    </row>
    <row r="4429" spans="1:4" x14ac:dyDescent="0.25">
      <c r="A4429" s="133"/>
      <c r="D4429" s="8"/>
    </row>
    <row r="4430" spans="1:4" x14ac:dyDescent="0.25">
      <c r="A4430" s="133"/>
      <c r="D4430" s="8"/>
    </row>
    <row r="4431" spans="1:4" x14ac:dyDescent="0.25">
      <c r="A4431" s="133"/>
      <c r="D4431" s="8"/>
    </row>
    <row r="4432" spans="1:4" x14ac:dyDescent="0.25">
      <c r="A4432" s="133"/>
      <c r="D4432" s="8"/>
    </row>
    <row r="4433" spans="1:4" x14ac:dyDescent="0.25">
      <c r="A4433" s="133"/>
      <c r="D4433" s="8"/>
    </row>
    <row r="4434" spans="1:4" x14ac:dyDescent="0.25">
      <c r="A4434" s="133"/>
      <c r="D4434" s="8"/>
    </row>
    <row r="4435" spans="1:4" x14ac:dyDescent="0.25">
      <c r="A4435" s="133"/>
      <c r="D4435" s="8"/>
    </row>
    <row r="4436" spans="1:4" x14ac:dyDescent="0.25">
      <c r="A4436" s="133"/>
      <c r="D4436" s="8"/>
    </row>
    <row r="4437" spans="1:4" x14ac:dyDescent="0.25">
      <c r="A4437" s="133"/>
      <c r="D4437" s="8"/>
    </row>
    <row r="4438" spans="1:4" x14ac:dyDescent="0.25">
      <c r="A4438" s="133"/>
      <c r="D4438" s="8"/>
    </row>
    <row r="4439" spans="1:4" x14ac:dyDescent="0.25">
      <c r="A4439" s="133"/>
      <c r="D4439" s="8"/>
    </row>
    <row r="4440" spans="1:4" x14ac:dyDescent="0.25">
      <c r="A4440" s="133"/>
      <c r="D4440" s="8"/>
    </row>
    <row r="4441" spans="1:4" x14ac:dyDescent="0.25">
      <c r="A4441" s="133"/>
      <c r="D4441" s="8"/>
    </row>
    <row r="4442" spans="1:4" x14ac:dyDescent="0.25">
      <c r="A4442" s="133"/>
      <c r="D4442" s="8"/>
    </row>
    <row r="4443" spans="1:4" x14ac:dyDescent="0.25">
      <c r="A4443" s="133"/>
      <c r="D4443" s="8"/>
    </row>
    <row r="4444" spans="1:4" x14ac:dyDescent="0.25">
      <c r="A4444" s="133"/>
      <c r="D4444" s="8"/>
    </row>
    <row r="4445" spans="1:4" x14ac:dyDescent="0.25">
      <c r="A4445" s="133"/>
      <c r="D4445" s="8"/>
    </row>
    <row r="4446" spans="1:4" x14ac:dyDescent="0.25">
      <c r="A4446" s="133"/>
      <c r="D4446" s="8"/>
    </row>
    <row r="4447" spans="1:4" x14ac:dyDescent="0.25">
      <c r="A4447" s="133"/>
      <c r="D4447" s="8"/>
    </row>
    <row r="4448" spans="1:4" x14ac:dyDescent="0.25">
      <c r="A4448" s="133"/>
      <c r="D4448" s="8"/>
    </row>
    <row r="4449" spans="1:4" x14ac:dyDescent="0.25">
      <c r="A4449" s="133"/>
      <c r="D4449" s="8"/>
    </row>
    <row r="4450" spans="1:4" x14ac:dyDescent="0.25">
      <c r="A4450" s="133"/>
      <c r="D4450" s="8"/>
    </row>
    <row r="4451" spans="1:4" x14ac:dyDescent="0.25">
      <c r="A4451" s="133"/>
      <c r="D4451" s="8"/>
    </row>
    <row r="4452" spans="1:4" x14ac:dyDescent="0.25">
      <c r="A4452" s="133"/>
      <c r="D4452" s="8"/>
    </row>
    <row r="4453" spans="1:4" x14ac:dyDescent="0.25">
      <c r="A4453" s="133"/>
      <c r="D4453" s="8"/>
    </row>
    <row r="4454" spans="1:4" x14ac:dyDescent="0.25">
      <c r="A4454" s="133"/>
      <c r="D4454" s="8"/>
    </row>
    <row r="4455" spans="1:4" x14ac:dyDescent="0.25">
      <c r="A4455" s="133"/>
      <c r="D4455" s="8"/>
    </row>
    <row r="4456" spans="1:4" x14ac:dyDescent="0.25">
      <c r="A4456" s="133"/>
      <c r="D4456" s="8"/>
    </row>
    <row r="4457" spans="1:4" x14ac:dyDescent="0.25">
      <c r="A4457" s="133"/>
      <c r="D4457" s="8"/>
    </row>
    <row r="4458" spans="1:4" x14ac:dyDescent="0.25">
      <c r="A4458" s="133"/>
      <c r="D4458" s="8"/>
    </row>
    <row r="4459" spans="1:4" x14ac:dyDescent="0.25">
      <c r="A4459" s="133"/>
      <c r="D4459" s="8"/>
    </row>
    <row r="4460" spans="1:4" x14ac:dyDescent="0.25">
      <c r="A4460" s="133"/>
      <c r="D4460" s="8"/>
    </row>
    <row r="4461" spans="1:4" x14ac:dyDescent="0.25">
      <c r="A4461" s="133"/>
      <c r="D4461" s="8"/>
    </row>
    <row r="4462" spans="1:4" x14ac:dyDescent="0.25">
      <c r="A4462" s="133"/>
      <c r="D4462" s="8"/>
    </row>
    <row r="4463" spans="1:4" x14ac:dyDescent="0.25">
      <c r="A4463" s="133"/>
      <c r="D4463" s="8"/>
    </row>
    <row r="4464" spans="1:4" x14ac:dyDescent="0.25">
      <c r="A4464" s="133"/>
      <c r="D4464" s="8"/>
    </row>
    <row r="4465" spans="1:4" x14ac:dyDescent="0.25">
      <c r="A4465" s="133"/>
      <c r="D4465" s="8"/>
    </row>
    <row r="4466" spans="1:4" x14ac:dyDescent="0.25">
      <c r="A4466" s="133"/>
      <c r="D4466" s="8"/>
    </row>
    <row r="4467" spans="1:4" x14ac:dyDescent="0.25">
      <c r="A4467" s="133"/>
      <c r="D4467" s="8"/>
    </row>
    <row r="4468" spans="1:4" x14ac:dyDescent="0.25">
      <c r="A4468" s="133"/>
      <c r="D4468" s="8"/>
    </row>
    <row r="4469" spans="1:4" x14ac:dyDescent="0.25">
      <c r="A4469" s="133"/>
      <c r="D4469" s="8"/>
    </row>
    <row r="4470" spans="1:4" x14ac:dyDescent="0.25">
      <c r="A4470" s="133"/>
      <c r="D4470" s="8"/>
    </row>
    <row r="4471" spans="1:4" x14ac:dyDescent="0.25">
      <c r="A4471" s="133"/>
      <c r="D4471" s="8"/>
    </row>
    <row r="4472" spans="1:4" x14ac:dyDescent="0.25">
      <c r="A4472" s="133"/>
      <c r="D4472" s="8"/>
    </row>
    <row r="4473" spans="1:4" x14ac:dyDescent="0.25">
      <c r="A4473" s="133"/>
      <c r="D4473" s="8"/>
    </row>
    <row r="4474" spans="1:4" x14ac:dyDescent="0.25">
      <c r="A4474" s="133"/>
      <c r="D4474" s="8"/>
    </row>
    <row r="4475" spans="1:4" x14ac:dyDescent="0.25">
      <c r="A4475" s="133"/>
      <c r="D4475" s="8"/>
    </row>
    <row r="4476" spans="1:4" x14ac:dyDescent="0.25">
      <c r="A4476" s="133"/>
      <c r="D4476" s="8"/>
    </row>
    <row r="4477" spans="1:4" x14ac:dyDescent="0.25">
      <c r="A4477" s="133"/>
      <c r="D4477" s="8"/>
    </row>
    <row r="4478" spans="1:4" x14ac:dyDescent="0.25">
      <c r="A4478" s="133"/>
      <c r="D4478" s="8"/>
    </row>
    <row r="4479" spans="1:4" x14ac:dyDescent="0.25">
      <c r="A4479" s="133"/>
      <c r="D4479" s="8"/>
    </row>
    <row r="4480" spans="1:4" x14ac:dyDescent="0.25">
      <c r="A4480" s="133"/>
      <c r="D4480" s="8"/>
    </row>
    <row r="4481" spans="1:4" x14ac:dyDescent="0.25">
      <c r="A4481" s="133"/>
      <c r="D4481" s="8"/>
    </row>
    <row r="4482" spans="1:4" x14ac:dyDescent="0.25">
      <c r="A4482" s="133"/>
      <c r="D4482" s="8"/>
    </row>
    <row r="4483" spans="1:4" x14ac:dyDescent="0.25">
      <c r="A4483" s="133"/>
      <c r="D4483" s="8"/>
    </row>
    <row r="4484" spans="1:4" x14ac:dyDescent="0.25">
      <c r="A4484" s="133"/>
      <c r="D4484" s="8"/>
    </row>
    <row r="4485" spans="1:4" x14ac:dyDescent="0.25">
      <c r="A4485" s="133"/>
      <c r="D4485" s="8"/>
    </row>
    <row r="4486" spans="1:4" x14ac:dyDescent="0.25">
      <c r="A4486" s="133"/>
      <c r="D4486" s="8"/>
    </row>
    <row r="4487" spans="1:4" x14ac:dyDescent="0.25">
      <c r="A4487" s="133"/>
      <c r="D4487" s="8"/>
    </row>
    <row r="4488" spans="1:4" x14ac:dyDescent="0.25">
      <c r="A4488" s="133"/>
      <c r="D4488" s="8"/>
    </row>
    <row r="4489" spans="1:4" x14ac:dyDescent="0.25">
      <c r="A4489" s="133"/>
      <c r="D4489" s="8"/>
    </row>
    <row r="4490" spans="1:4" x14ac:dyDescent="0.25">
      <c r="A4490" s="133"/>
      <c r="D4490" s="8"/>
    </row>
    <row r="4491" spans="1:4" x14ac:dyDescent="0.25">
      <c r="A4491" s="133"/>
      <c r="D4491" s="8"/>
    </row>
    <row r="4492" spans="1:4" x14ac:dyDescent="0.25">
      <c r="A4492" s="133"/>
      <c r="D4492" s="8"/>
    </row>
    <row r="4493" spans="1:4" x14ac:dyDescent="0.25">
      <c r="A4493" s="133"/>
      <c r="D4493" s="8"/>
    </row>
    <row r="4494" spans="1:4" x14ac:dyDescent="0.25">
      <c r="A4494" s="133"/>
      <c r="D4494" s="8"/>
    </row>
    <row r="4495" spans="1:4" x14ac:dyDescent="0.25">
      <c r="A4495" s="133"/>
      <c r="D4495" s="8"/>
    </row>
    <row r="4496" spans="1:4" x14ac:dyDescent="0.25">
      <c r="A4496" s="133"/>
      <c r="D4496" s="8"/>
    </row>
    <row r="4497" spans="1:4" x14ac:dyDescent="0.25">
      <c r="A4497" s="133"/>
      <c r="D4497" s="8"/>
    </row>
    <row r="4498" spans="1:4" x14ac:dyDescent="0.25">
      <c r="A4498" s="133"/>
      <c r="D4498" s="8"/>
    </row>
    <row r="4499" spans="1:4" x14ac:dyDescent="0.25">
      <c r="A4499" s="133"/>
      <c r="D4499" s="8"/>
    </row>
    <row r="4500" spans="1:4" x14ac:dyDescent="0.25">
      <c r="A4500" s="133"/>
      <c r="D4500" s="8"/>
    </row>
    <row r="4501" spans="1:4" x14ac:dyDescent="0.25">
      <c r="A4501" s="133"/>
      <c r="D4501" s="8"/>
    </row>
    <row r="4502" spans="1:4" x14ac:dyDescent="0.25">
      <c r="A4502" s="133"/>
      <c r="D4502" s="8"/>
    </row>
    <row r="4503" spans="1:4" x14ac:dyDescent="0.25">
      <c r="A4503" s="133"/>
      <c r="D4503" s="8"/>
    </row>
    <row r="4504" spans="1:4" x14ac:dyDescent="0.25">
      <c r="A4504" s="133"/>
      <c r="D4504" s="8"/>
    </row>
    <row r="4505" spans="1:4" x14ac:dyDescent="0.25">
      <c r="A4505" s="133"/>
      <c r="D4505" s="8"/>
    </row>
    <row r="4506" spans="1:4" x14ac:dyDescent="0.25">
      <c r="A4506" s="133"/>
      <c r="D4506" s="8"/>
    </row>
    <row r="4507" spans="1:4" x14ac:dyDescent="0.25">
      <c r="A4507" s="133"/>
      <c r="D4507" s="8"/>
    </row>
    <row r="4508" spans="1:4" x14ac:dyDescent="0.25">
      <c r="A4508" s="133"/>
      <c r="D4508" s="8"/>
    </row>
    <row r="4509" spans="1:4" x14ac:dyDescent="0.25">
      <c r="A4509" s="133"/>
      <c r="D4509" s="8"/>
    </row>
    <row r="4510" spans="1:4" x14ac:dyDescent="0.25">
      <c r="A4510" s="133"/>
      <c r="D4510" s="8"/>
    </row>
    <row r="4511" spans="1:4" x14ac:dyDescent="0.25">
      <c r="A4511" s="133"/>
      <c r="D4511" s="8"/>
    </row>
    <row r="4512" spans="1:4" x14ac:dyDescent="0.25">
      <c r="A4512" s="133"/>
      <c r="D4512" s="8"/>
    </row>
    <row r="4513" spans="1:4" x14ac:dyDescent="0.25">
      <c r="A4513" s="133"/>
      <c r="D4513" s="8"/>
    </row>
    <row r="4514" spans="1:4" x14ac:dyDescent="0.25">
      <c r="A4514" s="133"/>
      <c r="D4514" s="8"/>
    </row>
    <row r="4515" spans="1:4" x14ac:dyDescent="0.25">
      <c r="A4515" s="133"/>
      <c r="D4515" s="8"/>
    </row>
    <row r="4516" spans="1:4" x14ac:dyDescent="0.25">
      <c r="A4516" s="133"/>
      <c r="D4516" s="8"/>
    </row>
    <row r="4517" spans="1:4" x14ac:dyDescent="0.25">
      <c r="A4517" s="133"/>
      <c r="D4517" s="8"/>
    </row>
    <row r="4518" spans="1:4" x14ac:dyDescent="0.25">
      <c r="A4518" s="133"/>
      <c r="D4518" s="8"/>
    </row>
    <row r="4519" spans="1:4" x14ac:dyDescent="0.25">
      <c r="A4519" s="133"/>
      <c r="D4519" s="8"/>
    </row>
    <row r="4520" spans="1:4" x14ac:dyDescent="0.25">
      <c r="A4520" s="133"/>
      <c r="D4520" s="8"/>
    </row>
    <row r="4521" spans="1:4" x14ac:dyDescent="0.25">
      <c r="A4521" s="133"/>
      <c r="D4521" s="8"/>
    </row>
    <row r="4522" spans="1:4" x14ac:dyDescent="0.25">
      <c r="A4522" s="133"/>
      <c r="D4522" s="8"/>
    </row>
    <row r="4523" spans="1:4" x14ac:dyDescent="0.25">
      <c r="A4523" s="133"/>
      <c r="D4523" s="8"/>
    </row>
    <row r="4524" spans="1:4" x14ac:dyDescent="0.25">
      <c r="A4524" s="133"/>
      <c r="D4524" s="8"/>
    </row>
    <row r="4525" spans="1:4" x14ac:dyDescent="0.25">
      <c r="A4525" s="133"/>
      <c r="D4525" s="8"/>
    </row>
    <row r="4526" spans="1:4" x14ac:dyDescent="0.25">
      <c r="A4526" s="133"/>
      <c r="D4526" s="8"/>
    </row>
    <row r="4527" spans="1:4" x14ac:dyDescent="0.25">
      <c r="A4527" s="133"/>
      <c r="D4527" s="8"/>
    </row>
    <row r="4528" spans="1:4" x14ac:dyDescent="0.25">
      <c r="A4528" s="133"/>
      <c r="D4528" s="8"/>
    </row>
    <row r="4529" spans="1:4" x14ac:dyDescent="0.25">
      <c r="A4529" s="133"/>
      <c r="D4529" s="8"/>
    </row>
    <row r="4530" spans="1:4" x14ac:dyDescent="0.25">
      <c r="A4530" s="133"/>
      <c r="D4530" s="8"/>
    </row>
    <row r="4531" spans="1:4" x14ac:dyDescent="0.25">
      <c r="A4531" s="133"/>
      <c r="D4531" s="8"/>
    </row>
    <row r="4532" spans="1:4" x14ac:dyDescent="0.25">
      <c r="A4532" s="133"/>
      <c r="D4532" s="8"/>
    </row>
    <row r="4533" spans="1:4" x14ac:dyDescent="0.25">
      <c r="A4533" s="133"/>
      <c r="D4533" s="8"/>
    </row>
    <row r="4534" spans="1:4" x14ac:dyDescent="0.25">
      <c r="A4534" s="133"/>
      <c r="D4534" s="8"/>
    </row>
    <row r="4535" spans="1:4" x14ac:dyDescent="0.25">
      <c r="A4535" s="133"/>
      <c r="D4535" s="8"/>
    </row>
    <row r="4536" spans="1:4" x14ac:dyDescent="0.25">
      <c r="A4536" s="133"/>
      <c r="D4536" s="8"/>
    </row>
    <row r="4537" spans="1:4" x14ac:dyDescent="0.25">
      <c r="A4537" s="133"/>
      <c r="D4537" s="8"/>
    </row>
    <row r="4538" spans="1:4" x14ac:dyDescent="0.25">
      <c r="A4538" s="133"/>
      <c r="D4538" s="8"/>
    </row>
    <row r="4539" spans="1:4" x14ac:dyDescent="0.25">
      <c r="A4539" s="133"/>
      <c r="D4539" s="8"/>
    </row>
    <row r="4540" spans="1:4" x14ac:dyDescent="0.25">
      <c r="A4540" s="133"/>
      <c r="D4540" s="8"/>
    </row>
    <row r="4541" spans="1:4" x14ac:dyDescent="0.25">
      <c r="A4541" s="133"/>
      <c r="D4541" s="8"/>
    </row>
    <row r="4542" spans="1:4" x14ac:dyDescent="0.25">
      <c r="A4542" s="133"/>
      <c r="D4542" s="8"/>
    </row>
    <row r="4543" spans="1:4" x14ac:dyDescent="0.25">
      <c r="A4543" s="133"/>
      <c r="D4543" s="8"/>
    </row>
    <row r="4544" spans="1:4" x14ac:dyDescent="0.25">
      <c r="A4544" s="133"/>
      <c r="D4544" s="8"/>
    </row>
    <row r="4545" spans="1:4" x14ac:dyDescent="0.25">
      <c r="A4545" s="133"/>
      <c r="D4545" s="8"/>
    </row>
    <row r="4546" spans="1:4" x14ac:dyDescent="0.25">
      <c r="A4546" s="133"/>
      <c r="D4546" s="8"/>
    </row>
    <row r="4547" spans="1:4" x14ac:dyDescent="0.25">
      <c r="A4547" s="133"/>
      <c r="D4547" s="8"/>
    </row>
    <row r="4548" spans="1:4" x14ac:dyDescent="0.25">
      <c r="A4548" s="133"/>
      <c r="D4548" s="8"/>
    </row>
    <row r="4549" spans="1:4" x14ac:dyDescent="0.25">
      <c r="A4549" s="133"/>
      <c r="D4549" s="8"/>
    </row>
    <row r="4550" spans="1:4" x14ac:dyDescent="0.25">
      <c r="A4550" s="133"/>
      <c r="D4550" s="8"/>
    </row>
    <row r="4551" spans="1:4" x14ac:dyDescent="0.25">
      <c r="A4551" s="133"/>
      <c r="D4551" s="8"/>
    </row>
    <row r="4552" spans="1:4" x14ac:dyDescent="0.25">
      <c r="A4552" s="133"/>
      <c r="D4552" s="8"/>
    </row>
    <row r="4553" spans="1:4" x14ac:dyDescent="0.25">
      <c r="A4553" s="133"/>
      <c r="D4553" s="8"/>
    </row>
    <row r="4554" spans="1:4" x14ac:dyDescent="0.25">
      <c r="A4554" s="133"/>
      <c r="D4554" s="8"/>
    </row>
    <row r="4555" spans="1:4" x14ac:dyDescent="0.25">
      <c r="A4555" s="133"/>
      <c r="D4555" s="8"/>
    </row>
    <row r="4556" spans="1:4" x14ac:dyDescent="0.25">
      <c r="A4556" s="133"/>
      <c r="D4556" s="8"/>
    </row>
    <row r="4557" spans="1:4" x14ac:dyDescent="0.25">
      <c r="A4557" s="133"/>
      <c r="D4557" s="8"/>
    </row>
    <row r="4558" spans="1:4" x14ac:dyDescent="0.25">
      <c r="A4558" s="133"/>
      <c r="D4558" s="8"/>
    </row>
    <row r="4559" spans="1:4" x14ac:dyDescent="0.25">
      <c r="A4559" s="133"/>
      <c r="D4559" s="8"/>
    </row>
    <row r="4560" spans="1:4" x14ac:dyDescent="0.25">
      <c r="A4560" s="133"/>
      <c r="D4560" s="8"/>
    </row>
    <row r="4561" spans="1:4" x14ac:dyDescent="0.25">
      <c r="A4561" s="133"/>
      <c r="D4561" s="8"/>
    </row>
    <row r="4562" spans="1:4" x14ac:dyDescent="0.25">
      <c r="A4562" s="133"/>
      <c r="D4562" s="8"/>
    </row>
    <row r="4563" spans="1:4" x14ac:dyDescent="0.25">
      <c r="A4563" s="133"/>
      <c r="D4563" s="8"/>
    </row>
    <row r="4564" spans="1:4" x14ac:dyDescent="0.25">
      <c r="A4564" s="133"/>
      <c r="D4564" s="8"/>
    </row>
    <row r="4565" spans="1:4" x14ac:dyDescent="0.25">
      <c r="A4565" s="133"/>
      <c r="D4565" s="8"/>
    </row>
    <row r="4566" spans="1:4" x14ac:dyDescent="0.25">
      <c r="A4566" s="133"/>
      <c r="D4566" s="8"/>
    </row>
    <row r="4567" spans="1:4" x14ac:dyDescent="0.25">
      <c r="A4567" s="133"/>
      <c r="D4567" s="8"/>
    </row>
    <row r="4568" spans="1:4" x14ac:dyDescent="0.25">
      <c r="A4568" s="133"/>
      <c r="D4568" s="8"/>
    </row>
    <row r="4569" spans="1:4" x14ac:dyDescent="0.25">
      <c r="A4569" s="133"/>
      <c r="D4569" s="8"/>
    </row>
    <row r="4570" spans="1:4" x14ac:dyDescent="0.25">
      <c r="A4570" s="133"/>
      <c r="D4570" s="8"/>
    </row>
    <row r="4571" spans="1:4" x14ac:dyDescent="0.25">
      <c r="A4571" s="133"/>
      <c r="D4571" s="8"/>
    </row>
    <row r="4572" spans="1:4" x14ac:dyDescent="0.25">
      <c r="A4572" s="133"/>
      <c r="D4572" s="8"/>
    </row>
    <row r="4573" spans="1:4" x14ac:dyDescent="0.25">
      <c r="A4573" s="133"/>
      <c r="D4573" s="8"/>
    </row>
    <row r="4574" spans="1:4" x14ac:dyDescent="0.25">
      <c r="A4574" s="133"/>
      <c r="D4574" s="8"/>
    </row>
    <row r="4575" spans="1:4" x14ac:dyDescent="0.25">
      <c r="A4575" s="133"/>
      <c r="D4575" s="8"/>
    </row>
    <row r="4576" spans="1:4" x14ac:dyDescent="0.25">
      <c r="A4576" s="133"/>
      <c r="D4576" s="8"/>
    </row>
    <row r="4577" spans="1:4" x14ac:dyDescent="0.25">
      <c r="A4577" s="133"/>
      <c r="D4577" s="8"/>
    </row>
    <row r="4578" spans="1:4" x14ac:dyDescent="0.25">
      <c r="A4578" s="133"/>
      <c r="D4578" s="8"/>
    </row>
    <row r="4579" spans="1:4" x14ac:dyDescent="0.25">
      <c r="A4579" s="133"/>
      <c r="D4579" s="8"/>
    </row>
    <row r="4580" spans="1:4" x14ac:dyDescent="0.25">
      <c r="A4580" s="133"/>
      <c r="D4580" s="8"/>
    </row>
    <row r="4581" spans="1:4" x14ac:dyDescent="0.25">
      <c r="A4581" s="133"/>
      <c r="D4581" s="8"/>
    </row>
    <row r="4582" spans="1:4" x14ac:dyDescent="0.25">
      <c r="A4582" s="133"/>
      <c r="D4582" s="8"/>
    </row>
    <row r="4583" spans="1:4" x14ac:dyDescent="0.25">
      <c r="A4583" s="133"/>
      <c r="D4583" s="8"/>
    </row>
    <row r="4584" spans="1:4" x14ac:dyDescent="0.25">
      <c r="A4584" s="133"/>
      <c r="D4584" s="8"/>
    </row>
    <row r="4585" spans="1:4" x14ac:dyDescent="0.25">
      <c r="A4585" s="133"/>
      <c r="D4585" s="8"/>
    </row>
    <row r="4586" spans="1:4" x14ac:dyDescent="0.25">
      <c r="A4586" s="133"/>
      <c r="D4586" s="8"/>
    </row>
    <row r="4587" spans="1:4" x14ac:dyDescent="0.25">
      <c r="A4587" s="133"/>
      <c r="D4587" s="8"/>
    </row>
    <row r="4588" spans="1:4" x14ac:dyDescent="0.25">
      <c r="A4588" s="133"/>
      <c r="D4588" s="8"/>
    </row>
    <row r="4589" spans="1:4" x14ac:dyDescent="0.25">
      <c r="A4589" s="133"/>
      <c r="D4589" s="8"/>
    </row>
    <row r="4590" spans="1:4" x14ac:dyDescent="0.25">
      <c r="A4590" s="133"/>
      <c r="D4590" s="8"/>
    </row>
    <row r="4591" spans="1:4" x14ac:dyDescent="0.25">
      <c r="A4591" s="133"/>
      <c r="D4591" s="8"/>
    </row>
    <row r="4592" spans="1:4" x14ac:dyDescent="0.25">
      <c r="A4592" s="133"/>
      <c r="D4592" s="8"/>
    </row>
    <row r="4593" spans="1:4" x14ac:dyDescent="0.25">
      <c r="A4593" s="133"/>
      <c r="D4593" s="8"/>
    </row>
    <row r="4594" spans="1:4" x14ac:dyDescent="0.25">
      <c r="A4594" s="133"/>
      <c r="D4594" s="8"/>
    </row>
    <row r="4595" spans="1:4" x14ac:dyDescent="0.25">
      <c r="A4595" s="133"/>
      <c r="D4595" s="8"/>
    </row>
    <row r="4596" spans="1:4" x14ac:dyDescent="0.25">
      <c r="A4596" s="133"/>
      <c r="D4596" s="8"/>
    </row>
    <row r="4597" spans="1:4" x14ac:dyDescent="0.25">
      <c r="A4597" s="133"/>
      <c r="D4597" s="8"/>
    </row>
    <row r="4598" spans="1:4" x14ac:dyDescent="0.25">
      <c r="A4598" s="133"/>
      <c r="D4598" s="8"/>
    </row>
    <row r="4599" spans="1:4" x14ac:dyDescent="0.25">
      <c r="A4599" s="133"/>
      <c r="D4599" s="8"/>
    </row>
    <row r="4600" spans="1:4" x14ac:dyDescent="0.25">
      <c r="A4600" s="133"/>
      <c r="D4600" s="8"/>
    </row>
    <row r="4601" spans="1:4" x14ac:dyDescent="0.25">
      <c r="A4601" s="133"/>
      <c r="D4601" s="8"/>
    </row>
    <row r="4602" spans="1:4" x14ac:dyDescent="0.25">
      <c r="A4602" s="133"/>
      <c r="D4602" s="8"/>
    </row>
    <row r="4603" spans="1:4" x14ac:dyDescent="0.25">
      <c r="A4603" s="133"/>
      <c r="D4603" s="8"/>
    </row>
    <row r="4604" spans="1:4" x14ac:dyDescent="0.25">
      <c r="A4604" s="133"/>
      <c r="D4604" s="8"/>
    </row>
    <row r="4605" spans="1:4" x14ac:dyDescent="0.25">
      <c r="A4605" s="133"/>
      <c r="D4605" s="8"/>
    </row>
    <row r="4606" spans="1:4" x14ac:dyDescent="0.25">
      <c r="A4606" s="133"/>
      <c r="D4606" s="8"/>
    </row>
    <row r="4607" spans="1:4" x14ac:dyDescent="0.25">
      <c r="A4607" s="133"/>
      <c r="D4607" s="8"/>
    </row>
    <row r="4608" spans="1:4" x14ac:dyDescent="0.25">
      <c r="A4608" s="133"/>
      <c r="D4608" s="8"/>
    </row>
    <row r="4609" spans="1:4" x14ac:dyDescent="0.25">
      <c r="A4609" s="133"/>
      <c r="D4609" s="8"/>
    </row>
    <row r="4610" spans="1:4" x14ac:dyDescent="0.25">
      <c r="A4610" s="133"/>
      <c r="D4610" s="8"/>
    </row>
    <row r="4611" spans="1:4" x14ac:dyDescent="0.25">
      <c r="A4611" s="133"/>
      <c r="D4611" s="8"/>
    </row>
    <row r="4612" spans="1:4" x14ac:dyDescent="0.25">
      <c r="A4612" s="133"/>
      <c r="D4612" s="8"/>
    </row>
    <row r="4613" spans="1:4" x14ac:dyDescent="0.25">
      <c r="A4613" s="133"/>
      <c r="D4613" s="8"/>
    </row>
    <row r="4614" spans="1:4" x14ac:dyDescent="0.25">
      <c r="A4614" s="133"/>
      <c r="D4614" s="8"/>
    </row>
    <row r="4615" spans="1:4" x14ac:dyDescent="0.25">
      <c r="A4615" s="133"/>
      <c r="D4615" s="8"/>
    </row>
    <row r="4616" spans="1:4" x14ac:dyDescent="0.25">
      <c r="A4616" s="133"/>
      <c r="D4616" s="8"/>
    </row>
    <row r="4617" spans="1:4" x14ac:dyDescent="0.25">
      <c r="A4617" s="133"/>
      <c r="D4617" s="8"/>
    </row>
    <row r="4618" spans="1:4" x14ac:dyDescent="0.25">
      <c r="A4618" s="133"/>
      <c r="D4618" s="8"/>
    </row>
    <row r="4619" spans="1:4" x14ac:dyDescent="0.25">
      <c r="A4619" s="133"/>
      <c r="D4619" s="8"/>
    </row>
    <row r="4620" spans="1:4" x14ac:dyDescent="0.25">
      <c r="A4620" s="133"/>
      <c r="D4620" s="8"/>
    </row>
    <row r="4621" spans="1:4" x14ac:dyDescent="0.25">
      <c r="A4621" s="133"/>
      <c r="D4621" s="8"/>
    </row>
    <row r="4622" spans="1:4" x14ac:dyDescent="0.25">
      <c r="A4622" s="133"/>
      <c r="D4622" s="8"/>
    </row>
    <row r="4623" spans="1:4" x14ac:dyDescent="0.25">
      <c r="A4623" s="133"/>
      <c r="D4623" s="8"/>
    </row>
    <row r="4624" spans="1:4" x14ac:dyDescent="0.25">
      <c r="A4624" s="133"/>
      <c r="D4624" s="8"/>
    </row>
    <row r="4625" spans="1:4" x14ac:dyDescent="0.25">
      <c r="A4625" s="133"/>
      <c r="D4625" s="8"/>
    </row>
    <row r="4626" spans="1:4" x14ac:dyDescent="0.25">
      <c r="A4626" s="133"/>
      <c r="D4626" s="8"/>
    </row>
    <row r="4627" spans="1:4" x14ac:dyDescent="0.25">
      <c r="A4627" s="133"/>
      <c r="D4627" s="8"/>
    </row>
    <row r="4628" spans="1:4" x14ac:dyDescent="0.25">
      <c r="A4628" s="133"/>
      <c r="D4628" s="8"/>
    </row>
    <row r="4629" spans="1:4" x14ac:dyDescent="0.25">
      <c r="A4629" s="133"/>
      <c r="D4629" s="8"/>
    </row>
    <row r="4630" spans="1:4" x14ac:dyDescent="0.25">
      <c r="A4630" s="133"/>
      <c r="D4630" s="8"/>
    </row>
    <row r="4631" spans="1:4" x14ac:dyDescent="0.25">
      <c r="A4631" s="133"/>
      <c r="D4631" s="8"/>
    </row>
    <row r="4632" spans="1:4" x14ac:dyDescent="0.25">
      <c r="A4632" s="133"/>
      <c r="D4632" s="8"/>
    </row>
    <row r="4633" spans="1:4" x14ac:dyDescent="0.25">
      <c r="A4633" s="133"/>
      <c r="D4633" s="8"/>
    </row>
    <row r="4634" spans="1:4" x14ac:dyDescent="0.25">
      <c r="A4634" s="133"/>
      <c r="D4634" s="8"/>
    </row>
    <row r="4635" spans="1:4" x14ac:dyDescent="0.25">
      <c r="A4635" s="133"/>
      <c r="D4635" s="8"/>
    </row>
    <row r="4636" spans="1:4" x14ac:dyDescent="0.25">
      <c r="A4636" s="133"/>
      <c r="D4636" s="8"/>
    </row>
    <row r="4637" spans="1:4" x14ac:dyDescent="0.25">
      <c r="A4637" s="133"/>
      <c r="D4637" s="8"/>
    </row>
    <row r="4638" spans="1:4" x14ac:dyDescent="0.25">
      <c r="A4638" s="133"/>
      <c r="D4638" s="8"/>
    </row>
    <row r="4639" spans="1:4" x14ac:dyDescent="0.25">
      <c r="A4639" s="133"/>
      <c r="D4639" s="8"/>
    </row>
    <row r="4640" spans="1:4" x14ac:dyDescent="0.25">
      <c r="A4640" s="133"/>
      <c r="D4640" s="8"/>
    </row>
    <row r="4641" spans="1:4" x14ac:dyDescent="0.25">
      <c r="A4641" s="133"/>
      <c r="D4641" s="8"/>
    </row>
    <row r="4642" spans="1:4" x14ac:dyDescent="0.25">
      <c r="A4642" s="133"/>
      <c r="D4642" s="8"/>
    </row>
    <row r="4643" spans="1:4" x14ac:dyDescent="0.25">
      <c r="A4643" s="133"/>
      <c r="D4643" s="8"/>
    </row>
    <row r="4644" spans="1:4" x14ac:dyDescent="0.25">
      <c r="A4644" s="133"/>
      <c r="D4644" s="8"/>
    </row>
    <row r="4645" spans="1:4" x14ac:dyDescent="0.25">
      <c r="A4645" s="133"/>
      <c r="D4645" s="8"/>
    </row>
    <row r="4646" spans="1:4" x14ac:dyDescent="0.25">
      <c r="A4646" s="133"/>
      <c r="D4646" s="8"/>
    </row>
    <row r="4647" spans="1:4" x14ac:dyDescent="0.25">
      <c r="A4647" s="133"/>
      <c r="D4647" s="8"/>
    </row>
    <row r="4648" spans="1:4" x14ac:dyDescent="0.25">
      <c r="A4648" s="133"/>
      <c r="D4648" s="8"/>
    </row>
    <row r="4649" spans="1:4" x14ac:dyDescent="0.25">
      <c r="A4649" s="133"/>
      <c r="D4649" s="8"/>
    </row>
    <row r="4650" spans="1:4" x14ac:dyDescent="0.25">
      <c r="A4650" s="133"/>
      <c r="D4650" s="8"/>
    </row>
    <row r="4651" spans="1:4" x14ac:dyDescent="0.25">
      <c r="A4651" s="133"/>
      <c r="D4651" s="8"/>
    </row>
    <row r="4652" spans="1:4" x14ac:dyDescent="0.25">
      <c r="A4652" s="133"/>
      <c r="D4652" s="8"/>
    </row>
    <row r="4653" spans="1:4" x14ac:dyDescent="0.25">
      <c r="A4653" s="133"/>
      <c r="D4653" s="8"/>
    </row>
    <row r="4654" spans="1:4" x14ac:dyDescent="0.25">
      <c r="A4654" s="133"/>
      <c r="D4654" s="8"/>
    </row>
    <row r="4655" spans="1:4" x14ac:dyDescent="0.25">
      <c r="A4655" s="133"/>
      <c r="D4655" s="8"/>
    </row>
    <row r="4656" spans="1:4" x14ac:dyDescent="0.25">
      <c r="A4656" s="133"/>
      <c r="D4656" s="8"/>
    </row>
    <row r="4657" spans="1:4" x14ac:dyDescent="0.25">
      <c r="A4657" s="133"/>
      <c r="D4657" s="8"/>
    </row>
    <row r="4658" spans="1:4" x14ac:dyDescent="0.25">
      <c r="A4658" s="133"/>
      <c r="D4658" s="8"/>
    </row>
    <row r="4659" spans="1:4" x14ac:dyDescent="0.25">
      <c r="A4659" s="133"/>
      <c r="D4659" s="8"/>
    </row>
    <row r="4660" spans="1:4" x14ac:dyDescent="0.25">
      <c r="A4660" s="133"/>
      <c r="D4660" s="8"/>
    </row>
    <row r="4661" spans="1:4" x14ac:dyDescent="0.25">
      <c r="A4661" s="133"/>
      <c r="D4661" s="8"/>
    </row>
    <row r="4662" spans="1:4" x14ac:dyDescent="0.25">
      <c r="A4662" s="133"/>
      <c r="D4662" s="8"/>
    </row>
    <row r="4663" spans="1:4" x14ac:dyDescent="0.25">
      <c r="A4663" s="133"/>
      <c r="D4663" s="8"/>
    </row>
    <row r="4664" spans="1:4" x14ac:dyDescent="0.25">
      <c r="A4664" s="133"/>
      <c r="D4664" s="8"/>
    </row>
    <row r="4665" spans="1:4" x14ac:dyDescent="0.25">
      <c r="A4665" s="133"/>
      <c r="D4665" s="8"/>
    </row>
    <row r="4666" spans="1:4" x14ac:dyDescent="0.25">
      <c r="A4666" s="133"/>
      <c r="D4666" s="8"/>
    </row>
    <row r="4667" spans="1:4" x14ac:dyDescent="0.25">
      <c r="A4667" s="133"/>
      <c r="D4667" s="8"/>
    </row>
    <row r="4668" spans="1:4" x14ac:dyDescent="0.25">
      <c r="A4668" s="133"/>
      <c r="D4668" s="8"/>
    </row>
    <row r="4669" spans="1:4" x14ac:dyDescent="0.25">
      <c r="A4669" s="133"/>
      <c r="D4669" s="8"/>
    </row>
    <row r="4670" spans="1:4" x14ac:dyDescent="0.25">
      <c r="A4670" s="133"/>
      <c r="D4670" s="8"/>
    </row>
    <row r="4671" spans="1:4" x14ac:dyDescent="0.25">
      <c r="A4671" s="133"/>
      <c r="D4671" s="8"/>
    </row>
    <row r="4672" spans="1:4" x14ac:dyDescent="0.25">
      <c r="A4672" s="133"/>
      <c r="D4672" s="8"/>
    </row>
    <row r="4673" spans="1:4" x14ac:dyDescent="0.25">
      <c r="A4673" s="133"/>
      <c r="D4673" s="8"/>
    </row>
    <row r="4674" spans="1:4" x14ac:dyDescent="0.25">
      <c r="A4674" s="133"/>
      <c r="D4674" s="8"/>
    </row>
    <row r="4675" spans="1:4" x14ac:dyDescent="0.25">
      <c r="A4675" s="133"/>
      <c r="D4675" s="8"/>
    </row>
    <row r="4676" spans="1:4" x14ac:dyDescent="0.25">
      <c r="A4676" s="133"/>
      <c r="D4676" s="8"/>
    </row>
    <row r="4677" spans="1:4" x14ac:dyDescent="0.25">
      <c r="A4677" s="133"/>
      <c r="D4677" s="8"/>
    </row>
    <row r="4678" spans="1:4" x14ac:dyDescent="0.25">
      <c r="A4678" s="133"/>
      <c r="D4678" s="8"/>
    </row>
    <row r="4679" spans="1:4" x14ac:dyDescent="0.25">
      <c r="A4679" s="133"/>
      <c r="D4679" s="8"/>
    </row>
    <row r="4680" spans="1:4" x14ac:dyDescent="0.25">
      <c r="A4680" s="133"/>
      <c r="D4680" s="8"/>
    </row>
    <row r="4681" spans="1:4" x14ac:dyDescent="0.25">
      <c r="A4681" s="133"/>
      <c r="D4681" s="8"/>
    </row>
    <row r="4682" spans="1:4" x14ac:dyDescent="0.25">
      <c r="A4682" s="133"/>
      <c r="D4682" s="8"/>
    </row>
    <row r="4683" spans="1:4" x14ac:dyDescent="0.25">
      <c r="A4683" s="133"/>
      <c r="D4683" s="8"/>
    </row>
    <row r="4684" spans="1:4" x14ac:dyDescent="0.25">
      <c r="A4684" s="133"/>
      <c r="D4684" s="8"/>
    </row>
    <row r="4685" spans="1:4" x14ac:dyDescent="0.25">
      <c r="A4685" s="133"/>
      <c r="D4685" s="8"/>
    </row>
    <row r="4686" spans="1:4" x14ac:dyDescent="0.25">
      <c r="A4686" s="133"/>
      <c r="D4686" s="8"/>
    </row>
    <row r="4687" spans="1:4" x14ac:dyDescent="0.25">
      <c r="A4687" s="133"/>
      <c r="D4687" s="8"/>
    </row>
    <row r="4688" spans="1:4" x14ac:dyDescent="0.25">
      <c r="A4688" s="133"/>
      <c r="D4688" s="8"/>
    </row>
    <row r="4689" spans="1:4" x14ac:dyDescent="0.25">
      <c r="A4689" s="133"/>
      <c r="D4689" s="8"/>
    </row>
    <row r="4690" spans="1:4" x14ac:dyDescent="0.25">
      <c r="A4690" s="133"/>
      <c r="D4690" s="8"/>
    </row>
    <row r="4691" spans="1:4" x14ac:dyDescent="0.25">
      <c r="A4691" s="133"/>
      <c r="D4691" s="8"/>
    </row>
    <row r="4692" spans="1:4" x14ac:dyDescent="0.25">
      <c r="A4692" s="133"/>
      <c r="D4692" s="8"/>
    </row>
    <row r="4693" spans="1:4" x14ac:dyDescent="0.25">
      <c r="A4693" s="133"/>
      <c r="D4693" s="8"/>
    </row>
    <row r="4694" spans="1:4" x14ac:dyDescent="0.25">
      <c r="A4694" s="133"/>
      <c r="D4694" s="8"/>
    </row>
    <row r="4695" spans="1:4" x14ac:dyDescent="0.25">
      <c r="A4695" s="133"/>
      <c r="D4695" s="8"/>
    </row>
    <row r="4696" spans="1:4" x14ac:dyDescent="0.25">
      <c r="A4696" s="133"/>
      <c r="D4696" s="8"/>
    </row>
    <row r="4697" spans="1:4" x14ac:dyDescent="0.25">
      <c r="A4697" s="133"/>
      <c r="D4697" s="8"/>
    </row>
    <row r="4698" spans="1:4" x14ac:dyDescent="0.25">
      <c r="A4698" s="133"/>
      <c r="D4698" s="8"/>
    </row>
    <row r="4699" spans="1:4" x14ac:dyDescent="0.25">
      <c r="A4699" s="133"/>
      <c r="D4699" s="8"/>
    </row>
    <row r="4700" spans="1:4" x14ac:dyDescent="0.25">
      <c r="A4700" s="133"/>
      <c r="D4700" s="8"/>
    </row>
    <row r="4701" spans="1:4" x14ac:dyDescent="0.25">
      <c r="A4701" s="133"/>
      <c r="D4701" s="8"/>
    </row>
    <row r="4702" spans="1:4" x14ac:dyDescent="0.25">
      <c r="A4702" s="133"/>
      <c r="D4702" s="8"/>
    </row>
    <row r="4703" spans="1:4" x14ac:dyDescent="0.25">
      <c r="A4703" s="133"/>
      <c r="D4703" s="8"/>
    </row>
    <row r="4704" spans="1:4" x14ac:dyDescent="0.25">
      <c r="A4704" s="133"/>
      <c r="D4704" s="8"/>
    </row>
    <row r="4705" spans="1:4" x14ac:dyDescent="0.25">
      <c r="A4705" s="133"/>
      <c r="D4705" s="8"/>
    </row>
    <row r="4706" spans="1:4" x14ac:dyDescent="0.25">
      <c r="A4706" s="133"/>
      <c r="D4706" s="8"/>
    </row>
    <row r="4707" spans="1:4" x14ac:dyDescent="0.25">
      <c r="A4707" s="133"/>
      <c r="D4707" s="8"/>
    </row>
    <row r="4708" spans="1:4" x14ac:dyDescent="0.25">
      <c r="A4708" s="133"/>
      <c r="D4708" s="8"/>
    </row>
    <row r="4709" spans="1:4" x14ac:dyDescent="0.25">
      <c r="A4709" s="133"/>
      <c r="D4709" s="8"/>
    </row>
    <row r="4710" spans="1:4" x14ac:dyDescent="0.25">
      <c r="A4710" s="133"/>
      <c r="D4710" s="8"/>
    </row>
    <row r="4711" spans="1:4" x14ac:dyDescent="0.25">
      <c r="A4711" s="133"/>
      <c r="D4711" s="8"/>
    </row>
    <row r="4712" spans="1:4" x14ac:dyDescent="0.25">
      <c r="A4712" s="133"/>
      <c r="D4712" s="8"/>
    </row>
    <row r="4713" spans="1:4" x14ac:dyDescent="0.25">
      <c r="A4713" s="133"/>
      <c r="D4713" s="8"/>
    </row>
    <row r="4714" spans="1:4" x14ac:dyDescent="0.25">
      <c r="A4714" s="133"/>
      <c r="D4714" s="8"/>
    </row>
    <row r="4715" spans="1:4" x14ac:dyDescent="0.25">
      <c r="A4715" s="133"/>
      <c r="D4715" s="8"/>
    </row>
    <row r="4716" spans="1:4" x14ac:dyDescent="0.25">
      <c r="A4716" s="133"/>
      <c r="D4716" s="8"/>
    </row>
    <row r="4717" spans="1:4" x14ac:dyDescent="0.25">
      <c r="A4717" s="133"/>
      <c r="D4717" s="8"/>
    </row>
    <row r="4718" spans="1:4" x14ac:dyDescent="0.25">
      <c r="A4718" s="133"/>
      <c r="D4718" s="8"/>
    </row>
    <row r="4719" spans="1:4" x14ac:dyDescent="0.25">
      <c r="A4719" s="133"/>
      <c r="D4719" s="8"/>
    </row>
    <row r="4720" spans="1:4" x14ac:dyDescent="0.25">
      <c r="A4720" s="133"/>
      <c r="D4720" s="8"/>
    </row>
    <row r="4721" spans="1:4" x14ac:dyDescent="0.25">
      <c r="A4721" s="133"/>
      <c r="D4721" s="8"/>
    </row>
    <row r="4722" spans="1:4" x14ac:dyDescent="0.25">
      <c r="A4722" s="133"/>
      <c r="D4722" s="8"/>
    </row>
    <row r="4723" spans="1:4" x14ac:dyDescent="0.25">
      <c r="A4723" s="133"/>
      <c r="D4723" s="8"/>
    </row>
    <row r="4724" spans="1:4" x14ac:dyDescent="0.25">
      <c r="A4724" s="133"/>
      <c r="D4724" s="8"/>
    </row>
    <row r="4725" spans="1:4" x14ac:dyDescent="0.25">
      <c r="A4725" s="133"/>
      <c r="D4725" s="8"/>
    </row>
    <row r="4726" spans="1:4" x14ac:dyDescent="0.25">
      <c r="A4726" s="133"/>
      <c r="D4726" s="8"/>
    </row>
    <row r="4727" spans="1:4" x14ac:dyDescent="0.25">
      <c r="A4727" s="133"/>
      <c r="D4727" s="8"/>
    </row>
    <row r="4728" spans="1:4" x14ac:dyDescent="0.25">
      <c r="A4728" s="133"/>
      <c r="D4728" s="8"/>
    </row>
    <row r="4729" spans="1:4" x14ac:dyDescent="0.25">
      <c r="A4729" s="133"/>
      <c r="D4729" s="8"/>
    </row>
    <row r="4730" spans="1:4" x14ac:dyDescent="0.25">
      <c r="A4730" s="133"/>
      <c r="D4730" s="8"/>
    </row>
    <row r="4731" spans="1:4" x14ac:dyDescent="0.25">
      <c r="A4731" s="133"/>
      <c r="D4731" s="8"/>
    </row>
    <row r="4732" spans="1:4" x14ac:dyDescent="0.25">
      <c r="A4732" s="133"/>
      <c r="D4732" s="8"/>
    </row>
    <row r="4733" spans="1:4" x14ac:dyDescent="0.25">
      <c r="A4733" s="133"/>
      <c r="D4733" s="8"/>
    </row>
    <row r="4734" spans="1:4" x14ac:dyDescent="0.25">
      <c r="A4734" s="133"/>
      <c r="D4734" s="8"/>
    </row>
    <row r="4735" spans="1:4" x14ac:dyDescent="0.25">
      <c r="A4735" s="133"/>
      <c r="D4735" s="8"/>
    </row>
    <row r="4736" spans="1:4" x14ac:dyDescent="0.25">
      <c r="A4736" s="133"/>
      <c r="D4736" s="8"/>
    </row>
    <row r="4737" spans="1:4" x14ac:dyDescent="0.25">
      <c r="A4737" s="133"/>
      <c r="D4737" s="8"/>
    </row>
    <row r="4738" spans="1:4" x14ac:dyDescent="0.25">
      <c r="A4738" s="133"/>
      <c r="D4738" s="8"/>
    </row>
    <row r="4739" spans="1:4" x14ac:dyDescent="0.25">
      <c r="A4739" s="133"/>
      <c r="D4739" s="8"/>
    </row>
    <row r="4740" spans="1:4" x14ac:dyDescent="0.25">
      <c r="A4740" s="133"/>
      <c r="D4740" s="8"/>
    </row>
    <row r="4741" spans="1:4" x14ac:dyDescent="0.25">
      <c r="A4741" s="133"/>
      <c r="D4741" s="8"/>
    </row>
    <row r="4742" spans="1:4" x14ac:dyDescent="0.25">
      <c r="A4742" s="133"/>
      <c r="D4742" s="8"/>
    </row>
    <row r="4743" spans="1:4" x14ac:dyDescent="0.25">
      <c r="A4743" s="133"/>
      <c r="D4743" s="8"/>
    </row>
    <row r="4744" spans="1:4" x14ac:dyDescent="0.25">
      <c r="A4744" s="133"/>
      <c r="D4744" s="8"/>
    </row>
    <row r="4745" spans="1:4" x14ac:dyDescent="0.25">
      <c r="A4745" s="133"/>
      <c r="D4745" s="8"/>
    </row>
    <row r="4746" spans="1:4" x14ac:dyDescent="0.25">
      <c r="A4746" s="133"/>
      <c r="D4746" s="8"/>
    </row>
    <row r="4747" spans="1:4" x14ac:dyDescent="0.25">
      <c r="A4747" s="133"/>
      <c r="D4747" s="8"/>
    </row>
    <row r="4748" spans="1:4" x14ac:dyDescent="0.25">
      <c r="A4748" s="133"/>
      <c r="D4748" s="8"/>
    </row>
    <row r="4749" spans="1:4" x14ac:dyDescent="0.25">
      <c r="A4749" s="133"/>
      <c r="D4749" s="8"/>
    </row>
    <row r="4750" spans="1:4" x14ac:dyDescent="0.25">
      <c r="A4750" s="133"/>
      <c r="D4750" s="8"/>
    </row>
    <row r="4751" spans="1:4" x14ac:dyDescent="0.25">
      <c r="A4751" s="133"/>
      <c r="D4751" s="8"/>
    </row>
    <row r="4752" spans="1:4" x14ac:dyDescent="0.25">
      <c r="A4752" s="133"/>
      <c r="D4752" s="8"/>
    </row>
    <row r="4753" spans="1:4" x14ac:dyDescent="0.25">
      <c r="A4753" s="133"/>
      <c r="D4753" s="8"/>
    </row>
    <row r="4754" spans="1:4" x14ac:dyDescent="0.25">
      <c r="A4754" s="133"/>
      <c r="D4754" s="8"/>
    </row>
    <row r="4755" spans="1:4" x14ac:dyDescent="0.25">
      <c r="A4755" s="133"/>
      <c r="D4755" s="8"/>
    </row>
    <row r="4756" spans="1:4" x14ac:dyDescent="0.25">
      <c r="A4756" s="133"/>
      <c r="D4756" s="8"/>
    </row>
    <row r="4757" spans="1:4" x14ac:dyDescent="0.25">
      <c r="A4757" s="133"/>
      <c r="D4757" s="8"/>
    </row>
    <row r="4758" spans="1:4" x14ac:dyDescent="0.25">
      <c r="A4758" s="133"/>
      <c r="D4758" s="8"/>
    </row>
    <row r="4759" spans="1:4" x14ac:dyDescent="0.25">
      <c r="A4759" s="133"/>
      <c r="D4759" s="8"/>
    </row>
    <row r="4760" spans="1:4" x14ac:dyDescent="0.25">
      <c r="A4760" s="133"/>
      <c r="D4760" s="8"/>
    </row>
    <row r="4761" spans="1:4" x14ac:dyDescent="0.25">
      <c r="A4761" s="133"/>
      <c r="D4761" s="8"/>
    </row>
    <row r="4762" spans="1:4" x14ac:dyDescent="0.25">
      <c r="A4762" s="133"/>
      <c r="D4762" s="8"/>
    </row>
    <row r="4763" spans="1:4" x14ac:dyDescent="0.25">
      <c r="A4763" s="133"/>
      <c r="D4763" s="8"/>
    </row>
    <row r="4764" spans="1:4" x14ac:dyDescent="0.25">
      <c r="A4764" s="133"/>
      <c r="D4764" s="8"/>
    </row>
    <row r="4765" spans="1:4" x14ac:dyDescent="0.25">
      <c r="A4765" s="133"/>
      <c r="D4765" s="8"/>
    </row>
    <row r="4766" spans="1:4" x14ac:dyDescent="0.25">
      <c r="A4766" s="133"/>
      <c r="D4766" s="8"/>
    </row>
    <row r="4767" spans="1:4" x14ac:dyDescent="0.25">
      <c r="A4767" s="133"/>
      <c r="D4767" s="8"/>
    </row>
    <row r="4768" spans="1:4" x14ac:dyDescent="0.25">
      <c r="A4768" s="133"/>
      <c r="D4768" s="8"/>
    </row>
    <row r="4769" spans="1:4" x14ac:dyDescent="0.25">
      <c r="A4769" s="133"/>
      <c r="D4769" s="8"/>
    </row>
    <row r="4770" spans="1:4" x14ac:dyDescent="0.25">
      <c r="A4770" s="133"/>
      <c r="D4770" s="8"/>
    </row>
    <row r="4771" spans="1:4" x14ac:dyDescent="0.25">
      <c r="A4771" s="133"/>
      <c r="D4771" s="8"/>
    </row>
    <row r="4772" spans="1:4" x14ac:dyDescent="0.25">
      <c r="A4772" s="133"/>
      <c r="D4772" s="8"/>
    </row>
    <row r="4773" spans="1:4" x14ac:dyDescent="0.25">
      <c r="A4773" s="133"/>
      <c r="D4773" s="8"/>
    </row>
    <row r="4774" spans="1:4" x14ac:dyDescent="0.25">
      <c r="A4774" s="133"/>
      <c r="D4774" s="8"/>
    </row>
    <row r="4775" spans="1:4" x14ac:dyDescent="0.25">
      <c r="A4775" s="133"/>
      <c r="D4775" s="8"/>
    </row>
    <row r="4776" spans="1:4" x14ac:dyDescent="0.25">
      <c r="A4776" s="133"/>
      <c r="D4776" s="8"/>
    </row>
    <row r="4777" spans="1:4" x14ac:dyDescent="0.25">
      <c r="A4777" s="133"/>
      <c r="D4777" s="8"/>
    </row>
    <row r="4778" spans="1:4" x14ac:dyDescent="0.25">
      <c r="A4778" s="133"/>
      <c r="D4778" s="8"/>
    </row>
    <row r="4779" spans="1:4" x14ac:dyDescent="0.25">
      <c r="A4779" s="133"/>
      <c r="D4779" s="8"/>
    </row>
    <row r="4780" spans="1:4" x14ac:dyDescent="0.25">
      <c r="A4780" s="133"/>
      <c r="D4780" s="8"/>
    </row>
    <row r="4781" spans="1:4" x14ac:dyDescent="0.25">
      <c r="A4781" s="133"/>
      <c r="D4781" s="8"/>
    </row>
    <row r="4782" spans="1:4" x14ac:dyDescent="0.25">
      <c r="A4782" s="133"/>
      <c r="D4782" s="8"/>
    </row>
    <row r="4783" spans="1:4" x14ac:dyDescent="0.25">
      <c r="A4783" s="133"/>
      <c r="D4783" s="8"/>
    </row>
    <row r="4784" spans="1:4" x14ac:dyDescent="0.25">
      <c r="A4784" s="133"/>
      <c r="D4784" s="8"/>
    </row>
    <row r="4785" spans="1:4" x14ac:dyDescent="0.25">
      <c r="A4785" s="133"/>
      <c r="D4785" s="8"/>
    </row>
    <row r="4786" spans="1:4" x14ac:dyDescent="0.25">
      <c r="A4786" s="133"/>
      <c r="D4786" s="8"/>
    </row>
    <row r="4787" spans="1:4" x14ac:dyDescent="0.25">
      <c r="A4787" s="133"/>
      <c r="D4787" s="8"/>
    </row>
    <row r="4788" spans="1:4" x14ac:dyDescent="0.25">
      <c r="A4788" s="133"/>
      <c r="D4788" s="8"/>
    </row>
    <row r="4789" spans="1:4" x14ac:dyDescent="0.25">
      <c r="A4789" s="133"/>
      <c r="D4789" s="8"/>
    </row>
    <row r="4790" spans="1:4" x14ac:dyDescent="0.25">
      <c r="A4790" s="133"/>
      <c r="D4790" s="8"/>
    </row>
    <row r="4791" spans="1:4" x14ac:dyDescent="0.25">
      <c r="A4791" s="133"/>
      <c r="D4791" s="8"/>
    </row>
    <row r="4792" spans="1:4" x14ac:dyDescent="0.25">
      <c r="A4792" s="133"/>
      <c r="D4792" s="8"/>
    </row>
    <row r="4793" spans="1:4" x14ac:dyDescent="0.25">
      <c r="A4793" s="133"/>
      <c r="D4793" s="8"/>
    </row>
    <row r="4794" spans="1:4" x14ac:dyDescent="0.25">
      <c r="A4794" s="133"/>
      <c r="D4794" s="8"/>
    </row>
    <row r="4795" spans="1:4" x14ac:dyDescent="0.25">
      <c r="A4795" s="133"/>
      <c r="D4795" s="8"/>
    </row>
    <row r="4796" spans="1:4" x14ac:dyDescent="0.25">
      <c r="A4796" s="133"/>
      <c r="D4796" s="8"/>
    </row>
    <row r="4797" spans="1:4" x14ac:dyDescent="0.25">
      <c r="A4797" s="133"/>
      <c r="D4797" s="8"/>
    </row>
    <row r="4798" spans="1:4" x14ac:dyDescent="0.25">
      <c r="A4798" s="133"/>
      <c r="D4798" s="8"/>
    </row>
    <row r="4799" spans="1:4" x14ac:dyDescent="0.25">
      <c r="A4799" s="133"/>
      <c r="D4799" s="8"/>
    </row>
    <row r="4800" spans="1:4" x14ac:dyDescent="0.25">
      <c r="A4800" s="133"/>
      <c r="D4800" s="8"/>
    </row>
    <row r="4801" spans="1:4" x14ac:dyDescent="0.25">
      <c r="A4801" s="133"/>
      <c r="D4801" s="8"/>
    </row>
    <row r="4802" spans="1:4" x14ac:dyDescent="0.25">
      <c r="A4802" s="133"/>
      <c r="D4802" s="8"/>
    </row>
    <row r="4803" spans="1:4" x14ac:dyDescent="0.25">
      <c r="A4803" s="133"/>
      <c r="D4803" s="8"/>
    </row>
    <row r="4804" spans="1:4" x14ac:dyDescent="0.25">
      <c r="A4804" s="133"/>
      <c r="D4804" s="8"/>
    </row>
    <row r="4805" spans="1:4" x14ac:dyDescent="0.25">
      <c r="A4805" s="133"/>
      <c r="D4805" s="8"/>
    </row>
    <row r="4806" spans="1:4" x14ac:dyDescent="0.25">
      <c r="A4806" s="133"/>
      <c r="D4806" s="8"/>
    </row>
    <row r="4807" spans="1:4" x14ac:dyDescent="0.25">
      <c r="A4807" s="133"/>
      <c r="D4807" s="8"/>
    </row>
    <row r="4808" spans="1:4" x14ac:dyDescent="0.25">
      <c r="A4808" s="133"/>
      <c r="D4808" s="8"/>
    </row>
    <row r="4809" spans="1:4" x14ac:dyDescent="0.25">
      <c r="A4809" s="133"/>
      <c r="D4809" s="8"/>
    </row>
    <row r="4810" spans="1:4" x14ac:dyDescent="0.25">
      <c r="A4810" s="133"/>
      <c r="D4810" s="8"/>
    </row>
    <row r="4811" spans="1:4" x14ac:dyDescent="0.25">
      <c r="A4811" s="133"/>
      <c r="D4811" s="8"/>
    </row>
    <row r="4812" spans="1:4" x14ac:dyDescent="0.25">
      <c r="A4812" s="133"/>
      <c r="D4812" s="8"/>
    </row>
    <row r="4813" spans="1:4" x14ac:dyDescent="0.25">
      <c r="A4813" s="133"/>
      <c r="D4813" s="8"/>
    </row>
    <row r="4814" spans="1:4" x14ac:dyDescent="0.25">
      <c r="A4814" s="133"/>
      <c r="D4814" s="8"/>
    </row>
    <row r="4815" spans="1:4" x14ac:dyDescent="0.25">
      <c r="A4815" s="133"/>
      <c r="D4815" s="8"/>
    </row>
    <row r="4816" spans="1:4" x14ac:dyDescent="0.25">
      <c r="A4816" s="133"/>
      <c r="D4816" s="8"/>
    </row>
    <row r="4817" spans="1:4" x14ac:dyDescent="0.25">
      <c r="A4817" s="133"/>
      <c r="D4817" s="8"/>
    </row>
    <row r="4818" spans="1:4" x14ac:dyDescent="0.25">
      <c r="A4818" s="133"/>
      <c r="D4818" s="8"/>
    </row>
    <row r="4819" spans="1:4" x14ac:dyDescent="0.25">
      <c r="A4819" s="133"/>
      <c r="D4819" s="8"/>
    </row>
    <row r="4820" spans="1:4" x14ac:dyDescent="0.25">
      <c r="A4820" s="133"/>
      <c r="D4820" s="8"/>
    </row>
    <row r="4821" spans="1:4" x14ac:dyDescent="0.25">
      <c r="A4821" s="133"/>
      <c r="D4821" s="8"/>
    </row>
    <row r="4822" spans="1:4" x14ac:dyDescent="0.25">
      <c r="A4822" s="133"/>
      <c r="D4822" s="8"/>
    </row>
    <row r="4823" spans="1:4" x14ac:dyDescent="0.25">
      <c r="A4823" s="133"/>
      <c r="D4823" s="8"/>
    </row>
    <row r="4824" spans="1:4" x14ac:dyDescent="0.25">
      <c r="A4824" s="133"/>
      <c r="D4824" s="8"/>
    </row>
    <row r="4825" spans="1:4" x14ac:dyDescent="0.25">
      <c r="A4825" s="133"/>
      <c r="D4825" s="8"/>
    </row>
    <row r="4826" spans="1:4" x14ac:dyDescent="0.25">
      <c r="A4826" s="133"/>
      <c r="D4826" s="8"/>
    </row>
    <row r="4827" spans="1:4" x14ac:dyDescent="0.25">
      <c r="A4827" s="133"/>
      <c r="D4827" s="8"/>
    </row>
    <row r="4828" spans="1:4" x14ac:dyDescent="0.25">
      <c r="A4828" s="133"/>
      <c r="D4828" s="8"/>
    </row>
    <row r="4829" spans="1:4" x14ac:dyDescent="0.25">
      <c r="A4829" s="133"/>
      <c r="D4829" s="8"/>
    </row>
    <row r="4830" spans="1:4" x14ac:dyDescent="0.25">
      <c r="A4830" s="133"/>
      <c r="D4830" s="8"/>
    </row>
    <row r="4831" spans="1:4" x14ac:dyDescent="0.25">
      <c r="A4831" s="133"/>
      <c r="D4831" s="8"/>
    </row>
    <row r="4832" spans="1:4" x14ac:dyDescent="0.25">
      <c r="A4832" s="133"/>
      <c r="D4832" s="8"/>
    </row>
    <row r="4833" spans="1:4" x14ac:dyDescent="0.25">
      <c r="A4833" s="133"/>
      <c r="D4833" s="8"/>
    </row>
    <row r="4834" spans="1:4" x14ac:dyDescent="0.25">
      <c r="A4834" s="133"/>
      <c r="D4834" s="8"/>
    </row>
    <row r="4835" spans="1:4" x14ac:dyDescent="0.25">
      <c r="A4835" s="133"/>
      <c r="D4835" s="8"/>
    </row>
    <row r="4836" spans="1:4" x14ac:dyDescent="0.25">
      <c r="A4836" s="133"/>
      <c r="D4836" s="8"/>
    </row>
    <row r="4837" spans="1:4" x14ac:dyDescent="0.25">
      <c r="A4837" s="133"/>
      <c r="D4837" s="8"/>
    </row>
    <row r="4838" spans="1:4" x14ac:dyDescent="0.25">
      <c r="A4838" s="133"/>
      <c r="D4838" s="8"/>
    </row>
    <row r="4839" spans="1:4" x14ac:dyDescent="0.25">
      <c r="A4839" s="133"/>
      <c r="D4839" s="8"/>
    </row>
    <row r="4840" spans="1:4" x14ac:dyDescent="0.25">
      <c r="A4840" s="133"/>
      <c r="D4840" s="8"/>
    </row>
    <row r="4841" spans="1:4" x14ac:dyDescent="0.25">
      <c r="A4841" s="133"/>
      <c r="D4841" s="8"/>
    </row>
    <row r="4842" spans="1:4" x14ac:dyDescent="0.25">
      <c r="A4842" s="133"/>
      <c r="D4842" s="8"/>
    </row>
    <row r="4843" spans="1:4" x14ac:dyDescent="0.25">
      <c r="A4843" s="133"/>
      <c r="D4843" s="8"/>
    </row>
    <row r="4844" spans="1:4" x14ac:dyDescent="0.25">
      <c r="A4844" s="133"/>
      <c r="D4844" s="8"/>
    </row>
    <row r="4845" spans="1:4" x14ac:dyDescent="0.25">
      <c r="A4845" s="133"/>
      <c r="D4845" s="8"/>
    </row>
    <row r="4846" spans="1:4" x14ac:dyDescent="0.25">
      <c r="A4846" s="133"/>
      <c r="D4846" s="8"/>
    </row>
    <row r="4847" spans="1:4" x14ac:dyDescent="0.25">
      <c r="A4847" s="133"/>
      <c r="D4847" s="8"/>
    </row>
    <row r="4848" spans="1:4" x14ac:dyDescent="0.25">
      <c r="A4848" s="133"/>
      <c r="D4848" s="8"/>
    </row>
    <row r="4849" spans="1:4" x14ac:dyDescent="0.25">
      <c r="A4849" s="133"/>
      <c r="D4849" s="8"/>
    </row>
    <row r="4850" spans="1:4" x14ac:dyDescent="0.25">
      <c r="A4850" s="133"/>
      <c r="D4850" s="8"/>
    </row>
    <row r="4851" spans="1:4" x14ac:dyDescent="0.25">
      <c r="A4851" s="133"/>
      <c r="D4851" s="8"/>
    </row>
    <row r="4852" spans="1:4" x14ac:dyDescent="0.25">
      <c r="A4852" s="133"/>
      <c r="D4852" s="8"/>
    </row>
    <row r="4853" spans="1:4" x14ac:dyDescent="0.25">
      <c r="A4853" s="133"/>
      <c r="D4853" s="8"/>
    </row>
    <row r="4854" spans="1:4" x14ac:dyDescent="0.25">
      <c r="A4854" s="133"/>
      <c r="D4854" s="8"/>
    </row>
    <row r="4855" spans="1:4" x14ac:dyDescent="0.25">
      <c r="A4855" s="133"/>
      <c r="D4855" s="8"/>
    </row>
    <row r="4856" spans="1:4" x14ac:dyDescent="0.25">
      <c r="A4856" s="133"/>
      <c r="D4856" s="8"/>
    </row>
    <row r="4857" spans="1:4" x14ac:dyDescent="0.25">
      <c r="A4857" s="133"/>
      <c r="D4857" s="8"/>
    </row>
    <row r="4858" spans="1:4" x14ac:dyDescent="0.25">
      <c r="A4858" s="133"/>
      <c r="D4858" s="8"/>
    </row>
    <row r="4859" spans="1:4" x14ac:dyDescent="0.25">
      <c r="A4859" s="133"/>
      <c r="D4859" s="8"/>
    </row>
    <row r="4860" spans="1:4" x14ac:dyDescent="0.25">
      <c r="A4860" s="133"/>
      <c r="D4860" s="8"/>
    </row>
    <row r="4861" spans="1:4" x14ac:dyDescent="0.25">
      <c r="A4861" s="133"/>
      <c r="D4861" s="8"/>
    </row>
    <row r="4862" spans="1:4" x14ac:dyDescent="0.25">
      <c r="A4862" s="133"/>
      <c r="D4862" s="8"/>
    </row>
    <row r="4863" spans="1:4" x14ac:dyDescent="0.25">
      <c r="A4863" s="133"/>
      <c r="D4863" s="8"/>
    </row>
    <row r="4864" spans="1:4" x14ac:dyDescent="0.25">
      <c r="A4864" s="133"/>
      <c r="D4864" s="8"/>
    </row>
    <row r="4865" spans="1:4" x14ac:dyDescent="0.25">
      <c r="A4865" s="133"/>
      <c r="D4865" s="8"/>
    </row>
    <row r="4866" spans="1:4" x14ac:dyDescent="0.25">
      <c r="A4866" s="133"/>
      <c r="D4866" s="8"/>
    </row>
    <row r="4867" spans="1:4" x14ac:dyDescent="0.25">
      <c r="A4867" s="133"/>
      <c r="D4867" s="8"/>
    </row>
    <row r="4868" spans="1:4" x14ac:dyDescent="0.25">
      <c r="A4868" s="133"/>
      <c r="D4868" s="8"/>
    </row>
    <row r="4869" spans="1:4" x14ac:dyDescent="0.25">
      <c r="A4869" s="133"/>
      <c r="D4869" s="8"/>
    </row>
    <row r="4870" spans="1:4" x14ac:dyDescent="0.25">
      <c r="A4870" s="133"/>
      <c r="D4870" s="8"/>
    </row>
    <row r="4871" spans="1:4" x14ac:dyDescent="0.25">
      <c r="A4871" s="133"/>
      <c r="D4871" s="8"/>
    </row>
    <row r="4872" spans="1:4" x14ac:dyDescent="0.25">
      <c r="A4872" s="133"/>
      <c r="D4872" s="8"/>
    </row>
    <row r="4873" spans="1:4" x14ac:dyDescent="0.25">
      <c r="A4873" s="133"/>
      <c r="D4873" s="8"/>
    </row>
    <row r="4874" spans="1:4" x14ac:dyDescent="0.25">
      <c r="A4874" s="133"/>
      <c r="D4874" s="8"/>
    </row>
    <row r="4875" spans="1:4" x14ac:dyDescent="0.25">
      <c r="A4875" s="133"/>
      <c r="D4875" s="8"/>
    </row>
    <row r="4876" spans="1:4" x14ac:dyDescent="0.25">
      <c r="A4876" s="133"/>
      <c r="D4876" s="8"/>
    </row>
    <row r="4877" spans="1:4" x14ac:dyDescent="0.25">
      <c r="A4877" s="133"/>
      <c r="D4877" s="8"/>
    </row>
    <row r="4878" spans="1:4" x14ac:dyDescent="0.25">
      <c r="A4878" s="133"/>
      <c r="D4878" s="8"/>
    </row>
    <row r="4879" spans="1:4" x14ac:dyDescent="0.25">
      <c r="A4879" s="133"/>
      <c r="D4879" s="8"/>
    </row>
    <row r="4880" spans="1:4" x14ac:dyDescent="0.25">
      <c r="A4880" s="133"/>
      <c r="D4880" s="8"/>
    </row>
    <row r="4881" spans="1:4" x14ac:dyDescent="0.25">
      <c r="A4881" s="133"/>
      <c r="D4881" s="8"/>
    </row>
    <row r="4882" spans="1:4" x14ac:dyDescent="0.25">
      <c r="A4882" s="133"/>
      <c r="D4882" s="8"/>
    </row>
    <row r="4883" spans="1:4" x14ac:dyDescent="0.25">
      <c r="A4883" s="133"/>
      <c r="D4883" s="8"/>
    </row>
    <row r="4884" spans="1:4" x14ac:dyDescent="0.25">
      <c r="A4884" s="133"/>
      <c r="D4884" s="8"/>
    </row>
    <row r="4885" spans="1:4" x14ac:dyDescent="0.25">
      <c r="A4885" s="133"/>
      <c r="D4885" s="8"/>
    </row>
    <row r="4886" spans="1:4" x14ac:dyDescent="0.25">
      <c r="A4886" s="133"/>
      <c r="D4886" s="8"/>
    </row>
    <row r="4887" spans="1:4" x14ac:dyDescent="0.25">
      <c r="A4887" s="133"/>
      <c r="D4887" s="8"/>
    </row>
    <row r="4888" spans="1:4" x14ac:dyDescent="0.25">
      <c r="A4888" s="133"/>
      <c r="D4888" s="8"/>
    </row>
    <row r="4889" spans="1:4" x14ac:dyDescent="0.25">
      <c r="A4889" s="133"/>
      <c r="D4889" s="8"/>
    </row>
    <row r="4890" spans="1:4" x14ac:dyDescent="0.25">
      <c r="A4890" s="133"/>
      <c r="D4890" s="8"/>
    </row>
    <row r="4891" spans="1:4" x14ac:dyDescent="0.25">
      <c r="A4891" s="133"/>
      <c r="D4891" s="8"/>
    </row>
    <row r="4892" spans="1:4" x14ac:dyDescent="0.25">
      <c r="A4892" s="133"/>
      <c r="D4892" s="8"/>
    </row>
    <row r="4893" spans="1:4" x14ac:dyDescent="0.25">
      <c r="A4893" s="133"/>
      <c r="D4893" s="8"/>
    </row>
    <row r="4894" spans="1:4" x14ac:dyDescent="0.25">
      <c r="A4894" s="133"/>
      <c r="D4894" s="8"/>
    </row>
    <row r="4895" spans="1:4" x14ac:dyDescent="0.25">
      <c r="A4895" s="133"/>
      <c r="D4895" s="8"/>
    </row>
    <row r="4896" spans="1:4" x14ac:dyDescent="0.25">
      <c r="A4896" s="133"/>
      <c r="D4896" s="8"/>
    </row>
    <row r="4897" spans="1:4" x14ac:dyDescent="0.25">
      <c r="A4897" s="133"/>
      <c r="D4897" s="8"/>
    </row>
    <row r="4898" spans="1:4" x14ac:dyDescent="0.25">
      <c r="A4898" s="133"/>
      <c r="D4898" s="8"/>
    </row>
    <row r="4899" spans="1:4" x14ac:dyDescent="0.25">
      <c r="A4899" s="133"/>
      <c r="D4899" s="8"/>
    </row>
    <row r="4900" spans="1:4" x14ac:dyDescent="0.25">
      <c r="A4900" s="133"/>
      <c r="D4900" s="8"/>
    </row>
    <row r="4901" spans="1:4" x14ac:dyDescent="0.25">
      <c r="A4901" s="133"/>
      <c r="D4901" s="8"/>
    </row>
    <row r="4902" spans="1:4" x14ac:dyDescent="0.25">
      <c r="A4902" s="133"/>
      <c r="D4902" s="8"/>
    </row>
    <row r="4903" spans="1:4" x14ac:dyDescent="0.25">
      <c r="A4903" s="133"/>
      <c r="D4903" s="8"/>
    </row>
    <row r="4904" spans="1:4" x14ac:dyDescent="0.25">
      <c r="A4904" s="133"/>
      <c r="D4904" s="8"/>
    </row>
    <row r="4905" spans="1:4" x14ac:dyDescent="0.25">
      <c r="A4905" s="133"/>
      <c r="D4905" s="8"/>
    </row>
    <row r="4906" spans="1:4" x14ac:dyDescent="0.25">
      <c r="A4906" s="133"/>
      <c r="D4906" s="8"/>
    </row>
    <row r="4907" spans="1:4" x14ac:dyDescent="0.25">
      <c r="A4907" s="133"/>
      <c r="D4907" s="8"/>
    </row>
    <row r="4908" spans="1:4" x14ac:dyDescent="0.25">
      <c r="A4908" s="133"/>
      <c r="D4908" s="8"/>
    </row>
    <row r="4909" spans="1:4" x14ac:dyDescent="0.25">
      <c r="A4909" s="133"/>
      <c r="D4909" s="8"/>
    </row>
    <row r="4910" spans="1:4" x14ac:dyDescent="0.25">
      <c r="A4910" s="133"/>
      <c r="D4910" s="8"/>
    </row>
    <row r="4911" spans="1:4" x14ac:dyDescent="0.25">
      <c r="A4911" s="133"/>
      <c r="D4911" s="8"/>
    </row>
    <row r="4912" spans="1:4" x14ac:dyDescent="0.25">
      <c r="A4912" s="133"/>
      <c r="D4912" s="8"/>
    </row>
    <row r="4913" spans="1:4" x14ac:dyDescent="0.25">
      <c r="A4913" s="133"/>
      <c r="D4913" s="8"/>
    </row>
    <row r="4914" spans="1:4" x14ac:dyDescent="0.25">
      <c r="A4914" s="133"/>
      <c r="D4914" s="8"/>
    </row>
    <row r="4915" spans="1:4" x14ac:dyDescent="0.25">
      <c r="A4915" s="133"/>
      <c r="D4915" s="8"/>
    </row>
    <row r="4916" spans="1:4" x14ac:dyDescent="0.25">
      <c r="A4916" s="133"/>
      <c r="D4916" s="8"/>
    </row>
    <row r="4917" spans="1:4" x14ac:dyDescent="0.25">
      <c r="A4917" s="133"/>
      <c r="D4917" s="8"/>
    </row>
    <row r="4918" spans="1:4" x14ac:dyDescent="0.25">
      <c r="A4918" s="133"/>
      <c r="D4918" s="8"/>
    </row>
    <row r="4919" spans="1:4" x14ac:dyDescent="0.25">
      <c r="A4919" s="133"/>
      <c r="D4919" s="8"/>
    </row>
    <row r="4920" spans="1:4" x14ac:dyDescent="0.25">
      <c r="A4920" s="133"/>
      <c r="D4920" s="8"/>
    </row>
    <row r="4921" spans="1:4" x14ac:dyDescent="0.25">
      <c r="A4921" s="133"/>
      <c r="D4921" s="8"/>
    </row>
    <row r="4922" spans="1:4" x14ac:dyDescent="0.25">
      <c r="A4922" s="133"/>
      <c r="D4922" s="8"/>
    </row>
    <row r="4923" spans="1:4" x14ac:dyDescent="0.25">
      <c r="A4923" s="133"/>
      <c r="D4923" s="8"/>
    </row>
    <row r="4924" spans="1:4" x14ac:dyDescent="0.25">
      <c r="A4924" s="133"/>
      <c r="D4924" s="8"/>
    </row>
    <row r="4925" spans="1:4" x14ac:dyDescent="0.25">
      <c r="A4925" s="133"/>
      <c r="D4925" s="8"/>
    </row>
    <row r="4926" spans="1:4" x14ac:dyDescent="0.25">
      <c r="A4926" s="133"/>
      <c r="D4926" s="8"/>
    </row>
    <row r="4927" spans="1:4" x14ac:dyDescent="0.25">
      <c r="A4927" s="133"/>
      <c r="D4927" s="8"/>
    </row>
    <row r="4928" spans="1:4" x14ac:dyDescent="0.25">
      <c r="A4928" s="133"/>
      <c r="D4928" s="8"/>
    </row>
    <row r="4929" spans="1:4" x14ac:dyDescent="0.25">
      <c r="A4929" s="133"/>
      <c r="D4929" s="8"/>
    </row>
    <row r="4930" spans="1:4" x14ac:dyDescent="0.25">
      <c r="A4930" s="133"/>
      <c r="D4930" s="8"/>
    </row>
    <row r="4931" spans="1:4" x14ac:dyDescent="0.25">
      <c r="A4931" s="133"/>
      <c r="D4931" s="8"/>
    </row>
    <row r="4932" spans="1:4" x14ac:dyDescent="0.25">
      <c r="A4932" s="133"/>
      <c r="D4932" s="8"/>
    </row>
    <row r="4933" spans="1:4" x14ac:dyDescent="0.25">
      <c r="A4933" s="133"/>
      <c r="D4933" s="8"/>
    </row>
    <row r="4934" spans="1:4" x14ac:dyDescent="0.25">
      <c r="A4934" s="133"/>
      <c r="D4934" s="8"/>
    </row>
    <row r="4935" spans="1:4" x14ac:dyDescent="0.25">
      <c r="A4935" s="133"/>
      <c r="D4935" s="8"/>
    </row>
    <row r="4936" spans="1:4" x14ac:dyDescent="0.25">
      <c r="A4936" s="133"/>
      <c r="D4936" s="8"/>
    </row>
    <row r="4937" spans="1:4" x14ac:dyDescent="0.25">
      <c r="A4937" s="133"/>
      <c r="D4937" s="8"/>
    </row>
    <row r="4938" spans="1:4" x14ac:dyDescent="0.25">
      <c r="A4938" s="133"/>
      <c r="D4938" s="8"/>
    </row>
    <row r="4939" spans="1:4" x14ac:dyDescent="0.25">
      <c r="A4939" s="133"/>
      <c r="D4939" s="8"/>
    </row>
    <row r="4940" spans="1:4" x14ac:dyDescent="0.25">
      <c r="A4940" s="133"/>
      <c r="D4940" s="8"/>
    </row>
    <row r="4941" spans="1:4" x14ac:dyDescent="0.25">
      <c r="A4941" s="133"/>
      <c r="D4941" s="8"/>
    </row>
    <row r="4942" spans="1:4" x14ac:dyDescent="0.25">
      <c r="A4942" s="133"/>
      <c r="D4942" s="8"/>
    </row>
    <row r="4943" spans="1:4" x14ac:dyDescent="0.25">
      <c r="A4943" s="133"/>
      <c r="D4943" s="8"/>
    </row>
    <row r="4944" spans="1:4" x14ac:dyDescent="0.25">
      <c r="A4944" s="133"/>
      <c r="D4944" s="8"/>
    </row>
    <row r="4945" spans="1:4" x14ac:dyDescent="0.25">
      <c r="A4945" s="133"/>
      <c r="D4945" s="8"/>
    </row>
    <row r="4946" spans="1:4" x14ac:dyDescent="0.25">
      <c r="A4946" s="133"/>
      <c r="D4946" s="8"/>
    </row>
    <row r="4947" spans="1:4" x14ac:dyDescent="0.25">
      <c r="A4947" s="133"/>
      <c r="D4947" s="8"/>
    </row>
    <row r="4948" spans="1:4" x14ac:dyDescent="0.25">
      <c r="A4948" s="133"/>
      <c r="D4948" s="8"/>
    </row>
    <row r="4949" spans="1:4" x14ac:dyDescent="0.25">
      <c r="A4949" s="133"/>
      <c r="D4949" s="8"/>
    </row>
    <row r="4950" spans="1:4" x14ac:dyDescent="0.25">
      <c r="A4950" s="133"/>
      <c r="D4950" s="8"/>
    </row>
    <row r="4951" spans="1:4" x14ac:dyDescent="0.25">
      <c r="A4951" s="133"/>
      <c r="D4951" s="8"/>
    </row>
    <row r="4952" spans="1:4" x14ac:dyDescent="0.25">
      <c r="A4952" s="133"/>
      <c r="D4952" s="8"/>
    </row>
    <row r="4953" spans="1:4" x14ac:dyDescent="0.25">
      <c r="A4953" s="133"/>
      <c r="D4953" s="8"/>
    </row>
    <row r="4954" spans="1:4" x14ac:dyDescent="0.25">
      <c r="A4954" s="133"/>
      <c r="D4954" s="8"/>
    </row>
    <row r="4955" spans="1:4" x14ac:dyDescent="0.25">
      <c r="A4955" s="133"/>
      <c r="D4955" s="8"/>
    </row>
    <row r="4956" spans="1:4" x14ac:dyDescent="0.25">
      <c r="A4956" s="133"/>
      <c r="D4956" s="8"/>
    </row>
    <row r="4957" spans="1:4" x14ac:dyDescent="0.25">
      <c r="A4957" s="133"/>
      <c r="D4957" s="8"/>
    </row>
    <row r="4958" spans="1:4" x14ac:dyDescent="0.25">
      <c r="A4958" s="133"/>
      <c r="D4958" s="8"/>
    </row>
    <row r="4959" spans="1:4" x14ac:dyDescent="0.25">
      <c r="A4959" s="133"/>
      <c r="D4959" s="8"/>
    </row>
    <row r="4960" spans="1:4" x14ac:dyDescent="0.25">
      <c r="A4960" s="133"/>
      <c r="D4960" s="8"/>
    </row>
    <row r="4961" spans="1:4" x14ac:dyDescent="0.25">
      <c r="A4961" s="133"/>
      <c r="D4961" s="8"/>
    </row>
    <row r="4962" spans="1:4" x14ac:dyDescent="0.25">
      <c r="A4962" s="133"/>
      <c r="D4962" s="8"/>
    </row>
    <row r="4963" spans="1:4" x14ac:dyDescent="0.25">
      <c r="A4963" s="133"/>
      <c r="D4963" s="8"/>
    </row>
    <row r="4964" spans="1:4" x14ac:dyDescent="0.25">
      <c r="A4964" s="133"/>
      <c r="D4964" s="8"/>
    </row>
    <row r="4965" spans="1:4" x14ac:dyDescent="0.25">
      <c r="A4965" s="133"/>
      <c r="D4965" s="8"/>
    </row>
    <row r="4966" spans="1:4" x14ac:dyDescent="0.25">
      <c r="A4966" s="133"/>
      <c r="D4966" s="8"/>
    </row>
    <row r="4967" spans="1:4" x14ac:dyDescent="0.25">
      <c r="A4967" s="133"/>
      <c r="D4967" s="8"/>
    </row>
    <row r="4968" spans="1:4" x14ac:dyDescent="0.25">
      <c r="A4968" s="133"/>
      <c r="D4968" s="8"/>
    </row>
    <row r="4969" spans="1:4" x14ac:dyDescent="0.25">
      <c r="A4969" s="133"/>
      <c r="D4969" s="8"/>
    </row>
    <row r="4970" spans="1:4" x14ac:dyDescent="0.25">
      <c r="A4970" s="133"/>
      <c r="D4970" s="8"/>
    </row>
    <row r="4971" spans="1:4" x14ac:dyDescent="0.25">
      <c r="A4971" s="133"/>
      <c r="D4971" s="8"/>
    </row>
    <row r="4972" spans="1:4" x14ac:dyDescent="0.25">
      <c r="A4972" s="133"/>
      <c r="D4972" s="8"/>
    </row>
    <row r="4973" spans="1:4" x14ac:dyDescent="0.25">
      <c r="A4973" s="133"/>
      <c r="D4973" s="8"/>
    </row>
    <row r="4974" spans="1:4" x14ac:dyDescent="0.25">
      <c r="A4974" s="133"/>
      <c r="D4974" s="8"/>
    </row>
    <row r="4975" spans="1:4" x14ac:dyDescent="0.25">
      <c r="A4975" s="133"/>
      <c r="D4975" s="8"/>
    </row>
    <row r="4976" spans="1:4" x14ac:dyDescent="0.25">
      <c r="A4976" s="133"/>
      <c r="D4976" s="8"/>
    </row>
    <row r="4977" spans="1:4" x14ac:dyDescent="0.25">
      <c r="A4977" s="133"/>
      <c r="D4977" s="8"/>
    </row>
    <row r="4978" spans="1:4" x14ac:dyDescent="0.25">
      <c r="A4978" s="133"/>
      <c r="D4978" s="8"/>
    </row>
    <row r="4979" spans="1:4" x14ac:dyDescent="0.25">
      <c r="A4979" s="133"/>
      <c r="D4979" s="8"/>
    </row>
    <row r="4980" spans="1:4" x14ac:dyDescent="0.25">
      <c r="A4980" s="133"/>
      <c r="D4980" s="8"/>
    </row>
    <row r="4981" spans="1:4" x14ac:dyDescent="0.25">
      <c r="A4981" s="133"/>
      <c r="D4981" s="8"/>
    </row>
    <row r="4982" spans="1:4" x14ac:dyDescent="0.25">
      <c r="A4982" s="133"/>
      <c r="D4982" s="8"/>
    </row>
    <row r="4983" spans="1:4" x14ac:dyDescent="0.25">
      <c r="A4983" s="133"/>
      <c r="D4983" s="8"/>
    </row>
    <row r="4984" spans="1:4" x14ac:dyDescent="0.25">
      <c r="A4984" s="133"/>
      <c r="D4984" s="8"/>
    </row>
    <row r="4985" spans="1:4" x14ac:dyDescent="0.25">
      <c r="A4985" s="133"/>
      <c r="D4985" s="8"/>
    </row>
    <row r="4986" spans="1:4" x14ac:dyDescent="0.25">
      <c r="A4986" s="133"/>
      <c r="D4986" s="8"/>
    </row>
    <row r="4987" spans="1:4" x14ac:dyDescent="0.25">
      <c r="A4987" s="133"/>
      <c r="D4987" s="8"/>
    </row>
    <row r="4988" spans="1:4" x14ac:dyDescent="0.25">
      <c r="A4988" s="133"/>
      <c r="D4988" s="8"/>
    </row>
    <row r="4989" spans="1:4" x14ac:dyDescent="0.25">
      <c r="A4989" s="133"/>
      <c r="D4989" s="8"/>
    </row>
    <row r="4990" spans="1:4" x14ac:dyDescent="0.25">
      <c r="A4990" s="133"/>
      <c r="D4990" s="8"/>
    </row>
    <row r="4991" spans="1:4" x14ac:dyDescent="0.25">
      <c r="A4991" s="133"/>
      <c r="D4991" s="8"/>
    </row>
    <row r="4992" spans="1:4" x14ac:dyDescent="0.25">
      <c r="A4992" s="133"/>
      <c r="D4992" s="8"/>
    </row>
    <row r="4993" spans="1:4" x14ac:dyDescent="0.25">
      <c r="A4993" s="133"/>
      <c r="D4993" s="8"/>
    </row>
    <row r="4994" spans="1:4" x14ac:dyDescent="0.25">
      <c r="A4994" s="133"/>
      <c r="D4994" s="8"/>
    </row>
    <row r="4995" spans="1:4" x14ac:dyDescent="0.25">
      <c r="A4995" s="133"/>
      <c r="D4995" s="8"/>
    </row>
    <row r="4996" spans="1:4" x14ac:dyDescent="0.25">
      <c r="A4996" s="133"/>
      <c r="D4996" s="8"/>
    </row>
    <row r="4997" spans="1:4" x14ac:dyDescent="0.25">
      <c r="A4997" s="133"/>
      <c r="D4997" s="8"/>
    </row>
    <row r="4998" spans="1:4" x14ac:dyDescent="0.25">
      <c r="A4998" s="133"/>
      <c r="D4998" s="8"/>
    </row>
    <row r="4999" spans="1:4" x14ac:dyDescent="0.25">
      <c r="A4999" s="133"/>
      <c r="D4999" s="8"/>
    </row>
    <row r="5000" spans="1:4" x14ac:dyDescent="0.25">
      <c r="A5000" s="133"/>
      <c r="D5000" s="8"/>
    </row>
    <row r="5001" spans="1:4" x14ac:dyDescent="0.25">
      <c r="A5001" s="133"/>
      <c r="D5001" s="8"/>
    </row>
    <row r="5002" spans="1:4" x14ac:dyDescent="0.25">
      <c r="A5002" s="133"/>
      <c r="D5002" s="8"/>
    </row>
    <row r="5003" spans="1:4" x14ac:dyDescent="0.25">
      <c r="A5003" s="133"/>
      <c r="D5003" s="8"/>
    </row>
    <row r="5004" spans="1:4" x14ac:dyDescent="0.25">
      <c r="A5004" s="133"/>
      <c r="D5004" s="8"/>
    </row>
    <row r="5005" spans="1:4" x14ac:dyDescent="0.25">
      <c r="A5005" s="133"/>
      <c r="D5005" s="8"/>
    </row>
  </sheetData>
  <mergeCells count="39">
    <mergeCell ref="B977:D977"/>
    <mergeCell ref="B1002:D1002"/>
    <mergeCell ref="A1126:G1130"/>
    <mergeCell ref="B629:D629"/>
    <mergeCell ref="B632:D632"/>
    <mergeCell ref="B727:D727"/>
    <mergeCell ref="B779:D779"/>
    <mergeCell ref="B807:D807"/>
    <mergeCell ref="B835:D835"/>
    <mergeCell ref="B625:D625"/>
    <mergeCell ref="B449:D449"/>
    <mergeCell ref="B452:D452"/>
    <mergeCell ref="B475:D475"/>
    <mergeCell ref="B562:D562"/>
    <mergeCell ref="B563:D563"/>
    <mergeCell ref="B564:D564"/>
    <mergeCell ref="B565:D565"/>
    <mergeCell ref="B566:D566"/>
    <mergeCell ref="B574:D574"/>
    <mergeCell ref="B611:D611"/>
    <mergeCell ref="B622:D622"/>
    <mergeCell ref="B445:D445"/>
    <mergeCell ref="C7:G7"/>
    <mergeCell ref="B98:D98"/>
    <mergeCell ref="B144:D144"/>
    <mergeCell ref="B162:D162"/>
    <mergeCell ref="B171:D171"/>
    <mergeCell ref="B172:D172"/>
    <mergeCell ref="B393:D393"/>
    <mergeCell ref="B394:D394"/>
    <mergeCell ref="B395:D395"/>
    <mergeCell ref="B402:D402"/>
    <mergeCell ref="B417:D417"/>
    <mergeCell ref="C6:G6"/>
    <mergeCell ref="A1:G1"/>
    <mergeCell ref="C2:G2"/>
    <mergeCell ref="C3:G3"/>
    <mergeCell ref="C4:G4"/>
    <mergeCell ref="C5:G5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BA93-AFCC-40D4-B2E5-7BBD3C86C76E}">
  <sheetPr>
    <outlinePr summaryBelow="0"/>
  </sheetPr>
  <dimension ref="A1:BH5000"/>
  <sheetViews>
    <sheetView topLeftCell="A202" workbookViewId="0">
      <selection activeCell="G151" sqref="G151"/>
    </sheetView>
  </sheetViews>
  <sheetFormatPr defaultRowHeight="13.2" outlineLevelRow="1" x14ac:dyDescent="0.25"/>
  <cols>
    <col min="1" max="1" width="4.33203125" customWidth="1"/>
    <col min="2" max="2" width="14.44140625" style="131" customWidth="1"/>
    <col min="3" max="3" width="38.33203125" style="13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33" width="0" hidden="1" customWidth="1"/>
    <col min="34" max="34" width="87.109375" hidden="1" customWidth="1"/>
    <col min="35" max="36" width="56" hidden="1" customWidth="1"/>
    <col min="37" max="39" width="0" hidden="1" customWidth="1"/>
  </cols>
  <sheetData>
    <row r="1" spans="1:60" ht="15.9" customHeight="1" x14ac:dyDescent="0.3">
      <c r="A1" s="265" t="s">
        <v>7</v>
      </c>
      <c r="B1" s="265"/>
      <c r="C1" s="265"/>
      <c r="D1" s="265"/>
      <c r="E1" s="265"/>
      <c r="F1" s="265"/>
      <c r="G1" s="265"/>
      <c r="AE1" t="s">
        <v>183</v>
      </c>
    </row>
    <row r="2" spans="1:60" ht="15.9" customHeight="1" x14ac:dyDescent="0.25">
      <c r="A2" s="134" t="s">
        <v>8</v>
      </c>
      <c r="B2" s="211" t="s">
        <v>2846</v>
      </c>
      <c r="C2" s="266" t="s">
        <v>44</v>
      </c>
      <c r="D2" s="267"/>
      <c r="E2" s="267"/>
      <c r="F2" s="267"/>
      <c r="G2" s="268"/>
      <c r="AE2" t="s">
        <v>184</v>
      </c>
    </row>
    <row r="3" spans="1:60" ht="15.9" hidden="1" customHeight="1" x14ac:dyDescent="0.25">
      <c r="A3" s="134" t="s">
        <v>9</v>
      </c>
      <c r="B3" s="135"/>
      <c r="C3" s="267"/>
      <c r="D3" s="267"/>
      <c r="E3" s="267"/>
      <c r="F3" s="267"/>
      <c r="G3" s="268"/>
      <c r="AE3" t="s">
        <v>185</v>
      </c>
    </row>
    <row r="4" spans="1:60" ht="15.9" hidden="1" customHeight="1" x14ac:dyDescent="0.25">
      <c r="A4" s="134" t="s">
        <v>10</v>
      </c>
      <c r="B4" s="135" t="s">
        <v>43</v>
      </c>
      <c r="C4" s="266" t="s">
        <v>44</v>
      </c>
      <c r="D4" s="267"/>
      <c r="E4" s="267"/>
      <c r="F4" s="267"/>
      <c r="G4" s="268"/>
      <c r="AE4" t="s">
        <v>186</v>
      </c>
    </row>
    <row r="5" spans="1:60" ht="15.9" hidden="1" customHeight="1" x14ac:dyDescent="0.25">
      <c r="A5" s="134" t="s">
        <v>187</v>
      </c>
      <c r="B5" s="135" t="s">
        <v>43</v>
      </c>
      <c r="C5" s="266" t="s">
        <v>44</v>
      </c>
      <c r="D5" s="266"/>
      <c r="E5" s="266"/>
      <c r="F5" s="266"/>
      <c r="G5" s="26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188</v>
      </c>
    </row>
    <row r="6" spans="1:60" ht="15.9" customHeight="1" x14ac:dyDescent="0.25">
      <c r="A6" s="134" t="s">
        <v>187</v>
      </c>
      <c r="B6" s="137" t="s">
        <v>52</v>
      </c>
      <c r="C6" s="266" t="s">
        <v>53</v>
      </c>
      <c r="D6" s="266"/>
      <c r="E6" s="266"/>
      <c r="F6" s="266"/>
      <c r="G6" s="26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327</v>
      </c>
    </row>
    <row r="7" spans="1:60" ht="15.9" customHeight="1" x14ac:dyDescent="0.25">
      <c r="A7" s="138" t="s">
        <v>187</v>
      </c>
      <c r="B7" s="139" t="s">
        <v>56</v>
      </c>
      <c r="C7" s="245" t="s">
        <v>57</v>
      </c>
      <c r="D7" s="245"/>
      <c r="E7" s="245"/>
      <c r="F7" s="245"/>
      <c r="G7" s="24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190</v>
      </c>
    </row>
    <row r="8" spans="1:60" x14ac:dyDescent="0.25">
      <c r="A8" s="133"/>
      <c r="D8" s="8"/>
    </row>
    <row r="9" spans="1:60" ht="39.6" x14ac:dyDescent="0.25">
      <c r="A9" s="140" t="s">
        <v>191</v>
      </c>
      <c r="B9" s="143" t="s">
        <v>192</v>
      </c>
      <c r="C9" s="143" t="s">
        <v>193</v>
      </c>
      <c r="D9" s="141" t="s">
        <v>194</v>
      </c>
      <c r="E9" s="142" t="s">
        <v>195</v>
      </c>
      <c r="F9" s="144" t="s">
        <v>196</v>
      </c>
      <c r="G9" s="142" t="s">
        <v>30</v>
      </c>
      <c r="H9" s="145" t="s">
        <v>31</v>
      </c>
      <c r="I9" s="145" t="s">
        <v>200</v>
      </c>
      <c r="J9" s="145" t="s">
        <v>32</v>
      </c>
      <c r="K9" s="145" t="s">
        <v>201</v>
      </c>
      <c r="L9" s="145" t="s">
        <v>202</v>
      </c>
      <c r="M9" s="145" t="s">
        <v>203</v>
      </c>
      <c r="N9" s="145" t="s">
        <v>204</v>
      </c>
      <c r="O9" s="145" t="s">
        <v>205</v>
      </c>
      <c r="P9" s="145" t="s">
        <v>206</v>
      </c>
      <c r="Q9" s="145" t="s">
        <v>207</v>
      </c>
      <c r="R9" s="145" t="s">
        <v>208</v>
      </c>
      <c r="S9" s="145" t="s">
        <v>209</v>
      </c>
      <c r="T9" s="145" t="s">
        <v>210</v>
      </c>
      <c r="U9" s="145" t="s">
        <v>211</v>
      </c>
      <c r="V9" s="145" t="s">
        <v>212</v>
      </c>
      <c r="W9" s="145" t="s">
        <v>213</v>
      </c>
      <c r="X9" s="145" t="s">
        <v>214</v>
      </c>
      <c r="Y9" s="19"/>
      <c r="Z9" s="19"/>
      <c r="AA9" s="19"/>
      <c r="AB9" s="19"/>
      <c r="AC9" s="19"/>
      <c r="AD9" s="19" t="s">
        <v>199</v>
      </c>
      <c r="AE9" s="19" t="s">
        <v>197</v>
      </c>
      <c r="AF9" t="s">
        <v>198</v>
      </c>
    </row>
    <row r="10" spans="1:60" x14ac:dyDescent="0.25">
      <c r="A10" s="136"/>
      <c r="B10" s="154"/>
      <c r="C10" s="154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160"/>
      <c r="T10" s="159"/>
      <c r="U10" s="159"/>
      <c r="V10" s="159"/>
      <c r="W10" s="160"/>
      <c r="X10" s="160"/>
      <c r="AH10" s="193"/>
      <c r="AI10" s="193"/>
      <c r="AJ10" s="196"/>
    </row>
    <row r="11" spans="1:60" x14ac:dyDescent="0.25">
      <c r="A11" s="152" t="s">
        <v>215</v>
      </c>
      <c r="B11" s="169" t="s">
        <v>76</v>
      </c>
      <c r="C11" s="169" t="s">
        <v>77</v>
      </c>
      <c r="D11" s="170"/>
      <c r="E11" s="171"/>
      <c r="F11" s="172"/>
      <c r="G11" s="173">
        <f>SUMIF(AE12:AE16,"&lt;&gt;NOR",G12:G16)</f>
        <v>0</v>
      </c>
      <c r="H11" s="172"/>
      <c r="I11" s="172">
        <f>SUM(I12:I16)</f>
        <v>0</v>
      </c>
      <c r="J11" s="172"/>
      <c r="K11" s="172">
        <f>SUM(K12:K16)</f>
        <v>0</v>
      </c>
      <c r="L11" s="172"/>
      <c r="M11" s="172">
        <f>SUM(M12:M16)</f>
        <v>0</v>
      </c>
      <c r="N11" s="172"/>
      <c r="O11" s="172">
        <f>SUM(O12:O16)</f>
        <v>2.15</v>
      </c>
      <c r="P11" s="172"/>
      <c r="Q11" s="172">
        <f>SUM(Q12:Q16)</f>
        <v>67.429999999999993</v>
      </c>
      <c r="R11" s="174"/>
      <c r="S11" s="174"/>
      <c r="T11" s="172"/>
      <c r="U11" s="172"/>
      <c r="V11" s="172">
        <f>SUM(V12:V16)</f>
        <v>60.269999999999996</v>
      </c>
      <c r="W11" s="174"/>
      <c r="X11" s="175"/>
      <c r="AE11" t="s">
        <v>216</v>
      </c>
      <c r="AH11" s="193"/>
      <c r="AI11" s="193"/>
      <c r="AJ11" s="196"/>
    </row>
    <row r="12" spans="1:60" outlineLevel="1" x14ac:dyDescent="0.25">
      <c r="A12" s="182">
        <v>1</v>
      </c>
      <c r="B12" s="183" t="s">
        <v>1740</v>
      </c>
      <c r="C12" s="183" t="s">
        <v>1741</v>
      </c>
      <c r="D12" s="184" t="s">
        <v>501</v>
      </c>
      <c r="E12" s="185">
        <v>28</v>
      </c>
      <c r="F12" s="188"/>
      <c r="G12" s="186">
        <f>ROUND(E12*F12,2)</f>
        <v>0</v>
      </c>
      <c r="H12" s="188"/>
      <c r="I12" s="186">
        <f>ROUND(E12*H12,2)</f>
        <v>0</v>
      </c>
      <c r="J12" s="188"/>
      <c r="K12" s="186">
        <f>ROUND(E12*J12,2)</f>
        <v>0</v>
      </c>
      <c r="L12" s="186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0.125</v>
      </c>
      <c r="Q12" s="186">
        <f>ROUND(E12*P12,2)</f>
        <v>3.5</v>
      </c>
      <c r="R12" s="187" t="s">
        <v>775</v>
      </c>
      <c r="S12" s="187" t="s">
        <v>221</v>
      </c>
      <c r="T12" s="186" t="s">
        <v>221</v>
      </c>
      <c r="U12" s="186">
        <v>0.08</v>
      </c>
      <c r="V12" s="186">
        <f>ROUND(E12*U12,2)</f>
        <v>2.2400000000000002</v>
      </c>
      <c r="W12" s="187"/>
      <c r="X12" s="187"/>
      <c r="Y12" s="149"/>
      <c r="Z12" s="149"/>
      <c r="AA12" s="149"/>
      <c r="AB12" s="149"/>
      <c r="AC12" s="149"/>
      <c r="AD12" s="149"/>
      <c r="AE12" s="149" t="s">
        <v>1742</v>
      </c>
      <c r="AF12" s="149" t="s">
        <v>1743</v>
      </c>
      <c r="AG12" s="149"/>
      <c r="AH12" s="194"/>
      <c r="AI12" s="194"/>
      <c r="AJ12" s="197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2">
        <v>2</v>
      </c>
      <c r="B13" s="183" t="s">
        <v>1744</v>
      </c>
      <c r="C13" s="183" t="s">
        <v>1745</v>
      </c>
      <c r="D13" s="184" t="s">
        <v>356</v>
      </c>
      <c r="E13" s="185">
        <v>29.2</v>
      </c>
      <c r="F13" s="188"/>
      <c r="G13" s="186">
        <f>ROUND(E13*F13,2)</f>
        <v>0</v>
      </c>
      <c r="H13" s="188"/>
      <c r="I13" s="186">
        <f>ROUND(E13*H13,2)</f>
        <v>0</v>
      </c>
      <c r="J13" s="188"/>
      <c r="K13" s="186">
        <f>ROUND(E13*J13,2)</f>
        <v>0</v>
      </c>
      <c r="L13" s="186">
        <v>21</v>
      </c>
      <c r="M13" s="186">
        <f>G13*(1+L13/100)</f>
        <v>0</v>
      </c>
      <c r="N13" s="186">
        <v>0</v>
      </c>
      <c r="O13" s="186">
        <f>ROUND(E13*N13,2)</f>
        <v>0</v>
      </c>
      <c r="P13" s="186">
        <v>0.22</v>
      </c>
      <c r="Q13" s="186">
        <f>ROUND(E13*P13,2)</f>
        <v>6.42</v>
      </c>
      <c r="R13" s="187" t="s">
        <v>775</v>
      </c>
      <c r="S13" s="187" t="s">
        <v>221</v>
      </c>
      <c r="T13" s="186" t="s">
        <v>221</v>
      </c>
      <c r="U13" s="186">
        <v>0.251</v>
      </c>
      <c r="V13" s="186">
        <f>ROUND(E13*U13,2)</f>
        <v>7.33</v>
      </c>
      <c r="W13" s="187"/>
      <c r="X13" s="187"/>
      <c r="Y13" s="149"/>
      <c r="Z13" s="149"/>
      <c r="AA13" s="149"/>
      <c r="AB13" s="149"/>
      <c r="AC13" s="149"/>
      <c r="AD13" s="149"/>
      <c r="AE13" s="149" t="s">
        <v>1742</v>
      </c>
      <c r="AF13" s="149" t="s">
        <v>1746</v>
      </c>
      <c r="AG13" s="149"/>
      <c r="AH13" s="194"/>
      <c r="AI13" s="194"/>
      <c r="AJ13" s="197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0.399999999999999" outlineLevel="1" x14ac:dyDescent="0.25">
      <c r="A14" s="182">
        <v>3</v>
      </c>
      <c r="B14" s="183" t="s">
        <v>2878</v>
      </c>
      <c r="C14" s="183" t="s">
        <v>2877</v>
      </c>
      <c r="D14" s="184" t="s">
        <v>356</v>
      </c>
      <c r="E14" s="185">
        <v>162</v>
      </c>
      <c r="F14" s="188"/>
      <c r="G14" s="186">
        <f>ROUND(E14*F14,2)</f>
        <v>0</v>
      </c>
      <c r="H14" s="188"/>
      <c r="I14" s="186">
        <f>ROUND(E14*H14,2)</f>
        <v>0</v>
      </c>
      <c r="J14" s="188"/>
      <c r="K14" s="186">
        <f>ROUND(E14*J14,2)</f>
        <v>0</v>
      </c>
      <c r="L14" s="186">
        <v>21</v>
      </c>
      <c r="M14" s="186">
        <f>G14*(1+L14/100)</f>
        <v>0</v>
      </c>
      <c r="N14" s="186">
        <v>0</v>
      </c>
      <c r="O14" s="186">
        <f>ROUND(E14*N14,2)</f>
        <v>0</v>
      </c>
      <c r="P14" s="186">
        <v>0.35499999999999998</v>
      </c>
      <c r="Q14" s="186">
        <f>ROUND(E14*P14,2)</f>
        <v>57.51</v>
      </c>
      <c r="R14" s="187" t="s">
        <v>397</v>
      </c>
      <c r="S14" s="187" t="s">
        <v>221</v>
      </c>
      <c r="T14" s="186" t="s">
        <v>221</v>
      </c>
      <c r="U14" s="186">
        <v>6.2E-2</v>
      </c>
      <c r="V14" s="186">
        <f>ROUND(E14*U14,2)</f>
        <v>10.039999999999999</v>
      </c>
      <c r="W14" s="187"/>
      <c r="X14" s="187"/>
      <c r="Y14" s="149"/>
      <c r="Z14" s="149"/>
      <c r="AA14" s="149"/>
      <c r="AB14" s="149"/>
      <c r="AC14" s="149"/>
      <c r="AD14" s="149"/>
      <c r="AE14" s="149" t="s">
        <v>1742</v>
      </c>
      <c r="AF14" s="149" t="s">
        <v>1747</v>
      </c>
      <c r="AG14" s="149"/>
      <c r="AH14" s="194"/>
      <c r="AI14" s="194"/>
      <c r="AJ14" s="197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2">
        <v>4</v>
      </c>
      <c r="B15" s="183" t="s">
        <v>1748</v>
      </c>
      <c r="C15" s="183" t="s">
        <v>1749</v>
      </c>
      <c r="D15" s="184" t="s">
        <v>501</v>
      </c>
      <c r="E15" s="185">
        <v>54</v>
      </c>
      <c r="F15" s="188"/>
      <c r="G15" s="186">
        <f>ROUND(E15*F15,2)</f>
        <v>0</v>
      </c>
      <c r="H15" s="188"/>
      <c r="I15" s="186">
        <f>ROUND(E15*H15,2)</f>
        <v>0</v>
      </c>
      <c r="J15" s="188"/>
      <c r="K15" s="186">
        <f>ROUND(E15*J15,2)</f>
        <v>0</v>
      </c>
      <c r="L15" s="186">
        <v>21</v>
      </c>
      <c r="M15" s="186">
        <f>G15*(1+L15/100)</f>
        <v>0</v>
      </c>
      <c r="N15" s="186">
        <v>3.9739999999999998E-2</v>
      </c>
      <c r="O15" s="186">
        <f>ROUND(E15*N15,2)</f>
        <v>2.15</v>
      </c>
      <c r="P15" s="186">
        <v>0</v>
      </c>
      <c r="Q15" s="186">
        <f>ROUND(E15*P15,2)</f>
        <v>0</v>
      </c>
      <c r="R15" s="187" t="s">
        <v>331</v>
      </c>
      <c r="S15" s="187" t="s">
        <v>221</v>
      </c>
      <c r="T15" s="186" t="s">
        <v>221</v>
      </c>
      <c r="U15" s="186">
        <v>0.753</v>
      </c>
      <c r="V15" s="186">
        <f>ROUND(E15*U15,2)</f>
        <v>40.659999999999997</v>
      </c>
      <c r="W15" s="187"/>
      <c r="X15" s="187"/>
      <c r="Y15" s="149"/>
      <c r="Z15" s="149"/>
      <c r="AA15" s="149"/>
      <c r="AB15" s="149"/>
      <c r="AC15" s="149"/>
      <c r="AD15" s="149"/>
      <c r="AE15" s="149" t="s">
        <v>1742</v>
      </c>
      <c r="AF15" s="149" t="s">
        <v>1750</v>
      </c>
      <c r="AG15" s="149"/>
      <c r="AH15" s="194"/>
      <c r="AI15" s="194"/>
      <c r="AJ15" s="197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2">
        <v>5</v>
      </c>
      <c r="B16" s="183" t="s">
        <v>1751</v>
      </c>
      <c r="C16" s="183" t="s">
        <v>1752</v>
      </c>
      <c r="D16" s="184" t="s">
        <v>382</v>
      </c>
      <c r="E16" s="185">
        <v>3</v>
      </c>
      <c r="F16" s="188"/>
      <c r="G16" s="186">
        <f>ROUND(E16*F16,2)</f>
        <v>0</v>
      </c>
      <c r="H16" s="188"/>
      <c r="I16" s="186">
        <f>ROUND(E16*H16,2)</f>
        <v>0</v>
      </c>
      <c r="J16" s="188"/>
      <c r="K16" s="186">
        <f>ROUND(E16*J16,2)</f>
        <v>0</v>
      </c>
      <c r="L16" s="186">
        <v>21</v>
      </c>
      <c r="M16" s="186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7"/>
      <c r="S16" s="187" t="s">
        <v>230</v>
      </c>
      <c r="T16" s="186" t="s">
        <v>222</v>
      </c>
      <c r="U16" s="186">
        <v>0</v>
      </c>
      <c r="V16" s="186">
        <f>ROUND(E16*U16,2)</f>
        <v>0</v>
      </c>
      <c r="W16" s="187"/>
      <c r="X16" s="187"/>
      <c r="Y16" s="149"/>
      <c r="Z16" s="149"/>
      <c r="AA16" s="149"/>
      <c r="AB16" s="149"/>
      <c r="AC16" s="149"/>
      <c r="AD16" s="149"/>
      <c r="AE16" s="149" t="s">
        <v>1742</v>
      </c>
      <c r="AF16" s="149" t="s">
        <v>1753</v>
      </c>
      <c r="AG16" s="149"/>
      <c r="AH16" s="194"/>
      <c r="AI16" s="194"/>
      <c r="AJ16" s="197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5">
      <c r="A17" s="136"/>
      <c r="B17" s="154"/>
      <c r="C17" s="154"/>
      <c r="D17" s="157"/>
      <c r="E17" s="158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60"/>
      <c r="S17" s="160"/>
      <c r="T17" s="159"/>
      <c r="U17" s="159"/>
      <c r="V17" s="159"/>
      <c r="W17" s="160"/>
      <c r="X17" s="160"/>
      <c r="AH17" s="193"/>
      <c r="AI17" s="193"/>
      <c r="AJ17" s="196"/>
    </row>
    <row r="18" spans="1:60" x14ac:dyDescent="0.25">
      <c r="A18" s="152" t="s">
        <v>215</v>
      </c>
      <c r="B18" s="169" t="s">
        <v>78</v>
      </c>
      <c r="C18" s="169" t="s">
        <v>79</v>
      </c>
      <c r="D18" s="170"/>
      <c r="E18" s="171"/>
      <c r="F18" s="172"/>
      <c r="G18" s="173">
        <f>SUMIF(AE19:AE26,"&lt;&gt;NOR",G19:G26)</f>
        <v>0</v>
      </c>
      <c r="H18" s="172"/>
      <c r="I18" s="172">
        <f>SUM(I19:I26)</f>
        <v>0</v>
      </c>
      <c r="J18" s="172"/>
      <c r="K18" s="172">
        <f>SUM(K19:K26)</f>
        <v>0</v>
      </c>
      <c r="L18" s="172"/>
      <c r="M18" s="172">
        <f>SUM(M19:M26)</f>
        <v>0</v>
      </c>
      <c r="N18" s="172"/>
      <c r="O18" s="172">
        <f>SUM(O19:O26)</f>
        <v>0</v>
      </c>
      <c r="P18" s="172"/>
      <c r="Q18" s="172">
        <f>SUM(Q19:Q26)</f>
        <v>0</v>
      </c>
      <c r="R18" s="174"/>
      <c r="S18" s="174"/>
      <c r="T18" s="172"/>
      <c r="U18" s="172"/>
      <c r="V18" s="172">
        <f>SUM(V19:V26)</f>
        <v>228.17</v>
      </c>
      <c r="W18" s="174"/>
      <c r="X18" s="175"/>
      <c r="AE18" t="s">
        <v>216</v>
      </c>
      <c r="AH18" s="193"/>
      <c r="AI18" s="193"/>
      <c r="AJ18" s="196"/>
    </row>
    <row r="19" spans="1:60" outlineLevel="1" x14ac:dyDescent="0.25">
      <c r="A19" s="182">
        <v>6</v>
      </c>
      <c r="B19" s="183" t="s">
        <v>1754</v>
      </c>
      <c r="C19" s="183" t="s">
        <v>1755</v>
      </c>
      <c r="D19" s="184" t="s">
        <v>330</v>
      </c>
      <c r="E19" s="185">
        <v>31.56</v>
      </c>
      <c r="F19" s="188"/>
      <c r="G19" s="186">
        <f t="shared" ref="G19:G26" si="0">ROUND(E19*F19,2)</f>
        <v>0</v>
      </c>
      <c r="H19" s="188"/>
      <c r="I19" s="186">
        <f t="shared" ref="I19:I26" si="1">ROUND(E19*H19,2)</f>
        <v>0</v>
      </c>
      <c r="J19" s="188"/>
      <c r="K19" s="186">
        <f t="shared" ref="K19:K26" si="2">ROUND(E19*J19,2)</f>
        <v>0</v>
      </c>
      <c r="L19" s="186">
        <v>21</v>
      </c>
      <c r="M19" s="186">
        <f t="shared" ref="M19:M26" si="3">G19*(1+L19/100)</f>
        <v>0</v>
      </c>
      <c r="N19" s="186">
        <v>0</v>
      </c>
      <c r="O19" s="186">
        <f t="shared" ref="O19:O26" si="4">ROUND(E19*N19,2)</f>
        <v>0</v>
      </c>
      <c r="P19" s="186">
        <v>0</v>
      </c>
      <c r="Q19" s="186">
        <f t="shared" ref="Q19:Q26" si="5">ROUND(E19*P19,2)</f>
        <v>0</v>
      </c>
      <c r="R19" s="187" t="s">
        <v>331</v>
      </c>
      <c r="S19" s="187" t="s">
        <v>221</v>
      </c>
      <c r="T19" s="186" t="s">
        <v>221</v>
      </c>
      <c r="U19" s="186">
        <v>4.6550000000000002</v>
      </c>
      <c r="V19" s="186">
        <f t="shared" ref="V19:V26" si="6">ROUND(E19*U19,2)</f>
        <v>146.91</v>
      </c>
      <c r="W19" s="187"/>
      <c r="X19" s="187"/>
      <c r="Y19" s="149"/>
      <c r="Z19" s="149"/>
      <c r="AA19" s="149"/>
      <c r="AB19" s="149"/>
      <c r="AC19" s="149"/>
      <c r="AD19" s="149"/>
      <c r="AE19" s="149" t="s">
        <v>1742</v>
      </c>
      <c r="AF19" s="149" t="s">
        <v>1756</v>
      </c>
      <c r="AG19" s="149"/>
      <c r="AH19" s="194"/>
      <c r="AI19" s="194"/>
      <c r="AJ19" s="197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2">
        <v>7</v>
      </c>
      <c r="B20" s="183" t="s">
        <v>1757</v>
      </c>
      <c r="C20" s="183" t="s">
        <v>1758</v>
      </c>
      <c r="D20" s="184" t="s">
        <v>330</v>
      </c>
      <c r="E20" s="185">
        <v>31.56</v>
      </c>
      <c r="F20" s="188"/>
      <c r="G20" s="186">
        <f t="shared" si="0"/>
        <v>0</v>
      </c>
      <c r="H20" s="188"/>
      <c r="I20" s="186">
        <f t="shared" si="1"/>
        <v>0</v>
      </c>
      <c r="J20" s="188"/>
      <c r="K20" s="186">
        <f t="shared" si="2"/>
        <v>0</v>
      </c>
      <c r="L20" s="186">
        <v>21</v>
      </c>
      <c r="M20" s="186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7" t="s">
        <v>331</v>
      </c>
      <c r="S20" s="187" t="s">
        <v>221</v>
      </c>
      <c r="T20" s="186" t="s">
        <v>221</v>
      </c>
      <c r="U20" s="186">
        <v>0.38979999999999998</v>
      </c>
      <c r="V20" s="186">
        <f t="shared" si="6"/>
        <v>12.3</v>
      </c>
      <c r="W20" s="187"/>
      <c r="X20" s="187"/>
      <c r="Y20" s="149"/>
      <c r="Z20" s="149"/>
      <c r="AA20" s="149"/>
      <c r="AB20" s="149"/>
      <c r="AC20" s="149"/>
      <c r="AD20" s="149"/>
      <c r="AE20" s="149" t="s">
        <v>1742</v>
      </c>
      <c r="AF20" s="149" t="s">
        <v>1759</v>
      </c>
      <c r="AG20" s="149"/>
      <c r="AH20" s="194"/>
      <c r="AI20" s="194"/>
      <c r="AJ20" s="197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2">
        <v>8</v>
      </c>
      <c r="B21" s="183" t="s">
        <v>1760</v>
      </c>
      <c r="C21" s="183" t="s">
        <v>1761</v>
      </c>
      <c r="D21" s="184" t="s">
        <v>330</v>
      </c>
      <c r="E21" s="185">
        <v>0.35</v>
      </c>
      <c r="F21" s="188"/>
      <c r="G21" s="186">
        <f t="shared" si="0"/>
        <v>0</v>
      </c>
      <c r="H21" s="188"/>
      <c r="I21" s="186">
        <f t="shared" si="1"/>
        <v>0</v>
      </c>
      <c r="J21" s="188"/>
      <c r="K21" s="186">
        <f t="shared" si="2"/>
        <v>0</v>
      </c>
      <c r="L21" s="186">
        <v>21</v>
      </c>
      <c r="M21" s="186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7" t="s">
        <v>331</v>
      </c>
      <c r="S21" s="187" t="s">
        <v>221</v>
      </c>
      <c r="T21" s="186" t="s">
        <v>221</v>
      </c>
      <c r="U21" s="186">
        <v>5.9260000000000002</v>
      </c>
      <c r="V21" s="186">
        <f t="shared" si="6"/>
        <v>2.0699999999999998</v>
      </c>
      <c r="W21" s="187"/>
      <c r="X21" s="187"/>
      <c r="Y21" s="149"/>
      <c r="Z21" s="149"/>
      <c r="AA21" s="149"/>
      <c r="AB21" s="149"/>
      <c r="AC21" s="149"/>
      <c r="AD21" s="149"/>
      <c r="AE21" s="149" t="s">
        <v>1742</v>
      </c>
      <c r="AF21" s="149" t="s">
        <v>1762</v>
      </c>
      <c r="AG21" s="149"/>
      <c r="AH21" s="194"/>
      <c r="AI21" s="194"/>
      <c r="AJ21" s="197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0.399999999999999" outlineLevel="1" x14ac:dyDescent="0.25">
      <c r="A22" s="182">
        <v>9</v>
      </c>
      <c r="B22" s="183" t="s">
        <v>1763</v>
      </c>
      <c r="C22" s="183" t="s">
        <v>1764</v>
      </c>
      <c r="D22" s="184" t="s">
        <v>330</v>
      </c>
      <c r="E22" s="185">
        <v>51.24</v>
      </c>
      <c r="F22" s="188"/>
      <c r="G22" s="186">
        <f t="shared" si="0"/>
        <v>0</v>
      </c>
      <c r="H22" s="188"/>
      <c r="I22" s="186">
        <f t="shared" si="1"/>
        <v>0</v>
      </c>
      <c r="J22" s="188"/>
      <c r="K22" s="186">
        <f t="shared" si="2"/>
        <v>0</v>
      </c>
      <c r="L22" s="186">
        <v>21</v>
      </c>
      <c r="M22" s="186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7" t="s">
        <v>331</v>
      </c>
      <c r="S22" s="187" t="s">
        <v>221</v>
      </c>
      <c r="T22" s="186" t="s">
        <v>221</v>
      </c>
      <c r="U22" s="186">
        <v>0.23</v>
      </c>
      <c r="V22" s="186">
        <f t="shared" si="6"/>
        <v>11.79</v>
      </c>
      <c r="W22" s="187"/>
      <c r="X22" s="187"/>
      <c r="Y22" s="149"/>
      <c r="Z22" s="149"/>
      <c r="AA22" s="149"/>
      <c r="AB22" s="149"/>
      <c r="AC22" s="149"/>
      <c r="AD22" s="149"/>
      <c r="AE22" s="149" t="s">
        <v>1742</v>
      </c>
      <c r="AF22" s="149" t="s">
        <v>1765</v>
      </c>
      <c r="AG22" s="149"/>
      <c r="AH22" s="194"/>
      <c r="AI22" s="194"/>
      <c r="AJ22" s="197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2">
        <v>10</v>
      </c>
      <c r="B23" s="183" t="s">
        <v>1757</v>
      </c>
      <c r="C23" s="183" t="s">
        <v>1758</v>
      </c>
      <c r="D23" s="184" t="s">
        <v>330</v>
      </c>
      <c r="E23" s="185">
        <v>51.24</v>
      </c>
      <c r="F23" s="188"/>
      <c r="G23" s="186">
        <f t="shared" si="0"/>
        <v>0</v>
      </c>
      <c r="H23" s="188"/>
      <c r="I23" s="186">
        <f t="shared" si="1"/>
        <v>0</v>
      </c>
      <c r="J23" s="188"/>
      <c r="K23" s="186">
        <f t="shared" si="2"/>
        <v>0</v>
      </c>
      <c r="L23" s="186">
        <v>21</v>
      </c>
      <c r="M23" s="186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7" t="s">
        <v>331</v>
      </c>
      <c r="S23" s="187" t="s">
        <v>221</v>
      </c>
      <c r="T23" s="186" t="s">
        <v>221</v>
      </c>
      <c r="U23" s="186">
        <v>0.38979999999999998</v>
      </c>
      <c r="V23" s="186">
        <f t="shared" si="6"/>
        <v>19.97</v>
      </c>
      <c r="W23" s="187"/>
      <c r="X23" s="187"/>
      <c r="Y23" s="149"/>
      <c r="Z23" s="149"/>
      <c r="AA23" s="149"/>
      <c r="AB23" s="149"/>
      <c r="AC23" s="149"/>
      <c r="AD23" s="149"/>
      <c r="AE23" s="149" t="s">
        <v>332</v>
      </c>
      <c r="AF23" s="149" t="s">
        <v>1766</v>
      </c>
      <c r="AG23" s="149"/>
      <c r="AH23" s="194"/>
      <c r="AI23" s="194"/>
      <c r="AJ23" s="197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2">
        <v>11</v>
      </c>
      <c r="B24" s="183" t="s">
        <v>1767</v>
      </c>
      <c r="C24" s="183" t="s">
        <v>1768</v>
      </c>
      <c r="D24" s="184" t="s">
        <v>330</v>
      </c>
      <c r="E24" s="185">
        <v>99.87</v>
      </c>
      <c r="F24" s="188"/>
      <c r="G24" s="186">
        <f t="shared" si="0"/>
        <v>0</v>
      </c>
      <c r="H24" s="188"/>
      <c r="I24" s="186">
        <f t="shared" si="1"/>
        <v>0</v>
      </c>
      <c r="J24" s="188"/>
      <c r="K24" s="186">
        <f t="shared" si="2"/>
        <v>0</v>
      </c>
      <c r="L24" s="186">
        <v>21</v>
      </c>
      <c r="M24" s="186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7" t="s">
        <v>331</v>
      </c>
      <c r="S24" s="187" t="s">
        <v>221</v>
      </c>
      <c r="T24" s="186" t="s">
        <v>221</v>
      </c>
      <c r="U24" s="186">
        <v>0.2</v>
      </c>
      <c r="V24" s="186">
        <f t="shared" si="6"/>
        <v>19.97</v>
      </c>
      <c r="W24" s="187"/>
      <c r="X24" s="187"/>
      <c r="Y24" s="149"/>
      <c r="Z24" s="149"/>
      <c r="AA24" s="149"/>
      <c r="AB24" s="149"/>
      <c r="AC24" s="149"/>
      <c r="AD24" s="149"/>
      <c r="AE24" s="149" t="s">
        <v>1742</v>
      </c>
      <c r="AF24" s="149" t="s">
        <v>1769</v>
      </c>
      <c r="AG24" s="149"/>
      <c r="AH24" s="194"/>
      <c r="AI24" s="194"/>
      <c r="AJ24" s="197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2">
        <v>12</v>
      </c>
      <c r="B25" s="183" t="s">
        <v>1770</v>
      </c>
      <c r="C25" s="183" t="s">
        <v>1771</v>
      </c>
      <c r="D25" s="184" t="s">
        <v>330</v>
      </c>
      <c r="E25" s="185">
        <v>99.87</v>
      </c>
      <c r="F25" s="188"/>
      <c r="G25" s="186">
        <f t="shared" si="0"/>
        <v>0</v>
      </c>
      <c r="H25" s="188"/>
      <c r="I25" s="186">
        <f t="shared" si="1"/>
        <v>0</v>
      </c>
      <c r="J25" s="188"/>
      <c r="K25" s="186">
        <f t="shared" si="2"/>
        <v>0</v>
      </c>
      <c r="L25" s="186">
        <v>21</v>
      </c>
      <c r="M25" s="186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7" t="s">
        <v>331</v>
      </c>
      <c r="S25" s="187" t="s">
        <v>221</v>
      </c>
      <c r="T25" s="186" t="s">
        <v>221</v>
      </c>
      <c r="U25" s="186">
        <v>8.4000000000000005E-2</v>
      </c>
      <c r="V25" s="186">
        <f t="shared" si="6"/>
        <v>8.39</v>
      </c>
      <c r="W25" s="187"/>
      <c r="X25" s="187"/>
      <c r="Y25" s="149"/>
      <c r="Z25" s="149"/>
      <c r="AA25" s="149"/>
      <c r="AB25" s="149"/>
      <c r="AC25" s="149"/>
      <c r="AD25" s="149"/>
      <c r="AE25" s="149" t="s">
        <v>1742</v>
      </c>
      <c r="AF25" s="149" t="s">
        <v>1772</v>
      </c>
      <c r="AG25" s="149"/>
      <c r="AH25" s="194"/>
      <c r="AI25" s="194"/>
      <c r="AJ25" s="197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2">
        <v>13</v>
      </c>
      <c r="B26" s="183" t="s">
        <v>1773</v>
      </c>
      <c r="C26" s="183" t="s">
        <v>1774</v>
      </c>
      <c r="D26" s="184" t="s">
        <v>330</v>
      </c>
      <c r="E26" s="185">
        <v>3.84</v>
      </c>
      <c r="F26" s="188"/>
      <c r="G26" s="186">
        <f t="shared" si="0"/>
        <v>0</v>
      </c>
      <c r="H26" s="188"/>
      <c r="I26" s="186">
        <f t="shared" si="1"/>
        <v>0</v>
      </c>
      <c r="J26" s="188"/>
      <c r="K26" s="186">
        <f t="shared" si="2"/>
        <v>0</v>
      </c>
      <c r="L26" s="186">
        <v>21</v>
      </c>
      <c r="M26" s="186">
        <f t="shared" si="3"/>
        <v>0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7" t="s">
        <v>331</v>
      </c>
      <c r="S26" s="187" t="s">
        <v>221</v>
      </c>
      <c r="T26" s="186" t="s">
        <v>221</v>
      </c>
      <c r="U26" s="186">
        <v>1.7629999999999999</v>
      </c>
      <c r="V26" s="186">
        <f t="shared" si="6"/>
        <v>6.77</v>
      </c>
      <c r="W26" s="187"/>
      <c r="X26" s="187"/>
      <c r="Y26" s="149"/>
      <c r="Z26" s="149"/>
      <c r="AA26" s="149"/>
      <c r="AB26" s="149"/>
      <c r="AC26" s="149"/>
      <c r="AD26" s="149"/>
      <c r="AE26" s="149" t="s">
        <v>1742</v>
      </c>
      <c r="AF26" s="149" t="s">
        <v>1775</v>
      </c>
      <c r="AG26" s="149"/>
      <c r="AH26" s="194"/>
      <c r="AI26" s="194"/>
      <c r="AJ26" s="197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5">
      <c r="A27" s="136"/>
      <c r="B27" s="154"/>
      <c r="C27" s="154"/>
      <c r="D27" s="157"/>
      <c r="E27" s="15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0"/>
      <c r="S27" s="160"/>
      <c r="T27" s="159"/>
      <c r="U27" s="159"/>
      <c r="V27" s="159"/>
      <c r="W27" s="160"/>
      <c r="X27" s="160"/>
      <c r="AH27" s="193"/>
      <c r="AI27" s="193"/>
      <c r="AJ27" s="196"/>
    </row>
    <row r="28" spans="1:60" x14ac:dyDescent="0.25">
      <c r="A28" s="152" t="s">
        <v>215</v>
      </c>
      <c r="B28" s="169" t="s">
        <v>80</v>
      </c>
      <c r="C28" s="169" t="s">
        <v>81</v>
      </c>
      <c r="D28" s="170"/>
      <c r="E28" s="171"/>
      <c r="F28" s="172"/>
      <c r="G28" s="173">
        <f>SUMIF(AE29:AE30,"&lt;&gt;NOR",G29:G30)</f>
        <v>0</v>
      </c>
      <c r="H28" s="172"/>
      <c r="I28" s="172">
        <f>SUM(I29:I30)</f>
        <v>0</v>
      </c>
      <c r="J28" s="172"/>
      <c r="K28" s="172">
        <f>SUM(K29:K30)</f>
        <v>0</v>
      </c>
      <c r="L28" s="172"/>
      <c r="M28" s="172">
        <f>SUM(M29:M30)</f>
        <v>0</v>
      </c>
      <c r="N28" s="172"/>
      <c r="O28" s="172">
        <f>SUM(O29:O30)</f>
        <v>0.2</v>
      </c>
      <c r="P28" s="172"/>
      <c r="Q28" s="172">
        <f>SUM(Q29:Q30)</f>
        <v>0</v>
      </c>
      <c r="R28" s="174"/>
      <c r="S28" s="174"/>
      <c r="T28" s="172"/>
      <c r="U28" s="172"/>
      <c r="V28" s="172">
        <f>SUM(V29:V30)</f>
        <v>183.76999999999998</v>
      </c>
      <c r="W28" s="174"/>
      <c r="X28" s="175"/>
      <c r="AE28" t="s">
        <v>216</v>
      </c>
      <c r="AH28" s="193"/>
      <c r="AI28" s="193"/>
      <c r="AJ28" s="196"/>
    </row>
    <row r="29" spans="1:60" ht="20.399999999999999" outlineLevel="1" x14ac:dyDescent="0.25">
      <c r="A29" s="182">
        <v>14</v>
      </c>
      <c r="B29" s="183" t="s">
        <v>1776</v>
      </c>
      <c r="C29" s="183" t="s">
        <v>1777</v>
      </c>
      <c r="D29" s="184" t="s">
        <v>356</v>
      </c>
      <c r="E29" s="185">
        <v>228</v>
      </c>
      <c r="F29" s="188"/>
      <c r="G29" s="186">
        <f>ROUND(E29*F29,2)</f>
        <v>0</v>
      </c>
      <c r="H29" s="188"/>
      <c r="I29" s="186">
        <f>ROUND(E29*H29,2)</f>
        <v>0</v>
      </c>
      <c r="J29" s="188"/>
      <c r="K29" s="186">
        <f>ROUND(E29*J29,2)</f>
        <v>0</v>
      </c>
      <c r="L29" s="186">
        <v>21</v>
      </c>
      <c r="M29" s="186">
        <f>G29*(1+L29/100)</f>
        <v>0</v>
      </c>
      <c r="N29" s="186">
        <v>8.5999999999999998E-4</v>
      </c>
      <c r="O29" s="186">
        <f>ROUND(E29*N29,2)</f>
        <v>0.2</v>
      </c>
      <c r="P29" s="186">
        <v>0</v>
      </c>
      <c r="Q29" s="186">
        <f>ROUND(E29*P29,2)</f>
        <v>0</v>
      </c>
      <c r="R29" s="187" t="s">
        <v>331</v>
      </c>
      <c r="S29" s="187" t="s">
        <v>221</v>
      </c>
      <c r="T29" s="186" t="s">
        <v>221</v>
      </c>
      <c r="U29" s="186">
        <v>0.47899999999999998</v>
      </c>
      <c r="V29" s="186">
        <f>ROUND(E29*U29,2)</f>
        <v>109.21</v>
      </c>
      <c r="W29" s="187"/>
      <c r="X29" s="187"/>
      <c r="Y29" s="149"/>
      <c r="Z29" s="149"/>
      <c r="AA29" s="149"/>
      <c r="AB29" s="149"/>
      <c r="AC29" s="149"/>
      <c r="AD29" s="149"/>
      <c r="AE29" s="149" t="s">
        <v>1742</v>
      </c>
      <c r="AF29" s="149" t="s">
        <v>1778</v>
      </c>
      <c r="AG29" s="149"/>
      <c r="AH29" s="194"/>
      <c r="AI29" s="194"/>
      <c r="AJ29" s="197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2">
        <v>15</v>
      </c>
      <c r="B30" s="183" t="s">
        <v>1779</v>
      </c>
      <c r="C30" s="183" t="s">
        <v>1780</v>
      </c>
      <c r="D30" s="184" t="s">
        <v>356</v>
      </c>
      <c r="E30" s="185">
        <v>228</v>
      </c>
      <c r="F30" s="188"/>
      <c r="G30" s="186">
        <f>ROUND(E30*F30,2)</f>
        <v>0</v>
      </c>
      <c r="H30" s="188"/>
      <c r="I30" s="186">
        <f>ROUND(E30*H30,2)</f>
        <v>0</v>
      </c>
      <c r="J30" s="188"/>
      <c r="K30" s="186">
        <f>ROUND(E30*J30,2)</f>
        <v>0</v>
      </c>
      <c r="L30" s="186">
        <v>21</v>
      </c>
      <c r="M30" s="186">
        <f>G30*(1+L30/100)</f>
        <v>0</v>
      </c>
      <c r="N30" s="186">
        <v>0</v>
      </c>
      <c r="O30" s="186">
        <f>ROUND(E30*N30,2)</f>
        <v>0</v>
      </c>
      <c r="P30" s="186">
        <v>0</v>
      </c>
      <c r="Q30" s="186">
        <f>ROUND(E30*P30,2)</f>
        <v>0</v>
      </c>
      <c r="R30" s="187" t="s">
        <v>331</v>
      </c>
      <c r="S30" s="187" t="s">
        <v>221</v>
      </c>
      <c r="T30" s="186" t="s">
        <v>221</v>
      </c>
      <c r="U30" s="186">
        <v>0.32700000000000001</v>
      </c>
      <c r="V30" s="186">
        <f>ROUND(E30*U30,2)</f>
        <v>74.56</v>
      </c>
      <c r="W30" s="187"/>
      <c r="X30" s="187"/>
      <c r="Y30" s="149"/>
      <c r="Z30" s="149"/>
      <c r="AA30" s="149"/>
      <c r="AB30" s="149"/>
      <c r="AC30" s="149"/>
      <c r="AD30" s="149"/>
      <c r="AE30" s="149" t="s">
        <v>1742</v>
      </c>
      <c r="AF30" s="149" t="s">
        <v>1781</v>
      </c>
      <c r="AG30" s="149"/>
      <c r="AH30" s="194"/>
      <c r="AI30" s="194"/>
      <c r="AJ30" s="197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5">
      <c r="A31" s="136"/>
      <c r="B31" s="154"/>
      <c r="C31" s="154"/>
      <c r="D31" s="157"/>
      <c r="E31" s="158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0"/>
      <c r="S31" s="160"/>
      <c r="T31" s="159"/>
      <c r="U31" s="159"/>
      <c r="V31" s="159"/>
      <c r="W31" s="160"/>
      <c r="X31" s="160"/>
      <c r="AH31" s="193"/>
      <c r="AI31" s="193"/>
      <c r="AJ31" s="196"/>
    </row>
    <row r="32" spans="1:60" x14ac:dyDescent="0.25">
      <c r="A32" s="152" t="s">
        <v>215</v>
      </c>
      <c r="B32" s="169" t="s">
        <v>82</v>
      </c>
      <c r="C32" s="169" t="s">
        <v>83</v>
      </c>
      <c r="D32" s="170"/>
      <c r="E32" s="171"/>
      <c r="F32" s="172"/>
      <c r="G32" s="173">
        <f>SUMIF(AE33:AE38,"&lt;&gt;NOR",G33:G38)</f>
        <v>0</v>
      </c>
      <c r="H32" s="172"/>
      <c r="I32" s="172">
        <f>SUM(I33:I38)</f>
        <v>0</v>
      </c>
      <c r="J32" s="172"/>
      <c r="K32" s="172">
        <f>SUM(K33:K38)</f>
        <v>0</v>
      </c>
      <c r="L32" s="172"/>
      <c r="M32" s="172">
        <f>SUM(M33:M38)</f>
        <v>0</v>
      </c>
      <c r="N32" s="172"/>
      <c r="O32" s="172">
        <f>SUM(O33:O38)</f>
        <v>0</v>
      </c>
      <c r="P32" s="172"/>
      <c r="Q32" s="172">
        <f>SUM(Q33:Q38)</f>
        <v>0</v>
      </c>
      <c r="R32" s="174"/>
      <c r="S32" s="174"/>
      <c r="T32" s="172"/>
      <c r="U32" s="172"/>
      <c r="V32" s="172">
        <f>SUM(V33:V38)</f>
        <v>119.57000000000001</v>
      </c>
      <c r="W32" s="174"/>
      <c r="X32" s="175"/>
      <c r="AE32" t="s">
        <v>216</v>
      </c>
      <c r="AH32" s="193"/>
      <c r="AI32" s="193"/>
      <c r="AJ32" s="196"/>
    </row>
    <row r="33" spans="1:60" outlineLevel="1" x14ac:dyDescent="0.25">
      <c r="A33" s="182">
        <v>16</v>
      </c>
      <c r="B33" s="183" t="s">
        <v>1782</v>
      </c>
      <c r="C33" s="183" t="s">
        <v>1783</v>
      </c>
      <c r="D33" s="184" t="s">
        <v>330</v>
      </c>
      <c r="E33" s="185">
        <v>182.67</v>
      </c>
      <c r="F33" s="188"/>
      <c r="G33" s="186">
        <f t="shared" ref="G33:G38" si="7">ROUND(E33*F33,2)</f>
        <v>0</v>
      </c>
      <c r="H33" s="188"/>
      <c r="I33" s="186">
        <f t="shared" ref="I33:I38" si="8">ROUND(E33*H33,2)</f>
        <v>0</v>
      </c>
      <c r="J33" s="188"/>
      <c r="K33" s="186">
        <f t="shared" ref="K33:K38" si="9">ROUND(E33*J33,2)</f>
        <v>0</v>
      </c>
      <c r="L33" s="186">
        <v>21</v>
      </c>
      <c r="M33" s="186">
        <f t="shared" ref="M33:M38" si="10">G33*(1+L33/100)</f>
        <v>0</v>
      </c>
      <c r="N33" s="186">
        <v>0</v>
      </c>
      <c r="O33" s="186">
        <f t="shared" ref="O33:O38" si="11">ROUND(E33*N33,2)</f>
        <v>0</v>
      </c>
      <c r="P33" s="186">
        <v>0</v>
      </c>
      <c r="Q33" s="186">
        <f t="shared" ref="Q33:Q38" si="12">ROUND(E33*P33,2)</f>
        <v>0</v>
      </c>
      <c r="R33" s="187" t="s">
        <v>331</v>
      </c>
      <c r="S33" s="187" t="s">
        <v>221</v>
      </c>
      <c r="T33" s="186" t="s">
        <v>221</v>
      </c>
      <c r="U33" s="186">
        <v>0.34499999999999997</v>
      </c>
      <c r="V33" s="186">
        <f t="shared" ref="V33:V38" si="13">ROUND(E33*U33,2)</f>
        <v>63.02</v>
      </c>
      <c r="W33" s="187"/>
      <c r="X33" s="187"/>
      <c r="Y33" s="149"/>
      <c r="Z33" s="149"/>
      <c r="AA33" s="149"/>
      <c r="AB33" s="149"/>
      <c r="AC33" s="149"/>
      <c r="AD33" s="149"/>
      <c r="AE33" s="149" t="s">
        <v>1742</v>
      </c>
      <c r="AF33" s="149" t="s">
        <v>1784</v>
      </c>
      <c r="AG33" s="149"/>
      <c r="AH33" s="194"/>
      <c r="AI33" s="194"/>
      <c r="AJ33" s="197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2">
        <v>17</v>
      </c>
      <c r="B34" s="183" t="s">
        <v>1785</v>
      </c>
      <c r="C34" s="183" t="s">
        <v>1786</v>
      </c>
      <c r="D34" s="184" t="s">
        <v>330</v>
      </c>
      <c r="E34" s="185">
        <v>182.67</v>
      </c>
      <c r="F34" s="188"/>
      <c r="G34" s="186">
        <f t="shared" si="7"/>
        <v>0</v>
      </c>
      <c r="H34" s="188"/>
      <c r="I34" s="186">
        <f t="shared" si="8"/>
        <v>0</v>
      </c>
      <c r="J34" s="188"/>
      <c r="K34" s="186">
        <f t="shared" si="9"/>
        <v>0</v>
      </c>
      <c r="L34" s="186">
        <v>21</v>
      </c>
      <c r="M34" s="186">
        <f t="shared" si="10"/>
        <v>0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7" t="s">
        <v>331</v>
      </c>
      <c r="S34" s="187" t="s">
        <v>221</v>
      </c>
      <c r="T34" s="186" t="s">
        <v>221</v>
      </c>
      <c r="U34" s="186">
        <v>7.3999999999999996E-2</v>
      </c>
      <c r="V34" s="186">
        <f t="shared" si="13"/>
        <v>13.52</v>
      </c>
      <c r="W34" s="187"/>
      <c r="X34" s="187"/>
      <c r="Y34" s="149"/>
      <c r="Z34" s="149"/>
      <c r="AA34" s="149"/>
      <c r="AB34" s="149"/>
      <c r="AC34" s="149"/>
      <c r="AD34" s="149"/>
      <c r="AE34" s="149" t="s">
        <v>1742</v>
      </c>
      <c r="AF34" s="149" t="s">
        <v>1787</v>
      </c>
      <c r="AG34" s="149"/>
      <c r="AH34" s="194"/>
      <c r="AI34" s="194"/>
      <c r="AJ34" s="197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2">
        <v>18</v>
      </c>
      <c r="B35" s="183" t="s">
        <v>1788</v>
      </c>
      <c r="C35" s="183" t="s">
        <v>1789</v>
      </c>
      <c r="D35" s="184" t="s">
        <v>330</v>
      </c>
      <c r="E35" s="185">
        <v>65.09</v>
      </c>
      <c r="F35" s="188"/>
      <c r="G35" s="186">
        <f t="shared" si="7"/>
        <v>0</v>
      </c>
      <c r="H35" s="188"/>
      <c r="I35" s="186">
        <f t="shared" si="8"/>
        <v>0</v>
      </c>
      <c r="J35" s="188"/>
      <c r="K35" s="186">
        <f t="shared" si="9"/>
        <v>0</v>
      </c>
      <c r="L35" s="186">
        <v>21</v>
      </c>
      <c r="M35" s="186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7" t="s">
        <v>331</v>
      </c>
      <c r="S35" s="187" t="s">
        <v>221</v>
      </c>
      <c r="T35" s="186" t="s">
        <v>221</v>
      </c>
      <c r="U35" s="186">
        <v>0.65200000000000002</v>
      </c>
      <c r="V35" s="186">
        <f t="shared" si="13"/>
        <v>42.44</v>
      </c>
      <c r="W35" s="187"/>
      <c r="X35" s="187"/>
      <c r="Y35" s="149"/>
      <c r="Z35" s="149"/>
      <c r="AA35" s="149"/>
      <c r="AB35" s="149"/>
      <c r="AC35" s="149"/>
      <c r="AD35" s="149"/>
      <c r="AE35" s="149" t="s">
        <v>1742</v>
      </c>
      <c r="AF35" s="149" t="s">
        <v>1790</v>
      </c>
      <c r="AG35" s="149"/>
      <c r="AH35" s="194"/>
      <c r="AI35" s="194"/>
      <c r="AJ35" s="197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82">
        <v>19</v>
      </c>
      <c r="B36" s="183" t="s">
        <v>1791</v>
      </c>
      <c r="C36" s="183" t="s">
        <v>1792</v>
      </c>
      <c r="D36" s="184" t="s">
        <v>330</v>
      </c>
      <c r="E36" s="185">
        <v>65.09</v>
      </c>
      <c r="F36" s="188"/>
      <c r="G36" s="186">
        <f t="shared" si="7"/>
        <v>0</v>
      </c>
      <c r="H36" s="188"/>
      <c r="I36" s="186">
        <f t="shared" si="8"/>
        <v>0</v>
      </c>
      <c r="J36" s="188"/>
      <c r="K36" s="186">
        <f t="shared" si="9"/>
        <v>0</v>
      </c>
      <c r="L36" s="186">
        <v>21</v>
      </c>
      <c r="M36" s="186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7" t="s">
        <v>331</v>
      </c>
      <c r="S36" s="187" t="s">
        <v>221</v>
      </c>
      <c r="T36" s="186" t="s">
        <v>221</v>
      </c>
      <c r="U36" s="186">
        <v>8.9999999999999993E-3</v>
      </c>
      <c r="V36" s="186">
        <f t="shared" si="13"/>
        <v>0.59</v>
      </c>
      <c r="W36" s="187"/>
      <c r="X36" s="187"/>
      <c r="Y36" s="149"/>
      <c r="Z36" s="149"/>
      <c r="AA36" s="149"/>
      <c r="AB36" s="149"/>
      <c r="AC36" s="149"/>
      <c r="AD36" s="149"/>
      <c r="AE36" s="149" t="s">
        <v>1742</v>
      </c>
      <c r="AF36" s="149" t="s">
        <v>1793</v>
      </c>
      <c r="AG36" s="149"/>
      <c r="AH36" s="194"/>
      <c r="AI36" s="194"/>
      <c r="AJ36" s="197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2">
        <v>20</v>
      </c>
      <c r="B37" s="183" t="s">
        <v>1794</v>
      </c>
      <c r="C37" s="183" t="s">
        <v>1795</v>
      </c>
      <c r="D37" s="184" t="s">
        <v>1796</v>
      </c>
      <c r="E37" s="185">
        <v>1</v>
      </c>
      <c r="F37" s="188"/>
      <c r="G37" s="186">
        <f t="shared" si="7"/>
        <v>0</v>
      </c>
      <c r="H37" s="188"/>
      <c r="I37" s="186">
        <f t="shared" si="8"/>
        <v>0</v>
      </c>
      <c r="J37" s="188"/>
      <c r="K37" s="186">
        <f t="shared" si="9"/>
        <v>0</v>
      </c>
      <c r="L37" s="186">
        <v>21</v>
      </c>
      <c r="M37" s="186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7"/>
      <c r="S37" s="187" t="s">
        <v>230</v>
      </c>
      <c r="T37" s="186" t="s">
        <v>222</v>
      </c>
      <c r="U37" s="186">
        <v>0</v>
      </c>
      <c r="V37" s="186">
        <f t="shared" si="13"/>
        <v>0</v>
      </c>
      <c r="W37" s="187"/>
      <c r="X37" s="187"/>
      <c r="Y37" s="149"/>
      <c r="Z37" s="149"/>
      <c r="AA37" s="149"/>
      <c r="AB37" s="149"/>
      <c r="AC37" s="149"/>
      <c r="AD37" s="149"/>
      <c r="AE37" s="149" t="s">
        <v>1742</v>
      </c>
      <c r="AF37" s="149" t="s">
        <v>1797</v>
      </c>
      <c r="AG37" s="149"/>
      <c r="AH37" s="194"/>
      <c r="AI37" s="194"/>
      <c r="AJ37" s="197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2">
        <v>21</v>
      </c>
      <c r="B38" s="183" t="s">
        <v>1798</v>
      </c>
      <c r="C38" s="183" t="s">
        <v>1799</v>
      </c>
      <c r="D38" s="184" t="s">
        <v>364</v>
      </c>
      <c r="E38" s="185">
        <v>84.62</v>
      </c>
      <c r="F38" s="188"/>
      <c r="G38" s="186">
        <f t="shared" si="7"/>
        <v>0</v>
      </c>
      <c r="H38" s="188"/>
      <c r="I38" s="186">
        <f t="shared" si="8"/>
        <v>0</v>
      </c>
      <c r="J38" s="188"/>
      <c r="K38" s="186">
        <f t="shared" si="9"/>
        <v>0</v>
      </c>
      <c r="L38" s="186">
        <v>21</v>
      </c>
      <c r="M38" s="186">
        <f t="shared" si="10"/>
        <v>0</v>
      </c>
      <c r="N38" s="186">
        <v>0</v>
      </c>
      <c r="O38" s="186">
        <f t="shared" si="11"/>
        <v>0</v>
      </c>
      <c r="P38" s="186">
        <v>0</v>
      </c>
      <c r="Q38" s="186">
        <f t="shared" si="12"/>
        <v>0</v>
      </c>
      <c r="R38" s="187" t="s">
        <v>1047</v>
      </c>
      <c r="S38" s="187" t="s">
        <v>221</v>
      </c>
      <c r="T38" s="186" t="s">
        <v>221</v>
      </c>
      <c r="U38" s="186">
        <v>0</v>
      </c>
      <c r="V38" s="186">
        <f t="shared" si="13"/>
        <v>0</v>
      </c>
      <c r="W38" s="187"/>
      <c r="X38" s="187"/>
      <c r="Y38" s="149"/>
      <c r="Z38" s="149"/>
      <c r="AA38" s="149"/>
      <c r="AB38" s="149"/>
      <c r="AC38" s="149"/>
      <c r="AD38" s="149"/>
      <c r="AE38" s="149" t="s">
        <v>1742</v>
      </c>
      <c r="AF38" s="149" t="s">
        <v>1800</v>
      </c>
      <c r="AG38" s="149"/>
      <c r="AH38" s="194"/>
      <c r="AI38" s="194"/>
      <c r="AJ38" s="197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5">
      <c r="A39" s="136"/>
      <c r="B39" s="154"/>
      <c r="C39" s="154"/>
      <c r="D39" s="157"/>
      <c r="E39" s="158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60"/>
      <c r="S39" s="160"/>
      <c r="T39" s="159"/>
      <c r="U39" s="159"/>
      <c r="V39" s="159"/>
      <c r="W39" s="160"/>
      <c r="X39" s="160"/>
      <c r="AH39" s="193"/>
      <c r="AI39" s="193"/>
      <c r="AJ39" s="196"/>
    </row>
    <row r="40" spans="1:60" x14ac:dyDescent="0.25">
      <c r="A40" s="152" t="s">
        <v>215</v>
      </c>
      <c r="B40" s="169" t="s">
        <v>84</v>
      </c>
      <c r="C40" s="169" t="s">
        <v>85</v>
      </c>
      <c r="D40" s="170"/>
      <c r="E40" s="171"/>
      <c r="F40" s="172"/>
      <c r="G40" s="173">
        <f>SUMIF(AE41:AE44,"&lt;&gt;NOR",G41:G44)</f>
        <v>0</v>
      </c>
      <c r="H40" s="172"/>
      <c r="I40" s="172">
        <f>SUM(I41:I44)</f>
        <v>0</v>
      </c>
      <c r="J40" s="172"/>
      <c r="K40" s="172">
        <f>SUM(K41:K44)</f>
        <v>0</v>
      </c>
      <c r="L40" s="172"/>
      <c r="M40" s="172">
        <f>SUM(M41:M44)</f>
        <v>0</v>
      </c>
      <c r="N40" s="172"/>
      <c r="O40" s="172">
        <f>SUM(O41:O44)</f>
        <v>62.62</v>
      </c>
      <c r="P40" s="172"/>
      <c r="Q40" s="172">
        <f>SUM(Q41:Q44)</f>
        <v>0</v>
      </c>
      <c r="R40" s="174"/>
      <c r="S40" s="174"/>
      <c r="T40" s="172"/>
      <c r="U40" s="172"/>
      <c r="V40" s="172">
        <f>SUM(V41:V44)</f>
        <v>188.57</v>
      </c>
      <c r="W40" s="174"/>
      <c r="X40" s="175"/>
      <c r="AE40" t="s">
        <v>216</v>
      </c>
      <c r="AH40" s="193"/>
      <c r="AI40" s="193"/>
      <c r="AJ40" s="196"/>
    </row>
    <row r="41" spans="1:60" outlineLevel="1" x14ac:dyDescent="0.25">
      <c r="A41" s="182">
        <v>22</v>
      </c>
      <c r="B41" s="183" t="s">
        <v>350</v>
      </c>
      <c r="C41" s="183" t="s">
        <v>351</v>
      </c>
      <c r="D41" s="184" t="s">
        <v>330</v>
      </c>
      <c r="E41" s="185">
        <v>112.02</v>
      </c>
      <c r="F41" s="188"/>
      <c r="G41" s="186">
        <f>ROUND(E41*F41,2)</f>
        <v>0</v>
      </c>
      <c r="H41" s="188"/>
      <c r="I41" s="186">
        <f>ROUND(E41*H41,2)</f>
        <v>0</v>
      </c>
      <c r="J41" s="188"/>
      <c r="K41" s="186">
        <f>ROUND(E41*J41,2)</f>
        <v>0</v>
      </c>
      <c r="L41" s="186">
        <v>21</v>
      </c>
      <c r="M41" s="186">
        <f>G41*(1+L41/100)</f>
        <v>0</v>
      </c>
      <c r="N41" s="186">
        <v>0</v>
      </c>
      <c r="O41" s="186">
        <f>ROUND(E41*N41,2)</f>
        <v>0</v>
      </c>
      <c r="P41" s="186">
        <v>0</v>
      </c>
      <c r="Q41" s="186">
        <f>ROUND(E41*P41,2)</f>
        <v>0</v>
      </c>
      <c r="R41" s="187" t="s">
        <v>331</v>
      </c>
      <c r="S41" s="187" t="s">
        <v>221</v>
      </c>
      <c r="T41" s="186" t="s">
        <v>221</v>
      </c>
      <c r="U41" s="186">
        <v>0.20200000000000001</v>
      </c>
      <c r="V41" s="186">
        <f>ROUND(E41*U41,2)</f>
        <v>22.63</v>
      </c>
      <c r="W41" s="187"/>
      <c r="X41" s="187"/>
      <c r="Y41" s="149"/>
      <c r="Z41" s="149"/>
      <c r="AA41" s="149"/>
      <c r="AB41" s="149"/>
      <c r="AC41" s="149"/>
      <c r="AD41" s="149"/>
      <c r="AE41" s="149" t="s">
        <v>1742</v>
      </c>
      <c r="AF41" s="149" t="s">
        <v>1801</v>
      </c>
      <c r="AG41" s="149"/>
      <c r="AH41" s="194"/>
      <c r="AI41" s="194"/>
      <c r="AJ41" s="197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2">
        <v>23</v>
      </c>
      <c r="B42" s="183" t="s">
        <v>1802</v>
      </c>
      <c r="C42" s="183" t="s">
        <v>1803</v>
      </c>
      <c r="D42" s="184" t="s">
        <v>330</v>
      </c>
      <c r="E42" s="185">
        <v>46.71</v>
      </c>
      <c r="F42" s="188"/>
      <c r="G42" s="186">
        <f>ROUND(E42*F42,2)</f>
        <v>0</v>
      </c>
      <c r="H42" s="188"/>
      <c r="I42" s="186">
        <f>ROUND(E42*H42,2)</f>
        <v>0</v>
      </c>
      <c r="J42" s="188"/>
      <c r="K42" s="186">
        <f>ROUND(E42*J42,2)</f>
        <v>0</v>
      </c>
      <c r="L42" s="186">
        <v>21</v>
      </c>
      <c r="M42" s="186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7" t="s">
        <v>331</v>
      </c>
      <c r="S42" s="187" t="s">
        <v>221</v>
      </c>
      <c r="T42" s="186" t="s">
        <v>221</v>
      </c>
      <c r="U42" s="186">
        <v>1.587</v>
      </c>
      <c r="V42" s="186">
        <f>ROUND(E42*U42,2)</f>
        <v>74.13</v>
      </c>
      <c r="W42" s="187"/>
      <c r="X42" s="187"/>
      <c r="Y42" s="149"/>
      <c r="Z42" s="149"/>
      <c r="AA42" s="149"/>
      <c r="AB42" s="149"/>
      <c r="AC42" s="149"/>
      <c r="AD42" s="149"/>
      <c r="AE42" s="149" t="s">
        <v>1742</v>
      </c>
      <c r="AF42" s="149" t="s">
        <v>1804</v>
      </c>
      <c r="AG42" s="149"/>
      <c r="AH42" s="194"/>
      <c r="AI42" s="194"/>
      <c r="AJ42" s="197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2">
        <v>24</v>
      </c>
      <c r="B43" s="183" t="s">
        <v>1805</v>
      </c>
      <c r="C43" s="183" t="s">
        <v>1806</v>
      </c>
      <c r="D43" s="184" t="s">
        <v>330</v>
      </c>
      <c r="E43" s="185">
        <v>46.71</v>
      </c>
      <c r="F43" s="188"/>
      <c r="G43" s="186">
        <f>ROUND(E43*F43,2)</f>
        <v>0</v>
      </c>
      <c r="H43" s="188"/>
      <c r="I43" s="186">
        <f>ROUND(E43*H43,2)</f>
        <v>0</v>
      </c>
      <c r="J43" s="188"/>
      <c r="K43" s="186">
        <f>ROUND(E43*J43,2)</f>
        <v>0</v>
      </c>
      <c r="L43" s="186">
        <v>21</v>
      </c>
      <c r="M43" s="186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7" t="s">
        <v>331</v>
      </c>
      <c r="S43" s="187" t="s">
        <v>221</v>
      </c>
      <c r="T43" s="186" t="s">
        <v>221</v>
      </c>
      <c r="U43" s="186">
        <v>0.94</v>
      </c>
      <c r="V43" s="186">
        <f>ROUND(E43*U43,2)</f>
        <v>43.91</v>
      </c>
      <c r="W43" s="187"/>
      <c r="X43" s="187"/>
      <c r="Y43" s="149"/>
      <c r="Z43" s="149"/>
      <c r="AA43" s="149"/>
      <c r="AB43" s="149"/>
      <c r="AC43" s="149"/>
      <c r="AD43" s="149"/>
      <c r="AE43" s="149" t="s">
        <v>1742</v>
      </c>
      <c r="AF43" s="149" t="s">
        <v>1807</v>
      </c>
      <c r="AG43" s="149"/>
      <c r="AH43" s="194"/>
      <c r="AI43" s="194"/>
      <c r="AJ43" s="197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2">
        <v>25</v>
      </c>
      <c r="B44" s="183" t="s">
        <v>1808</v>
      </c>
      <c r="C44" s="183" t="s">
        <v>1809</v>
      </c>
      <c r="D44" s="184" t="s">
        <v>330</v>
      </c>
      <c r="E44" s="185">
        <v>36.76</v>
      </c>
      <c r="F44" s="188"/>
      <c r="G44" s="186">
        <f>ROUND(E44*F44,2)</f>
        <v>0</v>
      </c>
      <c r="H44" s="188"/>
      <c r="I44" s="186">
        <f>ROUND(E44*H44,2)</f>
        <v>0</v>
      </c>
      <c r="J44" s="188"/>
      <c r="K44" s="186">
        <f>ROUND(E44*J44,2)</f>
        <v>0</v>
      </c>
      <c r="L44" s="186">
        <v>21</v>
      </c>
      <c r="M44" s="186">
        <f>G44*(1+L44/100)</f>
        <v>0</v>
      </c>
      <c r="N44" s="186">
        <v>1.7034</v>
      </c>
      <c r="O44" s="186">
        <f>ROUND(E44*N44,2)</f>
        <v>62.62</v>
      </c>
      <c r="P44" s="186">
        <v>0</v>
      </c>
      <c r="Q44" s="186">
        <f>ROUND(E44*P44,2)</f>
        <v>0</v>
      </c>
      <c r="R44" s="187" t="s">
        <v>1810</v>
      </c>
      <c r="S44" s="187" t="s">
        <v>221</v>
      </c>
      <c r="T44" s="186" t="s">
        <v>221</v>
      </c>
      <c r="U44" s="186">
        <v>1.3029999999999999</v>
      </c>
      <c r="V44" s="186">
        <f>ROUND(E44*U44,2)</f>
        <v>47.9</v>
      </c>
      <c r="W44" s="187"/>
      <c r="X44" s="187"/>
      <c r="Y44" s="149"/>
      <c r="Z44" s="149"/>
      <c r="AA44" s="149"/>
      <c r="AB44" s="149"/>
      <c r="AC44" s="149"/>
      <c r="AD44" s="149"/>
      <c r="AE44" s="149" t="s">
        <v>1742</v>
      </c>
      <c r="AF44" s="149" t="s">
        <v>1811</v>
      </c>
      <c r="AG44" s="149"/>
      <c r="AH44" s="194"/>
      <c r="AI44" s="194"/>
      <c r="AJ44" s="197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5">
      <c r="A45" s="136"/>
      <c r="B45" s="154"/>
      <c r="C45" s="154"/>
      <c r="D45" s="157"/>
      <c r="E45" s="158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60"/>
      <c r="S45" s="160"/>
      <c r="T45" s="159"/>
      <c r="U45" s="159"/>
      <c r="V45" s="159"/>
      <c r="W45" s="160"/>
      <c r="X45" s="160"/>
      <c r="AH45" s="193"/>
      <c r="AI45" s="193"/>
      <c r="AJ45" s="196"/>
    </row>
    <row r="46" spans="1:60" x14ac:dyDescent="0.25">
      <c r="A46" s="152" t="s">
        <v>215</v>
      </c>
      <c r="B46" s="169" t="s">
        <v>134</v>
      </c>
      <c r="C46" s="169" t="s">
        <v>135</v>
      </c>
      <c r="D46" s="170"/>
      <c r="E46" s="171"/>
      <c r="F46" s="172"/>
      <c r="G46" s="173">
        <f>SUMIF(AE47:AE77,"&lt;&gt;NOR",G47:G77)</f>
        <v>0</v>
      </c>
      <c r="H46" s="172"/>
      <c r="I46" s="172">
        <f>SUM(I47:I77)</f>
        <v>0</v>
      </c>
      <c r="J46" s="172"/>
      <c r="K46" s="172">
        <f>SUM(K47:K77)</f>
        <v>0</v>
      </c>
      <c r="L46" s="172"/>
      <c r="M46" s="172">
        <f>SUM(M47:M77)</f>
        <v>0</v>
      </c>
      <c r="N46" s="172"/>
      <c r="O46" s="172">
        <f>SUM(O47:O77)</f>
        <v>0.8600000000000001</v>
      </c>
      <c r="P46" s="172"/>
      <c r="Q46" s="172">
        <f>SUM(Q47:Q77)</f>
        <v>0</v>
      </c>
      <c r="R46" s="174"/>
      <c r="S46" s="174"/>
      <c r="T46" s="172"/>
      <c r="U46" s="172"/>
      <c r="V46" s="172">
        <f>SUM(V47:V77)</f>
        <v>217.91000000000003</v>
      </c>
      <c r="W46" s="174"/>
      <c r="X46" s="175"/>
      <c r="AE46" t="s">
        <v>216</v>
      </c>
      <c r="AH46" s="193"/>
      <c r="AI46" s="193"/>
      <c r="AJ46" s="196"/>
    </row>
    <row r="47" spans="1:60" outlineLevel="1" x14ac:dyDescent="0.25">
      <c r="A47" s="182">
        <v>26</v>
      </c>
      <c r="B47" s="183" t="s">
        <v>1812</v>
      </c>
      <c r="C47" s="183" t="s">
        <v>1813</v>
      </c>
      <c r="D47" s="184" t="s">
        <v>382</v>
      </c>
      <c r="E47" s="185">
        <v>3</v>
      </c>
      <c r="F47" s="188"/>
      <c r="G47" s="186">
        <f t="shared" ref="G47:G77" si="14">ROUND(E47*F47,2)</f>
        <v>0</v>
      </c>
      <c r="H47" s="188"/>
      <c r="I47" s="186">
        <f t="shared" ref="I47:I77" si="15">ROUND(E47*H47,2)</f>
        <v>0</v>
      </c>
      <c r="J47" s="188"/>
      <c r="K47" s="186">
        <f t="shared" ref="K47:K77" si="16">ROUND(E47*J47,2)</f>
        <v>0</v>
      </c>
      <c r="L47" s="186">
        <v>21</v>
      </c>
      <c r="M47" s="186">
        <f t="shared" ref="M47:M77" si="17">G47*(1+L47/100)</f>
        <v>0</v>
      </c>
      <c r="N47" s="186">
        <v>2.0899999999999998E-3</v>
      </c>
      <c r="O47" s="186">
        <f t="shared" ref="O47:O77" si="18">ROUND(E47*N47,2)</f>
        <v>0.01</v>
      </c>
      <c r="P47" s="186">
        <v>0</v>
      </c>
      <c r="Q47" s="186">
        <f t="shared" ref="Q47:Q77" si="19">ROUND(E47*P47,2)</f>
        <v>0</v>
      </c>
      <c r="R47" s="187" t="s">
        <v>1814</v>
      </c>
      <c r="S47" s="187" t="s">
        <v>221</v>
      </c>
      <c r="T47" s="186" t="s">
        <v>221</v>
      </c>
      <c r="U47" s="186">
        <v>1.744</v>
      </c>
      <c r="V47" s="186">
        <f t="shared" ref="V47:V77" si="20">ROUND(E47*U47,2)</f>
        <v>5.23</v>
      </c>
      <c r="W47" s="187"/>
      <c r="X47" s="187"/>
      <c r="Y47" s="149"/>
      <c r="Z47" s="149"/>
      <c r="AA47" s="149"/>
      <c r="AB47" s="149"/>
      <c r="AC47" s="149"/>
      <c r="AD47" s="149"/>
      <c r="AE47" s="149" t="s">
        <v>1815</v>
      </c>
      <c r="AF47" s="149" t="s">
        <v>1816</v>
      </c>
      <c r="AG47" s="149"/>
      <c r="AH47" s="194"/>
      <c r="AI47" s="194"/>
      <c r="AJ47" s="197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2">
        <v>27</v>
      </c>
      <c r="B48" s="183" t="s">
        <v>1817</v>
      </c>
      <c r="C48" s="183" t="s">
        <v>1818</v>
      </c>
      <c r="D48" s="184" t="s">
        <v>501</v>
      </c>
      <c r="E48" s="185">
        <v>4</v>
      </c>
      <c r="F48" s="188"/>
      <c r="G48" s="186">
        <f t="shared" si="14"/>
        <v>0</v>
      </c>
      <c r="H48" s="188"/>
      <c r="I48" s="186">
        <f t="shared" si="15"/>
        <v>0</v>
      </c>
      <c r="J48" s="188"/>
      <c r="K48" s="186">
        <f t="shared" si="16"/>
        <v>0</v>
      </c>
      <c r="L48" s="186">
        <v>21</v>
      </c>
      <c r="M48" s="186">
        <f t="shared" si="17"/>
        <v>0</v>
      </c>
      <c r="N48" s="186">
        <v>3.8000000000000002E-4</v>
      </c>
      <c r="O48" s="186">
        <f t="shared" si="18"/>
        <v>0</v>
      </c>
      <c r="P48" s="186">
        <v>0</v>
      </c>
      <c r="Q48" s="186">
        <f t="shared" si="19"/>
        <v>0</v>
      </c>
      <c r="R48" s="187" t="s">
        <v>1814</v>
      </c>
      <c r="S48" s="187" t="s">
        <v>221</v>
      </c>
      <c r="T48" s="186" t="s">
        <v>221</v>
      </c>
      <c r="U48" s="186">
        <v>0.32</v>
      </c>
      <c r="V48" s="186">
        <f t="shared" si="20"/>
        <v>1.28</v>
      </c>
      <c r="W48" s="187"/>
      <c r="X48" s="187"/>
      <c r="Y48" s="149"/>
      <c r="Z48" s="149"/>
      <c r="AA48" s="149"/>
      <c r="AB48" s="149"/>
      <c r="AC48" s="149"/>
      <c r="AD48" s="149"/>
      <c r="AE48" s="149" t="s">
        <v>1815</v>
      </c>
      <c r="AF48" s="149" t="s">
        <v>1819</v>
      </c>
      <c r="AG48" s="149"/>
      <c r="AH48" s="194"/>
      <c r="AI48" s="194"/>
      <c r="AJ48" s="197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2">
        <v>28</v>
      </c>
      <c r="B49" s="183" t="s">
        <v>1820</v>
      </c>
      <c r="C49" s="183" t="s">
        <v>1821</v>
      </c>
      <c r="D49" s="184" t="s">
        <v>501</v>
      </c>
      <c r="E49" s="185">
        <v>32</v>
      </c>
      <c r="F49" s="188"/>
      <c r="G49" s="186">
        <f t="shared" si="14"/>
        <v>0</v>
      </c>
      <c r="H49" s="188"/>
      <c r="I49" s="186">
        <f t="shared" si="15"/>
        <v>0</v>
      </c>
      <c r="J49" s="188"/>
      <c r="K49" s="186">
        <f t="shared" si="16"/>
        <v>0</v>
      </c>
      <c r="L49" s="186">
        <v>21</v>
      </c>
      <c r="M49" s="186">
        <f t="shared" si="17"/>
        <v>0</v>
      </c>
      <c r="N49" s="186">
        <v>4.6999999999999999E-4</v>
      </c>
      <c r="O49" s="186">
        <f t="shared" si="18"/>
        <v>0.02</v>
      </c>
      <c r="P49" s="186">
        <v>0</v>
      </c>
      <c r="Q49" s="186">
        <f t="shared" si="19"/>
        <v>0</v>
      </c>
      <c r="R49" s="187" t="s">
        <v>1814</v>
      </c>
      <c r="S49" s="187" t="s">
        <v>221</v>
      </c>
      <c r="T49" s="186" t="s">
        <v>221</v>
      </c>
      <c r="U49" s="186">
        <v>0.35899999999999999</v>
      </c>
      <c r="V49" s="186">
        <f t="shared" si="20"/>
        <v>11.49</v>
      </c>
      <c r="W49" s="187"/>
      <c r="X49" s="187"/>
      <c r="Y49" s="149"/>
      <c r="Z49" s="149"/>
      <c r="AA49" s="149"/>
      <c r="AB49" s="149"/>
      <c r="AC49" s="149"/>
      <c r="AD49" s="149"/>
      <c r="AE49" s="149" t="s">
        <v>1815</v>
      </c>
      <c r="AF49" s="149" t="s">
        <v>1822</v>
      </c>
      <c r="AG49" s="149"/>
      <c r="AH49" s="194"/>
      <c r="AI49" s="194"/>
      <c r="AJ49" s="197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2">
        <v>29</v>
      </c>
      <c r="B50" s="183" t="s">
        <v>1823</v>
      </c>
      <c r="C50" s="183" t="s">
        <v>1824</v>
      </c>
      <c r="D50" s="184" t="s">
        <v>501</v>
      </c>
      <c r="E50" s="185">
        <v>4</v>
      </c>
      <c r="F50" s="188"/>
      <c r="G50" s="186">
        <f t="shared" si="14"/>
        <v>0</v>
      </c>
      <c r="H50" s="188"/>
      <c r="I50" s="186">
        <f t="shared" si="15"/>
        <v>0</v>
      </c>
      <c r="J50" s="188"/>
      <c r="K50" s="186">
        <f t="shared" si="16"/>
        <v>0</v>
      </c>
      <c r="L50" s="186">
        <v>21</v>
      </c>
      <c r="M50" s="186">
        <f t="shared" si="17"/>
        <v>0</v>
      </c>
      <c r="N50" s="186">
        <v>6.9999999999999999E-4</v>
      </c>
      <c r="O50" s="186">
        <f t="shared" si="18"/>
        <v>0</v>
      </c>
      <c r="P50" s="186">
        <v>0</v>
      </c>
      <c r="Q50" s="186">
        <f t="shared" si="19"/>
        <v>0</v>
      </c>
      <c r="R50" s="187" t="s">
        <v>1814</v>
      </c>
      <c r="S50" s="187" t="s">
        <v>221</v>
      </c>
      <c r="T50" s="186" t="s">
        <v>221</v>
      </c>
      <c r="U50" s="186">
        <v>0.45200000000000001</v>
      </c>
      <c r="V50" s="186">
        <f t="shared" si="20"/>
        <v>1.81</v>
      </c>
      <c r="W50" s="187"/>
      <c r="X50" s="187"/>
      <c r="Y50" s="149"/>
      <c r="Z50" s="149"/>
      <c r="AA50" s="149"/>
      <c r="AB50" s="149"/>
      <c r="AC50" s="149"/>
      <c r="AD50" s="149"/>
      <c r="AE50" s="149" t="s">
        <v>1815</v>
      </c>
      <c r="AF50" s="149" t="s">
        <v>1825</v>
      </c>
      <c r="AG50" s="149"/>
      <c r="AH50" s="194"/>
      <c r="AI50" s="194"/>
      <c r="AJ50" s="197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2">
        <v>30</v>
      </c>
      <c r="B51" s="183" t="s">
        <v>1826</v>
      </c>
      <c r="C51" s="183" t="s">
        <v>1827</v>
      </c>
      <c r="D51" s="184" t="s">
        <v>501</v>
      </c>
      <c r="E51" s="185">
        <v>18</v>
      </c>
      <c r="F51" s="188"/>
      <c r="G51" s="186">
        <f t="shared" si="14"/>
        <v>0</v>
      </c>
      <c r="H51" s="188"/>
      <c r="I51" s="186">
        <f t="shared" si="15"/>
        <v>0</v>
      </c>
      <c r="J51" s="188"/>
      <c r="K51" s="186">
        <f t="shared" si="16"/>
        <v>0</v>
      </c>
      <c r="L51" s="186">
        <v>21</v>
      </c>
      <c r="M51" s="186">
        <f t="shared" si="17"/>
        <v>0</v>
      </c>
      <c r="N51" s="186">
        <v>1.5200000000000001E-3</v>
      </c>
      <c r="O51" s="186">
        <f t="shared" si="18"/>
        <v>0.03</v>
      </c>
      <c r="P51" s="186">
        <v>0</v>
      </c>
      <c r="Q51" s="186">
        <f t="shared" si="19"/>
        <v>0</v>
      </c>
      <c r="R51" s="187" t="s">
        <v>1814</v>
      </c>
      <c r="S51" s="187" t="s">
        <v>221</v>
      </c>
      <c r="T51" s="186" t="s">
        <v>221</v>
      </c>
      <c r="U51" s="186">
        <v>1.173</v>
      </c>
      <c r="V51" s="186">
        <f t="shared" si="20"/>
        <v>21.11</v>
      </c>
      <c r="W51" s="187"/>
      <c r="X51" s="187"/>
      <c r="Y51" s="149"/>
      <c r="Z51" s="149"/>
      <c r="AA51" s="149"/>
      <c r="AB51" s="149"/>
      <c r="AC51" s="149"/>
      <c r="AD51" s="149"/>
      <c r="AE51" s="149" t="s">
        <v>1815</v>
      </c>
      <c r="AF51" s="149" t="s">
        <v>1828</v>
      </c>
      <c r="AG51" s="149"/>
      <c r="AH51" s="194"/>
      <c r="AI51" s="194"/>
      <c r="AJ51" s="197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2">
        <v>31</v>
      </c>
      <c r="B52" s="183" t="s">
        <v>1829</v>
      </c>
      <c r="C52" s="183" t="s">
        <v>1830</v>
      </c>
      <c r="D52" s="184" t="s">
        <v>501</v>
      </c>
      <c r="E52" s="185">
        <v>12</v>
      </c>
      <c r="F52" s="188"/>
      <c r="G52" s="186">
        <f t="shared" si="14"/>
        <v>0</v>
      </c>
      <c r="H52" s="188"/>
      <c r="I52" s="186">
        <f t="shared" si="15"/>
        <v>0</v>
      </c>
      <c r="J52" s="188"/>
      <c r="K52" s="186">
        <f t="shared" si="16"/>
        <v>0</v>
      </c>
      <c r="L52" s="186">
        <v>21</v>
      </c>
      <c r="M52" s="186">
        <f t="shared" si="17"/>
        <v>0</v>
      </c>
      <c r="N52" s="186">
        <v>2.0999999999999999E-3</v>
      </c>
      <c r="O52" s="186">
        <f t="shared" si="18"/>
        <v>0.03</v>
      </c>
      <c r="P52" s="186">
        <v>0</v>
      </c>
      <c r="Q52" s="186">
        <f t="shared" si="19"/>
        <v>0</v>
      </c>
      <c r="R52" s="187" t="s">
        <v>1814</v>
      </c>
      <c r="S52" s="187" t="s">
        <v>221</v>
      </c>
      <c r="T52" s="186" t="s">
        <v>221</v>
      </c>
      <c r="U52" s="186">
        <v>0.8</v>
      </c>
      <c r="V52" s="186">
        <f t="shared" si="20"/>
        <v>9.6</v>
      </c>
      <c r="W52" s="187"/>
      <c r="X52" s="187"/>
      <c r="Y52" s="149"/>
      <c r="Z52" s="149"/>
      <c r="AA52" s="149"/>
      <c r="AB52" s="149"/>
      <c r="AC52" s="149"/>
      <c r="AD52" s="149"/>
      <c r="AE52" s="149" t="s">
        <v>1815</v>
      </c>
      <c r="AF52" s="149" t="s">
        <v>1831</v>
      </c>
      <c r="AG52" s="149"/>
      <c r="AH52" s="194"/>
      <c r="AI52" s="194"/>
      <c r="AJ52" s="197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2">
        <v>32</v>
      </c>
      <c r="B53" s="183" t="s">
        <v>1832</v>
      </c>
      <c r="C53" s="183" t="s">
        <v>1833</v>
      </c>
      <c r="D53" s="184" t="s">
        <v>501</v>
      </c>
      <c r="E53" s="185">
        <v>48</v>
      </c>
      <c r="F53" s="188"/>
      <c r="G53" s="186">
        <f t="shared" si="14"/>
        <v>0</v>
      </c>
      <c r="H53" s="188"/>
      <c r="I53" s="186">
        <f t="shared" si="15"/>
        <v>0</v>
      </c>
      <c r="J53" s="188"/>
      <c r="K53" s="186">
        <f t="shared" si="16"/>
        <v>0</v>
      </c>
      <c r="L53" s="186">
        <v>21</v>
      </c>
      <c r="M53" s="186">
        <f t="shared" si="17"/>
        <v>0</v>
      </c>
      <c r="N53" s="186">
        <v>2.5200000000000001E-3</v>
      </c>
      <c r="O53" s="186">
        <f t="shared" si="18"/>
        <v>0.12</v>
      </c>
      <c r="P53" s="186">
        <v>0</v>
      </c>
      <c r="Q53" s="186">
        <f t="shared" si="19"/>
        <v>0</v>
      </c>
      <c r="R53" s="187" t="s">
        <v>1814</v>
      </c>
      <c r="S53" s="187" t="s">
        <v>221</v>
      </c>
      <c r="T53" s="186" t="s">
        <v>221</v>
      </c>
      <c r="U53" s="186">
        <v>0.8</v>
      </c>
      <c r="V53" s="186">
        <f t="shared" si="20"/>
        <v>38.4</v>
      </c>
      <c r="W53" s="187"/>
      <c r="X53" s="187"/>
      <c r="Y53" s="149"/>
      <c r="Z53" s="149"/>
      <c r="AA53" s="149"/>
      <c r="AB53" s="149"/>
      <c r="AC53" s="149"/>
      <c r="AD53" s="149"/>
      <c r="AE53" s="149" t="s">
        <v>1815</v>
      </c>
      <c r="AF53" s="149" t="s">
        <v>1834</v>
      </c>
      <c r="AG53" s="149"/>
      <c r="AH53" s="194"/>
      <c r="AI53" s="194"/>
      <c r="AJ53" s="197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2">
        <v>33</v>
      </c>
      <c r="B54" s="183" t="s">
        <v>1835</v>
      </c>
      <c r="C54" s="183" t="s">
        <v>1836</v>
      </c>
      <c r="D54" s="184" t="s">
        <v>501</v>
      </c>
      <c r="E54" s="185">
        <v>38</v>
      </c>
      <c r="F54" s="188"/>
      <c r="G54" s="186">
        <f t="shared" si="14"/>
        <v>0</v>
      </c>
      <c r="H54" s="188"/>
      <c r="I54" s="186">
        <f t="shared" si="15"/>
        <v>0</v>
      </c>
      <c r="J54" s="188"/>
      <c r="K54" s="186">
        <f t="shared" si="16"/>
        <v>0</v>
      </c>
      <c r="L54" s="186">
        <v>21</v>
      </c>
      <c r="M54" s="186">
        <f t="shared" si="17"/>
        <v>0</v>
      </c>
      <c r="N54" s="186">
        <v>3.5699999999999998E-3</v>
      </c>
      <c r="O54" s="186">
        <f t="shared" si="18"/>
        <v>0.14000000000000001</v>
      </c>
      <c r="P54" s="186">
        <v>0</v>
      </c>
      <c r="Q54" s="186">
        <f t="shared" si="19"/>
        <v>0</v>
      </c>
      <c r="R54" s="187" t="s">
        <v>1814</v>
      </c>
      <c r="S54" s="187" t="s">
        <v>221</v>
      </c>
      <c r="T54" s="186" t="s">
        <v>221</v>
      </c>
      <c r="U54" s="186">
        <v>0.55000000000000004</v>
      </c>
      <c r="V54" s="186">
        <f t="shared" si="20"/>
        <v>20.9</v>
      </c>
      <c r="W54" s="187"/>
      <c r="X54" s="187"/>
      <c r="Y54" s="149"/>
      <c r="Z54" s="149"/>
      <c r="AA54" s="149"/>
      <c r="AB54" s="149"/>
      <c r="AC54" s="149"/>
      <c r="AD54" s="149"/>
      <c r="AE54" s="149" t="s">
        <v>1815</v>
      </c>
      <c r="AF54" s="149" t="s">
        <v>1837</v>
      </c>
      <c r="AG54" s="149"/>
      <c r="AH54" s="194"/>
      <c r="AI54" s="194"/>
      <c r="AJ54" s="197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82">
        <v>34</v>
      </c>
      <c r="B55" s="183" t="s">
        <v>1838</v>
      </c>
      <c r="C55" s="183" t="s">
        <v>1839</v>
      </c>
      <c r="D55" s="184" t="s">
        <v>501</v>
      </c>
      <c r="E55" s="185">
        <v>114</v>
      </c>
      <c r="F55" s="188"/>
      <c r="G55" s="186">
        <f t="shared" si="14"/>
        <v>0</v>
      </c>
      <c r="H55" s="188"/>
      <c r="I55" s="186">
        <f t="shared" si="15"/>
        <v>0</v>
      </c>
      <c r="J55" s="188"/>
      <c r="K55" s="186">
        <f t="shared" si="16"/>
        <v>0</v>
      </c>
      <c r="L55" s="186">
        <v>21</v>
      </c>
      <c r="M55" s="186">
        <f t="shared" si="17"/>
        <v>0</v>
      </c>
      <c r="N55" s="186">
        <v>4.0299999999999997E-3</v>
      </c>
      <c r="O55" s="186">
        <f t="shared" si="18"/>
        <v>0.46</v>
      </c>
      <c r="P55" s="186">
        <v>0</v>
      </c>
      <c r="Q55" s="186">
        <f t="shared" si="19"/>
        <v>0</v>
      </c>
      <c r="R55" s="187" t="s">
        <v>1814</v>
      </c>
      <c r="S55" s="187" t="s">
        <v>221</v>
      </c>
      <c r="T55" s="186" t="s">
        <v>221</v>
      </c>
      <c r="U55" s="186">
        <v>0.6</v>
      </c>
      <c r="V55" s="186">
        <f t="shared" si="20"/>
        <v>68.400000000000006</v>
      </c>
      <c r="W55" s="187"/>
      <c r="X55" s="187"/>
      <c r="Y55" s="149"/>
      <c r="Z55" s="149"/>
      <c r="AA55" s="149"/>
      <c r="AB55" s="149"/>
      <c r="AC55" s="149"/>
      <c r="AD55" s="149"/>
      <c r="AE55" s="149" t="s">
        <v>1815</v>
      </c>
      <c r="AF55" s="149" t="s">
        <v>1840</v>
      </c>
      <c r="AG55" s="149"/>
      <c r="AH55" s="194"/>
      <c r="AI55" s="194"/>
      <c r="AJ55" s="197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2">
        <v>35</v>
      </c>
      <c r="B56" s="183" t="s">
        <v>1841</v>
      </c>
      <c r="C56" s="183" t="s">
        <v>2857</v>
      </c>
      <c r="D56" s="184" t="s">
        <v>501</v>
      </c>
      <c r="E56" s="185">
        <v>12</v>
      </c>
      <c r="F56" s="188"/>
      <c r="G56" s="186">
        <f t="shared" si="14"/>
        <v>0</v>
      </c>
      <c r="H56" s="188"/>
      <c r="I56" s="186">
        <f t="shared" si="15"/>
        <v>0</v>
      </c>
      <c r="J56" s="188"/>
      <c r="K56" s="186">
        <f t="shared" si="16"/>
        <v>0</v>
      </c>
      <c r="L56" s="186">
        <v>21</v>
      </c>
      <c r="M56" s="186">
        <f t="shared" si="17"/>
        <v>0</v>
      </c>
      <c r="N56" s="186">
        <v>2.4599999999999999E-3</v>
      </c>
      <c r="O56" s="186">
        <f t="shared" si="18"/>
        <v>0.03</v>
      </c>
      <c r="P56" s="186">
        <v>0</v>
      </c>
      <c r="Q56" s="186">
        <f t="shared" si="19"/>
        <v>0</v>
      </c>
      <c r="R56" s="187" t="s">
        <v>1814</v>
      </c>
      <c r="S56" s="187" t="s">
        <v>221</v>
      </c>
      <c r="T56" s="186" t="s">
        <v>221</v>
      </c>
      <c r="U56" s="186">
        <v>0.40649999999999997</v>
      </c>
      <c r="V56" s="186">
        <f t="shared" si="20"/>
        <v>4.88</v>
      </c>
      <c r="W56" s="187"/>
      <c r="X56" s="187"/>
      <c r="Y56" s="149"/>
      <c r="Z56" s="149"/>
      <c r="AA56" s="149"/>
      <c r="AB56" s="149"/>
      <c r="AC56" s="149"/>
      <c r="AD56" s="149"/>
      <c r="AE56" s="149" t="s">
        <v>1815</v>
      </c>
      <c r="AF56" s="149" t="s">
        <v>1842</v>
      </c>
      <c r="AG56" s="149"/>
      <c r="AH56" s="194"/>
      <c r="AI56" s="194"/>
      <c r="AJ56" s="197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82">
        <v>36</v>
      </c>
      <c r="B57" s="183" t="s">
        <v>1843</v>
      </c>
      <c r="C57" s="183" t="s">
        <v>2852</v>
      </c>
      <c r="D57" s="184" t="s">
        <v>382</v>
      </c>
      <c r="E57" s="185">
        <v>2</v>
      </c>
      <c r="F57" s="188"/>
      <c r="G57" s="186">
        <f t="shared" si="14"/>
        <v>0</v>
      </c>
      <c r="H57" s="188"/>
      <c r="I57" s="186">
        <f t="shared" si="15"/>
        <v>0</v>
      </c>
      <c r="J57" s="188"/>
      <c r="K57" s="186">
        <f t="shared" si="16"/>
        <v>0</v>
      </c>
      <c r="L57" s="186">
        <v>21</v>
      </c>
      <c r="M57" s="186">
        <f t="shared" si="17"/>
        <v>0</v>
      </c>
      <c r="N57" s="186">
        <v>7.3999999999999999E-4</v>
      </c>
      <c r="O57" s="186">
        <f t="shared" si="18"/>
        <v>0</v>
      </c>
      <c r="P57" s="186">
        <v>0</v>
      </c>
      <c r="Q57" s="186">
        <f t="shared" si="19"/>
        <v>0</v>
      </c>
      <c r="R57" s="187" t="s">
        <v>1814</v>
      </c>
      <c r="S57" s="187" t="s">
        <v>221</v>
      </c>
      <c r="T57" s="186" t="s">
        <v>221</v>
      </c>
      <c r="U57" s="186">
        <v>0.41670000000000001</v>
      </c>
      <c r="V57" s="186">
        <f t="shared" si="20"/>
        <v>0.83</v>
      </c>
      <c r="W57" s="187"/>
      <c r="X57" s="187"/>
      <c r="Y57" s="149"/>
      <c r="Z57" s="149"/>
      <c r="AA57" s="149"/>
      <c r="AB57" s="149"/>
      <c r="AC57" s="149"/>
      <c r="AD57" s="149"/>
      <c r="AE57" s="149" t="s">
        <v>1815</v>
      </c>
      <c r="AF57" s="149" t="s">
        <v>1844</v>
      </c>
      <c r="AG57" s="149"/>
      <c r="AH57" s="194"/>
      <c r="AI57" s="194"/>
      <c r="AJ57" s="197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82">
        <v>37</v>
      </c>
      <c r="B58" s="183" t="s">
        <v>1845</v>
      </c>
      <c r="C58" s="183" t="s">
        <v>1846</v>
      </c>
      <c r="D58" s="184" t="s">
        <v>1796</v>
      </c>
      <c r="E58" s="185">
        <v>1</v>
      </c>
      <c r="F58" s="188"/>
      <c r="G58" s="186">
        <f t="shared" si="14"/>
        <v>0</v>
      </c>
      <c r="H58" s="188"/>
      <c r="I58" s="186">
        <f t="shared" si="15"/>
        <v>0</v>
      </c>
      <c r="J58" s="188"/>
      <c r="K58" s="186">
        <f t="shared" si="16"/>
        <v>0</v>
      </c>
      <c r="L58" s="186">
        <v>21</v>
      </c>
      <c r="M58" s="186">
        <f t="shared" si="17"/>
        <v>0</v>
      </c>
      <c r="N58" s="186">
        <v>0</v>
      </c>
      <c r="O58" s="186">
        <f t="shared" si="18"/>
        <v>0</v>
      </c>
      <c r="P58" s="186">
        <v>0</v>
      </c>
      <c r="Q58" s="186">
        <f t="shared" si="19"/>
        <v>0</v>
      </c>
      <c r="R58" s="187"/>
      <c r="S58" s="187" t="s">
        <v>230</v>
      </c>
      <c r="T58" s="186" t="s">
        <v>222</v>
      </c>
      <c r="U58" s="186">
        <v>0</v>
      </c>
      <c r="V58" s="186">
        <f t="shared" si="20"/>
        <v>0</v>
      </c>
      <c r="W58" s="187"/>
      <c r="X58" s="187"/>
      <c r="Y58" s="149"/>
      <c r="Z58" s="149"/>
      <c r="AA58" s="149"/>
      <c r="AB58" s="149"/>
      <c r="AC58" s="149"/>
      <c r="AD58" s="149"/>
      <c r="AE58" s="149" t="s">
        <v>1815</v>
      </c>
      <c r="AF58" s="149" t="s">
        <v>1847</v>
      </c>
      <c r="AG58" s="149"/>
      <c r="AH58" s="194"/>
      <c r="AI58" s="194"/>
      <c r="AJ58" s="197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82">
        <v>38</v>
      </c>
      <c r="B59" s="183" t="s">
        <v>1848</v>
      </c>
      <c r="C59" s="183" t="s">
        <v>1849</v>
      </c>
      <c r="D59" s="184" t="s">
        <v>1796</v>
      </c>
      <c r="E59" s="185">
        <v>4</v>
      </c>
      <c r="F59" s="188"/>
      <c r="G59" s="186">
        <f t="shared" si="14"/>
        <v>0</v>
      </c>
      <c r="H59" s="188"/>
      <c r="I59" s="186">
        <f t="shared" si="15"/>
        <v>0</v>
      </c>
      <c r="J59" s="188"/>
      <c r="K59" s="186">
        <f t="shared" si="16"/>
        <v>0</v>
      </c>
      <c r="L59" s="186">
        <v>21</v>
      </c>
      <c r="M59" s="186">
        <f t="shared" si="17"/>
        <v>0</v>
      </c>
      <c r="N59" s="186">
        <v>0</v>
      </c>
      <c r="O59" s="186">
        <f t="shared" si="18"/>
        <v>0</v>
      </c>
      <c r="P59" s="186">
        <v>0</v>
      </c>
      <c r="Q59" s="186">
        <f t="shared" si="19"/>
        <v>0</v>
      </c>
      <c r="R59" s="187"/>
      <c r="S59" s="187" t="s">
        <v>230</v>
      </c>
      <c r="T59" s="186" t="s">
        <v>222</v>
      </c>
      <c r="U59" s="186">
        <v>0</v>
      </c>
      <c r="V59" s="186">
        <f t="shared" si="20"/>
        <v>0</v>
      </c>
      <c r="W59" s="187"/>
      <c r="X59" s="187"/>
      <c r="Y59" s="149"/>
      <c r="Z59" s="149"/>
      <c r="AA59" s="149"/>
      <c r="AB59" s="149"/>
      <c r="AC59" s="149"/>
      <c r="AD59" s="149"/>
      <c r="AE59" s="149" t="s">
        <v>1815</v>
      </c>
      <c r="AF59" s="149" t="s">
        <v>1850</v>
      </c>
      <c r="AG59" s="149"/>
      <c r="AH59" s="194"/>
      <c r="AI59" s="194"/>
      <c r="AJ59" s="197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82">
        <v>39</v>
      </c>
      <c r="B60" s="183" t="s">
        <v>1851</v>
      </c>
      <c r="C60" s="183" t="s">
        <v>1852</v>
      </c>
      <c r="D60" s="184" t="s">
        <v>1796</v>
      </c>
      <c r="E60" s="185">
        <v>1</v>
      </c>
      <c r="F60" s="188"/>
      <c r="G60" s="186">
        <f t="shared" si="14"/>
        <v>0</v>
      </c>
      <c r="H60" s="188"/>
      <c r="I60" s="186">
        <f t="shared" si="15"/>
        <v>0</v>
      </c>
      <c r="J60" s="188"/>
      <c r="K60" s="186">
        <f t="shared" si="16"/>
        <v>0</v>
      </c>
      <c r="L60" s="186">
        <v>21</v>
      </c>
      <c r="M60" s="186">
        <f t="shared" si="17"/>
        <v>0</v>
      </c>
      <c r="N60" s="186">
        <v>0</v>
      </c>
      <c r="O60" s="186">
        <f t="shared" si="18"/>
        <v>0</v>
      </c>
      <c r="P60" s="186">
        <v>0</v>
      </c>
      <c r="Q60" s="186">
        <f t="shared" si="19"/>
        <v>0</v>
      </c>
      <c r="R60" s="187"/>
      <c r="S60" s="187" t="s">
        <v>230</v>
      </c>
      <c r="T60" s="186" t="s">
        <v>222</v>
      </c>
      <c r="U60" s="186">
        <v>0</v>
      </c>
      <c r="V60" s="186">
        <f t="shared" si="20"/>
        <v>0</v>
      </c>
      <c r="W60" s="187"/>
      <c r="X60" s="187"/>
      <c r="Y60" s="149"/>
      <c r="Z60" s="149"/>
      <c r="AA60" s="149"/>
      <c r="AB60" s="149"/>
      <c r="AC60" s="149"/>
      <c r="AD60" s="149"/>
      <c r="AE60" s="149" t="s">
        <v>1815</v>
      </c>
      <c r="AF60" s="149" t="s">
        <v>1853</v>
      </c>
      <c r="AG60" s="149"/>
      <c r="AH60" s="194"/>
      <c r="AI60" s="194"/>
      <c r="AJ60" s="197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82">
        <v>40</v>
      </c>
      <c r="B61" s="183" t="s">
        <v>1854</v>
      </c>
      <c r="C61" s="183" t="s">
        <v>1855</v>
      </c>
      <c r="D61" s="184" t="s">
        <v>1796</v>
      </c>
      <c r="E61" s="185">
        <v>2</v>
      </c>
      <c r="F61" s="188"/>
      <c r="G61" s="186">
        <f t="shared" si="14"/>
        <v>0</v>
      </c>
      <c r="H61" s="188"/>
      <c r="I61" s="186">
        <f t="shared" si="15"/>
        <v>0</v>
      </c>
      <c r="J61" s="188"/>
      <c r="K61" s="186">
        <f t="shared" si="16"/>
        <v>0</v>
      </c>
      <c r="L61" s="186">
        <v>21</v>
      </c>
      <c r="M61" s="186">
        <f t="shared" si="17"/>
        <v>0</v>
      </c>
      <c r="N61" s="186">
        <v>0</v>
      </c>
      <c r="O61" s="186">
        <f t="shared" si="18"/>
        <v>0</v>
      </c>
      <c r="P61" s="186">
        <v>0</v>
      </c>
      <c r="Q61" s="186">
        <f t="shared" si="19"/>
        <v>0</v>
      </c>
      <c r="R61" s="187"/>
      <c r="S61" s="187" t="s">
        <v>230</v>
      </c>
      <c r="T61" s="186" t="s">
        <v>222</v>
      </c>
      <c r="U61" s="186">
        <v>0</v>
      </c>
      <c r="V61" s="186">
        <f t="shared" si="20"/>
        <v>0</v>
      </c>
      <c r="W61" s="187"/>
      <c r="X61" s="187"/>
      <c r="Y61" s="149"/>
      <c r="Z61" s="149"/>
      <c r="AA61" s="149"/>
      <c r="AB61" s="149"/>
      <c r="AC61" s="149"/>
      <c r="AD61" s="149"/>
      <c r="AE61" s="149" t="s">
        <v>1815</v>
      </c>
      <c r="AF61" s="149" t="s">
        <v>1856</v>
      </c>
      <c r="AG61" s="149"/>
      <c r="AH61" s="194"/>
      <c r="AI61" s="194"/>
      <c r="AJ61" s="197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2">
        <v>41</v>
      </c>
      <c r="B62" s="183" t="s">
        <v>1857</v>
      </c>
      <c r="C62" s="183" t="s">
        <v>1858</v>
      </c>
      <c r="D62" s="184" t="s">
        <v>382</v>
      </c>
      <c r="E62" s="185">
        <v>4</v>
      </c>
      <c r="F62" s="188"/>
      <c r="G62" s="186">
        <f t="shared" si="14"/>
        <v>0</v>
      </c>
      <c r="H62" s="188"/>
      <c r="I62" s="186">
        <f t="shared" si="15"/>
        <v>0</v>
      </c>
      <c r="J62" s="188"/>
      <c r="K62" s="186">
        <f t="shared" si="16"/>
        <v>0</v>
      </c>
      <c r="L62" s="186">
        <v>21</v>
      </c>
      <c r="M62" s="186">
        <f t="shared" si="17"/>
        <v>0</v>
      </c>
      <c r="N62" s="186">
        <v>0</v>
      </c>
      <c r="O62" s="186">
        <f t="shared" si="18"/>
        <v>0</v>
      </c>
      <c r="P62" s="186">
        <v>0</v>
      </c>
      <c r="Q62" s="186">
        <f t="shared" si="19"/>
        <v>0</v>
      </c>
      <c r="R62" s="187" t="s">
        <v>1814</v>
      </c>
      <c r="S62" s="187" t="s">
        <v>221</v>
      </c>
      <c r="T62" s="186" t="s">
        <v>221</v>
      </c>
      <c r="U62" s="186">
        <v>0.157</v>
      </c>
      <c r="V62" s="186">
        <f t="shared" si="20"/>
        <v>0.63</v>
      </c>
      <c r="W62" s="187"/>
      <c r="X62" s="187"/>
      <c r="Y62" s="149"/>
      <c r="Z62" s="149"/>
      <c r="AA62" s="149"/>
      <c r="AB62" s="149"/>
      <c r="AC62" s="149"/>
      <c r="AD62" s="149"/>
      <c r="AE62" s="149" t="s">
        <v>1815</v>
      </c>
      <c r="AF62" s="149" t="s">
        <v>1859</v>
      </c>
      <c r="AG62" s="149"/>
      <c r="AH62" s="194"/>
      <c r="AI62" s="194"/>
      <c r="AJ62" s="197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2">
        <v>42</v>
      </c>
      <c r="B63" s="183" t="s">
        <v>1860</v>
      </c>
      <c r="C63" s="183" t="s">
        <v>1861</v>
      </c>
      <c r="D63" s="184" t="s">
        <v>382</v>
      </c>
      <c r="E63" s="185">
        <v>14</v>
      </c>
      <c r="F63" s="188"/>
      <c r="G63" s="186">
        <f t="shared" si="14"/>
        <v>0</v>
      </c>
      <c r="H63" s="188"/>
      <c r="I63" s="186">
        <f t="shared" si="15"/>
        <v>0</v>
      </c>
      <c r="J63" s="188"/>
      <c r="K63" s="186">
        <f t="shared" si="16"/>
        <v>0</v>
      </c>
      <c r="L63" s="186">
        <v>21</v>
      </c>
      <c r="M63" s="186">
        <f t="shared" si="17"/>
        <v>0</v>
      </c>
      <c r="N63" s="186">
        <v>0</v>
      </c>
      <c r="O63" s="186">
        <f t="shared" si="18"/>
        <v>0</v>
      </c>
      <c r="P63" s="186">
        <v>0</v>
      </c>
      <c r="Q63" s="186">
        <f t="shared" si="19"/>
        <v>0</v>
      </c>
      <c r="R63" s="187" t="s">
        <v>1814</v>
      </c>
      <c r="S63" s="187" t="s">
        <v>221</v>
      </c>
      <c r="T63" s="186" t="s">
        <v>221</v>
      </c>
      <c r="U63" s="186">
        <v>0.17399999999999999</v>
      </c>
      <c r="V63" s="186">
        <f t="shared" si="20"/>
        <v>2.44</v>
      </c>
      <c r="W63" s="187"/>
      <c r="X63" s="187"/>
      <c r="Y63" s="149"/>
      <c r="Z63" s="149"/>
      <c r="AA63" s="149"/>
      <c r="AB63" s="149"/>
      <c r="AC63" s="149"/>
      <c r="AD63" s="149"/>
      <c r="AE63" s="149" t="s">
        <v>1815</v>
      </c>
      <c r="AF63" s="149" t="s">
        <v>1862</v>
      </c>
      <c r="AG63" s="149"/>
      <c r="AH63" s="194"/>
      <c r="AI63" s="194"/>
      <c r="AJ63" s="197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82">
        <v>43</v>
      </c>
      <c r="B64" s="183" t="s">
        <v>1863</v>
      </c>
      <c r="C64" s="183" t="s">
        <v>1864</v>
      </c>
      <c r="D64" s="184" t="s">
        <v>382</v>
      </c>
      <c r="E64" s="185">
        <v>1</v>
      </c>
      <c r="F64" s="188"/>
      <c r="G64" s="186">
        <f t="shared" si="14"/>
        <v>0</v>
      </c>
      <c r="H64" s="188"/>
      <c r="I64" s="186">
        <f t="shared" si="15"/>
        <v>0</v>
      </c>
      <c r="J64" s="188"/>
      <c r="K64" s="186">
        <f t="shared" si="16"/>
        <v>0</v>
      </c>
      <c r="L64" s="186">
        <v>21</v>
      </c>
      <c r="M64" s="186">
        <f t="shared" si="17"/>
        <v>0</v>
      </c>
      <c r="N64" s="186">
        <v>0</v>
      </c>
      <c r="O64" s="186">
        <f t="shared" si="18"/>
        <v>0</v>
      </c>
      <c r="P64" s="186">
        <v>0</v>
      </c>
      <c r="Q64" s="186">
        <f t="shared" si="19"/>
        <v>0</v>
      </c>
      <c r="R64" s="187" t="s">
        <v>1814</v>
      </c>
      <c r="S64" s="187" t="s">
        <v>221</v>
      </c>
      <c r="T64" s="186" t="s">
        <v>221</v>
      </c>
      <c r="U64" s="186">
        <v>0.21099999999999999</v>
      </c>
      <c r="V64" s="186">
        <f t="shared" si="20"/>
        <v>0.21</v>
      </c>
      <c r="W64" s="187"/>
      <c r="X64" s="187"/>
      <c r="Y64" s="149"/>
      <c r="Z64" s="149"/>
      <c r="AA64" s="149"/>
      <c r="AB64" s="149"/>
      <c r="AC64" s="149"/>
      <c r="AD64" s="149"/>
      <c r="AE64" s="149" t="s">
        <v>1815</v>
      </c>
      <c r="AF64" s="149" t="s">
        <v>1865</v>
      </c>
      <c r="AG64" s="149"/>
      <c r="AH64" s="194"/>
      <c r="AI64" s="194"/>
      <c r="AJ64" s="197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82">
        <v>44</v>
      </c>
      <c r="B65" s="183" t="s">
        <v>1866</v>
      </c>
      <c r="C65" s="183" t="s">
        <v>1867</v>
      </c>
      <c r="D65" s="184" t="s">
        <v>382</v>
      </c>
      <c r="E65" s="185">
        <v>13</v>
      </c>
      <c r="F65" s="188"/>
      <c r="G65" s="186">
        <f t="shared" si="14"/>
        <v>0</v>
      </c>
      <c r="H65" s="188"/>
      <c r="I65" s="186">
        <f t="shared" si="15"/>
        <v>0</v>
      </c>
      <c r="J65" s="188"/>
      <c r="K65" s="186">
        <f t="shared" si="16"/>
        <v>0</v>
      </c>
      <c r="L65" s="186">
        <v>21</v>
      </c>
      <c r="M65" s="186">
        <f t="shared" si="17"/>
        <v>0</v>
      </c>
      <c r="N65" s="186">
        <v>0</v>
      </c>
      <c r="O65" s="186">
        <f t="shared" si="18"/>
        <v>0</v>
      </c>
      <c r="P65" s="186">
        <v>0</v>
      </c>
      <c r="Q65" s="186">
        <f t="shared" si="19"/>
        <v>0</v>
      </c>
      <c r="R65" s="187" t="s">
        <v>1814</v>
      </c>
      <c r="S65" s="187" t="s">
        <v>221</v>
      </c>
      <c r="T65" s="186" t="s">
        <v>221</v>
      </c>
      <c r="U65" s="186">
        <v>0.25900000000000001</v>
      </c>
      <c r="V65" s="186">
        <f t="shared" si="20"/>
        <v>3.37</v>
      </c>
      <c r="W65" s="187"/>
      <c r="X65" s="187"/>
      <c r="Y65" s="149"/>
      <c r="Z65" s="149"/>
      <c r="AA65" s="149"/>
      <c r="AB65" s="149"/>
      <c r="AC65" s="149"/>
      <c r="AD65" s="149"/>
      <c r="AE65" s="149" t="s">
        <v>1815</v>
      </c>
      <c r="AF65" s="149" t="s">
        <v>1868</v>
      </c>
      <c r="AG65" s="149"/>
      <c r="AH65" s="194"/>
      <c r="AI65" s="194"/>
      <c r="AJ65" s="197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82">
        <v>45</v>
      </c>
      <c r="B66" s="183" t="s">
        <v>1869</v>
      </c>
      <c r="C66" s="183" t="s">
        <v>1870</v>
      </c>
      <c r="D66" s="184" t="s">
        <v>382</v>
      </c>
      <c r="E66" s="185">
        <v>2</v>
      </c>
      <c r="F66" s="188"/>
      <c r="G66" s="186">
        <f t="shared" si="14"/>
        <v>0</v>
      </c>
      <c r="H66" s="188"/>
      <c r="I66" s="186">
        <f t="shared" si="15"/>
        <v>0</v>
      </c>
      <c r="J66" s="188"/>
      <c r="K66" s="186">
        <f t="shared" si="16"/>
        <v>0</v>
      </c>
      <c r="L66" s="186">
        <v>21</v>
      </c>
      <c r="M66" s="186">
        <f t="shared" si="17"/>
        <v>0</v>
      </c>
      <c r="N66" s="186">
        <v>4.8999999999999998E-4</v>
      </c>
      <c r="O66" s="186">
        <f t="shared" si="18"/>
        <v>0</v>
      </c>
      <c r="P66" s="186">
        <v>0</v>
      </c>
      <c r="Q66" s="186">
        <f t="shared" si="19"/>
        <v>0</v>
      </c>
      <c r="R66" s="187" t="s">
        <v>1814</v>
      </c>
      <c r="S66" s="187" t="s">
        <v>221</v>
      </c>
      <c r="T66" s="186" t="s">
        <v>222</v>
      </c>
      <c r="U66" s="186">
        <v>0.17799999999999999</v>
      </c>
      <c r="V66" s="186">
        <f t="shared" si="20"/>
        <v>0.36</v>
      </c>
      <c r="W66" s="187"/>
      <c r="X66" s="187"/>
      <c r="Y66" s="149"/>
      <c r="Z66" s="149"/>
      <c r="AA66" s="149"/>
      <c r="AB66" s="149"/>
      <c r="AC66" s="149"/>
      <c r="AD66" s="149"/>
      <c r="AE66" s="149" t="s">
        <v>1815</v>
      </c>
      <c r="AF66" s="149" t="s">
        <v>1871</v>
      </c>
      <c r="AG66" s="149"/>
      <c r="AH66" s="194"/>
      <c r="AI66" s="194"/>
      <c r="AJ66" s="197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82">
        <v>46</v>
      </c>
      <c r="B67" s="183" t="s">
        <v>1872</v>
      </c>
      <c r="C67" s="183" t="s">
        <v>1873</v>
      </c>
      <c r="D67" s="184" t="s">
        <v>382</v>
      </c>
      <c r="E67" s="185">
        <v>2</v>
      </c>
      <c r="F67" s="188"/>
      <c r="G67" s="186">
        <f t="shared" si="14"/>
        <v>0</v>
      </c>
      <c r="H67" s="188"/>
      <c r="I67" s="186">
        <f t="shared" si="15"/>
        <v>0</v>
      </c>
      <c r="J67" s="188"/>
      <c r="K67" s="186">
        <f t="shared" si="16"/>
        <v>0</v>
      </c>
      <c r="L67" s="186">
        <v>21</v>
      </c>
      <c r="M67" s="186">
        <f t="shared" si="17"/>
        <v>0</v>
      </c>
      <c r="N67" s="186">
        <v>5.1999999999999995E-4</v>
      </c>
      <c r="O67" s="186">
        <f t="shared" si="18"/>
        <v>0</v>
      </c>
      <c r="P67" s="186">
        <v>0</v>
      </c>
      <c r="Q67" s="186">
        <f t="shared" si="19"/>
        <v>0</v>
      </c>
      <c r="R67" s="187" t="s">
        <v>1814</v>
      </c>
      <c r="S67" s="187" t="s">
        <v>221</v>
      </c>
      <c r="T67" s="186" t="s">
        <v>222</v>
      </c>
      <c r="U67" s="186">
        <v>0.17799999999999999</v>
      </c>
      <c r="V67" s="186">
        <f t="shared" si="20"/>
        <v>0.36</v>
      </c>
      <c r="W67" s="187"/>
      <c r="X67" s="187"/>
      <c r="Y67" s="149"/>
      <c r="Z67" s="149"/>
      <c r="AA67" s="149"/>
      <c r="AB67" s="149"/>
      <c r="AC67" s="149"/>
      <c r="AD67" s="149"/>
      <c r="AE67" s="149" t="s">
        <v>1815</v>
      </c>
      <c r="AF67" s="149" t="s">
        <v>1874</v>
      </c>
      <c r="AG67" s="149"/>
      <c r="AH67" s="194"/>
      <c r="AI67" s="194"/>
      <c r="AJ67" s="197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0.399999999999999" outlineLevel="1" x14ac:dyDescent="0.25">
      <c r="A68" s="182">
        <v>47</v>
      </c>
      <c r="B68" s="183" t="s">
        <v>1875</v>
      </c>
      <c r="C68" s="183" t="s">
        <v>1876</v>
      </c>
      <c r="D68" s="184" t="s">
        <v>382</v>
      </c>
      <c r="E68" s="185">
        <v>2</v>
      </c>
      <c r="F68" s="188"/>
      <c r="G68" s="186">
        <f t="shared" si="14"/>
        <v>0</v>
      </c>
      <c r="H68" s="188"/>
      <c r="I68" s="186">
        <f t="shared" si="15"/>
        <v>0</v>
      </c>
      <c r="J68" s="188"/>
      <c r="K68" s="186">
        <f t="shared" si="16"/>
        <v>0</v>
      </c>
      <c r="L68" s="186">
        <v>21</v>
      </c>
      <c r="M68" s="186">
        <f t="shared" si="17"/>
        <v>0</v>
      </c>
      <c r="N68" s="186">
        <v>1.1800000000000001E-3</v>
      </c>
      <c r="O68" s="186">
        <f t="shared" si="18"/>
        <v>0</v>
      </c>
      <c r="P68" s="186">
        <v>0</v>
      </c>
      <c r="Q68" s="186">
        <f t="shared" si="19"/>
        <v>0</v>
      </c>
      <c r="R68" s="187" t="s">
        <v>1814</v>
      </c>
      <c r="S68" s="187" t="s">
        <v>221</v>
      </c>
      <c r="T68" s="186" t="s">
        <v>221</v>
      </c>
      <c r="U68" s="186">
        <v>0.2</v>
      </c>
      <c r="V68" s="186">
        <f t="shared" si="20"/>
        <v>0.4</v>
      </c>
      <c r="W68" s="187"/>
      <c r="X68" s="187"/>
      <c r="Y68" s="149"/>
      <c r="Z68" s="149"/>
      <c r="AA68" s="149"/>
      <c r="AB68" s="149"/>
      <c r="AC68" s="149"/>
      <c r="AD68" s="149"/>
      <c r="AE68" s="149" t="s">
        <v>1815</v>
      </c>
      <c r="AF68" s="149" t="s">
        <v>1877</v>
      </c>
      <c r="AG68" s="149"/>
      <c r="AH68" s="194"/>
      <c r="AI68" s="194"/>
      <c r="AJ68" s="197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2">
        <v>48</v>
      </c>
      <c r="B69" s="183" t="s">
        <v>1878</v>
      </c>
      <c r="C69" s="183" t="s">
        <v>1879</v>
      </c>
      <c r="D69" s="184" t="s">
        <v>382</v>
      </c>
      <c r="E69" s="185">
        <v>2</v>
      </c>
      <c r="F69" s="188"/>
      <c r="G69" s="186">
        <f t="shared" si="14"/>
        <v>0</v>
      </c>
      <c r="H69" s="188"/>
      <c r="I69" s="186">
        <f t="shared" si="15"/>
        <v>0</v>
      </c>
      <c r="J69" s="188"/>
      <c r="K69" s="186">
        <f t="shared" si="16"/>
        <v>0</v>
      </c>
      <c r="L69" s="186">
        <v>21</v>
      </c>
      <c r="M69" s="186">
        <f t="shared" si="17"/>
        <v>0</v>
      </c>
      <c r="N69" s="186">
        <v>2.7E-4</v>
      </c>
      <c r="O69" s="186">
        <f t="shared" si="18"/>
        <v>0</v>
      </c>
      <c r="P69" s="186">
        <v>0</v>
      </c>
      <c r="Q69" s="186">
        <f t="shared" si="19"/>
        <v>0</v>
      </c>
      <c r="R69" s="187" t="s">
        <v>1814</v>
      </c>
      <c r="S69" s="187" t="s">
        <v>221</v>
      </c>
      <c r="T69" s="186" t="s">
        <v>221</v>
      </c>
      <c r="U69" s="186">
        <v>0.33300000000000002</v>
      </c>
      <c r="V69" s="186">
        <f t="shared" si="20"/>
        <v>0.67</v>
      </c>
      <c r="W69" s="187"/>
      <c r="X69" s="187"/>
      <c r="Y69" s="149"/>
      <c r="Z69" s="149"/>
      <c r="AA69" s="149"/>
      <c r="AB69" s="149"/>
      <c r="AC69" s="149"/>
      <c r="AD69" s="149"/>
      <c r="AE69" s="149" t="s">
        <v>1815</v>
      </c>
      <c r="AF69" s="149" t="s">
        <v>1880</v>
      </c>
      <c r="AG69" s="149"/>
      <c r="AH69" s="194"/>
      <c r="AI69" s="194"/>
      <c r="AJ69" s="197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82">
        <v>49</v>
      </c>
      <c r="B70" s="183" t="s">
        <v>1881</v>
      </c>
      <c r="C70" s="183" t="s">
        <v>1882</v>
      </c>
      <c r="D70" s="184" t="s">
        <v>382</v>
      </c>
      <c r="E70" s="185">
        <v>2</v>
      </c>
      <c r="F70" s="188"/>
      <c r="G70" s="186">
        <f t="shared" si="14"/>
        <v>0</v>
      </c>
      <c r="H70" s="188"/>
      <c r="I70" s="186">
        <f t="shared" si="15"/>
        <v>0</v>
      </c>
      <c r="J70" s="188"/>
      <c r="K70" s="186">
        <f t="shared" si="16"/>
        <v>0</v>
      </c>
      <c r="L70" s="186">
        <v>21</v>
      </c>
      <c r="M70" s="186">
        <f t="shared" si="17"/>
        <v>0</v>
      </c>
      <c r="N70" s="186">
        <v>8.0000000000000007E-5</v>
      </c>
      <c r="O70" s="186">
        <f t="shared" si="18"/>
        <v>0</v>
      </c>
      <c r="P70" s="186">
        <v>0</v>
      </c>
      <c r="Q70" s="186">
        <f t="shared" si="19"/>
        <v>0</v>
      </c>
      <c r="R70" s="187" t="s">
        <v>1814</v>
      </c>
      <c r="S70" s="187" t="s">
        <v>221</v>
      </c>
      <c r="T70" s="186" t="s">
        <v>221</v>
      </c>
      <c r="U70" s="186">
        <v>0.13300000000000001</v>
      </c>
      <c r="V70" s="186">
        <f t="shared" si="20"/>
        <v>0.27</v>
      </c>
      <c r="W70" s="187"/>
      <c r="X70" s="187"/>
      <c r="Y70" s="149"/>
      <c r="Z70" s="149"/>
      <c r="AA70" s="149"/>
      <c r="AB70" s="149"/>
      <c r="AC70" s="149"/>
      <c r="AD70" s="149"/>
      <c r="AE70" s="149" t="s">
        <v>1815</v>
      </c>
      <c r="AF70" s="149" t="s">
        <v>1883</v>
      </c>
      <c r="AG70" s="149"/>
      <c r="AH70" s="194"/>
      <c r="AI70" s="194"/>
      <c r="AJ70" s="197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82">
        <v>50</v>
      </c>
      <c r="B71" s="183" t="s">
        <v>1884</v>
      </c>
      <c r="C71" s="183" t="s">
        <v>1885</v>
      </c>
      <c r="D71" s="184" t="s">
        <v>382</v>
      </c>
      <c r="E71" s="185">
        <v>12</v>
      </c>
      <c r="F71" s="188"/>
      <c r="G71" s="186">
        <f t="shared" si="14"/>
        <v>0</v>
      </c>
      <c r="H71" s="188"/>
      <c r="I71" s="186">
        <f t="shared" si="15"/>
        <v>0</v>
      </c>
      <c r="J71" s="188"/>
      <c r="K71" s="186">
        <f t="shared" si="16"/>
        <v>0</v>
      </c>
      <c r="L71" s="186">
        <v>21</v>
      </c>
      <c r="M71" s="186">
        <f t="shared" si="17"/>
        <v>0</v>
      </c>
      <c r="N71" s="186">
        <v>1.97E-3</v>
      </c>
      <c r="O71" s="186">
        <f t="shared" si="18"/>
        <v>0.02</v>
      </c>
      <c r="P71" s="186">
        <v>0</v>
      </c>
      <c r="Q71" s="186">
        <f t="shared" si="19"/>
        <v>0</v>
      </c>
      <c r="R71" s="187" t="s">
        <v>1814</v>
      </c>
      <c r="S71" s="187" t="s">
        <v>221</v>
      </c>
      <c r="T71" s="186" t="s">
        <v>221</v>
      </c>
      <c r="U71" s="186">
        <v>0.66</v>
      </c>
      <c r="V71" s="186">
        <f t="shared" si="20"/>
        <v>7.92</v>
      </c>
      <c r="W71" s="187"/>
      <c r="X71" s="187"/>
      <c r="Y71" s="149"/>
      <c r="Z71" s="149"/>
      <c r="AA71" s="149"/>
      <c r="AB71" s="149"/>
      <c r="AC71" s="149"/>
      <c r="AD71" s="149"/>
      <c r="AE71" s="149" t="s">
        <v>1815</v>
      </c>
      <c r="AF71" s="149" t="s">
        <v>1886</v>
      </c>
      <c r="AG71" s="149"/>
      <c r="AH71" s="194"/>
      <c r="AI71" s="194"/>
      <c r="AJ71" s="197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82">
        <v>51</v>
      </c>
      <c r="B72" s="183" t="s">
        <v>1887</v>
      </c>
      <c r="C72" s="183" t="s">
        <v>1888</v>
      </c>
      <c r="D72" s="184" t="s">
        <v>501</v>
      </c>
      <c r="E72" s="185">
        <v>212</v>
      </c>
      <c r="F72" s="188"/>
      <c r="G72" s="186">
        <f t="shared" si="14"/>
        <v>0</v>
      </c>
      <c r="H72" s="188"/>
      <c r="I72" s="186">
        <f t="shared" si="15"/>
        <v>0</v>
      </c>
      <c r="J72" s="188"/>
      <c r="K72" s="186">
        <f t="shared" si="16"/>
        <v>0</v>
      </c>
      <c r="L72" s="186">
        <v>21</v>
      </c>
      <c r="M72" s="186">
        <f t="shared" si="17"/>
        <v>0</v>
      </c>
      <c r="N72" s="186">
        <v>0</v>
      </c>
      <c r="O72" s="186">
        <f t="shared" si="18"/>
        <v>0</v>
      </c>
      <c r="P72" s="186">
        <v>0</v>
      </c>
      <c r="Q72" s="186">
        <f t="shared" si="19"/>
        <v>0</v>
      </c>
      <c r="R72" s="187" t="s">
        <v>1814</v>
      </c>
      <c r="S72" s="187" t="s">
        <v>221</v>
      </c>
      <c r="T72" s="186" t="s">
        <v>221</v>
      </c>
      <c r="U72" s="186">
        <v>4.8000000000000001E-2</v>
      </c>
      <c r="V72" s="186">
        <f t="shared" si="20"/>
        <v>10.18</v>
      </c>
      <c r="W72" s="187"/>
      <c r="X72" s="187"/>
      <c r="Y72" s="149"/>
      <c r="Z72" s="149"/>
      <c r="AA72" s="149"/>
      <c r="AB72" s="149"/>
      <c r="AC72" s="149"/>
      <c r="AD72" s="149"/>
      <c r="AE72" s="149" t="s">
        <v>1815</v>
      </c>
      <c r="AF72" s="149" t="s">
        <v>1889</v>
      </c>
      <c r="AG72" s="149"/>
      <c r="AH72" s="194"/>
      <c r="AI72" s="194"/>
      <c r="AJ72" s="197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2">
        <v>52</v>
      </c>
      <c r="B73" s="183" t="s">
        <v>1890</v>
      </c>
      <c r="C73" s="183" t="s">
        <v>1891</v>
      </c>
      <c r="D73" s="184" t="s">
        <v>501</v>
      </c>
      <c r="E73" s="185">
        <v>70</v>
      </c>
      <c r="F73" s="188"/>
      <c r="G73" s="186">
        <f t="shared" si="14"/>
        <v>0</v>
      </c>
      <c r="H73" s="188"/>
      <c r="I73" s="186">
        <f t="shared" si="15"/>
        <v>0</v>
      </c>
      <c r="J73" s="188"/>
      <c r="K73" s="186">
        <f t="shared" si="16"/>
        <v>0</v>
      </c>
      <c r="L73" s="186">
        <v>21</v>
      </c>
      <c r="M73" s="186">
        <f t="shared" si="17"/>
        <v>0</v>
      </c>
      <c r="N73" s="186">
        <v>0</v>
      </c>
      <c r="O73" s="186">
        <f t="shared" si="18"/>
        <v>0</v>
      </c>
      <c r="P73" s="186">
        <v>0</v>
      </c>
      <c r="Q73" s="186">
        <f t="shared" si="19"/>
        <v>0</v>
      </c>
      <c r="R73" s="187" t="s">
        <v>1814</v>
      </c>
      <c r="S73" s="187" t="s">
        <v>221</v>
      </c>
      <c r="T73" s="186" t="s">
        <v>221</v>
      </c>
      <c r="U73" s="186">
        <v>5.8999999999999997E-2</v>
      </c>
      <c r="V73" s="186">
        <f t="shared" si="20"/>
        <v>4.13</v>
      </c>
      <c r="W73" s="187"/>
      <c r="X73" s="187"/>
      <c r="Y73" s="149"/>
      <c r="Z73" s="149"/>
      <c r="AA73" s="149"/>
      <c r="AB73" s="149"/>
      <c r="AC73" s="149"/>
      <c r="AD73" s="149"/>
      <c r="AE73" s="149" t="s">
        <v>1815</v>
      </c>
      <c r="AF73" s="149" t="s">
        <v>1892</v>
      </c>
      <c r="AG73" s="149"/>
      <c r="AH73" s="194"/>
      <c r="AI73" s="194"/>
      <c r="AJ73" s="197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2">
        <v>53</v>
      </c>
      <c r="B74" s="183" t="s">
        <v>1893</v>
      </c>
      <c r="C74" s="183" t="s">
        <v>1894</v>
      </c>
      <c r="D74" s="184" t="s">
        <v>382</v>
      </c>
      <c r="E74" s="185">
        <v>11</v>
      </c>
      <c r="F74" s="188"/>
      <c r="G74" s="186">
        <f t="shared" si="14"/>
        <v>0</v>
      </c>
      <c r="H74" s="188"/>
      <c r="I74" s="186">
        <f t="shared" si="15"/>
        <v>0</v>
      </c>
      <c r="J74" s="188"/>
      <c r="K74" s="186">
        <f t="shared" si="16"/>
        <v>0</v>
      </c>
      <c r="L74" s="186">
        <v>21</v>
      </c>
      <c r="M74" s="186">
        <f t="shared" si="17"/>
        <v>0</v>
      </c>
      <c r="N74" s="186">
        <v>3.3E-4</v>
      </c>
      <c r="O74" s="186">
        <f t="shared" si="18"/>
        <v>0</v>
      </c>
      <c r="P74" s="186">
        <v>0</v>
      </c>
      <c r="Q74" s="186">
        <f t="shared" si="19"/>
        <v>0</v>
      </c>
      <c r="R74" s="187" t="s">
        <v>1814</v>
      </c>
      <c r="S74" s="187" t="s">
        <v>221</v>
      </c>
      <c r="T74" s="186" t="s">
        <v>221</v>
      </c>
      <c r="U74" s="186">
        <v>0.26100000000000001</v>
      </c>
      <c r="V74" s="186">
        <f t="shared" si="20"/>
        <v>2.87</v>
      </c>
      <c r="W74" s="187"/>
      <c r="X74" s="187"/>
      <c r="Y74" s="149"/>
      <c r="Z74" s="149"/>
      <c r="AA74" s="149"/>
      <c r="AB74" s="149"/>
      <c r="AC74" s="149"/>
      <c r="AD74" s="149"/>
      <c r="AE74" s="149" t="s">
        <v>1815</v>
      </c>
      <c r="AF74" s="149" t="s">
        <v>1895</v>
      </c>
      <c r="AG74" s="149"/>
      <c r="AH74" s="194"/>
      <c r="AI74" s="194"/>
      <c r="AJ74" s="197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82">
        <v>54</v>
      </c>
      <c r="B75" s="183" t="s">
        <v>1896</v>
      </c>
      <c r="C75" s="183" t="s">
        <v>1897</v>
      </c>
      <c r="D75" s="184" t="s">
        <v>382</v>
      </c>
      <c r="E75" s="185">
        <v>1</v>
      </c>
      <c r="F75" s="188"/>
      <c r="G75" s="186">
        <f t="shared" si="14"/>
        <v>0</v>
      </c>
      <c r="H75" s="188"/>
      <c r="I75" s="186">
        <f t="shared" si="15"/>
        <v>0</v>
      </c>
      <c r="J75" s="188"/>
      <c r="K75" s="186">
        <f t="shared" si="16"/>
        <v>0</v>
      </c>
      <c r="L75" s="186">
        <v>21</v>
      </c>
      <c r="M75" s="186">
        <f t="shared" si="17"/>
        <v>0</v>
      </c>
      <c r="N75" s="186">
        <v>3.6800000000000001E-3</v>
      </c>
      <c r="O75" s="186">
        <f t="shared" si="18"/>
        <v>0</v>
      </c>
      <c r="P75" s="186">
        <v>0</v>
      </c>
      <c r="Q75" s="186">
        <f t="shared" si="19"/>
        <v>0</v>
      </c>
      <c r="R75" s="187" t="s">
        <v>1814</v>
      </c>
      <c r="S75" s="187" t="s">
        <v>221</v>
      </c>
      <c r="T75" s="186" t="s">
        <v>221</v>
      </c>
      <c r="U75" s="186">
        <v>0.16700000000000001</v>
      </c>
      <c r="V75" s="186">
        <f t="shared" si="20"/>
        <v>0.17</v>
      </c>
      <c r="W75" s="187"/>
      <c r="X75" s="187"/>
      <c r="Y75" s="149"/>
      <c r="Z75" s="149"/>
      <c r="AA75" s="149"/>
      <c r="AB75" s="149"/>
      <c r="AC75" s="149"/>
      <c r="AD75" s="149"/>
      <c r="AE75" s="149" t="s">
        <v>1815</v>
      </c>
      <c r="AF75" s="149" t="s">
        <v>1898</v>
      </c>
      <c r="AG75" s="149"/>
      <c r="AH75" s="194"/>
      <c r="AI75" s="194"/>
      <c r="AJ75" s="197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82">
        <v>55</v>
      </c>
      <c r="B76" s="183" t="s">
        <v>1851</v>
      </c>
      <c r="C76" s="183" t="s">
        <v>1899</v>
      </c>
      <c r="D76" s="184" t="s">
        <v>1796</v>
      </c>
      <c r="E76" s="185">
        <v>1</v>
      </c>
      <c r="F76" s="188"/>
      <c r="G76" s="186">
        <f t="shared" si="14"/>
        <v>0</v>
      </c>
      <c r="H76" s="188"/>
      <c r="I76" s="186">
        <f t="shared" si="15"/>
        <v>0</v>
      </c>
      <c r="J76" s="188"/>
      <c r="K76" s="186">
        <f t="shared" si="16"/>
        <v>0</v>
      </c>
      <c r="L76" s="186">
        <v>21</v>
      </c>
      <c r="M76" s="186">
        <f t="shared" si="17"/>
        <v>0</v>
      </c>
      <c r="N76" s="186">
        <v>0</v>
      </c>
      <c r="O76" s="186">
        <f t="shared" si="18"/>
        <v>0</v>
      </c>
      <c r="P76" s="186">
        <v>0</v>
      </c>
      <c r="Q76" s="186">
        <f t="shared" si="19"/>
        <v>0</v>
      </c>
      <c r="R76" s="187"/>
      <c r="S76" s="187" t="s">
        <v>230</v>
      </c>
      <c r="T76" s="186" t="s">
        <v>222</v>
      </c>
      <c r="U76" s="186">
        <v>0</v>
      </c>
      <c r="V76" s="186">
        <f t="shared" si="20"/>
        <v>0</v>
      </c>
      <c r="W76" s="187"/>
      <c r="X76" s="187"/>
      <c r="Y76" s="149"/>
      <c r="Z76" s="149"/>
      <c r="AA76" s="149"/>
      <c r="AB76" s="149"/>
      <c r="AC76" s="149"/>
      <c r="AD76" s="149"/>
      <c r="AE76" s="149" t="s">
        <v>1900</v>
      </c>
      <c r="AF76" s="149" t="s">
        <v>1901</v>
      </c>
      <c r="AG76" s="149"/>
      <c r="AH76" s="194"/>
      <c r="AI76" s="194"/>
      <c r="AJ76" s="197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82">
        <v>56</v>
      </c>
      <c r="B77" s="183" t="s">
        <v>1902</v>
      </c>
      <c r="C77" s="183" t="s">
        <v>1903</v>
      </c>
      <c r="D77" s="184" t="s">
        <v>0</v>
      </c>
      <c r="E77" s="185">
        <v>2903.029</v>
      </c>
      <c r="F77" s="188"/>
      <c r="G77" s="186">
        <f t="shared" si="14"/>
        <v>0</v>
      </c>
      <c r="H77" s="188"/>
      <c r="I77" s="186">
        <f t="shared" si="15"/>
        <v>0</v>
      </c>
      <c r="J77" s="188"/>
      <c r="K77" s="186">
        <f t="shared" si="16"/>
        <v>0</v>
      </c>
      <c r="L77" s="186">
        <v>21</v>
      </c>
      <c r="M77" s="186">
        <f t="shared" si="17"/>
        <v>0</v>
      </c>
      <c r="N77" s="186">
        <v>0</v>
      </c>
      <c r="O77" s="186">
        <f t="shared" si="18"/>
        <v>0</v>
      </c>
      <c r="P77" s="186">
        <v>0</v>
      </c>
      <c r="Q77" s="186">
        <f t="shared" si="19"/>
        <v>0</v>
      </c>
      <c r="R77" s="187" t="s">
        <v>1814</v>
      </c>
      <c r="S77" s="187" t="s">
        <v>221</v>
      </c>
      <c r="T77" s="186" t="s">
        <v>221</v>
      </c>
      <c r="U77" s="186">
        <v>0</v>
      </c>
      <c r="V77" s="186">
        <f t="shared" si="20"/>
        <v>0</v>
      </c>
      <c r="W77" s="187"/>
      <c r="X77" s="187"/>
      <c r="Y77" s="149"/>
      <c r="Z77" s="149"/>
      <c r="AA77" s="149"/>
      <c r="AB77" s="149"/>
      <c r="AC77" s="149"/>
      <c r="AD77" s="149"/>
      <c r="AE77" s="149" t="s">
        <v>1815</v>
      </c>
      <c r="AF77" s="149" t="s">
        <v>1904</v>
      </c>
      <c r="AG77" s="149"/>
      <c r="AH77" s="194"/>
      <c r="AI77" s="194"/>
      <c r="AJ77" s="197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5">
      <c r="A78" s="136"/>
      <c r="B78" s="154"/>
      <c r="C78" s="154"/>
      <c r="D78" s="157"/>
      <c r="E78" s="158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60"/>
      <c r="S78" s="160"/>
      <c r="T78" s="159"/>
      <c r="U78" s="159"/>
      <c r="V78" s="159"/>
      <c r="W78" s="160"/>
      <c r="X78" s="160"/>
      <c r="AH78" s="193"/>
      <c r="AI78" s="193"/>
      <c r="AJ78" s="196"/>
    </row>
    <row r="79" spans="1:60" x14ac:dyDescent="0.25">
      <c r="A79" s="152" t="s">
        <v>215</v>
      </c>
      <c r="B79" s="169" t="s">
        <v>136</v>
      </c>
      <c r="C79" s="169" t="s">
        <v>137</v>
      </c>
      <c r="D79" s="170"/>
      <c r="E79" s="171"/>
      <c r="F79" s="172"/>
      <c r="G79" s="173">
        <f>SUMIF(AE80:AE109,"&lt;&gt;NOR",G80:G109)</f>
        <v>0</v>
      </c>
      <c r="H79" s="172"/>
      <c r="I79" s="172">
        <f>SUM(I80:I109)</f>
        <v>0</v>
      </c>
      <c r="J79" s="172"/>
      <c r="K79" s="172">
        <f>SUM(K80:K109)</f>
        <v>0</v>
      </c>
      <c r="L79" s="172"/>
      <c r="M79" s="172">
        <f>SUM(M80:M109)</f>
        <v>0</v>
      </c>
      <c r="N79" s="172"/>
      <c r="O79" s="172">
        <f>SUM(O80:O109)</f>
        <v>0.4</v>
      </c>
      <c r="P79" s="172"/>
      <c r="Q79" s="172">
        <f>SUM(Q80:Q109)</f>
        <v>0</v>
      </c>
      <c r="R79" s="174"/>
      <c r="S79" s="174"/>
      <c r="T79" s="172"/>
      <c r="U79" s="172"/>
      <c r="V79" s="172">
        <f>SUM(V80:V109)</f>
        <v>299.48</v>
      </c>
      <c r="W79" s="174"/>
      <c r="X79" s="175"/>
      <c r="AE79" t="s">
        <v>216</v>
      </c>
      <c r="AH79" s="193"/>
      <c r="AI79" s="193"/>
      <c r="AJ79" s="196"/>
    </row>
    <row r="80" spans="1:60" outlineLevel="1" x14ac:dyDescent="0.25">
      <c r="A80" s="182">
        <v>57</v>
      </c>
      <c r="B80" s="183" t="s">
        <v>1905</v>
      </c>
      <c r="C80" s="183" t="s">
        <v>1906</v>
      </c>
      <c r="D80" s="184" t="s">
        <v>501</v>
      </c>
      <c r="E80" s="185">
        <v>1.5</v>
      </c>
      <c r="F80" s="188"/>
      <c r="G80" s="186">
        <f t="shared" ref="G80:G109" si="21">ROUND(E80*F80,2)</f>
        <v>0</v>
      </c>
      <c r="H80" s="188"/>
      <c r="I80" s="186">
        <f t="shared" ref="I80:I109" si="22">ROUND(E80*H80,2)</f>
        <v>0</v>
      </c>
      <c r="J80" s="188"/>
      <c r="K80" s="186">
        <f t="shared" ref="K80:K109" si="23">ROUND(E80*J80,2)</f>
        <v>0</v>
      </c>
      <c r="L80" s="186">
        <v>21</v>
      </c>
      <c r="M80" s="186">
        <f t="shared" ref="M80:M109" si="24">G80*(1+L80/100)</f>
        <v>0</v>
      </c>
      <c r="N80" s="186">
        <v>1.387E-2</v>
      </c>
      <c r="O80" s="186">
        <f t="shared" ref="O80:O109" si="25">ROUND(E80*N80,2)</f>
        <v>0.02</v>
      </c>
      <c r="P80" s="186">
        <v>0</v>
      </c>
      <c r="Q80" s="186">
        <f t="shared" ref="Q80:Q109" si="26">ROUND(E80*P80,2)</f>
        <v>0</v>
      </c>
      <c r="R80" s="187" t="s">
        <v>1814</v>
      </c>
      <c r="S80" s="187" t="s">
        <v>221</v>
      </c>
      <c r="T80" s="186" t="s">
        <v>221</v>
      </c>
      <c r="U80" s="186">
        <v>0.82899999999999996</v>
      </c>
      <c r="V80" s="186">
        <f t="shared" ref="V80:V109" si="27">ROUND(E80*U80,2)</f>
        <v>1.24</v>
      </c>
      <c r="W80" s="187"/>
      <c r="X80" s="187"/>
      <c r="Y80" s="149"/>
      <c r="Z80" s="149"/>
      <c r="AA80" s="149"/>
      <c r="AB80" s="149"/>
      <c r="AC80" s="149"/>
      <c r="AD80" s="149"/>
      <c r="AE80" s="149" t="s">
        <v>1815</v>
      </c>
      <c r="AF80" s="149" t="s">
        <v>1907</v>
      </c>
      <c r="AG80" s="149"/>
      <c r="AH80" s="194"/>
      <c r="AI80" s="194"/>
      <c r="AJ80" s="197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82">
        <v>58</v>
      </c>
      <c r="B81" s="183" t="s">
        <v>1908</v>
      </c>
      <c r="C81" s="183" t="s">
        <v>1909</v>
      </c>
      <c r="D81" s="184" t="s">
        <v>501</v>
      </c>
      <c r="E81" s="185">
        <v>98</v>
      </c>
      <c r="F81" s="188"/>
      <c r="G81" s="186">
        <f t="shared" si="21"/>
        <v>0</v>
      </c>
      <c r="H81" s="188"/>
      <c r="I81" s="186">
        <f t="shared" si="22"/>
        <v>0</v>
      </c>
      <c r="J81" s="188"/>
      <c r="K81" s="186">
        <f t="shared" si="23"/>
        <v>0</v>
      </c>
      <c r="L81" s="186">
        <v>21</v>
      </c>
      <c r="M81" s="186">
        <f t="shared" si="24"/>
        <v>0</v>
      </c>
      <c r="N81" s="186">
        <v>4.6000000000000001E-4</v>
      </c>
      <c r="O81" s="186">
        <f t="shared" si="25"/>
        <v>0.05</v>
      </c>
      <c r="P81" s="186">
        <v>0</v>
      </c>
      <c r="Q81" s="186">
        <f t="shared" si="26"/>
        <v>0</v>
      </c>
      <c r="R81" s="187" t="s">
        <v>1814</v>
      </c>
      <c r="S81" s="187" t="s">
        <v>221</v>
      </c>
      <c r="T81" s="186" t="s">
        <v>221</v>
      </c>
      <c r="U81" s="186">
        <v>0.52200000000000002</v>
      </c>
      <c r="V81" s="186">
        <f t="shared" si="27"/>
        <v>51.16</v>
      </c>
      <c r="W81" s="187"/>
      <c r="X81" s="187"/>
      <c r="Y81" s="149"/>
      <c r="Z81" s="149"/>
      <c r="AA81" s="149"/>
      <c r="AB81" s="149"/>
      <c r="AC81" s="149"/>
      <c r="AD81" s="149"/>
      <c r="AE81" s="149" t="s">
        <v>1815</v>
      </c>
      <c r="AF81" s="149" t="s">
        <v>1910</v>
      </c>
      <c r="AG81" s="149"/>
      <c r="AH81" s="194"/>
      <c r="AI81" s="194"/>
      <c r="AJ81" s="197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82">
        <v>59</v>
      </c>
      <c r="B82" s="183" t="s">
        <v>1911</v>
      </c>
      <c r="C82" s="183" t="s">
        <v>1912</v>
      </c>
      <c r="D82" s="184" t="s">
        <v>501</v>
      </c>
      <c r="E82" s="185">
        <v>84</v>
      </c>
      <c r="F82" s="188"/>
      <c r="G82" s="186">
        <f t="shared" si="21"/>
        <v>0</v>
      </c>
      <c r="H82" s="188"/>
      <c r="I82" s="186">
        <f t="shared" si="22"/>
        <v>0</v>
      </c>
      <c r="J82" s="188"/>
      <c r="K82" s="186">
        <f t="shared" si="23"/>
        <v>0</v>
      </c>
      <c r="L82" s="186">
        <v>21</v>
      </c>
      <c r="M82" s="186">
        <f t="shared" si="24"/>
        <v>0</v>
      </c>
      <c r="N82" s="186">
        <v>5.8E-4</v>
      </c>
      <c r="O82" s="186">
        <f t="shared" si="25"/>
        <v>0.05</v>
      </c>
      <c r="P82" s="186">
        <v>0</v>
      </c>
      <c r="Q82" s="186">
        <f t="shared" si="26"/>
        <v>0</v>
      </c>
      <c r="R82" s="187" t="s">
        <v>1814</v>
      </c>
      <c r="S82" s="187" t="s">
        <v>221</v>
      </c>
      <c r="T82" s="186" t="s">
        <v>221</v>
      </c>
      <c r="U82" s="186">
        <v>0.6159</v>
      </c>
      <c r="V82" s="186">
        <f t="shared" si="27"/>
        <v>51.74</v>
      </c>
      <c r="W82" s="187"/>
      <c r="X82" s="187"/>
      <c r="Y82" s="149"/>
      <c r="Z82" s="149"/>
      <c r="AA82" s="149"/>
      <c r="AB82" s="149"/>
      <c r="AC82" s="149"/>
      <c r="AD82" s="149"/>
      <c r="AE82" s="149" t="s">
        <v>1815</v>
      </c>
      <c r="AF82" s="149" t="s">
        <v>1913</v>
      </c>
      <c r="AG82" s="149"/>
      <c r="AH82" s="194"/>
      <c r="AI82" s="194"/>
      <c r="AJ82" s="197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82">
        <v>60</v>
      </c>
      <c r="B83" s="183" t="s">
        <v>1914</v>
      </c>
      <c r="C83" s="183" t="s">
        <v>1915</v>
      </c>
      <c r="D83" s="184" t="s">
        <v>501</v>
      </c>
      <c r="E83" s="185">
        <v>46</v>
      </c>
      <c r="F83" s="188"/>
      <c r="G83" s="186">
        <f t="shared" si="21"/>
        <v>0</v>
      </c>
      <c r="H83" s="188"/>
      <c r="I83" s="186">
        <f t="shared" si="22"/>
        <v>0</v>
      </c>
      <c r="J83" s="188"/>
      <c r="K83" s="186">
        <f t="shared" si="23"/>
        <v>0</v>
      </c>
      <c r="L83" s="186">
        <v>21</v>
      </c>
      <c r="M83" s="186">
        <f t="shared" si="24"/>
        <v>0</v>
      </c>
      <c r="N83" s="186">
        <v>7.3999999999999999E-4</v>
      </c>
      <c r="O83" s="186">
        <f t="shared" si="25"/>
        <v>0.03</v>
      </c>
      <c r="P83" s="186">
        <v>0</v>
      </c>
      <c r="Q83" s="186">
        <f t="shared" si="26"/>
        <v>0</v>
      </c>
      <c r="R83" s="187" t="s">
        <v>1814</v>
      </c>
      <c r="S83" s="187" t="s">
        <v>221</v>
      </c>
      <c r="T83" s="186" t="s">
        <v>221</v>
      </c>
      <c r="U83" s="186">
        <v>0.68279999999999996</v>
      </c>
      <c r="V83" s="186">
        <f t="shared" si="27"/>
        <v>31.41</v>
      </c>
      <c r="W83" s="187"/>
      <c r="X83" s="187"/>
      <c r="Y83" s="149"/>
      <c r="Z83" s="149"/>
      <c r="AA83" s="149"/>
      <c r="AB83" s="149"/>
      <c r="AC83" s="149"/>
      <c r="AD83" s="149"/>
      <c r="AE83" s="149" t="s">
        <v>1815</v>
      </c>
      <c r="AF83" s="149" t="s">
        <v>1916</v>
      </c>
      <c r="AG83" s="149"/>
      <c r="AH83" s="194"/>
      <c r="AI83" s="194"/>
      <c r="AJ83" s="197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82">
        <v>61</v>
      </c>
      <c r="B84" s="183" t="s">
        <v>1917</v>
      </c>
      <c r="C84" s="183" t="s">
        <v>1918</v>
      </c>
      <c r="D84" s="184" t="s">
        <v>501</v>
      </c>
      <c r="E84" s="185">
        <v>36</v>
      </c>
      <c r="F84" s="188"/>
      <c r="G84" s="186">
        <f t="shared" si="21"/>
        <v>0</v>
      </c>
      <c r="H84" s="188"/>
      <c r="I84" s="186">
        <f t="shared" si="22"/>
        <v>0</v>
      </c>
      <c r="J84" s="188"/>
      <c r="K84" s="186">
        <f t="shared" si="23"/>
        <v>0</v>
      </c>
      <c r="L84" s="186">
        <v>21</v>
      </c>
      <c r="M84" s="186">
        <f t="shared" si="24"/>
        <v>0</v>
      </c>
      <c r="N84" s="186">
        <v>1.1100000000000001E-3</v>
      </c>
      <c r="O84" s="186">
        <f t="shared" si="25"/>
        <v>0.04</v>
      </c>
      <c r="P84" s="186">
        <v>0</v>
      </c>
      <c r="Q84" s="186">
        <f t="shared" si="26"/>
        <v>0</v>
      </c>
      <c r="R84" s="187" t="s">
        <v>1814</v>
      </c>
      <c r="S84" s="187" t="s">
        <v>221</v>
      </c>
      <c r="T84" s="186" t="s">
        <v>221</v>
      </c>
      <c r="U84" s="186">
        <v>0.75470000000000004</v>
      </c>
      <c r="V84" s="186">
        <f t="shared" si="27"/>
        <v>27.17</v>
      </c>
      <c r="W84" s="187"/>
      <c r="X84" s="187"/>
      <c r="Y84" s="149"/>
      <c r="Z84" s="149"/>
      <c r="AA84" s="149"/>
      <c r="AB84" s="149"/>
      <c r="AC84" s="149"/>
      <c r="AD84" s="149"/>
      <c r="AE84" s="149" t="s">
        <v>1815</v>
      </c>
      <c r="AF84" s="149" t="s">
        <v>1919</v>
      </c>
      <c r="AG84" s="149"/>
      <c r="AH84" s="194"/>
      <c r="AI84" s="194"/>
      <c r="AJ84" s="197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82">
        <v>62</v>
      </c>
      <c r="B85" s="183" t="s">
        <v>1920</v>
      </c>
      <c r="C85" s="183" t="s">
        <v>1921</v>
      </c>
      <c r="D85" s="184" t="s">
        <v>501</v>
      </c>
      <c r="E85" s="185">
        <v>45</v>
      </c>
      <c r="F85" s="188"/>
      <c r="G85" s="186">
        <f t="shared" si="21"/>
        <v>0</v>
      </c>
      <c r="H85" s="188"/>
      <c r="I85" s="186">
        <f t="shared" si="22"/>
        <v>0</v>
      </c>
      <c r="J85" s="188"/>
      <c r="K85" s="186">
        <f t="shared" si="23"/>
        <v>0</v>
      </c>
      <c r="L85" s="186">
        <v>21</v>
      </c>
      <c r="M85" s="186">
        <f t="shared" si="24"/>
        <v>0</v>
      </c>
      <c r="N85" s="186">
        <v>1.5100000000000001E-3</v>
      </c>
      <c r="O85" s="186">
        <f t="shared" si="25"/>
        <v>7.0000000000000007E-2</v>
      </c>
      <c r="P85" s="186">
        <v>0</v>
      </c>
      <c r="Q85" s="186">
        <f t="shared" si="26"/>
        <v>0</v>
      </c>
      <c r="R85" s="187" t="s">
        <v>1814</v>
      </c>
      <c r="S85" s="187" t="s">
        <v>221</v>
      </c>
      <c r="T85" s="186" t="s">
        <v>221</v>
      </c>
      <c r="U85" s="186">
        <v>0.89900000000000002</v>
      </c>
      <c r="V85" s="186">
        <f t="shared" si="27"/>
        <v>40.46</v>
      </c>
      <c r="W85" s="187"/>
      <c r="X85" s="187"/>
      <c r="Y85" s="149"/>
      <c r="Z85" s="149"/>
      <c r="AA85" s="149"/>
      <c r="AB85" s="149"/>
      <c r="AC85" s="149"/>
      <c r="AD85" s="149"/>
      <c r="AE85" s="149" t="s">
        <v>1815</v>
      </c>
      <c r="AF85" s="149" t="s">
        <v>1922</v>
      </c>
      <c r="AG85" s="149"/>
      <c r="AH85" s="194"/>
      <c r="AI85" s="194"/>
      <c r="AJ85" s="197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82">
        <v>63</v>
      </c>
      <c r="B86" s="183" t="s">
        <v>1923</v>
      </c>
      <c r="C86" s="183" t="s">
        <v>1924</v>
      </c>
      <c r="D86" s="184" t="s">
        <v>382</v>
      </c>
      <c r="E86" s="185">
        <v>1</v>
      </c>
      <c r="F86" s="188"/>
      <c r="G86" s="186">
        <f t="shared" si="21"/>
        <v>0</v>
      </c>
      <c r="H86" s="188"/>
      <c r="I86" s="186">
        <f t="shared" si="22"/>
        <v>0</v>
      </c>
      <c r="J86" s="188"/>
      <c r="K86" s="186">
        <f t="shared" si="23"/>
        <v>0</v>
      </c>
      <c r="L86" s="186">
        <v>21</v>
      </c>
      <c r="M86" s="186">
        <f t="shared" si="24"/>
        <v>0</v>
      </c>
      <c r="N86" s="186">
        <v>1.2999999999999999E-3</v>
      </c>
      <c r="O86" s="186">
        <f t="shared" si="25"/>
        <v>0</v>
      </c>
      <c r="P86" s="186">
        <v>0</v>
      </c>
      <c r="Q86" s="186">
        <f t="shared" si="26"/>
        <v>0</v>
      </c>
      <c r="R86" s="187" t="s">
        <v>1814</v>
      </c>
      <c r="S86" s="187" t="s">
        <v>221</v>
      </c>
      <c r="T86" s="186" t="s">
        <v>221</v>
      </c>
      <c r="U86" s="186">
        <v>0.57199999999999995</v>
      </c>
      <c r="V86" s="186">
        <f t="shared" si="27"/>
        <v>0.56999999999999995</v>
      </c>
      <c r="W86" s="187"/>
      <c r="X86" s="187"/>
      <c r="Y86" s="149"/>
      <c r="Z86" s="149"/>
      <c r="AA86" s="149"/>
      <c r="AB86" s="149"/>
      <c r="AC86" s="149"/>
      <c r="AD86" s="149"/>
      <c r="AE86" s="149" t="s">
        <v>1815</v>
      </c>
      <c r="AF86" s="149" t="s">
        <v>1925</v>
      </c>
      <c r="AG86" s="149"/>
      <c r="AH86" s="194"/>
      <c r="AI86" s="194"/>
      <c r="AJ86" s="197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82">
        <v>64</v>
      </c>
      <c r="B87" s="183" t="s">
        <v>1926</v>
      </c>
      <c r="C87" s="183" t="s">
        <v>1927</v>
      </c>
      <c r="D87" s="184" t="s">
        <v>501</v>
      </c>
      <c r="E87" s="185">
        <v>23</v>
      </c>
      <c r="F87" s="188"/>
      <c r="G87" s="186">
        <f t="shared" si="21"/>
        <v>0</v>
      </c>
      <c r="H87" s="188"/>
      <c r="I87" s="186">
        <f t="shared" si="22"/>
        <v>0</v>
      </c>
      <c r="J87" s="188"/>
      <c r="K87" s="186">
        <f t="shared" si="23"/>
        <v>0</v>
      </c>
      <c r="L87" s="186">
        <v>21</v>
      </c>
      <c r="M87" s="186">
        <f t="shared" si="24"/>
        <v>0</v>
      </c>
      <c r="N87" s="186">
        <v>3.0000000000000001E-5</v>
      </c>
      <c r="O87" s="186">
        <f t="shared" si="25"/>
        <v>0</v>
      </c>
      <c r="P87" s="186">
        <v>0</v>
      </c>
      <c r="Q87" s="186">
        <f t="shared" si="26"/>
        <v>0</v>
      </c>
      <c r="R87" s="187" t="s">
        <v>1814</v>
      </c>
      <c r="S87" s="187" t="s">
        <v>221</v>
      </c>
      <c r="T87" s="186" t="s">
        <v>221</v>
      </c>
      <c r="U87" s="186">
        <v>0.129</v>
      </c>
      <c r="V87" s="186">
        <f t="shared" si="27"/>
        <v>2.97</v>
      </c>
      <c r="W87" s="187"/>
      <c r="X87" s="187"/>
      <c r="Y87" s="149"/>
      <c r="Z87" s="149"/>
      <c r="AA87" s="149"/>
      <c r="AB87" s="149"/>
      <c r="AC87" s="149"/>
      <c r="AD87" s="149"/>
      <c r="AE87" s="149" t="s">
        <v>332</v>
      </c>
      <c r="AF87" s="149" t="s">
        <v>1928</v>
      </c>
      <c r="AG87" s="149"/>
      <c r="AH87" s="194"/>
      <c r="AI87" s="194"/>
      <c r="AJ87" s="197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82">
        <v>65</v>
      </c>
      <c r="B88" s="183" t="s">
        <v>1929</v>
      </c>
      <c r="C88" s="183" t="s">
        <v>1930</v>
      </c>
      <c r="D88" s="184" t="s">
        <v>501</v>
      </c>
      <c r="E88" s="185">
        <v>75</v>
      </c>
      <c r="F88" s="188"/>
      <c r="G88" s="186">
        <f t="shared" si="21"/>
        <v>0</v>
      </c>
      <c r="H88" s="188"/>
      <c r="I88" s="186">
        <f t="shared" si="22"/>
        <v>0</v>
      </c>
      <c r="J88" s="188"/>
      <c r="K88" s="186">
        <f t="shared" si="23"/>
        <v>0</v>
      </c>
      <c r="L88" s="186">
        <v>21</v>
      </c>
      <c r="M88" s="186">
        <f t="shared" si="24"/>
        <v>0</v>
      </c>
      <c r="N88" s="186">
        <v>5.0000000000000002E-5</v>
      </c>
      <c r="O88" s="186">
        <f t="shared" si="25"/>
        <v>0</v>
      </c>
      <c r="P88" s="186">
        <v>0</v>
      </c>
      <c r="Q88" s="186">
        <f t="shared" si="26"/>
        <v>0</v>
      </c>
      <c r="R88" s="187" t="s">
        <v>1814</v>
      </c>
      <c r="S88" s="187" t="s">
        <v>221</v>
      </c>
      <c r="T88" s="186" t="s">
        <v>221</v>
      </c>
      <c r="U88" s="186">
        <v>0.129</v>
      </c>
      <c r="V88" s="186">
        <f t="shared" si="27"/>
        <v>9.68</v>
      </c>
      <c r="W88" s="187"/>
      <c r="X88" s="187"/>
      <c r="Y88" s="149"/>
      <c r="Z88" s="149"/>
      <c r="AA88" s="149"/>
      <c r="AB88" s="149"/>
      <c r="AC88" s="149"/>
      <c r="AD88" s="149"/>
      <c r="AE88" s="149" t="s">
        <v>332</v>
      </c>
      <c r="AF88" s="149" t="s">
        <v>1931</v>
      </c>
      <c r="AG88" s="149"/>
      <c r="AH88" s="194"/>
      <c r="AI88" s="194"/>
      <c r="AJ88" s="197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82">
        <v>66</v>
      </c>
      <c r="B89" s="183" t="s">
        <v>1932</v>
      </c>
      <c r="C89" s="183" t="s">
        <v>1933</v>
      </c>
      <c r="D89" s="184" t="s">
        <v>501</v>
      </c>
      <c r="E89" s="185">
        <v>36</v>
      </c>
      <c r="F89" s="188"/>
      <c r="G89" s="186">
        <f t="shared" si="21"/>
        <v>0</v>
      </c>
      <c r="H89" s="188"/>
      <c r="I89" s="186">
        <f t="shared" si="22"/>
        <v>0</v>
      </c>
      <c r="J89" s="188"/>
      <c r="K89" s="186">
        <f t="shared" si="23"/>
        <v>0</v>
      </c>
      <c r="L89" s="186">
        <v>21</v>
      </c>
      <c r="M89" s="186">
        <f t="shared" si="24"/>
        <v>0</v>
      </c>
      <c r="N89" s="186">
        <v>6.0000000000000002E-5</v>
      </c>
      <c r="O89" s="186">
        <f t="shared" si="25"/>
        <v>0</v>
      </c>
      <c r="P89" s="186">
        <v>0</v>
      </c>
      <c r="Q89" s="186">
        <f t="shared" si="26"/>
        <v>0</v>
      </c>
      <c r="R89" s="187" t="s">
        <v>1814</v>
      </c>
      <c r="S89" s="187" t="s">
        <v>221</v>
      </c>
      <c r="T89" s="186" t="s">
        <v>221</v>
      </c>
      <c r="U89" s="186">
        <v>0.129</v>
      </c>
      <c r="V89" s="186">
        <f t="shared" si="27"/>
        <v>4.6399999999999997</v>
      </c>
      <c r="W89" s="187"/>
      <c r="X89" s="187"/>
      <c r="Y89" s="149"/>
      <c r="Z89" s="149"/>
      <c r="AA89" s="149"/>
      <c r="AB89" s="149"/>
      <c r="AC89" s="149"/>
      <c r="AD89" s="149"/>
      <c r="AE89" s="149" t="s">
        <v>332</v>
      </c>
      <c r="AF89" s="149" t="s">
        <v>1934</v>
      </c>
      <c r="AG89" s="149"/>
      <c r="AH89" s="194"/>
      <c r="AI89" s="194"/>
      <c r="AJ89" s="197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82">
        <v>67</v>
      </c>
      <c r="B90" s="183" t="s">
        <v>1935</v>
      </c>
      <c r="C90" s="183" t="s">
        <v>1936</v>
      </c>
      <c r="D90" s="184" t="s">
        <v>501</v>
      </c>
      <c r="E90" s="185">
        <v>48</v>
      </c>
      <c r="F90" s="188"/>
      <c r="G90" s="186">
        <f t="shared" si="21"/>
        <v>0</v>
      </c>
      <c r="H90" s="188"/>
      <c r="I90" s="186">
        <f t="shared" si="22"/>
        <v>0</v>
      </c>
      <c r="J90" s="188"/>
      <c r="K90" s="186">
        <f t="shared" si="23"/>
        <v>0</v>
      </c>
      <c r="L90" s="186">
        <v>21</v>
      </c>
      <c r="M90" s="186">
        <f t="shared" si="24"/>
        <v>0</v>
      </c>
      <c r="N90" s="186">
        <v>6.9999999999999994E-5</v>
      </c>
      <c r="O90" s="186">
        <f t="shared" si="25"/>
        <v>0</v>
      </c>
      <c r="P90" s="186">
        <v>0</v>
      </c>
      <c r="Q90" s="186">
        <f t="shared" si="26"/>
        <v>0</v>
      </c>
      <c r="R90" s="187" t="s">
        <v>1814</v>
      </c>
      <c r="S90" s="187" t="s">
        <v>221</v>
      </c>
      <c r="T90" s="186" t="s">
        <v>221</v>
      </c>
      <c r="U90" s="186">
        <v>0.129</v>
      </c>
      <c r="V90" s="186">
        <f t="shared" si="27"/>
        <v>6.19</v>
      </c>
      <c r="W90" s="187"/>
      <c r="X90" s="187"/>
      <c r="Y90" s="149"/>
      <c r="Z90" s="149"/>
      <c r="AA90" s="149"/>
      <c r="AB90" s="149"/>
      <c r="AC90" s="149"/>
      <c r="AD90" s="149"/>
      <c r="AE90" s="149" t="s">
        <v>332</v>
      </c>
      <c r="AF90" s="149" t="s">
        <v>1937</v>
      </c>
      <c r="AG90" s="149"/>
      <c r="AH90" s="194"/>
      <c r="AI90" s="194"/>
      <c r="AJ90" s="197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82">
        <v>68</v>
      </c>
      <c r="B91" s="183" t="s">
        <v>1938</v>
      </c>
      <c r="C91" s="183" t="s">
        <v>1939</v>
      </c>
      <c r="D91" s="184" t="s">
        <v>501</v>
      </c>
      <c r="E91" s="185">
        <v>18</v>
      </c>
      <c r="F91" s="188"/>
      <c r="G91" s="186">
        <f t="shared" si="21"/>
        <v>0</v>
      </c>
      <c r="H91" s="188"/>
      <c r="I91" s="186">
        <f t="shared" si="22"/>
        <v>0</v>
      </c>
      <c r="J91" s="188"/>
      <c r="K91" s="186">
        <f t="shared" si="23"/>
        <v>0</v>
      </c>
      <c r="L91" s="186">
        <v>21</v>
      </c>
      <c r="M91" s="186">
        <f t="shared" si="24"/>
        <v>0</v>
      </c>
      <c r="N91" s="186">
        <v>6.9999999999999994E-5</v>
      </c>
      <c r="O91" s="186">
        <f t="shared" si="25"/>
        <v>0</v>
      </c>
      <c r="P91" s="186">
        <v>0</v>
      </c>
      <c r="Q91" s="186">
        <f t="shared" si="26"/>
        <v>0</v>
      </c>
      <c r="R91" s="187" t="s">
        <v>1814</v>
      </c>
      <c r="S91" s="187" t="s">
        <v>221</v>
      </c>
      <c r="T91" s="186" t="s">
        <v>221</v>
      </c>
      <c r="U91" s="186">
        <v>0.14199999999999999</v>
      </c>
      <c r="V91" s="186">
        <f t="shared" si="27"/>
        <v>2.56</v>
      </c>
      <c r="W91" s="187"/>
      <c r="X91" s="187"/>
      <c r="Y91" s="149"/>
      <c r="Z91" s="149"/>
      <c r="AA91" s="149"/>
      <c r="AB91" s="149"/>
      <c r="AC91" s="149"/>
      <c r="AD91" s="149"/>
      <c r="AE91" s="149" t="s">
        <v>332</v>
      </c>
      <c r="AF91" s="149" t="s">
        <v>1940</v>
      </c>
      <c r="AG91" s="149"/>
      <c r="AH91" s="194"/>
      <c r="AI91" s="194"/>
      <c r="AJ91" s="197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82">
        <v>69</v>
      </c>
      <c r="B92" s="183" t="s">
        <v>1941</v>
      </c>
      <c r="C92" s="183" t="s">
        <v>1942</v>
      </c>
      <c r="D92" s="184" t="s">
        <v>501</v>
      </c>
      <c r="E92" s="185">
        <v>28</v>
      </c>
      <c r="F92" s="188"/>
      <c r="G92" s="186">
        <f t="shared" si="21"/>
        <v>0</v>
      </c>
      <c r="H92" s="188"/>
      <c r="I92" s="186">
        <f t="shared" si="22"/>
        <v>0</v>
      </c>
      <c r="J92" s="188"/>
      <c r="K92" s="186">
        <f t="shared" si="23"/>
        <v>0</v>
      </c>
      <c r="L92" s="186">
        <v>21</v>
      </c>
      <c r="M92" s="186">
        <f t="shared" si="24"/>
        <v>0</v>
      </c>
      <c r="N92" s="186">
        <v>5.0000000000000002E-5</v>
      </c>
      <c r="O92" s="186">
        <f t="shared" si="25"/>
        <v>0</v>
      </c>
      <c r="P92" s="186">
        <v>0</v>
      </c>
      <c r="Q92" s="186">
        <f t="shared" si="26"/>
        <v>0</v>
      </c>
      <c r="R92" s="187" t="s">
        <v>1814</v>
      </c>
      <c r="S92" s="187" t="s">
        <v>221</v>
      </c>
      <c r="T92" s="186" t="s">
        <v>221</v>
      </c>
      <c r="U92" s="186">
        <v>0.14199999999999999</v>
      </c>
      <c r="V92" s="186">
        <f t="shared" si="27"/>
        <v>3.98</v>
      </c>
      <c r="W92" s="187"/>
      <c r="X92" s="187"/>
      <c r="Y92" s="149"/>
      <c r="Z92" s="149"/>
      <c r="AA92" s="149"/>
      <c r="AB92" s="149"/>
      <c r="AC92" s="149"/>
      <c r="AD92" s="149"/>
      <c r="AE92" s="149" t="s">
        <v>332</v>
      </c>
      <c r="AF92" s="149" t="s">
        <v>1943</v>
      </c>
      <c r="AG92" s="149"/>
      <c r="AH92" s="194"/>
      <c r="AI92" s="194"/>
      <c r="AJ92" s="197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82">
        <v>70</v>
      </c>
      <c r="B93" s="183" t="s">
        <v>1944</v>
      </c>
      <c r="C93" s="183" t="s">
        <v>1945</v>
      </c>
      <c r="D93" s="184" t="s">
        <v>501</v>
      </c>
      <c r="E93" s="185">
        <v>36</v>
      </c>
      <c r="F93" s="188"/>
      <c r="G93" s="186">
        <f t="shared" si="21"/>
        <v>0</v>
      </c>
      <c r="H93" s="188"/>
      <c r="I93" s="186">
        <f t="shared" si="22"/>
        <v>0</v>
      </c>
      <c r="J93" s="188"/>
      <c r="K93" s="186">
        <f t="shared" si="23"/>
        <v>0</v>
      </c>
      <c r="L93" s="186">
        <v>21</v>
      </c>
      <c r="M93" s="186">
        <f t="shared" si="24"/>
        <v>0</v>
      </c>
      <c r="N93" s="186">
        <v>1.1E-4</v>
      </c>
      <c r="O93" s="186">
        <f t="shared" si="25"/>
        <v>0</v>
      </c>
      <c r="P93" s="186">
        <v>0</v>
      </c>
      <c r="Q93" s="186">
        <f t="shared" si="26"/>
        <v>0</v>
      </c>
      <c r="R93" s="187" t="s">
        <v>1814</v>
      </c>
      <c r="S93" s="187" t="s">
        <v>221</v>
      </c>
      <c r="T93" s="186" t="s">
        <v>221</v>
      </c>
      <c r="U93" s="186">
        <v>0.157</v>
      </c>
      <c r="V93" s="186">
        <f t="shared" si="27"/>
        <v>5.65</v>
      </c>
      <c r="W93" s="187"/>
      <c r="X93" s="187"/>
      <c r="Y93" s="149"/>
      <c r="Z93" s="149"/>
      <c r="AA93" s="149"/>
      <c r="AB93" s="149"/>
      <c r="AC93" s="149"/>
      <c r="AD93" s="149"/>
      <c r="AE93" s="149" t="s">
        <v>332</v>
      </c>
      <c r="AF93" s="149" t="s">
        <v>1946</v>
      </c>
      <c r="AG93" s="149"/>
      <c r="AH93" s="194"/>
      <c r="AI93" s="194"/>
      <c r="AJ93" s="197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82">
        <v>71</v>
      </c>
      <c r="B94" s="183" t="s">
        <v>1947</v>
      </c>
      <c r="C94" s="183" t="s">
        <v>1948</v>
      </c>
      <c r="D94" s="184" t="s">
        <v>382</v>
      </c>
      <c r="E94" s="185">
        <v>18</v>
      </c>
      <c r="F94" s="188"/>
      <c r="G94" s="186">
        <f t="shared" si="21"/>
        <v>0</v>
      </c>
      <c r="H94" s="188"/>
      <c r="I94" s="186">
        <f t="shared" si="22"/>
        <v>0</v>
      </c>
      <c r="J94" s="188"/>
      <c r="K94" s="186">
        <f t="shared" si="23"/>
        <v>0</v>
      </c>
      <c r="L94" s="186">
        <v>21</v>
      </c>
      <c r="M94" s="186">
        <f t="shared" si="24"/>
        <v>0</v>
      </c>
      <c r="N94" s="186">
        <v>0</v>
      </c>
      <c r="O94" s="186">
        <f t="shared" si="25"/>
        <v>0</v>
      </c>
      <c r="P94" s="186">
        <v>0</v>
      </c>
      <c r="Q94" s="186">
        <f t="shared" si="26"/>
        <v>0</v>
      </c>
      <c r="R94" s="187" t="s">
        <v>1814</v>
      </c>
      <c r="S94" s="187" t="s">
        <v>221</v>
      </c>
      <c r="T94" s="186" t="s">
        <v>221</v>
      </c>
      <c r="U94" s="186">
        <v>0.42499999999999999</v>
      </c>
      <c r="V94" s="186">
        <f t="shared" si="27"/>
        <v>7.65</v>
      </c>
      <c r="W94" s="187"/>
      <c r="X94" s="187"/>
      <c r="Y94" s="149"/>
      <c r="Z94" s="149"/>
      <c r="AA94" s="149"/>
      <c r="AB94" s="149"/>
      <c r="AC94" s="149"/>
      <c r="AD94" s="149"/>
      <c r="AE94" s="149" t="s">
        <v>1815</v>
      </c>
      <c r="AF94" s="149" t="s">
        <v>1949</v>
      </c>
      <c r="AG94" s="149"/>
      <c r="AH94" s="194"/>
      <c r="AI94" s="194"/>
      <c r="AJ94" s="197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82">
        <v>72</v>
      </c>
      <c r="B95" s="183" t="s">
        <v>1950</v>
      </c>
      <c r="C95" s="183" t="s">
        <v>1951</v>
      </c>
      <c r="D95" s="184" t="s">
        <v>382</v>
      </c>
      <c r="E95" s="185">
        <v>2</v>
      </c>
      <c r="F95" s="188"/>
      <c r="G95" s="186">
        <f t="shared" si="21"/>
        <v>0</v>
      </c>
      <c r="H95" s="188"/>
      <c r="I95" s="186">
        <f t="shared" si="22"/>
        <v>0</v>
      </c>
      <c r="J95" s="188"/>
      <c r="K95" s="186">
        <f t="shared" si="23"/>
        <v>0</v>
      </c>
      <c r="L95" s="186">
        <v>21</v>
      </c>
      <c r="M95" s="186">
        <f t="shared" si="24"/>
        <v>0</v>
      </c>
      <c r="N95" s="186">
        <v>0</v>
      </c>
      <c r="O95" s="186">
        <f t="shared" si="25"/>
        <v>0</v>
      </c>
      <c r="P95" s="186">
        <v>0</v>
      </c>
      <c r="Q95" s="186">
        <f t="shared" si="26"/>
        <v>0</v>
      </c>
      <c r="R95" s="187" t="s">
        <v>1814</v>
      </c>
      <c r="S95" s="187" t="s">
        <v>221</v>
      </c>
      <c r="T95" s="186" t="s">
        <v>221</v>
      </c>
      <c r="U95" s="186">
        <v>0.42499999999999999</v>
      </c>
      <c r="V95" s="186">
        <f t="shared" si="27"/>
        <v>0.85</v>
      </c>
      <c r="W95" s="187"/>
      <c r="X95" s="187"/>
      <c r="Y95" s="149"/>
      <c r="Z95" s="149"/>
      <c r="AA95" s="149"/>
      <c r="AB95" s="149"/>
      <c r="AC95" s="149"/>
      <c r="AD95" s="149"/>
      <c r="AE95" s="149" t="s">
        <v>1815</v>
      </c>
      <c r="AF95" s="149" t="s">
        <v>1952</v>
      </c>
      <c r="AG95" s="149"/>
      <c r="AH95" s="194"/>
      <c r="AI95" s="194"/>
      <c r="AJ95" s="197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82">
        <v>73</v>
      </c>
      <c r="B96" s="183" t="s">
        <v>1953</v>
      </c>
      <c r="C96" s="183" t="s">
        <v>1954</v>
      </c>
      <c r="D96" s="184" t="s">
        <v>382</v>
      </c>
      <c r="E96" s="185">
        <v>22</v>
      </c>
      <c r="F96" s="188"/>
      <c r="G96" s="186">
        <f t="shared" si="21"/>
        <v>0</v>
      </c>
      <c r="H96" s="188"/>
      <c r="I96" s="186">
        <f t="shared" si="22"/>
        <v>0</v>
      </c>
      <c r="J96" s="188"/>
      <c r="K96" s="186">
        <f t="shared" si="23"/>
        <v>0</v>
      </c>
      <c r="L96" s="186">
        <v>21</v>
      </c>
      <c r="M96" s="186">
        <f t="shared" si="24"/>
        <v>0</v>
      </c>
      <c r="N96" s="186">
        <v>6.3000000000000003E-4</v>
      </c>
      <c r="O96" s="186">
        <f t="shared" si="25"/>
        <v>0.01</v>
      </c>
      <c r="P96" s="186">
        <v>0</v>
      </c>
      <c r="Q96" s="186">
        <f t="shared" si="26"/>
        <v>0</v>
      </c>
      <c r="R96" s="187" t="s">
        <v>1814</v>
      </c>
      <c r="S96" s="187" t="s">
        <v>221</v>
      </c>
      <c r="T96" s="186" t="s">
        <v>221</v>
      </c>
      <c r="U96" s="186">
        <v>0.27200000000000002</v>
      </c>
      <c r="V96" s="186">
        <f t="shared" si="27"/>
        <v>5.98</v>
      </c>
      <c r="W96" s="187"/>
      <c r="X96" s="187"/>
      <c r="Y96" s="149"/>
      <c r="Z96" s="149"/>
      <c r="AA96" s="149"/>
      <c r="AB96" s="149"/>
      <c r="AC96" s="149"/>
      <c r="AD96" s="149"/>
      <c r="AE96" s="149" t="s">
        <v>1815</v>
      </c>
      <c r="AF96" s="149" t="s">
        <v>1955</v>
      </c>
      <c r="AG96" s="149"/>
      <c r="AH96" s="194"/>
      <c r="AI96" s="194"/>
      <c r="AJ96" s="197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82">
        <v>74</v>
      </c>
      <c r="B97" s="183" t="s">
        <v>1956</v>
      </c>
      <c r="C97" s="183" t="s">
        <v>1957</v>
      </c>
      <c r="D97" s="184" t="s">
        <v>1958</v>
      </c>
      <c r="E97" s="185">
        <v>17</v>
      </c>
      <c r="F97" s="188"/>
      <c r="G97" s="186">
        <f t="shared" si="21"/>
        <v>0</v>
      </c>
      <c r="H97" s="188"/>
      <c r="I97" s="186">
        <f t="shared" si="22"/>
        <v>0</v>
      </c>
      <c r="J97" s="188"/>
      <c r="K97" s="186">
        <f t="shared" si="23"/>
        <v>0</v>
      </c>
      <c r="L97" s="186">
        <v>21</v>
      </c>
      <c r="M97" s="186">
        <f t="shared" si="24"/>
        <v>0</v>
      </c>
      <c r="N97" s="186">
        <v>1.48E-3</v>
      </c>
      <c r="O97" s="186">
        <f t="shared" si="25"/>
        <v>0.03</v>
      </c>
      <c r="P97" s="186">
        <v>0</v>
      </c>
      <c r="Q97" s="186">
        <f t="shared" si="26"/>
        <v>0</v>
      </c>
      <c r="R97" s="187" t="s">
        <v>1814</v>
      </c>
      <c r="S97" s="187" t="s">
        <v>221</v>
      </c>
      <c r="T97" s="186" t="s">
        <v>221</v>
      </c>
      <c r="U97" s="186">
        <v>0.54</v>
      </c>
      <c r="V97" s="186">
        <f t="shared" si="27"/>
        <v>9.18</v>
      </c>
      <c r="W97" s="187"/>
      <c r="X97" s="187"/>
      <c r="Y97" s="149"/>
      <c r="Z97" s="149"/>
      <c r="AA97" s="149"/>
      <c r="AB97" s="149"/>
      <c r="AC97" s="149"/>
      <c r="AD97" s="149"/>
      <c r="AE97" s="149" t="s">
        <v>1815</v>
      </c>
      <c r="AF97" s="149" t="s">
        <v>1959</v>
      </c>
      <c r="AG97" s="149"/>
      <c r="AH97" s="194"/>
      <c r="AI97" s="194"/>
      <c r="AJ97" s="197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82">
        <v>75</v>
      </c>
      <c r="B98" s="183" t="s">
        <v>1960</v>
      </c>
      <c r="C98" s="183" t="s">
        <v>2853</v>
      </c>
      <c r="D98" s="184" t="s">
        <v>382</v>
      </c>
      <c r="E98" s="185">
        <v>1</v>
      </c>
      <c r="F98" s="188"/>
      <c r="G98" s="186">
        <f t="shared" si="21"/>
        <v>0</v>
      </c>
      <c r="H98" s="188"/>
      <c r="I98" s="186">
        <f t="shared" si="22"/>
        <v>0</v>
      </c>
      <c r="J98" s="188"/>
      <c r="K98" s="186">
        <f t="shared" si="23"/>
        <v>0</v>
      </c>
      <c r="L98" s="186">
        <v>21</v>
      </c>
      <c r="M98" s="186">
        <f t="shared" si="24"/>
        <v>0</v>
      </c>
      <c r="N98" s="186">
        <v>6.62E-3</v>
      </c>
      <c r="O98" s="186">
        <f t="shared" si="25"/>
        <v>0.01</v>
      </c>
      <c r="P98" s="186">
        <v>0</v>
      </c>
      <c r="Q98" s="186">
        <f t="shared" si="26"/>
        <v>0</v>
      </c>
      <c r="R98" s="187" t="s">
        <v>1814</v>
      </c>
      <c r="S98" s="187" t="s">
        <v>221</v>
      </c>
      <c r="T98" s="186" t="s">
        <v>222</v>
      </c>
      <c r="U98" s="186">
        <v>0.86799999999999999</v>
      </c>
      <c r="V98" s="186">
        <f t="shared" si="27"/>
        <v>0.87</v>
      </c>
      <c r="W98" s="187"/>
      <c r="X98" s="187"/>
      <c r="Y98" s="149"/>
      <c r="Z98" s="149"/>
      <c r="AA98" s="149"/>
      <c r="AB98" s="149"/>
      <c r="AC98" s="149"/>
      <c r="AD98" s="149"/>
      <c r="AE98" s="149" t="s">
        <v>1815</v>
      </c>
      <c r="AF98" s="149" t="s">
        <v>1961</v>
      </c>
      <c r="AG98" s="149"/>
      <c r="AH98" s="194"/>
      <c r="AI98" s="194"/>
      <c r="AJ98" s="197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82">
        <v>76</v>
      </c>
      <c r="B99" s="183" t="s">
        <v>1962</v>
      </c>
      <c r="C99" s="183" t="s">
        <v>1963</v>
      </c>
      <c r="D99" s="184" t="s">
        <v>382</v>
      </c>
      <c r="E99" s="185">
        <v>2</v>
      </c>
      <c r="F99" s="188"/>
      <c r="G99" s="186">
        <f t="shared" si="21"/>
        <v>0</v>
      </c>
      <c r="H99" s="188"/>
      <c r="I99" s="186">
        <f t="shared" si="22"/>
        <v>0</v>
      </c>
      <c r="J99" s="188"/>
      <c r="K99" s="186">
        <f t="shared" si="23"/>
        <v>0</v>
      </c>
      <c r="L99" s="186">
        <v>21</v>
      </c>
      <c r="M99" s="186">
        <f t="shared" si="24"/>
        <v>0</v>
      </c>
      <c r="N99" s="186">
        <v>4.0000000000000003E-5</v>
      </c>
      <c r="O99" s="186">
        <f t="shared" si="25"/>
        <v>0</v>
      </c>
      <c r="P99" s="186">
        <v>0</v>
      </c>
      <c r="Q99" s="186">
        <f t="shared" si="26"/>
        <v>0</v>
      </c>
      <c r="R99" s="187" t="s">
        <v>1814</v>
      </c>
      <c r="S99" s="187" t="s">
        <v>221</v>
      </c>
      <c r="T99" s="186" t="s">
        <v>221</v>
      </c>
      <c r="U99" s="186">
        <v>0.14499999999999999</v>
      </c>
      <c r="V99" s="186">
        <f t="shared" si="27"/>
        <v>0.28999999999999998</v>
      </c>
      <c r="W99" s="187"/>
      <c r="X99" s="187"/>
      <c r="Y99" s="149"/>
      <c r="Z99" s="149"/>
      <c r="AA99" s="149"/>
      <c r="AB99" s="149"/>
      <c r="AC99" s="149"/>
      <c r="AD99" s="149"/>
      <c r="AE99" s="149" t="s">
        <v>1815</v>
      </c>
      <c r="AF99" s="149" t="s">
        <v>1964</v>
      </c>
      <c r="AG99" s="149"/>
      <c r="AH99" s="194"/>
      <c r="AI99" s="194"/>
      <c r="AJ99" s="197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82">
        <v>77</v>
      </c>
      <c r="B100" s="183" t="s">
        <v>1965</v>
      </c>
      <c r="C100" s="183" t="s">
        <v>1966</v>
      </c>
      <c r="D100" s="184" t="s">
        <v>382</v>
      </c>
      <c r="E100" s="185">
        <v>4</v>
      </c>
      <c r="F100" s="188"/>
      <c r="G100" s="186">
        <f t="shared" si="21"/>
        <v>0</v>
      </c>
      <c r="H100" s="188"/>
      <c r="I100" s="186">
        <f t="shared" si="22"/>
        <v>0</v>
      </c>
      <c r="J100" s="188"/>
      <c r="K100" s="186">
        <f t="shared" si="23"/>
        <v>0</v>
      </c>
      <c r="L100" s="186">
        <v>21</v>
      </c>
      <c r="M100" s="186">
        <f t="shared" si="24"/>
        <v>0</v>
      </c>
      <c r="N100" s="186">
        <v>0</v>
      </c>
      <c r="O100" s="186">
        <f t="shared" si="25"/>
        <v>0</v>
      </c>
      <c r="P100" s="186">
        <v>0</v>
      </c>
      <c r="Q100" s="186">
        <f t="shared" si="26"/>
        <v>0</v>
      </c>
      <c r="R100" s="187" t="s">
        <v>1814</v>
      </c>
      <c r="S100" s="187" t="s">
        <v>221</v>
      </c>
      <c r="T100" s="186" t="s">
        <v>221</v>
      </c>
      <c r="U100" s="186">
        <v>0.16500000000000001</v>
      </c>
      <c r="V100" s="186">
        <f t="shared" si="27"/>
        <v>0.66</v>
      </c>
      <c r="W100" s="187"/>
      <c r="X100" s="187"/>
      <c r="Y100" s="149"/>
      <c r="Z100" s="149"/>
      <c r="AA100" s="149"/>
      <c r="AB100" s="149"/>
      <c r="AC100" s="149"/>
      <c r="AD100" s="149"/>
      <c r="AE100" s="149" t="s">
        <v>1815</v>
      </c>
      <c r="AF100" s="199" t="s">
        <v>1967</v>
      </c>
      <c r="AG100" s="149"/>
      <c r="AH100" s="194"/>
      <c r="AI100" s="194"/>
      <c r="AJ100" s="197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82">
        <v>78</v>
      </c>
      <c r="B101" s="183" t="s">
        <v>1968</v>
      </c>
      <c r="C101" s="183" t="s">
        <v>1969</v>
      </c>
      <c r="D101" s="184" t="s">
        <v>382</v>
      </c>
      <c r="E101" s="185">
        <v>2</v>
      </c>
      <c r="F101" s="188"/>
      <c r="G101" s="186">
        <f t="shared" si="21"/>
        <v>0</v>
      </c>
      <c r="H101" s="188"/>
      <c r="I101" s="186">
        <f t="shared" si="22"/>
        <v>0</v>
      </c>
      <c r="J101" s="188"/>
      <c r="K101" s="186">
        <f t="shared" si="23"/>
        <v>0</v>
      </c>
      <c r="L101" s="186">
        <v>21</v>
      </c>
      <c r="M101" s="186">
        <f t="shared" si="24"/>
        <v>0</v>
      </c>
      <c r="N101" s="186">
        <v>0</v>
      </c>
      <c r="O101" s="186">
        <f t="shared" si="25"/>
        <v>0</v>
      </c>
      <c r="P101" s="186">
        <v>0</v>
      </c>
      <c r="Q101" s="186">
        <f t="shared" si="26"/>
        <v>0</v>
      </c>
      <c r="R101" s="187" t="s">
        <v>1814</v>
      </c>
      <c r="S101" s="187" t="s">
        <v>221</v>
      </c>
      <c r="T101" s="186" t="s">
        <v>221</v>
      </c>
      <c r="U101" s="186">
        <v>0.22700000000000001</v>
      </c>
      <c r="V101" s="186">
        <f t="shared" si="27"/>
        <v>0.45</v>
      </c>
      <c r="W101" s="187"/>
      <c r="X101" s="187"/>
      <c r="Y101" s="149"/>
      <c r="Z101" s="149"/>
      <c r="AA101" s="149"/>
      <c r="AB101" s="149"/>
      <c r="AC101" s="149"/>
      <c r="AD101" s="149"/>
      <c r="AE101" s="149" t="s">
        <v>1815</v>
      </c>
      <c r="AF101" s="149" t="s">
        <v>1970</v>
      </c>
      <c r="AG101" s="149"/>
      <c r="AH101" s="194"/>
      <c r="AI101" s="194"/>
      <c r="AJ101" s="197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82">
        <v>79</v>
      </c>
      <c r="B102" s="183" t="s">
        <v>1971</v>
      </c>
      <c r="C102" s="183" t="s">
        <v>1972</v>
      </c>
      <c r="D102" s="184" t="s">
        <v>382</v>
      </c>
      <c r="E102" s="185">
        <v>3</v>
      </c>
      <c r="F102" s="188"/>
      <c r="G102" s="186">
        <f t="shared" si="21"/>
        <v>0</v>
      </c>
      <c r="H102" s="188"/>
      <c r="I102" s="186">
        <f t="shared" si="22"/>
        <v>0</v>
      </c>
      <c r="J102" s="188"/>
      <c r="K102" s="186">
        <f t="shared" si="23"/>
        <v>0</v>
      </c>
      <c r="L102" s="186">
        <v>21</v>
      </c>
      <c r="M102" s="186">
        <f t="shared" si="24"/>
        <v>0</v>
      </c>
      <c r="N102" s="186">
        <v>0</v>
      </c>
      <c r="O102" s="186">
        <f t="shared" si="25"/>
        <v>0</v>
      </c>
      <c r="P102" s="186">
        <v>0</v>
      </c>
      <c r="Q102" s="186">
        <f t="shared" si="26"/>
        <v>0</v>
      </c>
      <c r="R102" s="187" t="s">
        <v>1814</v>
      </c>
      <c r="S102" s="187" t="s">
        <v>221</v>
      </c>
      <c r="T102" s="186" t="s">
        <v>221</v>
      </c>
      <c r="U102" s="186">
        <v>0.35099999999999998</v>
      </c>
      <c r="V102" s="186">
        <f t="shared" si="27"/>
        <v>1.05</v>
      </c>
      <c r="W102" s="187"/>
      <c r="X102" s="187"/>
      <c r="Y102" s="149"/>
      <c r="Z102" s="149"/>
      <c r="AA102" s="149"/>
      <c r="AB102" s="149"/>
      <c r="AC102" s="149"/>
      <c r="AD102" s="149"/>
      <c r="AE102" s="149" t="s">
        <v>1815</v>
      </c>
      <c r="AF102" s="149" t="s">
        <v>1973</v>
      </c>
      <c r="AG102" s="149"/>
      <c r="AH102" s="194"/>
      <c r="AI102" s="194"/>
      <c r="AJ102" s="197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82">
        <v>80</v>
      </c>
      <c r="B103" s="183" t="s">
        <v>1974</v>
      </c>
      <c r="C103" s="183" t="s">
        <v>1975</v>
      </c>
      <c r="D103" s="184" t="s">
        <v>382</v>
      </c>
      <c r="E103" s="185">
        <v>2</v>
      </c>
      <c r="F103" s="188"/>
      <c r="G103" s="186">
        <f t="shared" si="21"/>
        <v>0</v>
      </c>
      <c r="H103" s="188"/>
      <c r="I103" s="186">
        <f t="shared" si="22"/>
        <v>0</v>
      </c>
      <c r="J103" s="188"/>
      <c r="K103" s="186">
        <f t="shared" si="23"/>
        <v>0</v>
      </c>
      <c r="L103" s="186">
        <v>21</v>
      </c>
      <c r="M103" s="186">
        <f t="shared" si="24"/>
        <v>0</v>
      </c>
      <c r="N103" s="186">
        <v>0.03</v>
      </c>
      <c r="O103" s="186">
        <f t="shared" si="25"/>
        <v>0.06</v>
      </c>
      <c r="P103" s="186">
        <v>0</v>
      </c>
      <c r="Q103" s="186">
        <f t="shared" si="26"/>
        <v>0</v>
      </c>
      <c r="R103" s="187" t="s">
        <v>1814</v>
      </c>
      <c r="S103" s="187" t="s">
        <v>221</v>
      </c>
      <c r="T103" s="186" t="s">
        <v>221</v>
      </c>
      <c r="U103" s="186">
        <v>1.6439999999999999</v>
      </c>
      <c r="V103" s="186">
        <f t="shared" si="27"/>
        <v>3.29</v>
      </c>
      <c r="W103" s="187"/>
      <c r="X103" s="187"/>
      <c r="Y103" s="149"/>
      <c r="Z103" s="149"/>
      <c r="AA103" s="149"/>
      <c r="AB103" s="149"/>
      <c r="AC103" s="149"/>
      <c r="AD103" s="149"/>
      <c r="AE103" s="149" t="s">
        <v>1815</v>
      </c>
      <c r="AF103" s="149" t="s">
        <v>1976</v>
      </c>
      <c r="AG103" s="149"/>
      <c r="AH103" s="194"/>
      <c r="AI103" s="194"/>
      <c r="AJ103" s="197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82">
        <v>81</v>
      </c>
      <c r="B104" s="183" t="s">
        <v>1977</v>
      </c>
      <c r="C104" s="183" t="s">
        <v>1978</v>
      </c>
      <c r="D104" s="184" t="s">
        <v>382</v>
      </c>
      <c r="E104" s="185">
        <v>1</v>
      </c>
      <c r="F104" s="188"/>
      <c r="G104" s="186">
        <f t="shared" si="21"/>
        <v>0</v>
      </c>
      <c r="H104" s="188"/>
      <c r="I104" s="186">
        <f t="shared" si="22"/>
        <v>0</v>
      </c>
      <c r="J104" s="188"/>
      <c r="K104" s="186">
        <f t="shared" si="23"/>
        <v>0</v>
      </c>
      <c r="L104" s="186">
        <v>21</v>
      </c>
      <c r="M104" s="186">
        <f t="shared" si="24"/>
        <v>0</v>
      </c>
      <c r="N104" s="186">
        <v>4.7800000000000004E-3</v>
      </c>
      <c r="O104" s="186">
        <f t="shared" si="25"/>
        <v>0</v>
      </c>
      <c r="P104" s="186">
        <v>0</v>
      </c>
      <c r="Q104" s="186">
        <f t="shared" si="26"/>
        <v>0</v>
      </c>
      <c r="R104" s="187" t="s">
        <v>1814</v>
      </c>
      <c r="S104" s="187" t="s">
        <v>221</v>
      </c>
      <c r="T104" s="186" t="s">
        <v>221</v>
      </c>
      <c r="U104" s="186">
        <v>0.39300000000000002</v>
      </c>
      <c r="V104" s="186">
        <f t="shared" si="27"/>
        <v>0.39</v>
      </c>
      <c r="W104" s="187"/>
      <c r="X104" s="187"/>
      <c r="Y104" s="149"/>
      <c r="Z104" s="149"/>
      <c r="AA104" s="149"/>
      <c r="AB104" s="149"/>
      <c r="AC104" s="149"/>
      <c r="AD104" s="149"/>
      <c r="AE104" s="149" t="s">
        <v>1815</v>
      </c>
      <c r="AF104" s="149" t="s">
        <v>1979</v>
      </c>
      <c r="AG104" s="149"/>
      <c r="AH104" s="194"/>
      <c r="AI104" s="194"/>
      <c r="AJ104" s="197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82">
        <v>82</v>
      </c>
      <c r="B105" s="183" t="s">
        <v>1980</v>
      </c>
      <c r="C105" s="183" t="s">
        <v>1981</v>
      </c>
      <c r="D105" s="184" t="s">
        <v>501</v>
      </c>
      <c r="E105" s="185">
        <v>151.5</v>
      </c>
      <c r="F105" s="188"/>
      <c r="G105" s="186">
        <f t="shared" si="21"/>
        <v>0</v>
      </c>
      <c r="H105" s="188"/>
      <c r="I105" s="186">
        <f t="shared" si="22"/>
        <v>0</v>
      </c>
      <c r="J105" s="188"/>
      <c r="K105" s="186">
        <f t="shared" si="23"/>
        <v>0</v>
      </c>
      <c r="L105" s="186">
        <v>21</v>
      </c>
      <c r="M105" s="186">
        <f t="shared" si="24"/>
        <v>0</v>
      </c>
      <c r="N105" s="186">
        <v>1.8000000000000001E-4</v>
      </c>
      <c r="O105" s="186">
        <f t="shared" si="25"/>
        <v>0.03</v>
      </c>
      <c r="P105" s="186">
        <v>0</v>
      </c>
      <c r="Q105" s="186">
        <f t="shared" si="26"/>
        <v>0</v>
      </c>
      <c r="R105" s="187" t="s">
        <v>1814</v>
      </c>
      <c r="S105" s="187" t="s">
        <v>221</v>
      </c>
      <c r="T105" s="186" t="s">
        <v>221</v>
      </c>
      <c r="U105" s="186">
        <v>6.7000000000000004E-2</v>
      </c>
      <c r="V105" s="186">
        <f t="shared" si="27"/>
        <v>10.15</v>
      </c>
      <c r="W105" s="187"/>
      <c r="X105" s="187"/>
      <c r="Y105" s="149"/>
      <c r="Z105" s="149"/>
      <c r="AA105" s="149"/>
      <c r="AB105" s="149"/>
      <c r="AC105" s="149"/>
      <c r="AD105" s="149"/>
      <c r="AE105" s="149" t="s">
        <v>1815</v>
      </c>
      <c r="AF105" s="149" t="s">
        <v>1982</v>
      </c>
      <c r="AG105" s="149"/>
      <c r="AH105" s="194"/>
      <c r="AI105" s="194"/>
      <c r="AJ105" s="197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82">
        <v>83</v>
      </c>
      <c r="B106" s="183" t="s">
        <v>1983</v>
      </c>
      <c r="C106" s="183" t="s">
        <v>1984</v>
      </c>
      <c r="D106" s="184" t="s">
        <v>501</v>
      </c>
      <c r="E106" s="185">
        <v>310.5</v>
      </c>
      <c r="F106" s="188"/>
      <c r="G106" s="186">
        <f t="shared" si="21"/>
        <v>0</v>
      </c>
      <c r="H106" s="188"/>
      <c r="I106" s="186">
        <f t="shared" si="22"/>
        <v>0</v>
      </c>
      <c r="J106" s="188"/>
      <c r="K106" s="186">
        <f t="shared" si="23"/>
        <v>0</v>
      </c>
      <c r="L106" s="186">
        <v>21</v>
      </c>
      <c r="M106" s="186">
        <f t="shared" si="24"/>
        <v>0</v>
      </c>
      <c r="N106" s="186">
        <v>1.0000000000000001E-5</v>
      </c>
      <c r="O106" s="186">
        <f t="shared" si="25"/>
        <v>0</v>
      </c>
      <c r="P106" s="186">
        <v>0</v>
      </c>
      <c r="Q106" s="186">
        <f t="shared" si="26"/>
        <v>0</v>
      </c>
      <c r="R106" s="187" t="s">
        <v>1814</v>
      </c>
      <c r="S106" s="187" t="s">
        <v>221</v>
      </c>
      <c r="T106" s="186" t="s">
        <v>221</v>
      </c>
      <c r="U106" s="186">
        <v>6.2E-2</v>
      </c>
      <c r="V106" s="186">
        <f t="shared" si="27"/>
        <v>19.25</v>
      </c>
      <c r="W106" s="187"/>
      <c r="X106" s="187"/>
      <c r="Y106" s="149"/>
      <c r="Z106" s="149"/>
      <c r="AA106" s="149"/>
      <c r="AB106" s="149"/>
      <c r="AC106" s="149"/>
      <c r="AD106" s="149"/>
      <c r="AE106" s="149" t="s">
        <v>1815</v>
      </c>
      <c r="AF106" s="149" t="s">
        <v>1985</v>
      </c>
      <c r="AG106" s="149"/>
      <c r="AH106" s="194"/>
      <c r="AI106" s="194"/>
      <c r="AJ106" s="197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82">
        <v>84</v>
      </c>
      <c r="B107" s="183" t="s">
        <v>1986</v>
      </c>
      <c r="C107" s="183" t="s">
        <v>1987</v>
      </c>
      <c r="D107" s="184" t="s">
        <v>1086</v>
      </c>
      <c r="E107" s="185">
        <v>1</v>
      </c>
      <c r="F107" s="188"/>
      <c r="G107" s="186">
        <f t="shared" si="21"/>
        <v>0</v>
      </c>
      <c r="H107" s="188"/>
      <c r="I107" s="186">
        <f t="shared" si="22"/>
        <v>0</v>
      </c>
      <c r="J107" s="188"/>
      <c r="K107" s="186">
        <f t="shared" si="23"/>
        <v>0</v>
      </c>
      <c r="L107" s="186">
        <v>21</v>
      </c>
      <c r="M107" s="186">
        <f t="shared" si="24"/>
        <v>0</v>
      </c>
      <c r="N107" s="186">
        <v>0</v>
      </c>
      <c r="O107" s="186">
        <f t="shared" si="25"/>
        <v>0</v>
      </c>
      <c r="P107" s="186">
        <v>0</v>
      </c>
      <c r="Q107" s="186">
        <f t="shared" si="26"/>
        <v>0</v>
      </c>
      <c r="R107" s="187"/>
      <c r="S107" s="187" t="s">
        <v>230</v>
      </c>
      <c r="T107" s="186" t="s">
        <v>222</v>
      </c>
      <c r="U107" s="186">
        <v>0</v>
      </c>
      <c r="V107" s="186">
        <f t="shared" si="27"/>
        <v>0</v>
      </c>
      <c r="W107" s="187"/>
      <c r="X107" s="187"/>
      <c r="Y107" s="149"/>
      <c r="Z107" s="149"/>
      <c r="AA107" s="149"/>
      <c r="AB107" s="149"/>
      <c r="AC107" s="149"/>
      <c r="AD107" s="149"/>
      <c r="AE107" s="149" t="s">
        <v>1815</v>
      </c>
      <c r="AF107" s="149" t="s">
        <v>1988</v>
      </c>
      <c r="AG107" s="149"/>
      <c r="AH107" s="194"/>
      <c r="AI107" s="194"/>
      <c r="AJ107" s="197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82">
        <v>85</v>
      </c>
      <c r="B108" s="183" t="s">
        <v>1989</v>
      </c>
      <c r="C108" s="183" t="s">
        <v>1990</v>
      </c>
      <c r="D108" s="184" t="s">
        <v>1991</v>
      </c>
      <c r="E108" s="185">
        <v>1</v>
      </c>
      <c r="F108" s="188"/>
      <c r="G108" s="186">
        <f t="shared" si="21"/>
        <v>0</v>
      </c>
      <c r="H108" s="188"/>
      <c r="I108" s="186">
        <f t="shared" si="22"/>
        <v>0</v>
      </c>
      <c r="J108" s="188"/>
      <c r="K108" s="186">
        <f t="shared" si="23"/>
        <v>0</v>
      </c>
      <c r="L108" s="186">
        <v>21</v>
      </c>
      <c r="M108" s="186">
        <f t="shared" si="24"/>
        <v>0</v>
      </c>
      <c r="N108" s="186">
        <v>0</v>
      </c>
      <c r="O108" s="186">
        <f t="shared" si="25"/>
        <v>0</v>
      </c>
      <c r="P108" s="186">
        <v>0</v>
      </c>
      <c r="Q108" s="186">
        <f t="shared" si="26"/>
        <v>0</v>
      </c>
      <c r="R108" s="187"/>
      <c r="S108" s="187" t="s">
        <v>230</v>
      </c>
      <c r="T108" s="186" t="s">
        <v>222</v>
      </c>
      <c r="U108" s="186">
        <v>0</v>
      </c>
      <c r="V108" s="186">
        <f t="shared" si="27"/>
        <v>0</v>
      </c>
      <c r="W108" s="187"/>
      <c r="X108" s="187"/>
      <c r="Y108" s="149"/>
      <c r="Z108" s="149"/>
      <c r="AA108" s="149"/>
      <c r="AB108" s="149"/>
      <c r="AC108" s="149"/>
      <c r="AD108" s="149"/>
      <c r="AE108" s="149" t="s">
        <v>1815</v>
      </c>
      <c r="AF108" s="149" t="s">
        <v>1992</v>
      </c>
      <c r="AG108" s="149"/>
      <c r="AH108" s="194"/>
      <c r="AI108" s="194"/>
      <c r="AJ108" s="197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82">
        <v>86</v>
      </c>
      <c r="B109" s="183" t="s">
        <v>1993</v>
      </c>
      <c r="C109" s="183" t="s">
        <v>1994</v>
      </c>
      <c r="D109" s="184" t="s">
        <v>0</v>
      </c>
      <c r="E109" s="185">
        <v>2135.768</v>
      </c>
      <c r="F109" s="188"/>
      <c r="G109" s="186">
        <f t="shared" si="21"/>
        <v>0</v>
      </c>
      <c r="H109" s="188"/>
      <c r="I109" s="186">
        <f t="shared" si="22"/>
        <v>0</v>
      </c>
      <c r="J109" s="188"/>
      <c r="K109" s="186">
        <f t="shared" si="23"/>
        <v>0</v>
      </c>
      <c r="L109" s="186">
        <v>21</v>
      </c>
      <c r="M109" s="186">
        <f t="shared" si="24"/>
        <v>0</v>
      </c>
      <c r="N109" s="186">
        <v>0</v>
      </c>
      <c r="O109" s="186">
        <f t="shared" si="25"/>
        <v>0</v>
      </c>
      <c r="P109" s="186">
        <v>0</v>
      </c>
      <c r="Q109" s="186">
        <f t="shared" si="26"/>
        <v>0</v>
      </c>
      <c r="R109" s="187" t="s">
        <v>1814</v>
      </c>
      <c r="S109" s="187" t="s">
        <v>221</v>
      </c>
      <c r="T109" s="186" t="s">
        <v>221</v>
      </c>
      <c r="U109" s="186">
        <v>0</v>
      </c>
      <c r="V109" s="186">
        <f t="shared" si="27"/>
        <v>0</v>
      </c>
      <c r="W109" s="187"/>
      <c r="X109" s="187"/>
      <c r="Y109" s="149"/>
      <c r="Z109" s="149"/>
      <c r="AA109" s="149"/>
      <c r="AB109" s="149"/>
      <c r="AC109" s="149"/>
      <c r="AD109" s="149"/>
      <c r="AE109" s="149" t="s">
        <v>1815</v>
      </c>
      <c r="AF109" s="149" t="s">
        <v>1995</v>
      </c>
      <c r="AG109" s="149"/>
      <c r="AH109" s="194"/>
      <c r="AI109" s="194"/>
      <c r="AJ109" s="197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5">
      <c r="A110" s="136"/>
      <c r="B110" s="154"/>
      <c r="C110" s="154"/>
      <c r="D110" s="157"/>
      <c r="E110" s="158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60"/>
      <c r="S110" s="160"/>
      <c r="T110" s="159"/>
      <c r="U110" s="159"/>
      <c r="V110" s="159"/>
      <c r="W110" s="160"/>
      <c r="X110" s="160"/>
      <c r="AH110" s="193"/>
      <c r="AI110" s="193"/>
      <c r="AJ110" s="196"/>
    </row>
    <row r="111" spans="1:60" x14ac:dyDescent="0.25">
      <c r="A111" s="152" t="s">
        <v>215</v>
      </c>
      <c r="B111" s="169" t="s">
        <v>138</v>
      </c>
      <c r="C111" s="169" t="s">
        <v>139</v>
      </c>
      <c r="D111" s="170"/>
      <c r="E111" s="171"/>
      <c r="F111" s="172"/>
      <c r="G111" s="173">
        <f>SUMIF(AE112:AE125,"&lt;&gt;NOR",G112:G125)</f>
        <v>0</v>
      </c>
      <c r="H111" s="172"/>
      <c r="I111" s="172">
        <f>SUM(I112:I125)</f>
        <v>0</v>
      </c>
      <c r="J111" s="172"/>
      <c r="K111" s="172">
        <f>SUM(K112:K125)</f>
        <v>0</v>
      </c>
      <c r="L111" s="172"/>
      <c r="M111" s="172">
        <f>SUM(M112:M125)</f>
        <v>0</v>
      </c>
      <c r="N111" s="172"/>
      <c r="O111" s="172">
        <f>SUM(O112:O125)</f>
        <v>0.11</v>
      </c>
      <c r="P111" s="172"/>
      <c r="Q111" s="172">
        <f>SUM(Q112:Q125)</f>
        <v>0</v>
      </c>
      <c r="R111" s="174"/>
      <c r="S111" s="174"/>
      <c r="T111" s="172"/>
      <c r="U111" s="172"/>
      <c r="V111" s="172">
        <f>SUM(V112:V125)</f>
        <v>16.3</v>
      </c>
      <c r="W111" s="174"/>
      <c r="X111" s="175"/>
      <c r="AE111" t="s">
        <v>216</v>
      </c>
      <c r="AH111" s="193"/>
      <c r="AI111" s="193"/>
      <c r="AJ111" s="196"/>
    </row>
    <row r="112" spans="1:60" outlineLevel="1" x14ac:dyDescent="0.25">
      <c r="A112" s="182">
        <v>87</v>
      </c>
      <c r="B112" s="183" t="s">
        <v>1996</v>
      </c>
      <c r="C112" s="183" t="s">
        <v>1997</v>
      </c>
      <c r="D112" s="184" t="s">
        <v>501</v>
      </c>
      <c r="E112" s="185">
        <v>0.5</v>
      </c>
      <c r="F112" s="188"/>
      <c r="G112" s="186">
        <f t="shared" ref="G112:G125" si="28">ROUND(E112*F112,2)</f>
        <v>0</v>
      </c>
      <c r="H112" s="188"/>
      <c r="I112" s="186">
        <f t="shared" ref="I112:I125" si="29">ROUND(E112*H112,2)</f>
        <v>0</v>
      </c>
      <c r="J112" s="188"/>
      <c r="K112" s="186">
        <f t="shared" ref="K112:K125" si="30">ROUND(E112*J112,2)</f>
        <v>0</v>
      </c>
      <c r="L112" s="186">
        <v>21</v>
      </c>
      <c r="M112" s="186">
        <f t="shared" ref="M112:M125" si="31">G112*(1+L112/100)</f>
        <v>0</v>
      </c>
      <c r="N112" s="186">
        <v>2.1690000000000001E-2</v>
      </c>
      <c r="O112" s="186">
        <f t="shared" ref="O112:O125" si="32">ROUND(E112*N112,2)</f>
        <v>0.01</v>
      </c>
      <c r="P112" s="186">
        <v>0</v>
      </c>
      <c r="Q112" s="186">
        <f t="shared" ref="Q112:Q125" si="33">ROUND(E112*P112,2)</f>
        <v>0</v>
      </c>
      <c r="R112" s="187" t="s">
        <v>1814</v>
      </c>
      <c r="S112" s="187" t="s">
        <v>221</v>
      </c>
      <c r="T112" s="186" t="s">
        <v>221</v>
      </c>
      <c r="U112" s="186">
        <v>0.79300000000000004</v>
      </c>
      <c r="V112" s="186">
        <f t="shared" ref="V112:V125" si="34">ROUND(E112*U112,2)</f>
        <v>0.4</v>
      </c>
      <c r="W112" s="187"/>
      <c r="X112" s="187"/>
      <c r="Y112" s="149"/>
      <c r="Z112" s="149"/>
      <c r="AA112" s="149"/>
      <c r="AB112" s="149"/>
      <c r="AC112" s="149"/>
      <c r="AD112" s="149"/>
      <c r="AE112" s="149" t="s">
        <v>1815</v>
      </c>
      <c r="AF112" s="149" t="s">
        <v>1998</v>
      </c>
      <c r="AG112" s="149"/>
      <c r="AH112" s="194"/>
      <c r="AI112" s="194"/>
      <c r="AJ112" s="197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82">
        <v>88</v>
      </c>
      <c r="B113" s="183" t="s">
        <v>1999</v>
      </c>
      <c r="C113" s="183" t="s">
        <v>2000</v>
      </c>
      <c r="D113" s="184" t="s">
        <v>501</v>
      </c>
      <c r="E113" s="185">
        <v>1.5</v>
      </c>
      <c r="F113" s="188"/>
      <c r="G113" s="186">
        <f t="shared" si="28"/>
        <v>0</v>
      </c>
      <c r="H113" s="188"/>
      <c r="I113" s="186">
        <f t="shared" si="29"/>
        <v>0</v>
      </c>
      <c r="J113" s="188"/>
      <c r="K113" s="186">
        <f t="shared" si="30"/>
        <v>0</v>
      </c>
      <c r="L113" s="186">
        <v>21</v>
      </c>
      <c r="M113" s="186">
        <f t="shared" si="31"/>
        <v>0</v>
      </c>
      <c r="N113" s="186">
        <v>8.2799999999999992E-3</v>
      </c>
      <c r="O113" s="186">
        <f t="shared" si="32"/>
        <v>0.01</v>
      </c>
      <c r="P113" s="186">
        <v>0</v>
      </c>
      <c r="Q113" s="186">
        <f t="shared" si="33"/>
        <v>0</v>
      </c>
      <c r="R113" s="187" t="s">
        <v>1814</v>
      </c>
      <c r="S113" s="187" t="s">
        <v>221</v>
      </c>
      <c r="T113" s="186" t="s">
        <v>221</v>
      </c>
      <c r="U113" s="186">
        <v>0.50700000000000001</v>
      </c>
      <c r="V113" s="186">
        <f t="shared" si="34"/>
        <v>0.76</v>
      </c>
      <c r="W113" s="187"/>
      <c r="X113" s="187"/>
      <c r="Y113" s="149"/>
      <c r="Z113" s="149"/>
      <c r="AA113" s="149"/>
      <c r="AB113" s="149"/>
      <c r="AC113" s="149"/>
      <c r="AD113" s="149"/>
      <c r="AE113" s="149" t="s">
        <v>1815</v>
      </c>
      <c r="AF113" s="149" t="s">
        <v>2001</v>
      </c>
      <c r="AG113" s="149"/>
      <c r="AH113" s="194"/>
      <c r="AI113" s="194"/>
      <c r="AJ113" s="197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82">
        <v>89</v>
      </c>
      <c r="B114" s="183" t="s">
        <v>2002</v>
      </c>
      <c r="C114" s="183" t="s">
        <v>2003</v>
      </c>
      <c r="D114" s="184" t="s">
        <v>382</v>
      </c>
      <c r="E114" s="185">
        <v>1</v>
      </c>
      <c r="F114" s="188"/>
      <c r="G114" s="186">
        <f t="shared" si="28"/>
        <v>0</v>
      </c>
      <c r="H114" s="188"/>
      <c r="I114" s="186">
        <f t="shared" si="29"/>
        <v>0</v>
      </c>
      <c r="J114" s="188"/>
      <c r="K114" s="186">
        <f t="shared" si="30"/>
        <v>0</v>
      </c>
      <c r="L114" s="186">
        <v>21</v>
      </c>
      <c r="M114" s="186">
        <f t="shared" si="31"/>
        <v>0</v>
      </c>
      <c r="N114" s="186">
        <v>4.4999999999999999E-4</v>
      </c>
      <c r="O114" s="186">
        <f t="shared" si="32"/>
        <v>0</v>
      </c>
      <c r="P114" s="186">
        <v>0</v>
      </c>
      <c r="Q114" s="186">
        <f t="shared" si="33"/>
        <v>0</v>
      </c>
      <c r="R114" s="187" t="s">
        <v>1814</v>
      </c>
      <c r="S114" s="187" t="s">
        <v>221</v>
      </c>
      <c r="T114" s="186" t="s">
        <v>221</v>
      </c>
      <c r="U114" s="186">
        <v>0.60899999999999999</v>
      </c>
      <c r="V114" s="186">
        <f t="shared" si="34"/>
        <v>0.61</v>
      </c>
      <c r="W114" s="187"/>
      <c r="X114" s="187"/>
      <c r="Y114" s="149"/>
      <c r="Z114" s="149"/>
      <c r="AA114" s="149"/>
      <c r="AB114" s="149"/>
      <c r="AC114" s="149"/>
      <c r="AD114" s="149"/>
      <c r="AE114" s="149" t="s">
        <v>1815</v>
      </c>
      <c r="AF114" s="149" t="s">
        <v>2004</v>
      </c>
      <c r="AG114" s="149"/>
      <c r="AH114" s="194"/>
      <c r="AI114" s="194"/>
      <c r="AJ114" s="197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82">
        <v>90</v>
      </c>
      <c r="B115" s="183" t="s">
        <v>2005</v>
      </c>
      <c r="C115" s="183" t="s">
        <v>2006</v>
      </c>
      <c r="D115" s="184" t="s">
        <v>501</v>
      </c>
      <c r="E115" s="185">
        <v>18</v>
      </c>
      <c r="F115" s="188"/>
      <c r="G115" s="186">
        <f t="shared" si="28"/>
        <v>0</v>
      </c>
      <c r="H115" s="188"/>
      <c r="I115" s="186">
        <f t="shared" si="29"/>
        <v>0</v>
      </c>
      <c r="J115" s="188"/>
      <c r="K115" s="186">
        <f t="shared" si="30"/>
        <v>0</v>
      </c>
      <c r="L115" s="186">
        <v>21</v>
      </c>
      <c r="M115" s="186">
        <f t="shared" si="31"/>
        <v>0</v>
      </c>
      <c r="N115" s="186">
        <v>4.8700000000000002E-3</v>
      </c>
      <c r="O115" s="186">
        <f t="shared" si="32"/>
        <v>0.09</v>
      </c>
      <c r="P115" s="186">
        <v>0</v>
      </c>
      <c r="Q115" s="186">
        <f t="shared" si="33"/>
        <v>0</v>
      </c>
      <c r="R115" s="187" t="s">
        <v>1814</v>
      </c>
      <c r="S115" s="187" t="s">
        <v>221</v>
      </c>
      <c r="T115" s="186" t="s">
        <v>221</v>
      </c>
      <c r="U115" s="186">
        <v>0.44556000000000001</v>
      </c>
      <c r="V115" s="186">
        <f t="shared" si="34"/>
        <v>8.02</v>
      </c>
      <c r="W115" s="187"/>
      <c r="X115" s="187"/>
      <c r="Y115" s="149"/>
      <c r="Z115" s="149"/>
      <c r="AA115" s="149"/>
      <c r="AB115" s="149"/>
      <c r="AC115" s="149"/>
      <c r="AD115" s="149"/>
      <c r="AE115" s="149" t="s">
        <v>1815</v>
      </c>
      <c r="AF115" s="149" t="s">
        <v>2007</v>
      </c>
      <c r="AG115" s="149"/>
      <c r="AH115" s="194"/>
      <c r="AI115" s="194"/>
      <c r="AJ115" s="197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82">
        <v>91</v>
      </c>
      <c r="B116" s="183" t="s">
        <v>2008</v>
      </c>
      <c r="C116" s="183" t="s">
        <v>2009</v>
      </c>
      <c r="D116" s="184" t="s">
        <v>501</v>
      </c>
      <c r="E116" s="185">
        <v>49</v>
      </c>
      <c r="F116" s="188"/>
      <c r="G116" s="186">
        <f t="shared" si="28"/>
        <v>0</v>
      </c>
      <c r="H116" s="188"/>
      <c r="I116" s="186">
        <f t="shared" si="29"/>
        <v>0</v>
      </c>
      <c r="J116" s="188"/>
      <c r="K116" s="186">
        <f t="shared" si="30"/>
        <v>0</v>
      </c>
      <c r="L116" s="186">
        <v>21</v>
      </c>
      <c r="M116" s="186">
        <f t="shared" si="31"/>
        <v>0</v>
      </c>
      <c r="N116" s="186">
        <v>0</v>
      </c>
      <c r="O116" s="186">
        <f t="shared" si="32"/>
        <v>0</v>
      </c>
      <c r="P116" s="186">
        <v>0</v>
      </c>
      <c r="Q116" s="186">
        <f t="shared" si="33"/>
        <v>0</v>
      </c>
      <c r="R116" s="187"/>
      <c r="S116" s="187" t="s">
        <v>230</v>
      </c>
      <c r="T116" s="186" t="s">
        <v>222</v>
      </c>
      <c r="U116" s="186">
        <v>0</v>
      </c>
      <c r="V116" s="186">
        <f t="shared" si="34"/>
        <v>0</v>
      </c>
      <c r="W116" s="187"/>
      <c r="X116" s="187"/>
      <c r="Y116" s="149"/>
      <c r="Z116" s="149"/>
      <c r="AA116" s="149"/>
      <c r="AB116" s="149"/>
      <c r="AC116" s="149"/>
      <c r="AD116" s="149"/>
      <c r="AE116" s="149" t="s">
        <v>1815</v>
      </c>
      <c r="AF116" s="149" t="s">
        <v>2010</v>
      </c>
      <c r="AG116" s="149"/>
      <c r="AH116" s="194"/>
      <c r="AI116" s="194"/>
      <c r="AJ116" s="197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82">
        <v>92</v>
      </c>
      <c r="B117" s="183" t="s">
        <v>2011</v>
      </c>
      <c r="C117" s="183" t="s">
        <v>2012</v>
      </c>
      <c r="D117" s="184" t="s">
        <v>382</v>
      </c>
      <c r="E117" s="185">
        <v>1</v>
      </c>
      <c r="F117" s="188"/>
      <c r="G117" s="186">
        <f t="shared" si="28"/>
        <v>0</v>
      </c>
      <c r="H117" s="188"/>
      <c r="I117" s="186">
        <f t="shared" si="29"/>
        <v>0</v>
      </c>
      <c r="J117" s="188"/>
      <c r="K117" s="186">
        <f t="shared" si="30"/>
        <v>0</v>
      </c>
      <c r="L117" s="186">
        <v>21</v>
      </c>
      <c r="M117" s="186">
        <f t="shared" si="31"/>
        <v>0</v>
      </c>
      <c r="N117" s="186">
        <v>1.0399999999999999E-3</v>
      </c>
      <c r="O117" s="186">
        <f t="shared" si="32"/>
        <v>0</v>
      </c>
      <c r="P117" s="186">
        <v>0</v>
      </c>
      <c r="Q117" s="186">
        <f t="shared" si="33"/>
        <v>0</v>
      </c>
      <c r="R117" s="187" t="s">
        <v>1814</v>
      </c>
      <c r="S117" s="187" t="s">
        <v>221</v>
      </c>
      <c r="T117" s="186" t="s">
        <v>221</v>
      </c>
      <c r="U117" s="186">
        <v>0.42399999999999999</v>
      </c>
      <c r="V117" s="186">
        <f t="shared" si="34"/>
        <v>0.42</v>
      </c>
      <c r="W117" s="187"/>
      <c r="X117" s="187"/>
      <c r="Y117" s="149"/>
      <c r="Z117" s="149"/>
      <c r="AA117" s="149"/>
      <c r="AB117" s="149"/>
      <c r="AC117" s="149"/>
      <c r="AD117" s="149"/>
      <c r="AE117" s="149" t="s">
        <v>1815</v>
      </c>
      <c r="AF117" s="149" t="s">
        <v>2013</v>
      </c>
      <c r="AG117" s="149"/>
      <c r="AH117" s="194"/>
      <c r="AI117" s="194"/>
      <c r="AJ117" s="197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82">
        <v>93</v>
      </c>
      <c r="B118" s="183" t="s">
        <v>2014</v>
      </c>
      <c r="C118" s="183" t="s">
        <v>2015</v>
      </c>
      <c r="D118" s="184" t="s">
        <v>382</v>
      </c>
      <c r="E118" s="185">
        <v>2</v>
      </c>
      <c r="F118" s="188"/>
      <c r="G118" s="186">
        <f t="shared" si="28"/>
        <v>0</v>
      </c>
      <c r="H118" s="188"/>
      <c r="I118" s="186">
        <f t="shared" si="29"/>
        <v>0</v>
      </c>
      <c r="J118" s="188"/>
      <c r="K118" s="186">
        <f t="shared" si="30"/>
        <v>0</v>
      </c>
      <c r="L118" s="186">
        <v>21</v>
      </c>
      <c r="M118" s="186">
        <f t="shared" si="31"/>
        <v>0</v>
      </c>
      <c r="N118" s="186">
        <v>0</v>
      </c>
      <c r="O118" s="186">
        <f t="shared" si="32"/>
        <v>0</v>
      </c>
      <c r="P118" s="186">
        <v>0</v>
      </c>
      <c r="Q118" s="186">
        <f t="shared" si="33"/>
        <v>0</v>
      </c>
      <c r="R118" s="187" t="s">
        <v>1814</v>
      </c>
      <c r="S118" s="187" t="s">
        <v>221</v>
      </c>
      <c r="T118" s="186" t="s">
        <v>221</v>
      </c>
      <c r="U118" s="186">
        <v>6.4000000000000001E-2</v>
      </c>
      <c r="V118" s="186">
        <f t="shared" si="34"/>
        <v>0.13</v>
      </c>
      <c r="W118" s="187"/>
      <c r="X118" s="187"/>
      <c r="Y118" s="149"/>
      <c r="Z118" s="149"/>
      <c r="AA118" s="149"/>
      <c r="AB118" s="149"/>
      <c r="AC118" s="149"/>
      <c r="AD118" s="149"/>
      <c r="AE118" s="149" t="s">
        <v>1815</v>
      </c>
      <c r="AF118" s="149" t="s">
        <v>2016</v>
      </c>
      <c r="AG118" s="149"/>
      <c r="AH118" s="194"/>
      <c r="AI118" s="194"/>
      <c r="AJ118" s="197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82">
        <v>94</v>
      </c>
      <c r="B119" s="183" t="s">
        <v>2017</v>
      </c>
      <c r="C119" s="183" t="s">
        <v>2018</v>
      </c>
      <c r="D119" s="184" t="s">
        <v>501</v>
      </c>
      <c r="E119" s="185">
        <v>66</v>
      </c>
      <c r="F119" s="188"/>
      <c r="G119" s="186">
        <f t="shared" si="28"/>
        <v>0</v>
      </c>
      <c r="H119" s="188"/>
      <c r="I119" s="186">
        <f t="shared" si="29"/>
        <v>0</v>
      </c>
      <c r="J119" s="188"/>
      <c r="K119" s="186">
        <f t="shared" si="30"/>
        <v>0</v>
      </c>
      <c r="L119" s="186">
        <v>21</v>
      </c>
      <c r="M119" s="186">
        <f t="shared" si="31"/>
        <v>0</v>
      </c>
      <c r="N119" s="186">
        <v>0</v>
      </c>
      <c r="O119" s="186">
        <f t="shared" si="32"/>
        <v>0</v>
      </c>
      <c r="P119" s="186">
        <v>0</v>
      </c>
      <c r="Q119" s="186">
        <f t="shared" si="33"/>
        <v>0</v>
      </c>
      <c r="R119" s="187" t="s">
        <v>1814</v>
      </c>
      <c r="S119" s="187" t="s">
        <v>221</v>
      </c>
      <c r="T119" s="186" t="s">
        <v>221</v>
      </c>
      <c r="U119" s="186">
        <v>6.2E-2</v>
      </c>
      <c r="V119" s="186">
        <f t="shared" si="34"/>
        <v>4.09</v>
      </c>
      <c r="W119" s="187"/>
      <c r="X119" s="187"/>
      <c r="Y119" s="149"/>
      <c r="Z119" s="149"/>
      <c r="AA119" s="149"/>
      <c r="AB119" s="149"/>
      <c r="AC119" s="149"/>
      <c r="AD119" s="149"/>
      <c r="AE119" s="149" t="s">
        <v>1815</v>
      </c>
      <c r="AF119" s="149" t="s">
        <v>2019</v>
      </c>
      <c r="AG119" s="149"/>
      <c r="AH119" s="194"/>
      <c r="AI119" s="194"/>
      <c r="AJ119" s="197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82">
        <v>95</v>
      </c>
      <c r="B120" s="183" t="s">
        <v>2020</v>
      </c>
      <c r="C120" s="183" t="s">
        <v>2021</v>
      </c>
      <c r="D120" s="184" t="s">
        <v>382</v>
      </c>
      <c r="E120" s="185">
        <v>2</v>
      </c>
      <c r="F120" s="188"/>
      <c r="G120" s="186">
        <f t="shared" si="28"/>
        <v>0</v>
      </c>
      <c r="H120" s="188"/>
      <c r="I120" s="186">
        <f t="shared" si="29"/>
        <v>0</v>
      </c>
      <c r="J120" s="188"/>
      <c r="K120" s="186">
        <f t="shared" si="30"/>
        <v>0</v>
      </c>
      <c r="L120" s="186">
        <v>21</v>
      </c>
      <c r="M120" s="186">
        <f t="shared" si="31"/>
        <v>0</v>
      </c>
      <c r="N120" s="186">
        <v>0</v>
      </c>
      <c r="O120" s="186">
        <f t="shared" si="32"/>
        <v>0</v>
      </c>
      <c r="P120" s="186">
        <v>0</v>
      </c>
      <c r="Q120" s="186">
        <f t="shared" si="33"/>
        <v>0</v>
      </c>
      <c r="R120" s="187" t="s">
        <v>1814</v>
      </c>
      <c r="S120" s="187" t="s">
        <v>221</v>
      </c>
      <c r="T120" s="186" t="s">
        <v>221</v>
      </c>
      <c r="U120" s="186">
        <v>0.48199999999999998</v>
      </c>
      <c r="V120" s="186">
        <f t="shared" si="34"/>
        <v>0.96</v>
      </c>
      <c r="W120" s="187"/>
      <c r="X120" s="187"/>
      <c r="Y120" s="149"/>
      <c r="Z120" s="149"/>
      <c r="AA120" s="149"/>
      <c r="AB120" s="149"/>
      <c r="AC120" s="149"/>
      <c r="AD120" s="149"/>
      <c r="AE120" s="149" t="s">
        <v>1815</v>
      </c>
      <c r="AF120" s="149" t="s">
        <v>2022</v>
      </c>
      <c r="AG120" s="149"/>
      <c r="AH120" s="194"/>
      <c r="AI120" s="194"/>
      <c r="AJ120" s="197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82">
        <v>96</v>
      </c>
      <c r="B121" s="183" t="s">
        <v>2023</v>
      </c>
      <c r="C121" s="183" t="s">
        <v>2024</v>
      </c>
      <c r="D121" s="184" t="s">
        <v>382</v>
      </c>
      <c r="E121" s="185">
        <v>1</v>
      </c>
      <c r="F121" s="188"/>
      <c r="G121" s="186">
        <f t="shared" si="28"/>
        <v>0</v>
      </c>
      <c r="H121" s="188"/>
      <c r="I121" s="186">
        <f t="shared" si="29"/>
        <v>0</v>
      </c>
      <c r="J121" s="188"/>
      <c r="K121" s="186">
        <f t="shared" si="30"/>
        <v>0</v>
      </c>
      <c r="L121" s="186">
        <v>21</v>
      </c>
      <c r="M121" s="186">
        <f t="shared" si="31"/>
        <v>0</v>
      </c>
      <c r="N121" s="186">
        <v>2.7999999999999998E-4</v>
      </c>
      <c r="O121" s="186">
        <f t="shared" si="32"/>
        <v>0</v>
      </c>
      <c r="P121" s="186">
        <v>0</v>
      </c>
      <c r="Q121" s="186">
        <f t="shared" si="33"/>
        <v>0</v>
      </c>
      <c r="R121" s="187" t="s">
        <v>1814</v>
      </c>
      <c r="S121" s="187" t="s">
        <v>221</v>
      </c>
      <c r="T121" s="186" t="s">
        <v>222</v>
      </c>
      <c r="U121" s="186">
        <v>0.20599999999999999</v>
      </c>
      <c r="V121" s="186">
        <f t="shared" si="34"/>
        <v>0.21</v>
      </c>
      <c r="W121" s="187"/>
      <c r="X121" s="187"/>
      <c r="Y121" s="149"/>
      <c r="Z121" s="149"/>
      <c r="AA121" s="149"/>
      <c r="AB121" s="149"/>
      <c r="AC121" s="149"/>
      <c r="AD121" s="149"/>
      <c r="AE121" s="149" t="s">
        <v>1815</v>
      </c>
      <c r="AF121" s="149" t="s">
        <v>2025</v>
      </c>
      <c r="AG121" s="149"/>
      <c r="AH121" s="194"/>
      <c r="AI121" s="194"/>
      <c r="AJ121" s="197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82">
        <v>97</v>
      </c>
      <c r="B122" s="183" t="s">
        <v>2026</v>
      </c>
      <c r="C122" s="183" t="s">
        <v>2027</v>
      </c>
      <c r="D122" s="184" t="s">
        <v>382</v>
      </c>
      <c r="E122" s="185">
        <v>2</v>
      </c>
      <c r="F122" s="188"/>
      <c r="G122" s="186">
        <f t="shared" si="28"/>
        <v>0</v>
      </c>
      <c r="H122" s="188"/>
      <c r="I122" s="186">
        <f t="shared" si="29"/>
        <v>0</v>
      </c>
      <c r="J122" s="188"/>
      <c r="K122" s="186">
        <f t="shared" si="30"/>
        <v>0</v>
      </c>
      <c r="L122" s="186">
        <v>21</v>
      </c>
      <c r="M122" s="186">
        <f t="shared" si="31"/>
        <v>0</v>
      </c>
      <c r="N122" s="186">
        <v>1.1800000000000001E-3</v>
      </c>
      <c r="O122" s="186">
        <f t="shared" si="32"/>
        <v>0</v>
      </c>
      <c r="P122" s="186">
        <v>0</v>
      </c>
      <c r="Q122" s="186">
        <f t="shared" si="33"/>
        <v>0</v>
      </c>
      <c r="R122" s="187" t="s">
        <v>1814</v>
      </c>
      <c r="S122" s="187" t="s">
        <v>221</v>
      </c>
      <c r="T122" s="186" t="s">
        <v>222</v>
      </c>
      <c r="U122" s="186">
        <v>0.35099999999999998</v>
      </c>
      <c r="V122" s="186">
        <f t="shared" si="34"/>
        <v>0.7</v>
      </c>
      <c r="W122" s="187"/>
      <c r="X122" s="187"/>
      <c r="Y122" s="149"/>
      <c r="Z122" s="149"/>
      <c r="AA122" s="149"/>
      <c r="AB122" s="149"/>
      <c r="AC122" s="149"/>
      <c r="AD122" s="149"/>
      <c r="AE122" s="149" t="s">
        <v>1815</v>
      </c>
      <c r="AF122" s="199" t="s">
        <v>2028</v>
      </c>
      <c r="AG122" s="149"/>
      <c r="AH122" s="194"/>
      <c r="AI122" s="194"/>
      <c r="AJ122" s="197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82">
        <v>98</v>
      </c>
      <c r="B123" s="183" t="s">
        <v>1986</v>
      </c>
      <c r="C123" s="183" t="s">
        <v>1987</v>
      </c>
      <c r="D123" s="184" t="s">
        <v>1086</v>
      </c>
      <c r="E123" s="185">
        <v>1</v>
      </c>
      <c r="F123" s="188"/>
      <c r="G123" s="186">
        <f t="shared" si="28"/>
        <v>0</v>
      </c>
      <c r="H123" s="188"/>
      <c r="I123" s="186">
        <f t="shared" si="29"/>
        <v>0</v>
      </c>
      <c r="J123" s="188"/>
      <c r="K123" s="186">
        <f t="shared" si="30"/>
        <v>0</v>
      </c>
      <c r="L123" s="186">
        <v>21</v>
      </c>
      <c r="M123" s="186">
        <f t="shared" si="31"/>
        <v>0</v>
      </c>
      <c r="N123" s="186">
        <v>0</v>
      </c>
      <c r="O123" s="186">
        <f t="shared" si="32"/>
        <v>0</v>
      </c>
      <c r="P123" s="186">
        <v>0</v>
      </c>
      <c r="Q123" s="186">
        <f t="shared" si="33"/>
        <v>0</v>
      </c>
      <c r="R123" s="187"/>
      <c r="S123" s="187" t="s">
        <v>230</v>
      </c>
      <c r="T123" s="186" t="s">
        <v>222</v>
      </c>
      <c r="U123" s="186">
        <v>0</v>
      </c>
      <c r="V123" s="186">
        <f t="shared" si="34"/>
        <v>0</v>
      </c>
      <c r="W123" s="187"/>
      <c r="X123" s="187"/>
      <c r="Y123" s="149"/>
      <c r="Z123" s="149"/>
      <c r="AA123" s="149"/>
      <c r="AB123" s="149"/>
      <c r="AC123" s="149"/>
      <c r="AD123" s="149"/>
      <c r="AE123" s="149" t="s">
        <v>1815</v>
      </c>
      <c r="AF123" s="149" t="s">
        <v>2029</v>
      </c>
      <c r="AG123" s="149"/>
      <c r="AH123" s="194"/>
      <c r="AI123" s="194"/>
      <c r="AJ123" s="197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82">
        <v>99</v>
      </c>
      <c r="B124" s="183" t="s">
        <v>2030</v>
      </c>
      <c r="C124" s="183" t="s">
        <v>2031</v>
      </c>
      <c r="D124" s="184" t="s">
        <v>1086</v>
      </c>
      <c r="E124" s="185">
        <v>1</v>
      </c>
      <c r="F124" s="188"/>
      <c r="G124" s="186">
        <f t="shared" si="28"/>
        <v>0</v>
      </c>
      <c r="H124" s="188"/>
      <c r="I124" s="186">
        <f t="shared" si="29"/>
        <v>0</v>
      </c>
      <c r="J124" s="188"/>
      <c r="K124" s="186">
        <f t="shared" si="30"/>
        <v>0</v>
      </c>
      <c r="L124" s="186">
        <v>21</v>
      </c>
      <c r="M124" s="186">
        <f t="shared" si="31"/>
        <v>0</v>
      </c>
      <c r="N124" s="186">
        <v>0</v>
      </c>
      <c r="O124" s="186">
        <f t="shared" si="32"/>
        <v>0</v>
      </c>
      <c r="P124" s="186">
        <v>0</v>
      </c>
      <c r="Q124" s="186">
        <f t="shared" si="33"/>
        <v>0</v>
      </c>
      <c r="R124" s="187"/>
      <c r="S124" s="187" t="s">
        <v>230</v>
      </c>
      <c r="T124" s="186" t="s">
        <v>222</v>
      </c>
      <c r="U124" s="186">
        <v>0</v>
      </c>
      <c r="V124" s="186">
        <f t="shared" si="34"/>
        <v>0</v>
      </c>
      <c r="W124" s="187"/>
      <c r="X124" s="187"/>
      <c r="Y124" s="149"/>
      <c r="Z124" s="149"/>
      <c r="AA124" s="149"/>
      <c r="AB124" s="149"/>
      <c r="AC124" s="149"/>
      <c r="AD124" s="149"/>
      <c r="AE124" s="149" t="s">
        <v>1815</v>
      </c>
      <c r="AF124" s="149" t="s">
        <v>2032</v>
      </c>
      <c r="AG124" s="149"/>
      <c r="AH124" s="194"/>
      <c r="AI124" s="194"/>
      <c r="AJ124" s="197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82">
        <v>100</v>
      </c>
      <c r="B125" s="183" t="s">
        <v>2033</v>
      </c>
      <c r="C125" s="183" t="s">
        <v>2034</v>
      </c>
      <c r="D125" s="184" t="s">
        <v>0</v>
      </c>
      <c r="E125" s="185">
        <v>509.1</v>
      </c>
      <c r="F125" s="188"/>
      <c r="G125" s="186">
        <f t="shared" si="28"/>
        <v>0</v>
      </c>
      <c r="H125" s="188"/>
      <c r="I125" s="186">
        <f t="shared" si="29"/>
        <v>0</v>
      </c>
      <c r="J125" s="188"/>
      <c r="K125" s="186">
        <f t="shared" si="30"/>
        <v>0</v>
      </c>
      <c r="L125" s="186">
        <v>21</v>
      </c>
      <c r="M125" s="186">
        <f t="shared" si="31"/>
        <v>0</v>
      </c>
      <c r="N125" s="186">
        <v>0</v>
      </c>
      <c r="O125" s="186">
        <f t="shared" si="32"/>
        <v>0</v>
      </c>
      <c r="P125" s="186">
        <v>0</v>
      </c>
      <c r="Q125" s="186">
        <f t="shared" si="33"/>
        <v>0</v>
      </c>
      <c r="R125" s="187" t="s">
        <v>1814</v>
      </c>
      <c r="S125" s="187" t="s">
        <v>221</v>
      </c>
      <c r="T125" s="186" t="s">
        <v>221</v>
      </c>
      <c r="U125" s="186">
        <v>0</v>
      </c>
      <c r="V125" s="186">
        <f t="shared" si="34"/>
        <v>0</v>
      </c>
      <c r="W125" s="187"/>
      <c r="X125" s="187"/>
      <c r="Y125" s="149"/>
      <c r="Z125" s="149"/>
      <c r="AA125" s="149"/>
      <c r="AB125" s="149"/>
      <c r="AC125" s="149"/>
      <c r="AD125" s="149"/>
      <c r="AE125" s="149" t="s">
        <v>1815</v>
      </c>
      <c r="AF125" s="149" t="s">
        <v>2035</v>
      </c>
      <c r="AG125" s="149"/>
      <c r="AH125" s="194"/>
      <c r="AI125" s="194"/>
      <c r="AJ125" s="197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x14ac:dyDescent="0.25">
      <c r="A126" s="136"/>
      <c r="B126" s="154"/>
      <c r="C126" s="154"/>
      <c r="D126" s="157"/>
      <c r="E126" s="158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60"/>
      <c r="S126" s="160"/>
      <c r="T126" s="159"/>
      <c r="U126" s="159"/>
      <c r="V126" s="159"/>
      <c r="W126" s="160"/>
      <c r="X126" s="160"/>
      <c r="AH126" s="193"/>
      <c r="AI126" s="193"/>
      <c r="AJ126" s="196"/>
    </row>
    <row r="127" spans="1:60" x14ac:dyDescent="0.25">
      <c r="A127" s="152" t="s">
        <v>215</v>
      </c>
      <c r="B127" s="169" t="s">
        <v>140</v>
      </c>
      <c r="C127" s="169" t="s">
        <v>141</v>
      </c>
      <c r="D127" s="170"/>
      <c r="E127" s="171"/>
      <c r="F127" s="172"/>
      <c r="G127" s="173">
        <f>SUMIF(AE128:AE158,"&lt;&gt;NOR",G128:G158)</f>
        <v>0</v>
      </c>
      <c r="H127" s="172"/>
      <c r="I127" s="172">
        <f>SUM(I128:I158)</f>
        <v>0</v>
      </c>
      <c r="J127" s="172"/>
      <c r="K127" s="172">
        <f>SUM(K128:K158)</f>
        <v>0</v>
      </c>
      <c r="L127" s="172"/>
      <c r="M127" s="172">
        <f>SUM(M128:M158)</f>
        <v>0</v>
      </c>
      <c r="N127" s="172"/>
      <c r="O127" s="172">
        <f>SUM(O128:O158)</f>
        <v>0.51</v>
      </c>
      <c r="P127" s="172"/>
      <c r="Q127" s="172">
        <f>SUM(Q128:Q158)</f>
        <v>0</v>
      </c>
      <c r="R127" s="174"/>
      <c r="S127" s="174"/>
      <c r="T127" s="172"/>
      <c r="U127" s="172"/>
      <c r="V127" s="172">
        <f>SUM(V128:V158)</f>
        <v>62.02</v>
      </c>
      <c r="W127" s="174"/>
      <c r="X127" s="175"/>
      <c r="AE127" t="s">
        <v>216</v>
      </c>
      <c r="AH127" s="193"/>
      <c r="AI127" s="193"/>
      <c r="AJ127" s="196"/>
    </row>
    <row r="128" spans="1:60" outlineLevel="1" x14ac:dyDescent="0.25">
      <c r="A128" s="182">
        <v>101</v>
      </c>
      <c r="B128" s="183" t="s">
        <v>2036</v>
      </c>
      <c r="C128" s="183" t="s">
        <v>2037</v>
      </c>
      <c r="D128" s="184" t="s">
        <v>1086</v>
      </c>
      <c r="E128" s="185">
        <v>9</v>
      </c>
      <c r="F128" s="188"/>
      <c r="G128" s="186">
        <f t="shared" ref="G128:G158" si="35">ROUND(E128*F128,2)</f>
        <v>0</v>
      </c>
      <c r="H128" s="188"/>
      <c r="I128" s="186">
        <f t="shared" ref="I128:I158" si="36">ROUND(E128*H128,2)</f>
        <v>0</v>
      </c>
      <c r="J128" s="188"/>
      <c r="K128" s="186">
        <f t="shared" ref="K128:K158" si="37">ROUND(E128*J128,2)</f>
        <v>0</v>
      </c>
      <c r="L128" s="186">
        <v>21</v>
      </c>
      <c r="M128" s="186">
        <f t="shared" ref="M128:M158" si="38">G128*(1+L128/100)</f>
        <v>0</v>
      </c>
      <c r="N128" s="186">
        <v>1.772E-2</v>
      </c>
      <c r="O128" s="186">
        <f t="shared" ref="O128:O158" si="39">ROUND(E128*N128,2)</f>
        <v>0.16</v>
      </c>
      <c r="P128" s="186">
        <v>0</v>
      </c>
      <c r="Q128" s="186">
        <f t="shared" ref="Q128:Q158" si="40">ROUND(E128*P128,2)</f>
        <v>0</v>
      </c>
      <c r="R128" s="187" t="s">
        <v>1814</v>
      </c>
      <c r="S128" s="187" t="s">
        <v>221</v>
      </c>
      <c r="T128" s="186" t="s">
        <v>221</v>
      </c>
      <c r="U128" s="186">
        <v>0.97299999999999998</v>
      </c>
      <c r="V128" s="186">
        <f t="shared" ref="V128:V158" si="41">ROUND(E128*U128,2)</f>
        <v>8.76</v>
      </c>
      <c r="W128" s="187"/>
      <c r="X128" s="187"/>
      <c r="Y128" s="149"/>
      <c r="Z128" s="149"/>
      <c r="AA128" s="149"/>
      <c r="AB128" s="149"/>
      <c r="AC128" s="149"/>
      <c r="AD128" s="149"/>
      <c r="AE128" s="149" t="s">
        <v>1815</v>
      </c>
      <c r="AF128" s="149" t="s">
        <v>2038</v>
      </c>
      <c r="AG128" s="149"/>
      <c r="AH128" s="194"/>
      <c r="AI128" s="194"/>
      <c r="AJ128" s="197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82">
        <v>102</v>
      </c>
      <c r="B129" s="183" t="s">
        <v>2039</v>
      </c>
      <c r="C129" s="183" t="s">
        <v>2040</v>
      </c>
      <c r="D129" s="184" t="s">
        <v>1086</v>
      </c>
      <c r="E129" s="185">
        <v>9</v>
      </c>
      <c r="F129" s="188"/>
      <c r="G129" s="186">
        <f t="shared" si="35"/>
        <v>0</v>
      </c>
      <c r="H129" s="188"/>
      <c r="I129" s="186">
        <f t="shared" si="36"/>
        <v>0</v>
      </c>
      <c r="J129" s="188"/>
      <c r="K129" s="186">
        <f t="shared" si="37"/>
        <v>0</v>
      </c>
      <c r="L129" s="186">
        <v>21</v>
      </c>
      <c r="M129" s="186">
        <f t="shared" si="38"/>
        <v>0</v>
      </c>
      <c r="N129" s="186">
        <v>0</v>
      </c>
      <c r="O129" s="186">
        <f t="shared" si="39"/>
        <v>0</v>
      </c>
      <c r="P129" s="186">
        <v>0</v>
      </c>
      <c r="Q129" s="186">
        <f t="shared" si="40"/>
        <v>0</v>
      </c>
      <c r="R129" s="187"/>
      <c r="S129" s="187" t="s">
        <v>230</v>
      </c>
      <c r="T129" s="186" t="s">
        <v>222</v>
      </c>
      <c r="U129" s="186">
        <v>0</v>
      </c>
      <c r="V129" s="186">
        <f t="shared" si="41"/>
        <v>0</v>
      </c>
      <c r="W129" s="187"/>
      <c r="X129" s="187"/>
      <c r="Y129" s="149"/>
      <c r="Z129" s="149"/>
      <c r="AA129" s="149"/>
      <c r="AB129" s="149"/>
      <c r="AC129" s="149"/>
      <c r="AD129" s="149"/>
      <c r="AE129" s="149" t="s">
        <v>1815</v>
      </c>
      <c r="AF129" s="149" t="s">
        <v>2041</v>
      </c>
      <c r="AG129" s="149"/>
      <c r="AH129" s="194"/>
      <c r="AI129" s="194"/>
      <c r="AJ129" s="197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82">
        <v>103</v>
      </c>
      <c r="B130" s="183" t="s">
        <v>2042</v>
      </c>
      <c r="C130" s="183" t="s">
        <v>2043</v>
      </c>
      <c r="D130" s="184" t="s">
        <v>1991</v>
      </c>
      <c r="E130" s="185">
        <v>9</v>
      </c>
      <c r="F130" s="188"/>
      <c r="G130" s="186">
        <f t="shared" si="35"/>
        <v>0</v>
      </c>
      <c r="H130" s="188"/>
      <c r="I130" s="186">
        <f t="shared" si="36"/>
        <v>0</v>
      </c>
      <c r="J130" s="188"/>
      <c r="K130" s="186">
        <f t="shared" si="37"/>
        <v>0</v>
      </c>
      <c r="L130" s="186">
        <v>21</v>
      </c>
      <c r="M130" s="186">
        <f t="shared" si="38"/>
        <v>0</v>
      </c>
      <c r="N130" s="186">
        <v>0</v>
      </c>
      <c r="O130" s="186">
        <f t="shared" si="39"/>
        <v>0</v>
      </c>
      <c r="P130" s="186">
        <v>0</v>
      </c>
      <c r="Q130" s="186">
        <f t="shared" si="40"/>
        <v>0</v>
      </c>
      <c r="R130" s="187"/>
      <c r="S130" s="187" t="s">
        <v>230</v>
      </c>
      <c r="T130" s="186" t="s">
        <v>222</v>
      </c>
      <c r="U130" s="186">
        <v>0</v>
      </c>
      <c r="V130" s="186">
        <f t="shared" si="41"/>
        <v>0</v>
      </c>
      <c r="W130" s="187"/>
      <c r="X130" s="187"/>
      <c r="Y130" s="149"/>
      <c r="Z130" s="149"/>
      <c r="AA130" s="149"/>
      <c r="AB130" s="149"/>
      <c r="AC130" s="149"/>
      <c r="AD130" s="149"/>
      <c r="AE130" s="149" t="s">
        <v>1815</v>
      </c>
      <c r="AF130" s="149" t="s">
        <v>2044</v>
      </c>
      <c r="AG130" s="149"/>
      <c r="AH130" s="194"/>
      <c r="AI130" s="194"/>
      <c r="AJ130" s="197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82">
        <v>104</v>
      </c>
      <c r="B131" s="183" t="s">
        <v>2045</v>
      </c>
      <c r="C131" s="183" t="s">
        <v>2046</v>
      </c>
      <c r="D131" s="184" t="s">
        <v>1086</v>
      </c>
      <c r="E131" s="185">
        <v>10</v>
      </c>
      <c r="F131" s="188"/>
      <c r="G131" s="186">
        <f t="shared" si="35"/>
        <v>0</v>
      </c>
      <c r="H131" s="188"/>
      <c r="I131" s="186">
        <f t="shared" si="36"/>
        <v>0</v>
      </c>
      <c r="J131" s="188"/>
      <c r="K131" s="186">
        <f t="shared" si="37"/>
        <v>0</v>
      </c>
      <c r="L131" s="186">
        <v>21</v>
      </c>
      <c r="M131" s="186">
        <f t="shared" si="38"/>
        <v>0</v>
      </c>
      <c r="N131" s="186">
        <v>1.401E-2</v>
      </c>
      <c r="O131" s="186">
        <f t="shared" si="39"/>
        <v>0.14000000000000001</v>
      </c>
      <c r="P131" s="186">
        <v>0</v>
      </c>
      <c r="Q131" s="186">
        <f t="shared" si="40"/>
        <v>0</v>
      </c>
      <c r="R131" s="187" t="s">
        <v>1814</v>
      </c>
      <c r="S131" s="187" t="s">
        <v>221</v>
      </c>
      <c r="T131" s="186" t="s">
        <v>221</v>
      </c>
      <c r="U131" s="186">
        <v>1.1890000000000001</v>
      </c>
      <c r="V131" s="186">
        <f t="shared" si="41"/>
        <v>11.89</v>
      </c>
      <c r="W131" s="187"/>
      <c r="X131" s="187"/>
      <c r="Y131" s="149"/>
      <c r="Z131" s="149"/>
      <c r="AA131" s="149"/>
      <c r="AB131" s="149"/>
      <c r="AC131" s="149"/>
      <c r="AD131" s="149"/>
      <c r="AE131" s="149" t="s">
        <v>1815</v>
      </c>
      <c r="AF131" s="149" t="s">
        <v>2047</v>
      </c>
      <c r="AG131" s="149"/>
      <c r="AH131" s="194"/>
      <c r="AI131" s="194"/>
      <c r="AJ131" s="197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82">
        <v>105</v>
      </c>
      <c r="B132" s="183" t="s">
        <v>2048</v>
      </c>
      <c r="C132" s="183" t="s">
        <v>2049</v>
      </c>
      <c r="D132" s="184" t="s">
        <v>1086</v>
      </c>
      <c r="E132" s="185">
        <v>10</v>
      </c>
      <c r="F132" s="188"/>
      <c r="G132" s="186">
        <f t="shared" si="35"/>
        <v>0</v>
      </c>
      <c r="H132" s="188"/>
      <c r="I132" s="186">
        <f t="shared" si="36"/>
        <v>0</v>
      </c>
      <c r="J132" s="188"/>
      <c r="K132" s="186">
        <f t="shared" si="37"/>
        <v>0</v>
      </c>
      <c r="L132" s="186">
        <v>21</v>
      </c>
      <c r="M132" s="186">
        <f t="shared" si="38"/>
        <v>0</v>
      </c>
      <c r="N132" s="186">
        <v>4.7699999999999999E-3</v>
      </c>
      <c r="O132" s="186">
        <f t="shared" si="39"/>
        <v>0.05</v>
      </c>
      <c r="P132" s="186">
        <v>0</v>
      </c>
      <c r="Q132" s="186">
        <f t="shared" si="40"/>
        <v>0</v>
      </c>
      <c r="R132" s="187" t="s">
        <v>1814</v>
      </c>
      <c r="S132" s="187" t="s">
        <v>221</v>
      </c>
      <c r="T132" s="186" t="s">
        <v>222</v>
      </c>
      <c r="U132" s="186">
        <v>0.32500000000000001</v>
      </c>
      <c r="V132" s="186">
        <f t="shared" si="41"/>
        <v>3.25</v>
      </c>
      <c r="W132" s="187"/>
      <c r="X132" s="187"/>
      <c r="Y132" s="149"/>
      <c r="Z132" s="149"/>
      <c r="AA132" s="149"/>
      <c r="AB132" s="149"/>
      <c r="AC132" s="149"/>
      <c r="AD132" s="149"/>
      <c r="AE132" s="149" t="s">
        <v>1815</v>
      </c>
      <c r="AF132" s="149" t="s">
        <v>2050</v>
      </c>
      <c r="AG132" s="149"/>
      <c r="AH132" s="194"/>
      <c r="AI132" s="194"/>
      <c r="AJ132" s="197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82">
        <v>106</v>
      </c>
      <c r="B133" s="183" t="s">
        <v>2051</v>
      </c>
      <c r="C133" s="183" t="s">
        <v>2052</v>
      </c>
      <c r="D133" s="184" t="s">
        <v>1086</v>
      </c>
      <c r="E133" s="185">
        <v>2</v>
      </c>
      <c r="F133" s="188"/>
      <c r="G133" s="186">
        <f t="shared" si="35"/>
        <v>0</v>
      </c>
      <c r="H133" s="188"/>
      <c r="I133" s="186">
        <f t="shared" si="36"/>
        <v>0</v>
      </c>
      <c r="J133" s="188"/>
      <c r="K133" s="186">
        <f t="shared" si="37"/>
        <v>0</v>
      </c>
      <c r="L133" s="186">
        <v>21</v>
      </c>
      <c r="M133" s="186">
        <f t="shared" si="38"/>
        <v>0</v>
      </c>
      <c r="N133" s="186">
        <v>1.7010000000000001E-2</v>
      </c>
      <c r="O133" s="186">
        <f t="shared" si="39"/>
        <v>0.03</v>
      </c>
      <c r="P133" s="186">
        <v>0</v>
      </c>
      <c r="Q133" s="186">
        <f t="shared" si="40"/>
        <v>0</v>
      </c>
      <c r="R133" s="187" t="s">
        <v>1814</v>
      </c>
      <c r="S133" s="187" t="s">
        <v>221</v>
      </c>
      <c r="T133" s="186" t="s">
        <v>221</v>
      </c>
      <c r="U133" s="186">
        <v>1.2529999999999999</v>
      </c>
      <c r="V133" s="186">
        <f t="shared" si="41"/>
        <v>2.5099999999999998</v>
      </c>
      <c r="W133" s="187"/>
      <c r="X133" s="187"/>
      <c r="Y133" s="149"/>
      <c r="Z133" s="149"/>
      <c r="AA133" s="149"/>
      <c r="AB133" s="149"/>
      <c r="AC133" s="149"/>
      <c r="AD133" s="149"/>
      <c r="AE133" s="149" t="s">
        <v>1815</v>
      </c>
      <c r="AF133" s="149" t="s">
        <v>2053</v>
      </c>
      <c r="AG133" s="149"/>
      <c r="AH133" s="194"/>
      <c r="AI133" s="194"/>
      <c r="AJ133" s="197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82">
        <v>107</v>
      </c>
      <c r="B134" s="183" t="s">
        <v>2054</v>
      </c>
      <c r="C134" s="183" t="s">
        <v>2055</v>
      </c>
      <c r="D134" s="184" t="s">
        <v>1086</v>
      </c>
      <c r="E134" s="185">
        <v>2</v>
      </c>
      <c r="F134" s="188"/>
      <c r="G134" s="186">
        <f t="shared" si="35"/>
        <v>0</v>
      </c>
      <c r="H134" s="188"/>
      <c r="I134" s="186">
        <f t="shared" si="36"/>
        <v>0</v>
      </c>
      <c r="J134" s="188"/>
      <c r="K134" s="186">
        <f t="shared" si="37"/>
        <v>0</v>
      </c>
      <c r="L134" s="186">
        <v>21</v>
      </c>
      <c r="M134" s="186">
        <f t="shared" si="38"/>
        <v>0</v>
      </c>
      <c r="N134" s="186">
        <v>1.444E-2</v>
      </c>
      <c r="O134" s="186">
        <f t="shared" si="39"/>
        <v>0.03</v>
      </c>
      <c r="P134" s="186">
        <v>0</v>
      </c>
      <c r="Q134" s="186">
        <f t="shared" si="40"/>
        <v>0</v>
      </c>
      <c r="R134" s="187" t="s">
        <v>1814</v>
      </c>
      <c r="S134" s="187" t="s">
        <v>221</v>
      </c>
      <c r="T134" s="186" t="s">
        <v>221</v>
      </c>
      <c r="U134" s="186">
        <v>1.25</v>
      </c>
      <c r="V134" s="186">
        <f t="shared" si="41"/>
        <v>2.5</v>
      </c>
      <c r="W134" s="187"/>
      <c r="X134" s="187"/>
      <c r="Y134" s="149"/>
      <c r="Z134" s="149"/>
      <c r="AA134" s="149"/>
      <c r="AB134" s="149"/>
      <c r="AC134" s="149"/>
      <c r="AD134" s="149"/>
      <c r="AE134" s="149" t="s">
        <v>1815</v>
      </c>
      <c r="AF134" s="149" t="s">
        <v>2056</v>
      </c>
      <c r="AG134" s="149"/>
      <c r="AH134" s="194"/>
      <c r="AI134" s="194"/>
      <c r="AJ134" s="197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82">
        <v>108</v>
      </c>
      <c r="B135" s="183" t="s">
        <v>2057</v>
      </c>
      <c r="C135" s="183" t="s">
        <v>2058</v>
      </c>
      <c r="D135" s="184" t="s">
        <v>1086</v>
      </c>
      <c r="E135" s="185">
        <v>2</v>
      </c>
      <c r="F135" s="188"/>
      <c r="G135" s="186">
        <f t="shared" si="35"/>
        <v>0</v>
      </c>
      <c r="H135" s="188"/>
      <c r="I135" s="186">
        <f t="shared" si="36"/>
        <v>0</v>
      </c>
      <c r="J135" s="188"/>
      <c r="K135" s="186">
        <f t="shared" si="37"/>
        <v>0</v>
      </c>
      <c r="L135" s="186">
        <v>21</v>
      </c>
      <c r="M135" s="186">
        <f t="shared" si="38"/>
        <v>0</v>
      </c>
      <c r="N135" s="186">
        <v>2.96E-3</v>
      </c>
      <c r="O135" s="186">
        <f t="shared" si="39"/>
        <v>0.01</v>
      </c>
      <c r="P135" s="186">
        <v>0</v>
      </c>
      <c r="Q135" s="186">
        <f t="shared" si="40"/>
        <v>0</v>
      </c>
      <c r="R135" s="187" t="s">
        <v>1814</v>
      </c>
      <c r="S135" s="187" t="s">
        <v>221</v>
      </c>
      <c r="T135" s="186" t="s">
        <v>222</v>
      </c>
      <c r="U135" s="186">
        <v>1.4</v>
      </c>
      <c r="V135" s="186">
        <f t="shared" si="41"/>
        <v>2.8</v>
      </c>
      <c r="W135" s="187"/>
      <c r="X135" s="187"/>
      <c r="Y135" s="149"/>
      <c r="Z135" s="149"/>
      <c r="AA135" s="149"/>
      <c r="AB135" s="149"/>
      <c r="AC135" s="149"/>
      <c r="AD135" s="149"/>
      <c r="AE135" s="149" t="s">
        <v>1815</v>
      </c>
      <c r="AF135" s="149" t="s">
        <v>2059</v>
      </c>
      <c r="AG135" s="149"/>
      <c r="AH135" s="194"/>
      <c r="AI135" s="194"/>
      <c r="AJ135" s="197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82">
        <v>109</v>
      </c>
      <c r="B136" s="183" t="s">
        <v>2060</v>
      </c>
      <c r="C136" s="183" t="s">
        <v>2061</v>
      </c>
      <c r="D136" s="184" t="s">
        <v>1086</v>
      </c>
      <c r="E136" s="185">
        <v>4</v>
      </c>
      <c r="F136" s="188"/>
      <c r="G136" s="186">
        <f t="shared" si="35"/>
        <v>0</v>
      </c>
      <c r="H136" s="188"/>
      <c r="I136" s="186">
        <f t="shared" si="36"/>
        <v>0</v>
      </c>
      <c r="J136" s="188"/>
      <c r="K136" s="186">
        <f t="shared" si="37"/>
        <v>0</v>
      </c>
      <c r="L136" s="186">
        <v>21</v>
      </c>
      <c r="M136" s="186">
        <f t="shared" si="38"/>
        <v>0</v>
      </c>
      <c r="N136" s="186">
        <v>1.6E-2</v>
      </c>
      <c r="O136" s="186">
        <f t="shared" si="39"/>
        <v>0.06</v>
      </c>
      <c r="P136" s="186">
        <v>0</v>
      </c>
      <c r="Q136" s="186">
        <f t="shared" si="40"/>
        <v>0</v>
      </c>
      <c r="R136" s="187" t="s">
        <v>1814</v>
      </c>
      <c r="S136" s="187" t="s">
        <v>221</v>
      </c>
      <c r="T136" s="186" t="s">
        <v>221</v>
      </c>
      <c r="U136" s="186">
        <v>1.1000000000000001</v>
      </c>
      <c r="V136" s="186">
        <f t="shared" si="41"/>
        <v>4.4000000000000004</v>
      </c>
      <c r="W136" s="187"/>
      <c r="X136" s="187"/>
      <c r="Y136" s="149"/>
      <c r="Z136" s="149"/>
      <c r="AA136" s="149"/>
      <c r="AB136" s="149"/>
      <c r="AC136" s="149"/>
      <c r="AD136" s="149"/>
      <c r="AE136" s="149" t="s">
        <v>1815</v>
      </c>
      <c r="AF136" s="149" t="s">
        <v>2062</v>
      </c>
      <c r="AG136" s="149"/>
      <c r="AH136" s="194"/>
      <c r="AI136" s="194"/>
      <c r="AJ136" s="197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82">
        <v>110</v>
      </c>
      <c r="B137" s="183" t="s">
        <v>2063</v>
      </c>
      <c r="C137" s="183" t="s">
        <v>2064</v>
      </c>
      <c r="D137" s="184" t="s">
        <v>1086</v>
      </c>
      <c r="E137" s="185">
        <v>2</v>
      </c>
      <c r="F137" s="188"/>
      <c r="G137" s="186">
        <f t="shared" si="35"/>
        <v>0</v>
      </c>
      <c r="H137" s="188"/>
      <c r="I137" s="186">
        <f t="shared" si="36"/>
        <v>0</v>
      </c>
      <c r="J137" s="188"/>
      <c r="K137" s="186">
        <f t="shared" si="37"/>
        <v>0</v>
      </c>
      <c r="L137" s="186">
        <v>21</v>
      </c>
      <c r="M137" s="186">
        <f t="shared" si="38"/>
        <v>0</v>
      </c>
      <c r="N137" s="186">
        <v>7.2000000000000005E-4</v>
      </c>
      <c r="O137" s="186">
        <f t="shared" si="39"/>
        <v>0</v>
      </c>
      <c r="P137" s="186">
        <v>0</v>
      </c>
      <c r="Q137" s="186">
        <f t="shared" si="40"/>
        <v>0</v>
      </c>
      <c r="R137" s="187" t="s">
        <v>1814</v>
      </c>
      <c r="S137" s="187" t="s">
        <v>221</v>
      </c>
      <c r="T137" s="186" t="s">
        <v>221</v>
      </c>
      <c r="U137" s="186">
        <v>0.50600000000000001</v>
      </c>
      <c r="V137" s="186">
        <f t="shared" si="41"/>
        <v>1.01</v>
      </c>
      <c r="W137" s="187"/>
      <c r="X137" s="187"/>
      <c r="Y137" s="149"/>
      <c r="Z137" s="149"/>
      <c r="AA137" s="149"/>
      <c r="AB137" s="149"/>
      <c r="AC137" s="149"/>
      <c r="AD137" s="149"/>
      <c r="AE137" s="149" t="s">
        <v>1815</v>
      </c>
      <c r="AF137" s="149" t="s">
        <v>2065</v>
      </c>
      <c r="AG137" s="149"/>
      <c r="AH137" s="194"/>
      <c r="AI137" s="194"/>
      <c r="AJ137" s="197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82">
        <v>111</v>
      </c>
      <c r="B138" s="183" t="s">
        <v>2066</v>
      </c>
      <c r="C138" s="183" t="s">
        <v>2067</v>
      </c>
      <c r="D138" s="184" t="s">
        <v>1086</v>
      </c>
      <c r="E138" s="185">
        <v>1</v>
      </c>
      <c r="F138" s="188"/>
      <c r="G138" s="186">
        <f t="shared" si="35"/>
        <v>0</v>
      </c>
      <c r="H138" s="188"/>
      <c r="I138" s="186">
        <f t="shared" si="36"/>
        <v>0</v>
      </c>
      <c r="J138" s="188"/>
      <c r="K138" s="186">
        <f t="shared" si="37"/>
        <v>0</v>
      </c>
      <c r="L138" s="186">
        <v>21</v>
      </c>
      <c r="M138" s="186">
        <f t="shared" si="38"/>
        <v>0</v>
      </c>
      <c r="N138" s="186">
        <v>4.8999999999999998E-4</v>
      </c>
      <c r="O138" s="186">
        <f t="shared" si="39"/>
        <v>0</v>
      </c>
      <c r="P138" s="186">
        <v>0</v>
      </c>
      <c r="Q138" s="186">
        <f t="shared" si="40"/>
        <v>0</v>
      </c>
      <c r="R138" s="187" t="s">
        <v>1814</v>
      </c>
      <c r="S138" s="187" t="s">
        <v>221</v>
      </c>
      <c r="T138" s="186" t="s">
        <v>221</v>
      </c>
      <c r="U138" s="186">
        <v>3.6</v>
      </c>
      <c r="V138" s="186">
        <f t="shared" si="41"/>
        <v>3.6</v>
      </c>
      <c r="W138" s="187"/>
      <c r="X138" s="187"/>
      <c r="Y138" s="149"/>
      <c r="Z138" s="149"/>
      <c r="AA138" s="149"/>
      <c r="AB138" s="149"/>
      <c r="AC138" s="149"/>
      <c r="AD138" s="149"/>
      <c r="AE138" s="149" t="s">
        <v>1815</v>
      </c>
      <c r="AF138" s="149" t="s">
        <v>2068</v>
      </c>
      <c r="AG138" s="149"/>
      <c r="AH138" s="194"/>
      <c r="AI138" s="194"/>
      <c r="AJ138" s="197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82">
        <v>112</v>
      </c>
      <c r="B139" s="183" t="s">
        <v>2069</v>
      </c>
      <c r="C139" s="183" t="s">
        <v>2070</v>
      </c>
      <c r="D139" s="184" t="s">
        <v>382</v>
      </c>
      <c r="E139" s="185">
        <v>1</v>
      </c>
      <c r="F139" s="188"/>
      <c r="G139" s="186">
        <f t="shared" si="35"/>
        <v>0</v>
      </c>
      <c r="H139" s="188"/>
      <c r="I139" s="186">
        <f t="shared" si="36"/>
        <v>0</v>
      </c>
      <c r="J139" s="188"/>
      <c r="K139" s="186">
        <f t="shared" si="37"/>
        <v>0</v>
      </c>
      <c r="L139" s="186">
        <v>21</v>
      </c>
      <c r="M139" s="186">
        <f t="shared" si="38"/>
        <v>0</v>
      </c>
      <c r="N139" s="186">
        <v>7.2999999999999996E-4</v>
      </c>
      <c r="O139" s="186">
        <f t="shared" si="39"/>
        <v>0</v>
      </c>
      <c r="P139" s="186">
        <v>0</v>
      </c>
      <c r="Q139" s="186">
        <f t="shared" si="40"/>
        <v>0</v>
      </c>
      <c r="R139" s="187" t="s">
        <v>1814</v>
      </c>
      <c r="S139" s="187" t="s">
        <v>221</v>
      </c>
      <c r="T139" s="186" t="s">
        <v>221</v>
      </c>
      <c r="U139" s="186">
        <v>0.32100000000000001</v>
      </c>
      <c r="V139" s="186">
        <f t="shared" si="41"/>
        <v>0.32</v>
      </c>
      <c r="W139" s="187"/>
      <c r="X139" s="187"/>
      <c r="Y139" s="149"/>
      <c r="Z139" s="149"/>
      <c r="AA139" s="149"/>
      <c r="AB139" s="149"/>
      <c r="AC139" s="149"/>
      <c r="AD139" s="149"/>
      <c r="AE139" s="149" t="s">
        <v>1815</v>
      </c>
      <c r="AF139" s="149" t="s">
        <v>2071</v>
      </c>
      <c r="AG139" s="149"/>
      <c r="AH139" s="194"/>
      <c r="AI139" s="194"/>
      <c r="AJ139" s="197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82">
        <v>113</v>
      </c>
      <c r="B140" s="183" t="s">
        <v>2072</v>
      </c>
      <c r="C140" s="183" t="s">
        <v>2073</v>
      </c>
      <c r="D140" s="184" t="s">
        <v>382</v>
      </c>
      <c r="E140" s="185">
        <v>2</v>
      </c>
      <c r="F140" s="188"/>
      <c r="G140" s="186">
        <f t="shared" si="35"/>
        <v>0</v>
      </c>
      <c r="H140" s="188"/>
      <c r="I140" s="186">
        <f t="shared" si="36"/>
        <v>0</v>
      </c>
      <c r="J140" s="188"/>
      <c r="K140" s="186">
        <f t="shared" si="37"/>
        <v>0</v>
      </c>
      <c r="L140" s="186">
        <v>21</v>
      </c>
      <c r="M140" s="186">
        <f t="shared" si="38"/>
        <v>0</v>
      </c>
      <c r="N140" s="186">
        <v>9.0000000000000006E-5</v>
      </c>
      <c r="O140" s="186">
        <f t="shared" si="39"/>
        <v>0</v>
      </c>
      <c r="P140" s="186">
        <v>0</v>
      </c>
      <c r="Q140" s="186">
        <f t="shared" si="40"/>
        <v>0</v>
      </c>
      <c r="R140" s="187" t="s">
        <v>1814</v>
      </c>
      <c r="S140" s="187" t="s">
        <v>221</v>
      </c>
      <c r="T140" s="186" t="s">
        <v>221</v>
      </c>
      <c r="U140" s="186">
        <v>0.18</v>
      </c>
      <c r="V140" s="186">
        <f t="shared" si="41"/>
        <v>0.36</v>
      </c>
      <c r="W140" s="187"/>
      <c r="X140" s="187"/>
      <c r="Y140" s="149"/>
      <c r="Z140" s="149"/>
      <c r="AA140" s="149"/>
      <c r="AB140" s="149"/>
      <c r="AC140" s="149"/>
      <c r="AD140" s="149"/>
      <c r="AE140" s="149" t="s">
        <v>1815</v>
      </c>
      <c r="AF140" s="149" t="s">
        <v>2074</v>
      </c>
      <c r="AG140" s="149"/>
      <c r="AH140" s="194"/>
      <c r="AI140" s="194"/>
      <c r="AJ140" s="197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82">
        <v>114</v>
      </c>
      <c r="B141" s="183" t="s">
        <v>2075</v>
      </c>
      <c r="C141" s="183" t="s">
        <v>2076</v>
      </c>
      <c r="D141" s="184" t="s">
        <v>1086</v>
      </c>
      <c r="E141" s="185">
        <v>16</v>
      </c>
      <c r="F141" s="188"/>
      <c r="G141" s="186">
        <f t="shared" si="35"/>
        <v>0</v>
      </c>
      <c r="H141" s="188"/>
      <c r="I141" s="186">
        <f t="shared" si="36"/>
        <v>0</v>
      </c>
      <c r="J141" s="188"/>
      <c r="K141" s="186">
        <f t="shared" si="37"/>
        <v>0</v>
      </c>
      <c r="L141" s="186">
        <v>21</v>
      </c>
      <c r="M141" s="186">
        <f t="shared" si="38"/>
        <v>0</v>
      </c>
      <c r="N141" s="186">
        <v>8.0000000000000007E-5</v>
      </c>
      <c r="O141" s="186">
        <f t="shared" si="39"/>
        <v>0</v>
      </c>
      <c r="P141" s="186">
        <v>0</v>
      </c>
      <c r="Q141" s="186">
        <f t="shared" si="40"/>
        <v>0</v>
      </c>
      <c r="R141" s="187" t="s">
        <v>1814</v>
      </c>
      <c r="S141" s="187" t="s">
        <v>221</v>
      </c>
      <c r="T141" s="186" t="s">
        <v>221</v>
      </c>
      <c r="U141" s="186">
        <v>0.28999999999999998</v>
      </c>
      <c r="V141" s="186">
        <f t="shared" si="41"/>
        <v>4.6399999999999997</v>
      </c>
      <c r="W141" s="187"/>
      <c r="X141" s="187"/>
      <c r="Y141" s="149"/>
      <c r="Z141" s="149"/>
      <c r="AA141" s="149"/>
      <c r="AB141" s="149"/>
      <c r="AC141" s="149"/>
      <c r="AD141" s="149"/>
      <c r="AE141" s="149" t="s">
        <v>1815</v>
      </c>
      <c r="AF141" s="149" t="s">
        <v>2077</v>
      </c>
      <c r="AG141" s="149"/>
      <c r="AH141" s="194"/>
      <c r="AI141" s="194"/>
      <c r="AJ141" s="197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82">
        <v>115</v>
      </c>
      <c r="B142" s="183" t="s">
        <v>2078</v>
      </c>
      <c r="C142" s="183" t="s">
        <v>2079</v>
      </c>
      <c r="D142" s="184" t="s">
        <v>382</v>
      </c>
      <c r="E142" s="185">
        <v>16</v>
      </c>
      <c r="F142" s="188"/>
      <c r="G142" s="186">
        <f t="shared" si="35"/>
        <v>0</v>
      </c>
      <c r="H142" s="188"/>
      <c r="I142" s="186">
        <f t="shared" si="36"/>
        <v>0</v>
      </c>
      <c r="J142" s="188"/>
      <c r="K142" s="186">
        <f t="shared" si="37"/>
        <v>0</v>
      </c>
      <c r="L142" s="186">
        <v>21</v>
      </c>
      <c r="M142" s="186">
        <f t="shared" si="38"/>
        <v>0</v>
      </c>
      <c r="N142" s="186">
        <v>1.72E-3</v>
      </c>
      <c r="O142" s="186">
        <f t="shared" si="39"/>
        <v>0.03</v>
      </c>
      <c r="P142" s="186">
        <v>0</v>
      </c>
      <c r="Q142" s="186">
        <f t="shared" si="40"/>
        <v>0</v>
      </c>
      <c r="R142" s="187" t="s">
        <v>1814</v>
      </c>
      <c r="S142" s="187" t="s">
        <v>221</v>
      </c>
      <c r="T142" s="186" t="s">
        <v>221</v>
      </c>
      <c r="U142" s="186">
        <v>0.47599999999999998</v>
      </c>
      <c r="V142" s="186">
        <f t="shared" si="41"/>
        <v>7.62</v>
      </c>
      <c r="W142" s="187"/>
      <c r="X142" s="187"/>
      <c r="Y142" s="149"/>
      <c r="Z142" s="149"/>
      <c r="AA142" s="149"/>
      <c r="AB142" s="149"/>
      <c r="AC142" s="149"/>
      <c r="AD142" s="149"/>
      <c r="AE142" s="149" t="s">
        <v>1815</v>
      </c>
      <c r="AF142" s="149" t="s">
        <v>2080</v>
      </c>
      <c r="AG142" s="149"/>
      <c r="AH142" s="194"/>
      <c r="AI142" s="194"/>
      <c r="AJ142" s="197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82">
        <v>116</v>
      </c>
      <c r="B143" s="183" t="s">
        <v>2081</v>
      </c>
      <c r="C143" s="183" t="s">
        <v>2082</v>
      </c>
      <c r="D143" s="184" t="s">
        <v>382</v>
      </c>
      <c r="E143" s="185">
        <v>4</v>
      </c>
      <c r="F143" s="188"/>
      <c r="G143" s="186">
        <f t="shared" si="35"/>
        <v>0</v>
      </c>
      <c r="H143" s="188"/>
      <c r="I143" s="186">
        <f t="shared" si="36"/>
        <v>0</v>
      </c>
      <c r="J143" s="188"/>
      <c r="K143" s="186">
        <f t="shared" si="37"/>
        <v>0</v>
      </c>
      <c r="L143" s="186">
        <v>21</v>
      </c>
      <c r="M143" s="186">
        <f t="shared" si="38"/>
        <v>0</v>
      </c>
      <c r="N143" s="186">
        <v>1.2999999999999999E-4</v>
      </c>
      <c r="O143" s="186">
        <f t="shared" si="39"/>
        <v>0</v>
      </c>
      <c r="P143" s="186">
        <v>0</v>
      </c>
      <c r="Q143" s="186">
        <f t="shared" si="40"/>
        <v>0</v>
      </c>
      <c r="R143" s="187" t="s">
        <v>1814</v>
      </c>
      <c r="S143" s="187" t="s">
        <v>221</v>
      </c>
      <c r="T143" s="186" t="s">
        <v>221</v>
      </c>
      <c r="U143" s="186">
        <v>0.65500000000000003</v>
      </c>
      <c r="V143" s="186">
        <f t="shared" si="41"/>
        <v>2.62</v>
      </c>
      <c r="W143" s="187"/>
      <c r="X143" s="187"/>
      <c r="Y143" s="149"/>
      <c r="Z143" s="149"/>
      <c r="AA143" s="149"/>
      <c r="AB143" s="149"/>
      <c r="AC143" s="149"/>
      <c r="AD143" s="149"/>
      <c r="AE143" s="149" t="s">
        <v>1815</v>
      </c>
      <c r="AF143" s="149" t="s">
        <v>2083</v>
      </c>
      <c r="AG143" s="149"/>
      <c r="AH143" s="194"/>
      <c r="AI143" s="194"/>
      <c r="AJ143" s="197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82">
        <v>117</v>
      </c>
      <c r="B144" s="183" t="s">
        <v>2084</v>
      </c>
      <c r="C144" s="183" t="s">
        <v>2085</v>
      </c>
      <c r="D144" s="184" t="s">
        <v>382</v>
      </c>
      <c r="E144" s="185">
        <v>4</v>
      </c>
      <c r="F144" s="188"/>
      <c r="G144" s="186">
        <f t="shared" si="35"/>
        <v>0</v>
      </c>
      <c r="H144" s="188"/>
      <c r="I144" s="186">
        <f t="shared" si="36"/>
        <v>0</v>
      </c>
      <c r="J144" s="188"/>
      <c r="K144" s="186">
        <f t="shared" si="37"/>
        <v>0</v>
      </c>
      <c r="L144" s="186">
        <v>21</v>
      </c>
      <c r="M144" s="186">
        <f t="shared" si="38"/>
        <v>0</v>
      </c>
      <c r="N144" s="186">
        <v>2.0000000000000002E-5</v>
      </c>
      <c r="O144" s="186">
        <f t="shared" si="39"/>
        <v>0</v>
      </c>
      <c r="P144" s="186">
        <v>0</v>
      </c>
      <c r="Q144" s="186">
        <f t="shared" si="40"/>
        <v>0</v>
      </c>
      <c r="R144" s="187" t="s">
        <v>1814</v>
      </c>
      <c r="S144" s="187" t="s">
        <v>221</v>
      </c>
      <c r="T144" s="186" t="s">
        <v>221</v>
      </c>
      <c r="U144" s="186">
        <v>0.16800000000000001</v>
      </c>
      <c r="V144" s="186">
        <f t="shared" si="41"/>
        <v>0.67</v>
      </c>
      <c r="W144" s="187"/>
      <c r="X144" s="187"/>
      <c r="Y144" s="149"/>
      <c r="Z144" s="149"/>
      <c r="AA144" s="149"/>
      <c r="AB144" s="149"/>
      <c r="AC144" s="149"/>
      <c r="AD144" s="149"/>
      <c r="AE144" s="149" t="s">
        <v>1815</v>
      </c>
      <c r="AF144" s="149" t="s">
        <v>2086</v>
      </c>
      <c r="AG144" s="149"/>
      <c r="AH144" s="194"/>
      <c r="AI144" s="194"/>
      <c r="AJ144" s="197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82">
        <v>118</v>
      </c>
      <c r="B145" s="183" t="s">
        <v>2087</v>
      </c>
      <c r="C145" s="183" t="s">
        <v>2088</v>
      </c>
      <c r="D145" s="184" t="s">
        <v>1086</v>
      </c>
      <c r="E145" s="185">
        <v>1</v>
      </c>
      <c r="F145" s="188"/>
      <c r="G145" s="186">
        <f t="shared" si="35"/>
        <v>0</v>
      </c>
      <c r="H145" s="188"/>
      <c r="I145" s="186">
        <f t="shared" si="36"/>
        <v>0</v>
      </c>
      <c r="J145" s="188"/>
      <c r="K145" s="186">
        <f t="shared" si="37"/>
        <v>0</v>
      </c>
      <c r="L145" s="186">
        <v>21</v>
      </c>
      <c r="M145" s="186">
        <f t="shared" si="38"/>
        <v>0</v>
      </c>
      <c r="N145" s="186">
        <v>1.2E-4</v>
      </c>
      <c r="O145" s="186">
        <f t="shared" si="39"/>
        <v>0</v>
      </c>
      <c r="P145" s="186">
        <v>0</v>
      </c>
      <c r="Q145" s="186">
        <f t="shared" si="40"/>
        <v>0</v>
      </c>
      <c r="R145" s="187" t="s">
        <v>1814</v>
      </c>
      <c r="S145" s="187" t="s">
        <v>221</v>
      </c>
      <c r="T145" s="186" t="s">
        <v>221</v>
      </c>
      <c r="U145" s="186">
        <v>0.51700000000000002</v>
      </c>
      <c r="V145" s="186">
        <f t="shared" si="41"/>
        <v>0.52</v>
      </c>
      <c r="W145" s="187"/>
      <c r="X145" s="187"/>
      <c r="Y145" s="149"/>
      <c r="Z145" s="149"/>
      <c r="AA145" s="149"/>
      <c r="AB145" s="149"/>
      <c r="AC145" s="149"/>
      <c r="AD145" s="149"/>
      <c r="AE145" s="149" t="s">
        <v>1815</v>
      </c>
      <c r="AF145" s="149" t="s">
        <v>2089</v>
      </c>
      <c r="AG145" s="149"/>
      <c r="AH145" s="194"/>
      <c r="AI145" s="194"/>
      <c r="AJ145" s="197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82">
        <v>119</v>
      </c>
      <c r="B146" s="183" t="s">
        <v>2090</v>
      </c>
      <c r="C146" s="183" t="s">
        <v>2091</v>
      </c>
      <c r="D146" s="184" t="s">
        <v>382</v>
      </c>
      <c r="E146" s="185">
        <v>2</v>
      </c>
      <c r="F146" s="188"/>
      <c r="G146" s="186">
        <f t="shared" si="35"/>
        <v>0</v>
      </c>
      <c r="H146" s="188"/>
      <c r="I146" s="186">
        <f t="shared" si="36"/>
        <v>0</v>
      </c>
      <c r="J146" s="188"/>
      <c r="K146" s="186">
        <f t="shared" si="37"/>
        <v>0</v>
      </c>
      <c r="L146" s="186">
        <v>21</v>
      </c>
      <c r="M146" s="186">
        <f t="shared" si="38"/>
        <v>0</v>
      </c>
      <c r="N146" s="186">
        <v>7.2999999999999996E-4</v>
      </c>
      <c r="O146" s="186">
        <f t="shared" si="39"/>
        <v>0</v>
      </c>
      <c r="P146" s="186">
        <v>0</v>
      </c>
      <c r="Q146" s="186">
        <f t="shared" si="40"/>
        <v>0</v>
      </c>
      <c r="R146" s="187" t="s">
        <v>1814</v>
      </c>
      <c r="S146" s="187" t="s">
        <v>221</v>
      </c>
      <c r="T146" s="186" t="s">
        <v>221</v>
      </c>
      <c r="U146" s="186">
        <v>0.246</v>
      </c>
      <c r="V146" s="186">
        <f t="shared" si="41"/>
        <v>0.49</v>
      </c>
      <c r="W146" s="187"/>
      <c r="X146" s="187"/>
      <c r="Y146" s="149"/>
      <c r="Z146" s="149"/>
      <c r="AA146" s="149"/>
      <c r="AB146" s="149"/>
      <c r="AC146" s="149"/>
      <c r="AD146" s="149"/>
      <c r="AE146" s="149" t="s">
        <v>1815</v>
      </c>
      <c r="AF146" s="149" t="s">
        <v>2092</v>
      </c>
      <c r="AG146" s="149"/>
      <c r="AH146" s="194"/>
      <c r="AI146" s="194"/>
      <c r="AJ146" s="197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82">
        <v>120</v>
      </c>
      <c r="B147" s="183" t="s">
        <v>2093</v>
      </c>
      <c r="C147" s="183" t="s">
        <v>2094</v>
      </c>
      <c r="D147" s="184" t="s">
        <v>382</v>
      </c>
      <c r="E147" s="185">
        <v>2</v>
      </c>
      <c r="F147" s="188"/>
      <c r="G147" s="186">
        <f t="shared" si="35"/>
        <v>0</v>
      </c>
      <c r="H147" s="188"/>
      <c r="I147" s="186">
        <f t="shared" si="36"/>
        <v>0</v>
      </c>
      <c r="J147" s="188"/>
      <c r="K147" s="186">
        <f t="shared" si="37"/>
        <v>0</v>
      </c>
      <c r="L147" s="186">
        <v>21</v>
      </c>
      <c r="M147" s="186">
        <f t="shared" si="38"/>
        <v>0</v>
      </c>
      <c r="N147" s="186">
        <v>2.2000000000000001E-4</v>
      </c>
      <c r="O147" s="186">
        <f t="shared" si="39"/>
        <v>0</v>
      </c>
      <c r="P147" s="186">
        <v>0</v>
      </c>
      <c r="Q147" s="186">
        <f t="shared" si="40"/>
        <v>0</v>
      </c>
      <c r="R147" s="187" t="s">
        <v>1814</v>
      </c>
      <c r="S147" s="187" t="s">
        <v>221</v>
      </c>
      <c r="T147" s="186" t="s">
        <v>221</v>
      </c>
      <c r="U147" s="186">
        <v>0.246</v>
      </c>
      <c r="V147" s="186">
        <f t="shared" si="41"/>
        <v>0.49</v>
      </c>
      <c r="W147" s="187"/>
      <c r="X147" s="187"/>
      <c r="Y147" s="149"/>
      <c r="Z147" s="149"/>
      <c r="AA147" s="149"/>
      <c r="AB147" s="149"/>
      <c r="AC147" s="149"/>
      <c r="AD147" s="149"/>
      <c r="AE147" s="149" t="s">
        <v>1815</v>
      </c>
      <c r="AF147" s="149" t="s">
        <v>2095</v>
      </c>
      <c r="AG147" s="149"/>
      <c r="AH147" s="194"/>
      <c r="AI147" s="194"/>
      <c r="AJ147" s="197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82">
        <v>121</v>
      </c>
      <c r="B148" s="183" t="s">
        <v>2096</v>
      </c>
      <c r="C148" s="183" t="s">
        <v>2097</v>
      </c>
      <c r="D148" s="184" t="s">
        <v>382</v>
      </c>
      <c r="E148" s="185">
        <v>10</v>
      </c>
      <c r="F148" s="188"/>
      <c r="G148" s="186">
        <f t="shared" si="35"/>
        <v>0</v>
      </c>
      <c r="H148" s="188"/>
      <c r="I148" s="186">
        <f t="shared" si="36"/>
        <v>0</v>
      </c>
      <c r="J148" s="188"/>
      <c r="K148" s="186">
        <f t="shared" si="37"/>
        <v>0</v>
      </c>
      <c r="L148" s="186">
        <v>21</v>
      </c>
      <c r="M148" s="186">
        <f t="shared" si="38"/>
        <v>0</v>
      </c>
      <c r="N148" s="186">
        <v>2.2000000000000001E-4</v>
      </c>
      <c r="O148" s="186">
        <f t="shared" si="39"/>
        <v>0</v>
      </c>
      <c r="P148" s="186">
        <v>0</v>
      </c>
      <c r="Q148" s="186">
        <f t="shared" si="40"/>
        <v>0</v>
      </c>
      <c r="R148" s="187" t="s">
        <v>1814</v>
      </c>
      <c r="S148" s="187" t="s">
        <v>221</v>
      </c>
      <c r="T148" s="186" t="s">
        <v>221</v>
      </c>
      <c r="U148" s="186">
        <v>0.246</v>
      </c>
      <c r="V148" s="186">
        <f t="shared" si="41"/>
        <v>2.46</v>
      </c>
      <c r="W148" s="187"/>
      <c r="X148" s="187"/>
      <c r="Y148" s="149"/>
      <c r="Z148" s="149"/>
      <c r="AA148" s="149"/>
      <c r="AB148" s="149"/>
      <c r="AC148" s="149"/>
      <c r="AD148" s="149"/>
      <c r="AE148" s="149" t="s">
        <v>1815</v>
      </c>
      <c r="AF148" s="149" t="s">
        <v>2098</v>
      </c>
      <c r="AG148" s="149"/>
      <c r="AH148" s="194"/>
      <c r="AI148" s="194"/>
      <c r="AJ148" s="197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5">
      <c r="A149" s="182">
        <v>122</v>
      </c>
      <c r="B149" s="183" t="s">
        <v>2099</v>
      </c>
      <c r="C149" s="183" t="s">
        <v>2100</v>
      </c>
      <c r="D149" s="184" t="s">
        <v>382</v>
      </c>
      <c r="E149" s="185">
        <v>2</v>
      </c>
      <c r="F149" s="188"/>
      <c r="G149" s="186">
        <f t="shared" si="35"/>
        <v>0</v>
      </c>
      <c r="H149" s="188"/>
      <c r="I149" s="186">
        <f t="shared" si="36"/>
        <v>0</v>
      </c>
      <c r="J149" s="188"/>
      <c r="K149" s="186">
        <f t="shared" si="37"/>
        <v>0</v>
      </c>
      <c r="L149" s="186">
        <v>21</v>
      </c>
      <c r="M149" s="186">
        <f t="shared" si="38"/>
        <v>0</v>
      </c>
      <c r="N149" s="186">
        <v>2.2000000000000001E-4</v>
      </c>
      <c r="O149" s="186">
        <f t="shared" si="39"/>
        <v>0</v>
      </c>
      <c r="P149" s="186">
        <v>0</v>
      </c>
      <c r="Q149" s="186">
        <f t="shared" si="40"/>
        <v>0</v>
      </c>
      <c r="R149" s="187" t="s">
        <v>1814</v>
      </c>
      <c r="S149" s="187" t="s">
        <v>221</v>
      </c>
      <c r="T149" s="186" t="s">
        <v>221</v>
      </c>
      <c r="U149" s="186">
        <v>0.246</v>
      </c>
      <c r="V149" s="186">
        <f t="shared" si="41"/>
        <v>0.49</v>
      </c>
      <c r="W149" s="187"/>
      <c r="X149" s="187"/>
      <c r="Y149" s="149"/>
      <c r="Z149" s="149"/>
      <c r="AA149" s="149"/>
      <c r="AB149" s="149"/>
      <c r="AC149" s="149"/>
      <c r="AD149" s="149"/>
      <c r="AE149" s="149" t="s">
        <v>1815</v>
      </c>
      <c r="AF149" s="149" t="s">
        <v>2101</v>
      </c>
      <c r="AG149" s="149"/>
      <c r="AH149" s="194"/>
      <c r="AI149" s="194"/>
      <c r="AJ149" s="197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82">
        <v>123</v>
      </c>
      <c r="B150" s="183" t="s">
        <v>2102</v>
      </c>
      <c r="C150" s="183" t="s">
        <v>2103</v>
      </c>
      <c r="D150" s="184" t="s">
        <v>382</v>
      </c>
      <c r="E150" s="185">
        <v>1</v>
      </c>
      <c r="F150" s="188"/>
      <c r="G150" s="186">
        <f t="shared" si="35"/>
        <v>0</v>
      </c>
      <c r="H150" s="188"/>
      <c r="I150" s="186">
        <f t="shared" si="36"/>
        <v>0</v>
      </c>
      <c r="J150" s="188"/>
      <c r="K150" s="186">
        <f t="shared" si="37"/>
        <v>0</v>
      </c>
      <c r="L150" s="186">
        <v>21</v>
      </c>
      <c r="M150" s="186">
        <f t="shared" si="38"/>
        <v>0</v>
      </c>
      <c r="N150" s="186">
        <v>8.9999999999999998E-4</v>
      </c>
      <c r="O150" s="186">
        <f t="shared" si="39"/>
        <v>0</v>
      </c>
      <c r="P150" s="186">
        <v>0</v>
      </c>
      <c r="Q150" s="186">
        <f t="shared" si="40"/>
        <v>0</v>
      </c>
      <c r="R150" s="187" t="s">
        <v>1814</v>
      </c>
      <c r="S150" s="187" t="s">
        <v>221</v>
      </c>
      <c r="T150" s="186" t="s">
        <v>221</v>
      </c>
      <c r="U150" s="186">
        <v>0.246</v>
      </c>
      <c r="V150" s="186">
        <f t="shared" si="41"/>
        <v>0.25</v>
      </c>
      <c r="W150" s="187"/>
      <c r="X150" s="187"/>
      <c r="Y150" s="149"/>
      <c r="Z150" s="149"/>
      <c r="AA150" s="149"/>
      <c r="AB150" s="149"/>
      <c r="AC150" s="149"/>
      <c r="AD150" s="149"/>
      <c r="AE150" s="149" t="s">
        <v>1815</v>
      </c>
      <c r="AF150" s="149" t="s">
        <v>2104</v>
      </c>
      <c r="AG150" s="149"/>
      <c r="AH150" s="194"/>
      <c r="AI150" s="194"/>
      <c r="AJ150" s="197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82">
        <v>124</v>
      </c>
      <c r="B151" s="183" t="s">
        <v>2105</v>
      </c>
      <c r="C151" s="183" t="s">
        <v>2106</v>
      </c>
      <c r="D151" s="184" t="s">
        <v>1796</v>
      </c>
      <c r="E151" s="185">
        <v>2</v>
      </c>
      <c r="F151" s="188"/>
      <c r="G151" s="186">
        <f t="shared" si="35"/>
        <v>0</v>
      </c>
      <c r="H151" s="188"/>
      <c r="I151" s="186">
        <f t="shared" si="36"/>
        <v>0</v>
      </c>
      <c r="J151" s="188"/>
      <c r="K151" s="186">
        <f t="shared" si="37"/>
        <v>0</v>
      </c>
      <c r="L151" s="186">
        <v>21</v>
      </c>
      <c r="M151" s="186">
        <f t="shared" si="38"/>
        <v>0</v>
      </c>
      <c r="N151" s="186">
        <v>0</v>
      </c>
      <c r="O151" s="186">
        <f t="shared" si="39"/>
        <v>0</v>
      </c>
      <c r="P151" s="186">
        <v>0</v>
      </c>
      <c r="Q151" s="186">
        <f t="shared" si="40"/>
        <v>0</v>
      </c>
      <c r="R151" s="187"/>
      <c r="S151" s="187" t="s">
        <v>230</v>
      </c>
      <c r="T151" s="186" t="s">
        <v>222</v>
      </c>
      <c r="U151" s="186">
        <v>0</v>
      </c>
      <c r="V151" s="186">
        <f t="shared" si="41"/>
        <v>0</v>
      </c>
      <c r="W151" s="187"/>
      <c r="X151" s="187"/>
      <c r="Y151" s="149"/>
      <c r="Z151" s="149"/>
      <c r="AA151" s="149"/>
      <c r="AB151" s="149"/>
      <c r="AC151" s="149"/>
      <c r="AD151" s="149"/>
      <c r="AE151" s="149" t="s">
        <v>367</v>
      </c>
      <c r="AF151" s="149" t="s">
        <v>2107</v>
      </c>
      <c r="AG151" s="149"/>
      <c r="AH151" s="194"/>
      <c r="AI151" s="194"/>
      <c r="AJ151" s="197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82">
        <v>125</v>
      </c>
      <c r="B152" s="183" t="s">
        <v>2105</v>
      </c>
      <c r="C152" s="183" t="s">
        <v>2108</v>
      </c>
      <c r="D152" s="184" t="s">
        <v>1796</v>
      </c>
      <c r="E152" s="185">
        <v>2</v>
      </c>
      <c r="F152" s="188"/>
      <c r="G152" s="186">
        <f t="shared" si="35"/>
        <v>0</v>
      </c>
      <c r="H152" s="188"/>
      <c r="I152" s="186">
        <f t="shared" si="36"/>
        <v>0</v>
      </c>
      <c r="J152" s="188"/>
      <c r="K152" s="186">
        <f t="shared" si="37"/>
        <v>0</v>
      </c>
      <c r="L152" s="186">
        <v>21</v>
      </c>
      <c r="M152" s="186">
        <f t="shared" si="38"/>
        <v>0</v>
      </c>
      <c r="N152" s="186">
        <v>0</v>
      </c>
      <c r="O152" s="186">
        <f t="shared" si="39"/>
        <v>0</v>
      </c>
      <c r="P152" s="186">
        <v>0</v>
      </c>
      <c r="Q152" s="186">
        <f t="shared" si="40"/>
        <v>0</v>
      </c>
      <c r="R152" s="187"/>
      <c r="S152" s="187" t="s">
        <v>230</v>
      </c>
      <c r="T152" s="186" t="s">
        <v>222</v>
      </c>
      <c r="U152" s="186">
        <v>0</v>
      </c>
      <c r="V152" s="186">
        <f t="shared" si="41"/>
        <v>0</v>
      </c>
      <c r="W152" s="187"/>
      <c r="X152" s="187"/>
      <c r="Y152" s="149"/>
      <c r="Z152" s="149"/>
      <c r="AA152" s="149"/>
      <c r="AB152" s="149"/>
      <c r="AC152" s="149"/>
      <c r="AD152" s="149"/>
      <c r="AE152" s="149" t="s">
        <v>1815</v>
      </c>
      <c r="AF152" s="149" t="s">
        <v>2109</v>
      </c>
      <c r="AG152" s="149"/>
      <c r="AH152" s="194"/>
      <c r="AI152" s="194"/>
      <c r="AJ152" s="197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82">
        <v>126</v>
      </c>
      <c r="B153" s="183" t="s">
        <v>2110</v>
      </c>
      <c r="C153" s="183" t="s">
        <v>2111</v>
      </c>
      <c r="D153" s="184" t="s">
        <v>1991</v>
      </c>
      <c r="E153" s="185">
        <v>2</v>
      </c>
      <c r="F153" s="188"/>
      <c r="G153" s="186">
        <f t="shared" si="35"/>
        <v>0</v>
      </c>
      <c r="H153" s="188"/>
      <c r="I153" s="186">
        <f t="shared" si="36"/>
        <v>0</v>
      </c>
      <c r="J153" s="188"/>
      <c r="K153" s="186">
        <f t="shared" si="37"/>
        <v>0</v>
      </c>
      <c r="L153" s="186">
        <v>21</v>
      </c>
      <c r="M153" s="186">
        <f t="shared" si="38"/>
        <v>0</v>
      </c>
      <c r="N153" s="186">
        <v>0</v>
      </c>
      <c r="O153" s="186">
        <f t="shared" si="39"/>
        <v>0</v>
      </c>
      <c r="P153" s="186">
        <v>0</v>
      </c>
      <c r="Q153" s="186">
        <f t="shared" si="40"/>
        <v>0</v>
      </c>
      <c r="R153" s="187"/>
      <c r="S153" s="187" t="s">
        <v>230</v>
      </c>
      <c r="T153" s="186" t="s">
        <v>222</v>
      </c>
      <c r="U153" s="186">
        <v>0</v>
      </c>
      <c r="V153" s="186">
        <f t="shared" si="41"/>
        <v>0</v>
      </c>
      <c r="W153" s="187"/>
      <c r="X153" s="187"/>
      <c r="Y153" s="149"/>
      <c r="Z153" s="149"/>
      <c r="AA153" s="149"/>
      <c r="AB153" s="149"/>
      <c r="AC153" s="149"/>
      <c r="AD153" s="149"/>
      <c r="AE153" s="149" t="s">
        <v>1815</v>
      </c>
      <c r="AF153" s="149" t="s">
        <v>2112</v>
      </c>
      <c r="AG153" s="149"/>
      <c r="AH153" s="194"/>
      <c r="AI153" s="194"/>
      <c r="AJ153" s="197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82">
        <v>127</v>
      </c>
      <c r="B154" s="183" t="s">
        <v>2113</v>
      </c>
      <c r="C154" s="183" t="s">
        <v>2114</v>
      </c>
      <c r="D154" s="184" t="s">
        <v>1991</v>
      </c>
      <c r="E154" s="185">
        <v>2</v>
      </c>
      <c r="F154" s="188"/>
      <c r="G154" s="186">
        <f t="shared" si="35"/>
        <v>0</v>
      </c>
      <c r="H154" s="188"/>
      <c r="I154" s="186">
        <f t="shared" si="36"/>
        <v>0</v>
      </c>
      <c r="J154" s="188"/>
      <c r="K154" s="186">
        <f t="shared" si="37"/>
        <v>0</v>
      </c>
      <c r="L154" s="186">
        <v>21</v>
      </c>
      <c r="M154" s="186">
        <f t="shared" si="38"/>
        <v>0</v>
      </c>
      <c r="N154" s="186">
        <v>0</v>
      </c>
      <c r="O154" s="186">
        <f t="shared" si="39"/>
        <v>0</v>
      </c>
      <c r="P154" s="186">
        <v>0</v>
      </c>
      <c r="Q154" s="186">
        <f t="shared" si="40"/>
        <v>0</v>
      </c>
      <c r="R154" s="187"/>
      <c r="S154" s="187" t="s">
        <v>230</v>
      </c>
      <c r="T154" s="186" t="s">
        <v>222</v>
      </c>
      <c r="U154" s="186">
        <v>0</v>
      </c>
      <c r="V154" s="186">
        <f t="shared" si="41"/>
        <v>0</v>
      </c>
      <c r="W154" s="187"/>
      <c r="X154" s="187"/>
      <c r="Y154" s="149"/>
      <c r="Z154" s="149"/>
      <c r="AA154" s="149"/>
      <c r="AB154" s="149"/>
      <c r="AC154" s="149"/>
      <c r="AD154" s="149"/>
      <c r="AE154" s="149" t="s">
        <v>1815</v>
      </c>
      <c r="AF154" s="149" t="s">
        <v>2115</v>
      </c>
      <c r="AG154" s="149"/>
      <c r="AH154" s="194"/>
      <c r="AI154" s="194"/>
      <c r="AJ154" s="197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82">
        <v>128</v>
      </c>
      <c r="B155" s="183" t="s">
        <v>2113</v>
      </c>
      <c r="C155" s="183" t="s">
        <v>2116</v>
      </c>
      <c r="D155" s="184" t="s">
        <v>1991</v>
      </c>
      <c r="E155" s="185">
        <v>2</v>
      </c>
      <c r="F155" s="188"/>
      <c r="G155" s="186">
        <f t="shared" si="35"/>
        <v>0</v>
      </c>
      <c r="H155" s="188"/>
      <c r="I155" s="186">
        <f t="shared" si="36"/>
        <v>0</v>
      </c>
      <c r="J155" s="188"/>
      <c r="K155" s="186">
        <f t="shared" si="37"/>
        <v>0</v>
      </c>
      <c r="L155" s="186">
        <v>21</v>
      </c>
      <c r="M155" s="186">
        <f t="shared" si="38"/>
        <v>0</v>
      </c>
      <c r="N155" s="186">
        <v>0</v>
      </c>
      <c r="O155" s="186">
        <f t="shared" si="39"/>
        <v>0</v>
      </c>
      <c r="P155" s="186">
        <v>0</v>
      </c>
      <c r="Q155" s="186">
        <f t="shared" si="40"/>
        <v>0</v>
      </c>
      <c r="R155" s="187"/>
      <c r="S155" s="187" t="s">
        <v>230</v>
      </c>
      <c r="T155" s="186" t="s">
        <v>222</v>
      </c>
      <c r="U155" s="186">
        <v>0</v>
      </c>
      <c r="V155" s="186">
        <f t="shared" si="41"/>
        <v>0</v>
      </c>
      <c r="W155" s="187"/>
      <c r="X155" s="187"/>
      <c r="Y155" s="149"/>
      <c r="Z155" s="149"/>
      <c r="AA155" s="149"/>
      <c r="AB155" s="149"/>
      <c r="AC155" s="149"/>
      <c r="AD155" s="149"/>
      <c r="AE155" s="149" t="s">
        <v>1900</v>
      </c>
      <c r="AF155" s="149" t="s">
        <v>2117</v>
      </c>
      <c r="AG155" s="149"/>
      <c r="AH155" s="194"/>
      <c r="AI155" s="194"/>
      <c r="AJ155" s="197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82">
        <v>129</v>
      </c>
      <c r="B156" s="183" t="s">
        <v>2113</v>
      </c>
      <c r="C156" s="183" t="s">
        <v>2118</v>
      </c>
      <c r="D156" s="184" t="s">
        <v>1991</v>
      </c>
      <c r="E156" s="185">
        <v>4</v>
      </c>
      <c r="F156" s="188"/>
      <c r="G156" s="186">
        <f t="shared" si="35"/>
        <v>0</v>
      </c>
      <c r="H156" s="188"/>
      <c r="I156" s="186">
        <f t="shared" si="36"/>
        <v>0</v>
      </c>
      <c r="J156" s="188"/>
      <c r="K156" s="186">
        <f t="shared" si="37"/>
        <v>0</v>
      </c>
      <c r="L156" s="186">
        <v>21</v>
      </c>
      <c r="M156" s="186">
        <f t="shared" si="38"/>
        <v>0</v>
      </c>
      <c r="N156" s="186">
        <v>0</v>
      </c>
      <c r="O156" s="186">
        <f t="shared" si="39"/>
        <v>0</v>
      </c>
      <c r="P156" s="186">
        <v>0</v>
      </c>
      <c r="Q156" s="186">
        <f t="shared" si="40"/>
        <v>0</v>
      </c>
      <c r="R156" s="187"/>
      <c r="S156" s="187" t="s">
        <v>230</v>
      </c>
      <c r="T156" s="186" t="s">
        <v>222</v>
      </c>
      <c r="U156" s="186">
        <v>0</v>
      </c>
      <c r="V156" s="186">
        <f t="shared" si="41"/>
        <v>0</v>
      </c>
      <c r="W156" s="187"/>
      <c r="X156" s="187"/>
      <c r="Y156" s="149"/>
      <c r="Z156" s="149"/>
      <c r="AA156" s="149"/>
      <c r="AB156" s="149"/>
      <c r="AC156" s="149"/>
      <c r="AD156" s="149"/>
      <c r="AE156" s="149" t="s">
        <v>1900</v>
      </c>
      <c r="AF156" s="199" t="s">
        <v>2119</v>
      </c>
      <c r="AG156" s="149"/>
      <c r="AH156" s="194"/>
      <c r="AI156" s="194"/>
      <c r="AJ156" s="197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82">
        <v>130</v>
      </c>
      <c r="B157" s="183" t="s">
        <v>2120</v>
      </c>
      <c r="C157" s="183" t="s">
        <v>2121</v>
      </c>
      <c r="D157" s="184" t="s">
        <v>382</v>
      </c>
      <c r="E157" s="185">
        <v>1</v>
      </c>
      <c r="F157" s="188"/>
      <c r="G157" s="186">
        <f t="shared" si="35"/>
        <v>0</v>
      </c>
      <c r="H157" s="188"/>
      <c r="I157" s="186">
        <f t="shared" si="36"/>
        <v>0</v>
      </c>
      <c r="J157" s="188"/>
      <c r="K157" s="186">
        <f t="shared" si="37"/>
        <v>0</v>
      </c>
      <c r="L157" s="186">
        <v>21</v>
      </c>
      <c r="M157" s="186">
        <f t="shared" si="38"/>
        <v>0</v>
      </c>
      <c r="N157" s="186">
        <v>5.0000000000000001E-4</v>
      </c>
      <c r="O157" s="186">
        <f t="shared" si="39"/>
        <v>0</v>
      </c>
      <c r="P157" s="186">
        <v>0</v>
      </c>
      <c r="Q157" s="186">
        <f t="shared" si="40"/>
        <v>0</v>
      </c>
      <c r="R157" s="187" t="s">
        <v>1814</v>
      </c>
      <c r="S157" s="187" t="s">
        <v>221</v>
      </c>
      <c r="T157" s="186" t="s">
        <v>221</v>
      </c>
      <c r="U157" s="186">
        <v>0.37</v>
      </c>
      <c r="V157" s="186">
        <f t="shared" si="41"/>
        <v>0.37</v>
      </c>
      <c r="W157" s="187"/>
      <c r="X157" s="187"/>
      <c r="Y157" s="149"/>
      <c r="Z157" s="149"/>
      <c r="AA157" s="149"/>
      <c r="AB157" s="149"/>
      <c r="AC157" s="149"/>
      <c r="AD157" s="149"/>
      <c r="AE157" s="149" t="s">
        <v>1815</v>
      </c>
      <c r="AF157" s="149" t="s">
        <v>2122</v>
      </c>
      <c r="AG157" s="149"/>
      <c r="AH157" s="194"/>
      <c r="AI157" s="194"/>
      <c r="AJ157" s="197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82">
        <v>131</v>
      </c>
      <c r="B158" s="183" t="s">
        <v>2123</v>
      </c>
      <c r="C158" s="183" t="s">
        <v>2124</v>
      </c>
      <c r="D158" s="184" t="s">
        <v>0</v>
      </c>
      <c r="E158" s="185">
        <v>2636.7649999999999</v>
      </c>
      <c r="F158" s="188"/>
      <c r="G158" s="186">
        <f t="shared" si="35"/>
        <v>0</v>
      </c>
      <c r="H158" s="188"/>
      <c r="I158" s="186">
        <f t="shared" si="36"/>
        <v>0</v>
      </c>
      <c r="J158" s="188"/>
      <c r="K158" s="186">
        <f t="shared" si="37"/>
        <v>0</v>
      </c>
      <c r="L158" s="186">
        <v>21</v>
      </c>
      <c r="M158" s="186">
        <f t="shared" si="38"/>
        <v>0</v>
      </c>
      <c r="N158" s="186">
        <v>0</v>
      </c>
      <c r="O158" s="186">
        <f t="shared" si="39"/>
        <v>0</v>
      </c>
      <c r="P158" s="186">
        <v>0</v>
      </c>
      <c r="Q158" s="186">
        <f t="shared" si="40"/>
        <v>0</v>
      </c>
      <c r="R158" s="187" t="s">
        <v>1814</v>
      </c>
      <c r="S158" s="187" t="s">
        <v>221</v>
      </c>
      <c r="T158" s="186" t="s">
        <v>221</v>
      </c>
      <c r="U158" s="186">
        <v>0</v>
      </c>
      <c r="V158" s="186">
        <f t="shared" si="41"/>
        <v>0</v>
      </c>
      <c r="W158" s="187"/>
      <c r="X158" s="187"/>
      <c r="Y158" s="149"/>
      <c r="Z158" s="149"/>
      <c r="AA158" s="149"/>
      <c r="AB158" s="149"/>
      <c r="AC158" s="149"/>
      <c r="AD158" s="149"/>
      <c r="AE158" s="149" t="s">
        <v>1815</v>
      </c>
      <c r="AF158" s="149" t="s">
        <v>2125</v>
      </c>
      <c r="AG158" s="149"/>
      <c r="AH158" s="194"/>
      <c r="AI158" s="194"/>
      <c r="AJ158" s="197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x14ac:dyDescent="0.25">
      <c r="A159" s="136"/>
      <c r="B159" s="154"/>
      <c r="C159" s="154"/>
      <c r="D159" s="157"/>
      <c r="E159" s="158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60"/>
      <c r="S159" s="160"/>
      <c r="T159" s="159"/>
      <c r="U159" s="159"/>
      <c r="V159" s="159"/>
      <c r="W159" s="160"/>
      <c r="X159" s="160"/>
      <c r="AH159" s="193"/>
      <c r="AI159" s="193"/>
      <c r="AJ159" s="196"/>
    </row>
    <row r="160" spans="1:60" x14ac:dyDescent="0.25">
      <c r="A160" s="152" t="s">
        <v>215</v>
      </c>
      <c r="B160" s="169" t="s">
        <v>142</v>
      </c>
      <c r="C160" s="169" t="s">
        <v>143</v>
      </c>
      <c r="D160" s="170"/>
      <c r="E160" s="171"/>
      <c r="F160" s="172"/>
      <c r="G160" s="173">
        <f>SUMIF(AE161:AE170,"&lt;&gt;NOR",G161:G170)</f>
        <v>0</v>
      </c>
      <c r="H160" s="172"/>
      <c r="I160" s="172">
        <f>SUM(I161:I170)</f>
        <v>0</v>
      </c>
      <c r="J160" s="172"/>
      <c r="K160" s="172">
        <f>SUM(K161:K170)</f>
        <v>0</v>
      </c>
      <c r="L160" s="172"/>
      <c r="M160" s="172">
        <f>SUM(M161:M170)</f>
        <v>0</v>
      </c>
      <c r="N160" s="172"/>
      <c r="O160" s="172">
        <f>SUM(O161:O170)</f>
        <v>0</v>
      </c>
      <c r="P160" s="172"/>
      <c r="Q160" s="172">
        <f>SUM(Q161:Q170)</f>
        <v>0</v>
      </c>
      <c r="R160" s="174"/>
      <c r="S160" s="174"/>
      <c r="T160" s="172"/>
      <c r="U160" s="172"/>
      <c r="V160" s="172">
        <f>SUM(V161:V170)</f>
        <v>9.11</v>
      </c>
      <c r="W160" s="174"/>
      <c r="X160" s="175"/>
      <c r="AE160" t="s">
        <v>216</v>
      </c>
      <c r="AH160" s="193"/>
      <c r="AI160" s="193"/>
      <c r="AJ160" s="196"/>
    </row>
    <row r="161" spans="1:60" outlineLevel="1" x14ac:dyDescent="0.25">
      <c r="A161" s="182">
        <v>132</v>
      </c>
      <c r="B161" s="183" t="s">
        <v>2126</v>
      </c>
      <c r="C161" s="183" t="s">
        <v>2127</v>
      </c>
      <c r="D161" s="184" t="s">
        <v>1086</v>
      </c>
      <c r="E161" s="185">
        <v>1</v>
      </c>
      <c r="F161" s="188"/>
      <c r="G161" s="186">
        <f t="shared" ref="G161:G170" si="42">ROUND(E161*F161,2)</f>
        <v>0</v>
      </c>
      <c r="H161" s="188"/>
      <c r="I161" s="186">
        <f t="shared" ref="I161:I170" si="43">ROUND(E161*H161,2)</f>
        <v>0</v>
      </c>
      <c r="J161" s="188"/>
      <c r="K161" s="186">
        <f t="shared" ref="K161:K170" si="44">ROUND(E161*J161,2)</f>
        <v>0</v>
      </c>
      <c r="L161" s="186">
        <v>21</v>
      </c>
      <c r="M161" s="186">
        <f t="shared" ref="M161:M170" si="45">G161*(1+L161/100)</f>
        <v>0</v>
      </c>
      <c r="N161" s="186">
        <v>7.3999999999999999E-4</v>
      </c>
      <c r="O161" s="186">
        <f t="shared" ref="O161:O170" si="46">ROUND(E161*N161,2)</f>
        <v>0</v>
      </c>
      <c r="P161" s="186">
        <v>0</v>
      </c>
      <c r="Q161" s="186">
        <f t="shared" ref="Q161:Q170" si="47">ROUND(E161*P161,2)</f>
        <v>0</v>
      </c>
      <c r="R161" s="187" t="s">
        <v>2128</v>
      </c>
      <c r="S161" s="187" t="s">
        <v>221</v>
      </c>
      <c r="T161" s="186" t="s">
        <v>221</v>
      </c>
      <c r="U161" s="186">
        <v>9.1110000000000007</v>
      </c>
      <c r="V161" s="186">
        <f t="shared" ref="V161:V170" si="48">ROUND(E161*U161,2)</f>
        <v>9.11</v>
      </c>
      <c r="W161" s="187"/>
      <c r="X161" s="187"/>
      <c r="Y161" s="149"/>
      <c r="Z161" s="149"/>
      <c r="AA161" s="149"/>
      <c r="AB161" s="149"/>
      <c r="AC161" s="149"/>
      <c r="AD161" s="149"/>
      <c r="AE161" s="149" t="s">
        <v>1815</v>
      </c>
      <c r="AF161" s="149" t="s">
        <v>2129</v>
      </c>
      <c r="AG161" s="149"/>
      <c r="AH161" s="194"/>
      <c r="AI161" s="194"/>
      <c r="AJ161" s="197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5">
      <c r="A162" s="182">
        <v>133</v>
      </c>
      <c r="B162" s="183" t="s">
        <v>2130</v>
      </c>
      <c r="C162" s="183" t="s">
        <v>2131</v>
      </c>
      <c r="D162" s="184" t="s">
        <v>1086</v>
      </c>
      <c r="E162" s="185">
        <v>1</v>
      </c>
      <c r="F162" s="188"/>
      <c r="G162" s="186">
        <f t="shared" si="42"/>
        <v>0</v>
      </c>
      <c r="H162" s="188"/>
      <c r="I162" s="186">
        <f t="shared" si="43"/>
        <v>0</v>
      </c>
      <c r="J162" s="188"/>
      <c r="K162" s="186">
        <f t="shared" si="44"/>
        <v>0</v>
      </c>
      <c r="L162" s="186">
        <v>21</v>
      </c>
      <c r="M162" s="186">
        <f t="shared" si="45"/>
        <v>0</v>
      </c>
      <c r="N162" s="186">
        <v>0</v>
      </c>
      <c r="O162" s="186">
        <f t="shared" si="46"/>
        <v>0</v>
      </c>
      <c r="P162" s="186">
        <v>0</v>
      </c>
      <c r="Q162" s="186">
        <f t="shared" si="47"/>
        <v>0</v>
      </c>
      <c r="R162" s="187"/>
      <c r="S162" s="187" t="s">
        <v>230</v>
      </c>
      <c r="T162" s="186" t="s">
        <v>222</v>
      </c>
      <c r="U162" s="186">
        <v>0</v>
      </c>
      <c r="V162" s="186">
        <f t="shared" si="48"/>
        <v>0</v>
      </c>
      <c r="W162" s="187"/>
      <c r="X162" s="187"/>
      <c r="Y162" s="149"/>
      <c r="Z162" s="149"/>
      <c r="AA162" s="149"/>
      <c r="AB162" s="149"/>
      <c r="AC162" s="149"/>
      <c r="AD162" s="149"/>
      <c r="AE162" s="149" t="s">
        <v>1815</v>
      </c>
      <c r="AF162" s="149" t="s">
        <v>2132</v>
      </c>
      <c r="AG162" s="149"/>
      <c r="AH162" s="194"/>
      <c r="AI162" s="194"/>
      <c r="AJ162" s="197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82">
        <v>134</v>
      </c>
      <c r="B163" s="183" t="s">
        <v>2133</v>
      </c>
      <c r="C163" s="183" t="s">
        <v>2134</v>
      </c>
      <c r="D163" s="184" t="s">
        <v>1086</v>
      </c>
      <c r="E163" s="185">
        <v>1</v>
      </c>
      <c r="F163" s="188"/>
      <c r="G163" s="186">
        <f t="shared" si="42"/>
        <v>0</v>
      </c>
      <c r="H163" s="188"/>
      <c r="I163" s="186">
        <f t="shared" si="43"/>
        <v>0</v>
      </c>
      <c r="J163" s="188"/>
      <c r="K163" s="186">
        <f t="shared" si="44"/>
        <v>0</v>
      </c>
      <c r="L163" s="186">
        <v>21</v>
      </c>
      <c r="M163" s="186">
        <f t="shared" si="45"/>
        <v>0</v>
      </c>
      <c r="N163" s="186">
        <v>0</v>
      </c>
      <c r="O163" s="186">
        <f t="shared" si="46"/>
        <v>0</v>
      </c>
      <c r="P163" s="186">
        <v>0</v>
      </c>
      <c r="Q163" s="186">
        <f t="shared" si="47"/>
        <v>0</v>
      </c>
      <c r="R163" s="187"/>
      <c r="S163" s="187" t="s">
        <v>230</v>
      </c>
      <c r="T163" s="186" t="s">
        <v>222</v>
      </c>
      <c r="U163" s="186">
        <v>0</v>
      </c>
      <c r="V163" s="186">
        <f t="shared" si="48"/>
        <v>0</v>
      </c>
      <c r="W163" s="187"/>
      <c r="X163" s="187"/>
      <c r="Y163" s="149"/>
      <c r="Z163" s="149"/>
      <c r="AA163" s="149"/>
      <c r="AB163" s="149"/>
      <c r="AC163" s="149"/>
      <c r="AD163" s="149"/>
      <c r="AE163" s="149" t="s">
        <v>1815</v>
      </c>
      <c r="AF163" s="149" t="s">
        <v>2135</v>
      </c>
      <c r="AG163" s="149"/>
      <c r="AH163" s="194"/>
      <c r="AI163" s="194"/>
      <c r="AJ163" s="197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82">
        <v>135</v>
      </c>
      <c r="B164" s="183" t="s">
        <v>2136</v>
      </c>
      <c r="C164" s="183" t="s">
        <v>2137</v>
      </c>
      <c r="D164" s="184" t="s">
        <v>2138</v>
      </c>
      <c r="E164" s="185">
        <v>24</v>
      </c>
      <c r="F164" s="188"/>
      <c r="G164" s="186">
        <f t="shared" si="42"/>
        <v>0</v>
      </c>
      <c r="H164" s="188"/>
      <c r="I164" s="186">
        <f t="shared" si="43"/>
        <v>0</v>
      </c>
      <c r="J164" s="188"/>
      <c r="K164" s="186">
        <f t="shared" si="44"/>
        <v>0</v>
      </c>
      <c r="L164" s="186">
        <v>21</v>
      </c>
      <c r="M164" s="186">
        <f t="shared" si="45"/>
        <v>0</v>
      </c>
      <c r="N164" s="186">
        <v>0</v>
      </c>
      <c r="O164" s="186">
        <f t="shared" si="46"/>
        <v>0</v>
      </c>
      <c r="P164" s="186">
        <v>0</v>
      </c>
      <c r="Q164" s="186">
        <f t="shared" si="47"/>
        <v>0</v>
      </c>
      <c r="R164" s="187"/>
      <c r="S164" s="187" t="s">
        <v>230</v>
      </c>
      <c r="T164" s="186" t="s">
        <v>222</v>
      </c>
      <c r="U164" s="186">
        <v>0</v>
      </c>
      <c r="V164" s="186">
        <f t="shared" si="48"/>
        <v>0</v>
      </c>
      <c r="W164" s="187"/>
      <c r="X164" s="187"/>
      <c r="Y164" s="149"/>
      <c r="Z164" s="149"/>
      <c r="AA164" s="149"/>
      <c r="AB164" s="149"/>
      <c r="AC164" s="149"/>
      <c r="AD164" s="149"/>
      <c r="AE164" s="149" t="s">
        <v>1815</v>
      </c>
      <c r="AF164" s="149" t="s">
        <v>2139</v>
      </c>
      <c r="AG164" s="149"/>
      <c r="AH164" s="194"/>
      <c r="AI164" s="194"/>
      <c r="AJ164" s="197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82">
        <v>136</v>
      </c>
      <c r="B165" s="183" t="s">
        <v>2140</v>
      </c>
      <c r="C165" s="183" t="s">
        <v>2141</v>
      </c>
      <c r="D165" s="184" t="s">
        <v>2142</v>
      </c>
      <c r="E165" s="185">
        <v>200</v>
      </c>
      <c r="F165" s="188"/>
      <c r="G165" s="186">
        <f t="shared" si="42"/>
        <v>0</v>
      </c>
      <c r="H165" s="188"/>
      <c r="I165" s="186">
        <f t="shared" si="43"/>
        <v>0</v>
      </c>
      <c r="J165" s="188"/>
      <c r="K165" s="186">
        <f t="shared" si="44"/>
        <v>0</v>
      </c>
      <c r="L165" s="186">
        <v>21</v>
      </c>
      <c r="M165" s="186">
        <f t="shared" si="45"/>
        <v>0</v>
      </c>
      <c r="N165" s="186">
        <v>0</v>
      </c>
      <c r="O165" s="186">
        <f t="shared" si="46"/>
        <v>0</v>
      </c>
      <c r="P165" s="186">
        <v>0</v>
      </c>
      <c r="Q165" s="186">
        <f t="shared" si="47"/>
        <v>0</v>
      </c>
      <c r="R165" s="187"/>
      <c r="S165" s="187" t="s">
        <v>230</v>
      </c>
      <c r="T165" s="186" t="s">
        <v>222</v>
      </c>
      <c r="U165" s="186">
        <v>0</v>
      </c>
      <c r="V165" s="186">
        <f t="shared" si="48"/>
        <v>0</v>
      </c>
      <c r="W165" s="187"/>
      <c r="X165" s="187"/>
      <c r="Y165" s="149"/>
      <c r="Z165" s="149"/>
      <c r="AA165" s="149"/>
      <c r="AB165" s="149"/>
      <c r="AC165" s="149"/>
      <c r="AD165" s="149"/>
      <c r="AE165" s="149" t="s">
        <v>367</v>
      </c>
      <c r="AF165" s="149" t="s">
        <v>2143</v>
      </c>
      <c r="AG165" s="149"/>
      <c r="AH165" s="194"/>
      <c r="AI165" s="194"/>
      <c r="AJ165" s="197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82">
        <v>137</v>
      </c>
      <c r="B166" s="183" t="s">
        <v>2144</v>
      </c>
      <c r="C166" s="183" t="s">
        <v>2145</v>
      </c>
      <c r="D166" s="184" t="s">
        <v>1796</v>
      </c>
      <c r="E166" s="185">
        <v>1</v>
      </c>
      <c r="F166" s="188"/>
      <c r="G166" s="186">
        <f t="shared" si="42"/>
        <v>0</v>
      </c>
      <c r="H166" s="188"/>
      <c r="I166" s="186">
        <f t="shared" si="43"/>
        <v>0</v>
      </c>
      <c r="J166" s="188"/>
      <c r="K166" s="186">
        <f t="shared" si="44"/>
        <v>0</v>
      </c>
      <c r="L166" s="186">
        <v>21</v>
      </c>
      <c r="M166" s="186">
        <f t="shared" si="45"/>
        <v>0</v>
      </c>
      <c r="N166" s="186">
        <v>0</v>
      </c>
      <c r="O166" s="186">
        <f t="shared" si="46"/>
        <v>0</v>
      </c>
      <c r="P166" s="186">
        <v>0</v>
      </c>
      <c r="Q166" s="186">
        <f t="shared" si="47"/>
        <v>0</v>
      </c>
      <c r="R166" s="187"/>
      <c r="S166" s="187" t="s">
        <v>230</v>
      </c>
      <c r="T166" s="186" t="s">
        <v>222</v>
      </c>
      <c r="U166" s="186">
        <v>0</v>
      </c>
      <c r="V166" s="186">
        <f t="shared" si="48"/>
        <v>0</v>
      </c>
      <c r="W166" s="187"/>
      <c r="X166" s="187"/>
      <c r="Y166" s="149"/>
      <c r="Z166" s="149"/>
      <c r="AA166" s="149"/>
      <c r="AB166" s="149"/>
      <c r="AC166" s="149"/>
      <c r="AD166" s="149"/>
      <c r="AE166" s="149" t="s">
        <v>1815</v>
      </c>
      <c r="AF166" s="149" t="s">
        <v>2146</v>
      </c>
      <c r="AG166" s="149"/>
      <c r="AH166" s="194"/>
      <c r="AI166" s="194"/>
      <c r="AJ166" s="197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82">
        <v>138</v>
      </c>
      <c r="B167" s="183" t="s">
        <v>2147</v>
      </c>
      <c r="C167" s="183" t="s">
        <v>2148</v>
      </c>
      <c r="D167" s="184" t="s">
        <v>1796</v>
      </c>
      <c r="E167" s="185">
        <v>1</v>
      </c>
      <c r="F167" s="188"/>
      <c r="G167" s="186">
        <f t="shared" si="42"/>
        <v>0</v>
      </c>
      <c r="H167" s="188"/>
      <c r="I167" s="186">
        <f t="shared" si="43"/>
        <v>0</v>
      </c>
      <c r="J167" s="188"/>
      <c r="K167" s="186">
        <f t="shared" si="44"/>
        <v>0</v>
      </c>
      <c r="L167" s="186">
        <v>21</v>
      </c>
      <c r="M167" s="186">
        <f t="shared" si="45"/>
        <v>0</v>
      </c>
      <c r="N167" s="186">
        <v>0</v>
      </c>
      <c r="O167" s="186">
        <f t="shared" si="46"/>
        <v>0</v>
      </c>
      <c r="P167" s="186">
        <v>0</v>
      </c>
      <c r="Q167" s="186">
        <f t="shared" si="47"/>
        <v>0</v>
      </c>
      <c r="R167" s="187"/>
      <c r="S167" s="187" t="s">
        <v>230</v>
      </c>
      <c r="T167" s="186" t="s">
        <v>222</v>
      </c>
      <c r="U167" s="186">
        <v>0</v>
      </c>
      <c r="V167" s="186">
        <f t="shared" si="48"/>
        <v>0</v>
      </c>
      <c r="W167" s="187"/>
      <c r="X167" s="187"/>
      <c r="Y167" s="149"/>
      <c r="Z167" s="149"/>
      <c r="AA167" s="149"/>
      <c r="AB167" s="149"/>
      <c r="AC167" s="149"/>
      <c r="AD167" s="149"/>
      <c r="AE167" s="149" t="s">
        <v>1815</v>
      </c>
      <c r="AF167" s="149" t="s">
        <v>2149</v>
      </c>
      <c r="AG167" s="149"/>
      <c r="AH167" s="194"/>
      <c r="AI167" s="194"/>
      <c r="AJ167" s="197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5">
      <c r="A168" s="182">
        <v>139</v>
      </c>
      <c r="B168" s="183" t="s">
        <v>2150</v>
      </c>
      <c r="C168" s="183" t="s">
        <v>2151</v>
      </c>
      <c r="D168" s="184" t="s">
        <v>1991</v>
      </c>
      <c r="E168" s="185">
        <v>1</v>
      </c>
      <c r="F168" s="188"/>
      <c r="G168" s="186">
        <f t="shared" si="42"/>
        <v>0</v>
      </c>
      <c r="H168" s="188"/>
      <c r="I168" s="186">
        <f t="shared" si="43"/>
        <v>0</v>
      </c>
      <c r="J168" s="188"/>
      <c r="K168" s="186">
        <f t="shared" si="44"/>
        <v>0</v>
      </c>
      <c r="L168" s="186">
        <v>21</v>
      </c>
      <c r="M168" s="186">
        <f t="shared" si="45"/>
        <v>0</v>
      </c>
      <c r="N168" s="186">
        <v>0</v>
      </c>
      <c r="O168" s="186">
        <f t="shared" si="46"/>
        <v>0</v>
      </c>
      <c r="P168" s="186">
        <v>0</v>
      </c>
      <c r="Q168" s="186">
        <f t="shared" si="47"/>
        <v>0</v>
      </c>
      <c r="R168" s="187"/>
      <c r="S168" s="187" t="s">
        <v>230</v>
      </c>
      <c r="T168" s="186" t="s">
        <v>222</v>
      </c>
      <c r="U168" s="186">
        <v>0</v>
      </c>
      <c r="V168" s="186">
        <f t="shared" si="48"/>
        <v>0</v>
      </c>
      <c r="W168" s="187"/>
      <c r="X168" s="187"/>
      <c r="Y168" s="149"/>
      <c r="Z168" s="149"/>
      <c r="AA168" s="149"/>
      <c r="AB168" s="149"/>
      <c r="AC168" s="149"/>
      <c r="AD168" s="149"/>
      <c r="AE168" s="149" t="s">
        <v>1815</v>
      </c>
      <c r="AF168" s="149" t="s">
        <v>2152</v>
      </c>
      <c r="AG168" s="149"/>
      <c r="AH168" s="194"/>
      <c r="AI168" s="194"/>
      <c r="AJ168" s="197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5">
      <c r="A169" s="182">
        <v>140</v>
      </c>
      <c r="B169" s="183" t="s">
        <v>2130</v>
      </c>
      <c r="C169" s="183" t="s">
        <v>2153</v>
      </c>
      <c r="D169" s="184" t="s">
        <v>1086</v>
      </c>
      <c r="E169" s="185">
        <v>1</v>
      </c>
      <c r="F169" s="188"/>
      <c r="G169" s="186">
        <f t="shared" si="42"/>
        <v>0</v>
      </c>
      <c r="H169" s="188"/>
      <c r="I169" s="186">
        <f t="shared" si="43"/>
        <v>0</v>
      </c>
      <c r="J169" s="188"/>
      <c r="K169" s="186">
        <f t="shared" si="44"/>
        <v>0</v>
      </c>
      <c r="L169" s="186">
        <v>21</v>
      </c>
      <c r="M169" s="186">
        <f t="shared" si="45"/>
        <v>0</v>
      </c>
      <c r="N169" s="186">
        <v>0</v>
      </c>
      <c r="O169" s="186">
        <f t="shared" si="46"/>
        <v>0</v>
      </c>
      <c r="P169" s="186">
        <v>0</v>
      </c>
      <c r="Q169" s="186">
        <f t="shared" si="47"/>
        <v>0</v>
      </c>
      <c r="R169" s="187"/>
      <c r="S169" s="187" t="s">
        <v>230</v>
      </c>
      <c r="T169" s="186" t="s">
        <v>222</v>
      </c>
      <c r="U169" s="186">
        <v>0</v>
      </c>
      <c r="V169" s="186">
        <f t="shared" si="48"/>
        <v>0</v>
      </c>
      <c r="W169" s="187"/>
      <c r="X169" s="187"/>
      <c r="Y169" s="149"/>
      <c r="Z169" s="149"/>
      <c r="AA169" s="149"/>
      <c r="AB169" s="149"/>
      <c r="AC169" s="149"/>
      <c r="AD169" s="149"/>
      <c r="AE169" s="149" t="s">
        <v>1900</v>
      </c>
      <c r="AF169" s="149" t="s">
        <v>2154</v>
      </c>
      <c r="AG169" s="149"/>
      <c r="AH169" s="194"/>
      <c r="AI169" s="194"/>
      <c r="AJ169" s="197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82">
        <v>141</v>
      </c>
      <c r="B170" s="183" t="s">
        <v>2155</v>
      </c>
      <c r="C170" s="183" t="s">
        <v>2156</v>
      </c>
      <c r="D170" s="184" t="s">
        <v>0</v>
      </c>
      <c r="E170" s="185">
        <v>1151.2470000000001</v>
      </c>
      <c r="F170" s="188"/>
      <c r="G170" s="186">
        <f t="shared" si="42"/>
        <v>0</v>
      </c>
      <c r="H170" s="188"/>
      <c r="I170" s="186">
        <f t="shared" si="43"/>
        <v>0</v>
      </c>
      <c r="J170" s="188"/>
      <c r="K170" s="186">
        <f t="shared" si="44"/>
        <v>0</v>
      </c>
      <c r="L170" s="186">
        <v>21</v>
      </c>
      <c r="M170" s="186">
        <f t="shared" si="45"/>
        <v>0</v>
      </c>
      <c r="N170" s="186">
        <v>0</v>
      </c>
      <c r="O170" s="186">
        <f t="shared" si="46"/>
        <v>0</v>
      </c>
      <c r="P170" s="186">
        <v>0</v>
      </c>
      <c r="Q170" s="186">
        <f t="shared" si="47"/>
        <v>0</v>
      </c>
      <c r="R170" s="187" t="s">
        <v>2128</v>
      </c>
      <c r="S170" s="187" t="s">
        <v>221</v>
      </c>
      <c r="T170" s="186" t="s">
        <v>221</v>
      </c>
      <c r="U170" s="186">
        <v>0</v>
      </c>
      <c r="V170" s="186">
        <f t="shared" si="48"/>
        <v>0</v>
      </c>
      <c r="W170" s="187"/>
      <c r="X170" s="187"/>
      <c r="Y170" s="149"/>
      <c r="Z170" s="149"/>
      <c r="AA170" s="149"/>
      <c r="AB170" s="149"/>
      <c r="AC170" s="149"/>
      <c r="AD170" s="149"/>
      <c r="AE170" s="149" t="s">
        <v>1815</v>
      </c>
      <c r="AF170" s="149" t="s">
        <v>2157</v>
      </c>
      <c r="AG170" s="149"/>
      <c r="AH170" s="194"/>
      <c r="AI170" s="194"/>
      <c r="AJ170" s="197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x14ac:dyDescent="0.25">
      <c r="A171" s="136"/>
      <c r="B171" s="154"/>
      <c r="C171" s="154"/>
      <c r="D171" s="157"/>
      <c r="E171" s="158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60"/>
      <c r="S171" s="160"/>
      <c r="T171" s="159"/>
      <c r="U171" s="159"/>
      <c r="V171" s="159"/>
      <c r="W171" s="160"/>
      <c r="X171" s="160"/>
      <c r="AH171" s="193"/>
      <c r="AI171" s="193"/>
      <c r="AJ171" s="196"/>
    </row>
    <row r="172" spans="1:60" x14ac:dyDescent="0.25">
      <c r="A172" s="152" t="s">
        <v>215</v>
      </c>
      <c r="B172" s="169" t="s">
        <v>144</v>
      </c>
      <c r="C172" s="169" t="s">
        <v>145</v>
      </c>
      <c r="D172" s="170"/>
      <c r="E172" s="171"/>
      <c r="F172" s="172"/>
      <c r="G172" s="173">
        <f>SUMIF(AE173:AE184,"&lt;&gt;NOR",G173:G184)</f>
        <v>0</v>
      </c>
      <c r="H172" s="172"/>
      <c r="I172" s="172">
        <f>SUM(I173:I184)</f>
        <v>0</v>
      </c>
      <c r="J172" s="172"/>
      <c r="K172" s="172">
        <f>SUM(K173:K184)</f>
        <v>0</v>
      </c>
      <c r="L172" s="172"/>
      <c r="M172" s="172">
        <f>SUM(M173:M184)</f>
        <v>0</v>
      </c>
      <c r="N172" s="172"/>
      <c r="O172" s="172">
        <f>SUM(O173:O184)</f>
        <v>0.15</v>
      </c>
      <c r="P172" s="172"/>
      <c r="Q172" s="172">
        <f>SUM(Q173:Q184)</f>
        <v>0</v>
      </c>
      <c r="R172" s="174"/>
      <c r="S172" s="174"/>
      <c r="T172" s="172"/>
      <c r="U172" s="172"/>
      <c r="V172" s="172">
        <f>SUM(V173:V184)</f>
        <v>16.04</v>
      </c>
      <c r="W172" s="174"/>
      <c r="X172" s="175"/>
      <c r="AE172" t="s">
        <v>216</v>
      </c>
      <c r="AH172" s="193"/>
      <c r="AI172" s="193"/>
      <c r="AJ172" s="196"/>
    </row>
    <row r="173" spans="1:60" outlineLevel="1" x14ac:dyDescent="0.25">
      <c r="A173" s="182">
        <v>142</v>
      </c>
      <c r="B173" s="183" t="s">
        <v>2158</v>
      </c>
      <c r="C173" s="183" t="s">
        <v>2159</v>
      </c>
      <c r="D173" s="184" t="s">
        <v>382</v>
      </c>
      <c r="E173" s="185">
        <v>1</v>
      </c>
      <c r="F173" s="188"/>
      <c r="G173" s="186">
        <f t="shared" ref="G173:G184" si="49">ROUND(E173*F173,2)</f>
        <v>0</v>
      </c>
      <c r="H173" s="188"/>
      <c r="I173" s="186">
        <f t="shared" ref="I173:I184" si="50">ROUND(E173*H173,2)</f>
        <v>0</v>
      </c>
      <c r="J173" s="188"/>
      <c r="K173" s="186">
        <f t="shared" ref="K173:K184" si="51">ROUND(E173*J173,2)</f>
        <v>0</v>
      </c>
      <c r="L173" s="186">
        <v>21</v>
      </c>
      <c r="M173" s="186">
        <f t="shared" ref="M173:M184" si="52">G173*(1+L173/100)</f>
        <v>0</v>
      </c>
      <c r="N173" s="186">
        <v>6.5329999999999999E-2</v>
      </c>
      <c r="O173" s="186">
        <f t="shared" ref="O173:O184" si="53">ROUND(E173*N173,2)</f>
        <v>7.0000000000000007E-2</v>
      </c>
      <c r="P173" s="186">
        <v>0</v>
      </c>
      <c r="Q173" s="186">
        <f t="shared" ref="Q173:Q184" si="54">ROUND(E173*P173,2)</f>
        <v>0</v>
      </c>
      <c r="R173" s="187" t="s">
        <v>2128</v>
      </c>
      <c r="S173" s="187" t="s">
        <v>221</v>
      </c>
      <c r="T173" s="186" t="s">
        <v>221</v>
      </c>
      <c r="U173" s="186">
        <v>0.84</v>
      </c>
      <c r="V173" s="186">
        <f t="shared" ref="V173:V184" si="55">ROUND(E173*U173,2)</f>
        <v>0.84</v>
      </c>
      <c r="W173" s="187"/>
      <c r="X173" s="187"/>
      <c r="Y173" s="149"/>
      <c r="Z173" s="149"/>
      <c r="AA173" s="149"/>
      <c r="AB173" s="149"/>
      <c r="AC173" s="149"/>
      <c r="AD173" s="149"/>
      <c r="AE173" s="149" t="s">
        <v>1815</v>
      </c>
      <c r="AF173" s="149" t="s">
        <v>2160</v>
      </c>
      <c r="AG173" s="149"/>
      <c r="AH173" s="194"/>
      <c r="AI173" s="194"/>
      <c r="AJ173" s="197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5">
      <c r="A174" s="182">
        <v>143</v>
      </c>
      <c r="B174" s="183" t="s">
        <v>2161</v>
      </c>
      <c r="C174" s="183" t="s">
        <v>2162</v>
      </c>
      <c r="D174" s="184" t="s">
        <v>1086</v>
      </c>
      <c r="E174" s="185">
        <v>1</v>
      </c>
      <c r="F174" s="188"/>
      <c r="G174" s="186">
        <f t="shared" si="49"/>
        <v>0</v>
      </c>
      <c r="H174" s="188"/>
      <c r="I174" s="186">
        <f t="shared" si="50"/>
        <v>0</v>
      </c>
      <c r="J174" s="188"/>
      <c r="K174" s="186">
        <f t="shared" si="51"/>
        <v>0</v>
      </c>
      <c r="L174" s="186">
        <v>21</v>
      </c>
      <c r="M174" s="186">
        <f t="shared" si="52"/>
        <v>0</v>
      </c>
      <c r="N174" s="186">
        <v>0</v>
      </c>
      <c r="O174" s="186">
        <f t="shared" si="53"/>
        <v>0</v>
      </c>
      <c r="P174" s="186">
        <v>0</v>
      </c>
      <c r="Q174" s="186">
        <f t="shared" si="54"/>
        <v>0</v>
      </c>
      <c r="R174" s="187"/>
      <c r="S174" s="187" t="s">
        <v>230</v>
      </c>
      <c r="T174" s="186" t="s">
        <v>222</v>
      </c>
      <c r="U174" s="186">
        <v>0</v>
      </c>
      <c r="V174" s="186">
        <f t="shared" si="55"/>
        <v>0</v>
      </c>
      <c r="W174" s="187"/>
      <c r="X174" s="187"/>
      <c r="Y174" s="149"/>
      <c r="Z174" s="149"/>
      <c r="AA174" s="149"/>
      <c r="AB174" s="149"/>
      <c r="AC174" s="149"/>
      <c r="AD174" s="149"/>
      <c r="AE174" s="149" t="s">
        <v>1815</v>
      </c>
      <c r="AF174" s="149" t="s">
        <v>2163</v>
      </c>
      <c r="AG174" s="149"/>
      <c r="AH174" s="194"/>
      <c r="AI174" s="194"/>
      <c r="AJ174" s="197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5">
      <c r="A175" s="182">
        <v>144</v>
      </c>
      <c r="B175" s="183" t="s">
        <v>2164</v>
      </c>
      <c r="C175" s="183" t="s">
        <v>2165</v>
      </c>
      <c r="D175" s="184" t="s">
        <v>1086</v>
      </c>
      <c r="E175" s="185">
        <v>1</v>
      </c>
      <c r="F175" s="188"/>
      <c r="G175" s="186">
        <f t="shared" si="49"/>
        <v>0</v>
      </c>
      <c r="H175" s="188"/>
      <c r="I175" s="186">
        <f t="shared" si="50"/>
        <v>0</v>
      </c>
      <c r="J175" s="188"/>
      <c r="K175" s="186">
        <f t="shared" si="51"/>
        <v>0</v>
      </c>
      <c r="L175" s="186">
        <v>21</v>
      </c>
      <c r="M175" s="186">
        <f t="shared" si="52"/>
        <v>0</v>
      </c>
      <c r="N175" s="186">
        <v>1.2540000000000001E-2</v>
      </c>
      <c r="O175" s="186">
        <f t="shared" si="53"/>
        <v>0.01</v>
      </c>
      <c r="P175" s="186">
        <v>0</v>
      </c>
      <c r="Q175" s="186">
        <f t="shared" si="54"/>
        <v>0</v>
      </c>
      <c r="R175" s="187" t="s">
        <v>2128</v>
      </c>
      <c r="S175" s="187" t="s">
        <v>221</v>
      </c>
      <c r="T175" s="186" t="s">
        <v>221</v>
      </c>
      <c r="U175" s="186">
        <v>1.3520000000000001</v>
      </c>
      <c r="V175" s="186">
        <f t="shared" si="55"/>
        <v>1.35</v>
      </c>
      <c r="W175" s="187"/>
      <c r="X175" s="187"/>
      <c r="Y175" s="149"/>
      <c r="Z175" s="149"/>
      <c r="AA175" s="149"/>
      <c r="AB175" s="149"/>
      <c r="AC175" s="149"/>
      <c r="AD175" s="149"/>
      <c r="AE175" s="149" t="s">
        <v>1815</v>
      </c>
      <c r="AF175" s="149" t="s">
        <v>2166</v>
      </c>
      <c r="AG175" s="149"/>
      <c r="AH175" s="194"/>
      <c r="AI175" s="194"/>
      <c r="AJ175" s="197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82">
        <v>145</v>
      </c>
      <c r="B176" s="183" t="s">
        <v>2167</v>
      </c>
      <c r="C176" s="183" t="s">
        <v>2168</v>
      </c>
      <c r="D176" s="184" t="s">
        <v>1086</v>
      </c>
      <c r="E176" s="185">
        <v>1</v>
      </c>
      <c r="F176" s="188"/>
      <c r="G176" s="186">
        <f t="shared" si="49"/>
        <v>0</v>
      </c>
      <c r="H176" s="188"/>
      <c r="I176" s="186">
        <f t="shared" si="50"/>
        <v>0</v>
      </c>
      <c r="J176" s="188"/>
      <c r="K176" s="186">
        <f t="shared" si="51"/>
        <v>0</v>
      </c>
      <c r="L176" s="186">
        <v>21</v>
      </c>
      <c r="M176" s="186">
        <f t="shared" si="52"/>
        <v>0</v>
      </c>
      <c r="N176" s="186">
        <v>5.6899999999999997E-3</v>
      </c>
      <c r="O176" s="186">
        <f t="shared" si="53"/>
        <v>0.01</v>
      </c>
      <c r="P176" s="186">
        <v>0</v>
      </c>
      <c r="Q176" s="186">
        <f t="shared" si="54"/>
        <v>0</v>
      </c>
      <c r="R176" s="187" t="s">
        <v>2128</v>
      </c>
      <c r="S176" s="187" t="s">
        <v>221</v>
      </c>
      <c r="T176" s="186" t="s">
        <v>222</v>
      </c>
      <c r="U176" s="186">
        <v>0.59299999999999997</v>
      </c>
      <c r="V176" s="186">
        <f t="shared" si="55"/>
        <v>0.59</v>
      </c>
      <c r="W176" s="187"/>
      <c r="X176" s="187"/>
      <c r="Y176" s="149"/>
      <c r="Z176" s="149"/>
      <c r="AA176" s="149"/>
      <c r="AB176" s="149"/>
      <c r="AC176" s="149"/>
      <c r="AD176" s="149"/>
      <c r="AE176" s="149" t="s">
        <v>1815</v>
      </c>
      <c r="AF176" s="149" t="s">
        <v>2169</v>
      </c>
      <c r="AG176" s="149"/>
      <c r="AH176" s="194"/>
      <c r="AI176" s="194"/>
      <c r="AJ176" s="197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82">
        <v>146</v>
      </c>
      <c r="B177" s="183" t="s">
        <v>2170</v>
      </c>
      <c r="C177" s="183" t="s">
        <v>2171</v>
      </c>
      <c r="D177" s="184" t="s">
        <v>1086</v>
      </c>
      <c r="E177" s="185">
        <v>1</v>
      </c>
      <c r="F177" s="188"/>
      <c r="G177" s="186">
        <f t="shared" si="49"/>
        <v>0</v>
      </c>
      <c r="H177" s="188"/>
      <c r="I177" s="186">
        <f t="shared" si="50"/>
        <v>0</v>
      </c>
      <c r="J177" s="188"/>
      <c r="K177" s="186">
        <f t="shared" si="51"/>
        <v>0</v>
      </c>
      <c r="L177" s="186">
        <v>21</v>
      </c>
      <c r="M177" s="186">
        <f t="shared" si="52"/>
        <v>0</v>
      </c>
      <c r="N177" s="186">
        <v>4.8500000000000001E-3</v>
      </c>
      <c r="O177" s="186">
        <f t="shared" si="53"/>
        <v>0</v>
      </c>
      <c r="P177" s="186">
        <v>0</v>
      </c>
      <c r="Q177" s="186">
        <f t="shared" si="54"/>
        <v>0</v>
      </c>
      <c r="R177" s="187" t="s">
        <v>2128</v>
      </c>
      <c r="S177" s="187" t="s">
        <v>221</v>
      </c>
      <c r="T177" s="186" t="s">
        <v>222</v>
      </c>
      <c r="U177" s="186">
        <v>0.63400000000000001</v>
      </c>
      <c r="V177" s="186">
        <f t="shared" si="55"/>
        <v>0.63</v>
      </c>
      <c r="W177" s="187"/>
      <c r="X177" s="187"/>
      <c r="Y177" s="149"/>
      <c r="Z177" s="149"/>
      <c r="AA177" s="149"/>
      <c r="AB177" s="149"/>
      <c r="AC177" s="149"/>
      <c r="AD177" s="149"/>
      <c r="AE177" s="149" t="s">
        <v>1815</v>
      </c>
      <c r="AF177" s="149" t="s">
        <v>2172</v>
      </c>
      <c r="AG177" s="149"/>
      <c r="AH177" s="194"/>
      <c r="AI177" s="194"/>
      <c r="AJ177" s="197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5">
      <c r="A178" s="182">
        <v>147</v>
      </c>
      <c r="B178" s="183" t="s">
        <v>2173</v>
      </c>
      <c r="C178" s="183" t="s">
        <v>2174</v>
      </c>
      <c r="D178" s="184" t="s">
        <v>1086</v>
      </c>
      <c r="E178" s="185">
        <v>10</v>
      </c>
      <c r="F178" s="188"/>
      <c r="G178" s="186">
        <f t="shared" si="49"/>
        <v>0</v>
      </c>
      <c r="H178" s="188"/>
      <c r="I178" s="186">
        <f t="shared" si="50"/>
        <v>0</v>
      </c>
      <c r="J178" s="188"/>
      <c r="K178" s="186">
        <f t="shared" si="51"/>
        <v>0</v>
      </c>
      <c r="L178" s="186">
        <v>21</v>
      </c>
      <c r="M178" s="186">
        <f t="shared" si="52"/>
        <v>0</v>
      </c>
      <c r="N178" s="186">
        <v>1.1299999999999999E-3</v>
      </c>
      <c r="O178" s="186">
        <f t="shared" si="53"/>
        <v>0.01</v>
      </c>
      <c r="P178" s="186">
        <v>0</v>
      </c>
      <c r="Q178" s="186">
        <f t="shared" si="54"/>
        <v>0</v>
      </c>
      <c r="R178" s="187" t="s">
        <v>2128</v>
      </c>
      <c r="S178" s="187" t="s">
        <v>221</v>
      </c>
      <c r="T178" s="186" t="s">
        <v>221</v>
      </c>
      <c r="U178" s="186">
        <v>0.114</v>
      </c>
      <c r="V178" s="186">
        <f t="shared" si="55"/>
        <v>1.1399999999999999</v>
      </c>
      <c r="W178" s="187"/>
      <c r="X178" s="187"/>
      <c r="Y178" s="149"/>
      <c r="Z178" s="149"/>
      <c r="AA178" s="149"/>
      <c r="AB178" s="149"/>
      <c r="AC178" s="149"/>
      <c r="AD178" s="149"/>
      <c r="AE178" s="149" t="s">
        <v>1815</v>
      </c>
      <c r="AF178" s="149" t="s">
        <v>2175</v>
      </c>
      <c r="AG178" s="149"/>
      <c r="AH178" s="194"/>
      <c r="AI178" s="194"/>
      <c r="AJ178" s="197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182">
        <v>148</v>
      </c>
      <c r="B179" s="183" t="s">
        <v>2176</v>
      </c>
      <c r="C179" s="183" t="s">
        <v>2177</v>
      </c>
      <c r="D179" s="184" t="s">
        <v>1086</v>
      </c>
      <c r="E179" s="185">
        <v>1</v>
      </c>
      <c r="F179" s="188"/>
      <c r="G179" s="186">
        <f t="shared" si="49"/>
        <v>0</v>
      </c>
      <c r="H179" s="188"/>
      <c r="I179" s="186">
        <f t="shared" si="50"/>
        <v>0</v>
      </c>
      <c r="J179" s="188"/>
      <c r="K179" s="186">
        <f t="shared" si="51"/>
        <v>0</v>
      </c>
      <c r="L179" s="186">
        <v>21</v>
      </c>
      <c r="M179" s="186">
        <f t="shared" si="52"/>
        <v>0</v>
      </c>
      <c r="N179" s="186">
        <v>3.8710000000000001E-2</v>
      </c>
      <c r="O179" s="186">
        <f t="shared" si="53"/>
        <v>0.04</v>
      </c>
      <c r="P179" s="186">
        <v>0</v>
      </c>
      <c r="Q179" s="186">
        <f t="shared" si="54"/>
        <v>0</v>
      </c>
      <c r="R179" s="187" t="s">
        <v>2128</v>
      </c>
      <c r="S179" s="187" t="s">
        <v>221</v>
      </c>
      <c r="T179" s="186" t="s">
        <v>221</v>
      </c>
      <c r="U179" s="186">
        <v>1.7470000000000001</v>
      </c>
      <c r="V179" s="186">
        <f t="shared" si="55"/>
        <v>1.75</v>
      </c>
      <c r="W179" s="187"/>
      <c r="X179" s="187"/>
      <c r="Y179" s="149"/>
      <c r="Z179" s="149"/>
      <c r="AA179" s="149"/>
      <c r="AB179" s="149"/>
      <c r="AC179" s="149"/>
      <c r="AD179" s="149"/>
      <c r="AE179" s="149" t="s">
        <v>1815</v>
      </c>
      <c r="AF179" s="149" t="s">
        <v>2178</v>
      </c>
      <c r="AG179" s="149"/>
      <c r="AH179" s="194"/>
      <c r="AI179" s="194"/>
      <c r="AJ179" s="197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5">
      <c r="A180" s="182">
        <v>149</v>
      </c>
      <c r="B180" s="183" t="s">
        <v>2179</v>
      </c>
      <c r="C180" s="183" t="s">
        <v>2180</v>
      </c>
      <c r="D180" s="184" t="s">
        <v>1086</v>
      </c>
      <c r="E180" s="185">
        <v>1</v>
      </c>
      <c r="F180" s="188"/>
      <c r="G180" s="186">
        <f t="shared" si="49"/>
        <v>0</v>
      </c>
      <c r="H180" s="188"/>
      <c r="I180" s="186">
        <f t="shared" si="50"/>
        <v>0</v>
      </c>
      <c r="J180" s="188"/>
      <c r="K180" s="186">
        <f t="shared" si="51"/>
        <v>0</v>
      </c>
      <c r="L180" s="186">
        <v>21</v>
      </c>
      <c r="M180" s="186">
        <f t="shared" si="52"/>
        <v>0</v>
      </c>
      <c r="N180" s="186">
        <v>1.119E-2</v>
      </c>
      <c r="O180" s="186">
        <f t="shared" si="53"/>
        <v>0.01</v>
      </c>
      <c r="P180" s="186">
        <v>0</v>
      </c>
      <c r="Q180" s="186">
        <f t="shared" si="54"/>
        <v>0</v>
      </c>
      <c r="R180" s="187" t="s">
        <v>2128</v>
      </c>
      <c r="S180" s="187" t="s">
        <v>221</v>
      </c>
      <c r="T180" s="186" t="s">
        <v>221</v>
      </c>
      <c r="U180" s="186">
        <v>9.7349999999999994</v>
      </c>
      <c r="V180" s="186">
        <f t="shared" si="55"/>
        <v>9.74</v>
      </c>
      <c r="W180" s="187"/>
      <c r="X180" s="187"/>
      <c r="Y180" s="149"/>
      <c r="Z180" s="149"/>
      <c r="AA180" s="149"/>
      <c r="AB180" s="149"/>
      <c r="AC180" s="149"/>
      <c r="AD180" s="149"/>
      <c r="AE180" s="149" t="s">
        <v>1815</v>
      </c>
      <c r="AF180" s="149" t="s">
        <v>2181</v>
      </c>
      <c r="AG180" s="149"/>
      <c r="AH180" s="194"/>
      <c r="AI180" s="194"/>
      <c r="AJ180" s="197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82">
        <v>150</v>
      </c>
      <c r="B181" s="183" t="s">
        <v>2182</v>
      </c>
      <c r="C181" s="183" t="s">
        <v>2183</v>
      </c>
      <c r="D181" s="184" t="s">
        <v>1991</v>
      </c>
      <c r="E181" s="185">
        <v>1</v>
      </c>
      <c r="F181" s="188"/>
      <c r="G181" s="186">
        <f t="shared" si="49"/>
        <v>0</v>
      </c>
      <c r="H181" s="188"/>
      <c r="I181" s="186">
        <f t="shared" si="50"/>
        <v>0</v>
      </c>
      <c r="J181" s="188"/>
      <c r="K181" s="186">
        <f t="shared" si="51"/>
        <v>0</v>
      </c>
      <c r="L181" s="186">
        <v>21</v>
      </c>
      <c r="M181" s="186">
        <f t="shared" si="52"/>
        <v>0</v>
      </c>
      <c r="N181" s="186">
        <v>0</v>
      </c>
      <c r="O181" s="186">
        <f t="shared" si="53"/>
        <v>0</v>
      </c>
      <c r="P181" s="186">
        <v>0</v>
      </c>
      <c r="Q181" s="186">
        <f t="shared" si="54"/>
        <v>0</v>
      </c>
      <c r="R181" s="187"/>
      <c r="S181" s="187" t="s">
        <v>230</v>
      </c>
      <c r="T181" s="186" t="s">
        <v>222</v>
      </c>
      <c r="U181" s="186">
        <v>0</v>
      </c>
      <c r="V181" s="186">
        <f t="shared" si="55"/>
        <v>0</v>
      </c>
      <c r="W181" s="187"/>
      <c r="X181" s="187"/>
      <c r="Y181" s="149"/>
      <c r="Z181" s="149"/>
      <c r="AA181" s="149"/>
      <c r="AB181" s="149"/>
      <c r="AC181" s="149"/>
      <c r="AD181" s="149"/>
      <c r="AE181" s="149" t="s">
        <v>1815</v>
      </c>
      <c r="AF181" s="149" t="s">
        <v>2184</v>
      </c>
      <c r="AG181" s="149"/>
      <c r="AH181" s="194"/>
      <c r="AI181" s="194"/>
      <c r="AJ181" s="197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5">
      <c r="A182" s="182">
        <v>151</v>
      </c>
      <c r="B182" s="183" t="s">
        <v>2182</v>
      </c>
      <c r="C182" s="183" t="s">
        <v>2185</v>
      </c>
      <c r="D182" s="184" t="s">
        <v>1991</v>
      </c>
      <c r="E182" s="185">
        <v>1</v>
      </c>
      <c r="F182" s="188"/>
      <c r="G182" s="186">
        <f t="shared" si="49"/>
        <v>0</v>
      </c>
      <c r="H182" s="188"/>
      <c r="I182" s="186">
        <f t="shared" si="50"/>
        <v>0</v>
      </c>
      <c r="J182" s="188"/>
      <c r="K182" s="186">
        <f t="shared" si="51"/>
        <v>0</v>
      </c>
      <c r="L182" s="186">
        <v>21</v>
      </c>
      <c r="M182" s="186">
        <f t="shared" si="52"/>
        <v>0</v>
      </c>
      <c r="N182" s="186">
        <v>0</v>
      </c>
      <c r="O182" s="186">
        <f t="shared" si="53"/>
        <v>0</v>
      </c>
      <c r="P182" s="186">
        <v>0</v>
      </c>
      <c r="Q182" s="186">
        <f t="shared" si="54"/>
        <v>0</v>
      </c>
      <c r="R182" s="187"/>
      <c r="S182" s="187" t="s">
        <v>230</v>
      </c>
      <c r="T182" s="186" t="s">
        <v>222</v>
      </c>
      <c r="U182" s="186">
        <v>0</v>
      </c>
      <c r="V182" s="186">
        <f t="shared" si="55"/>
        <v>0</v>
      </c>
      <c r="W182" s="187"/>
      <c r="X182" s="187"/>
      <c r="Y182" s="149"/>
      <c r="Z182" s="149"/>
      <c r="AA182" s="149"/>
      <c r="AB182" s="149"/>
      <c r="AC182" s="149"/>
      <c r="AD182" s="149"/>
      <c r="AE182" s="149" t="s">
        <v>1900</v>
      </c>
      <c r="AF182" s="149" t="s">
        <v>2186</v>
      </c>
      <c r="AG182" s="149"/>
      <c r="AH182" s="194"/>
      <c r="AI182" s="194"/>
      <c r="AJ182" s="197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5">
      <c r="A183" s="182">
        <v>152</v>
      </c>
      <c r="B183" s="183" t="s">
        <v>2182</v>
      </c>
      <c r="C183" s="183" t="s">
        <v>2854</v>
      </c>
      <c r="D183" s="184" t="s">
        <v>1991</v>
      </c>
      <c r="E183" s="185">
        <v>1</v>
      </c>
      <c r="F183" s="188"/>
      <c r="G183" s="186">
        <f t="shared" si="49"/>
        <v>0</v>
      </c>
      <c r="H183" s="188"/>
      <c r="I183" s="186">
        <f t="shared" si="50"/>
        <v>0</v>
      </c>
      <c r="J183" s="188"/>
      <c r="K183" s="186">
        <f t="shared" si="51"/>
        <v>0</v>
      </c>
      <c r="L183" s="186">
        <v>21</v>
      </c>
      <c r="M183" s="186">
        <f t="shared" si="52"/>
        <v>0</v>
      </c>
      <c r="N183" s="186">
        <v>0</v>
      </c>
      <c r="O183" s="186">
        <f t="shared" si="53"/>
        <v>0</v>
      </c>
      <c r="P183" s="186">
        <v>0</v>
      </c>
      <c r="Q183" s="186">
        <f t="shared" si="54"/>
        <v>0</v>
      </c>
      <c r="R183" s="187"/>
      <c r="S183" s="187" t="s">
        <v>230</v>
      </c>
      <c r="T183" s="186" t="s">
        <v>222</v>
      </c>
      <c r="U183" s="186">
        <v>0</v>
      </c>
      <c r="V183" s="186">
        <f t="shared" si="55"/>
        <v>0</v>
      </c>
      <c r="W183" s="187"/>
      <c r="X183" s="187"/>
      <c r="Y183" s="149"/>
      <c r="Z183" s="149"/>
      <c r="AA183" s="149"/>
      <c r="AB183" s="149"/>
      <c r="AC183" s="149"/>
      <c r="AD183" s="149"/>
      <c r="AE183" s="149" t="s">
        <v>1900</v>
      </c>
      <c r="AF183" s="149" t="s">
        <v>2187</v>
      </c>
      <c r="AG183" s="149"/>
      <c r="AH183" s="194"/>
      <c r="AI183" s="194"/>
      <c r="AJ183" s="197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5">
      <c r="A184" s="182">
        <v>153</v>
      </c>
      <c r="B184" s="183" t="s">
        <v>2188</v>
      </c>
      <c r="C184" s="183" t="s">
        <v>2189</v>
      </c>
      <c r="D184" s="184" t="s">
        <v>0</v>
      </c>
      <c r="E184" s="185">
        <v>508.95699999999999</v>
      </c>
      <c r="F184" s="188"/>
      <c r="G184" s="186">
        <f t="shared" si="49"/>
        <v>0</v>
      </c>
      <c r="H184" s="188"/>
      <c r="I184" s="186">
        <f t="shared" si="50"/>
        <v>0</v>
      </c>
      <c r="J184" s="188"/>
      <c r="K184" s="186">
        <f t="shared" si="51"/>
        <v>0</v>
      </c>
      <c r="L184" s="186">
        <v>21</v>
      </c>
      <c r="M184" s="186">
        <f t="shared" si="52"/>
        <v>0</v>
      </c>
      <c r="N184" s="186">
        <v>0</v>
      </c>
      <c r="O184" s="186">
        <f t="shared" si="53"/>
        <v>0</v>
      </c>
      <c r="P184" s="186">
        <v>0</v>
      </c>
      <c r="Q184" s="186">
        <f t="shared" si="54"/>
        <v>0</v>
      </c>
      <c r="R184" s="187" t="s">
        <v>2128</v>
      </c>
      <c r="S184" s="187" t="s">
        <v>221</v>
      </c>
      <c r="T184" s="186" t="s">
        <v>221</v>
      </c>
      <c r="U184" s="186">
        <v>0</v>
      </c>
      <c r="V184" s="186">
        <f t="shared" si="55"/>
        <v>0</v>
      </c>
      <c r="W184" s="187"/>
      <c r="X184" s="187"/>
      <c r="Y184" s="149"/>
      <c r="Z184" s="149"/>
      <c r="AA184" s="149"/>
      <c r="AB184" s="149"/>
      <c r="AC184" s="149"/>
      <c r="AD184" s="149"/>
      <c r="AE184" s="149" t="s">
        <v>1815</v>
      </c>
      <c r="AF184" s="199" t="s">
        <v>2190</v>
      </c>
      <c r="AG184" s="149"/>
      <c r="AH184" s="194"/>
      <c r="AI184" s="194"/>
      <c r="AJ184" s="197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x14ac:dyDescent="0.25">
      <c r="A185" s="136"/>
      <c r="B185" s="154"/>
      <c r="C185" s="154"/>
      <c r="D185" s="157"/>
      <c r="E185" s="158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60"/>
      <c r="S185" s="160"/>
      <c r="T185" s="159"/>
      <c r="U185" s="159"/>
      <c r="V185" s="159"/>
      <c r="W185" s="160"/>
      <c r="X185" s="160"/>
      <c r="AH185" s="193"/>
      <c r="AI185" s="193"/>
      <c r="AJ185" s="196"/>
    </row>
    <row r="186" spans="1:60" x14ac:dyDescent="0.25">
      <c r="A186" s="152" t="s">
        <v>215</v>
      </c>
      <c r="B186" s="169" t="s">
        <v>146</v>
      </c>
      <c r="C186" s="169" t="s">
        <v>147</v>
      </c>
      <c r="D186" s="170"/>
      <c r="E186" s="171"/>
      <c r="F186" s="172"/>
      <c r="G186" s="173">
        <f>SUMIF(AE187:AE205,"&lt;&gt;NOR",G187:G205)</f>
        <v>0</v>
      </c>
      <c r="H186" s="172"/>
      <c r="I186" s="172">
        <f>SUM(I187:I205)</f>
        <v>0</v>
      </c>
      <c r="J186" s="172"/>
      <c r="K186" s="172">
        <f>SUM(K187:K205)</f>
        <v>0</v>
      </c>
      <c r="L186" s="172"/>
      <c r="M186" s="172">
        <f>SUM(M187:M205)</f>
        <v>0</v>
      </c>
      <c r="N186" s="172"/>
      <c r="O186" s="172">
        <f>SUM(O187:O205)</f>
        <v>0.49000000000000005</v>
      </c>
      <c r="P186" s="172"/>
      <c r="Q186" s="172">
        <f>SUM(Q187:Q205)</f>
        <v>0</v>
      </c>
      <c r="R186" s="174"/>
      <c r="S186" s="174"/>
      <c r="T186" s="172"/>
      <c r="U186" s="172"/>
      <c r="V186" s="172">
        <f>SUM(V187:V205)</f>
        <v>200.71</v>
      </c>
      <c r="W186" s="174"/>
      <c r="X186" s="175"/>
      <c r="AE186" t="s">
        <v>216</v>
      </c>
      <c r="AH186" s="193"/>
      <c r="AI186" s="193"/>
      <c r="AJ186" s="196"/>
    </row>
    <row r="187" spans="1:60" outlineLevel="1" x14ac:dyDescent="0.25">
      <c r="A187" s="182">
        <v>154</v>
      </c>
      <c r="B187" s="183" t="s">
        <v>2191</v>
      </c>
      <c r="C187" s="183" t="s">
        <v>2192</v>
      </c>
      <c r="D187" s="184" t="s">
        <v>501</v>
      </c>
      <c r="E187" s="185">
        <v>78</v>
      </c>
      <c r="F187" s="188"/>
      <c r="G187" s="186">
        <f t="shared" ref="G187:G205" si="56">ROUND(E187*F187,2)</f>
        <v>0</v>
      </c>
      <c r="H187" s="188"/>
      <c r="I187" s="186">
        <f t="shared" ref="I187:I205" si="57">ROUND(E187*H187,2)</f>
        <v>0</v>
      </c>
      <c r="J187" s="188"/>
      <c r="K187" s="186">
        <f t="shared" ref="K187:K205" si="58">ROUND(E187*J187,2)</f>
        <v>0</v>
      </c>
      <c r="L187" s="186">
        <v>21</v>
      </c>
      <c r="M187" s="186">
        <f t="shared" ref="M187:M205" si="59">G187*(1+L187/100)</f>
        <v>0</v>
      </c>
      <c r="N187" s="186">
        <v>7.6000000000000004E-4</v>
      </c>
      <c r="O187" s="186">
        <f t="shared" ref="O187:O205" si="60">ROUND(E187*N187,2)</f>
        <v>0.06</v>
      </c>
      <c r="P187" s="186">
        <v>0</v>
      </c>
      <c r="Q187" s="186">
        <f t="shared" ref="Q187:Q205" si="61">ROUND(E187*P187,2)</f>
        <v>0</v>
      </c>
      <c r="R187" s="187" t="s">
        <v>2128</v>
      </c>
      <c r="S187" s="187" t="s">
        <v>221</v>
      </c>
      <c r="T187" s="186" t="s">
        <v>221</v>
      </c>
      <c r="U187" s="186">
        <v>0.29737999999999998</v>
      </c>
      <c r="V187" s="186">
        <f t="shared" ref="V187:V205" si="62">ROUND(E187*U187,2)</f>
        <v>23.2</v>
      </c>
      <c r="W187" s="187"/>
      <c r="X187" s="187"/>
      <c r="Y187" s="149"/>
      <c r="Z187" s="149"/>
      <c r="AA187" s="149"/>
      <c r="AB187" s="149"/>
      <c r="AC187" s="149"/>
      <c r="AD187" s="149"/>
      <c r="AE187" s="149" t="s">
        <v>1815</v>
      </c>
      <c r="AF187" s="149" t="s">
        <v>2193</v>
      </c>
      <c r="AG187" s="149"/>
      <c r="AH187" s="194"/>
      <c r="AI187" s="194"/>
      <c r="AJ187" s="197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5">
      <c r="A188" s="182">
        <v>155</v>
      </c>
      <c r="B188" s="183" t="s">
        <v>2194</v>
      </c>
      <c r="C188" s="183" t="s">
        <v>2195</v>
      </c>
      <c r="D188" s="184" t="s">
        <v>501</v>
      </c>
      <c r="E188" s="185">
        <v>122</v>
      </c>
      <c r="F188" s="188"/>
      <c r="G188" s="186">
        <f t="shared" si="56"/>
        <v>0</v>
      </c>
      <c r="H188" s="188"/>
      <c r="I188" s="186">
        <f t="shared" si="57"/>
        <v>0</v>
      </c>
      <c r="J188" s="188"/>
      <c r="K188" s="186">
        <f t="shared" si="58"/>
        <v>0</v>
      </c>
      <c r="L188" s="186">
        <v>21</v>
      </c>
      <c r="M188" s="186">
        <f t="shared" si="59"/>
        <v>0</v>
      </c>
      <c r="N188" s="186">
        <v>8.8000000000000003E-4</v>
      </c>
      <c r="O188" s="186">
        <f t="shared" si="60"/>
        <v>0.11</v>
      </c>
      <c r="P188" s="186">
        <v>0</v>
      </c>
      <c r="Q188" s="186">
        <f t="shared" si="61"/>
        <v>0</v>
      </c>
      <c r="R188" s="187" t="s">
        <v>2128</v>
      </c>
      <c r="S188" s="187" t="s">
        <v>221</v>
      </c>
      <c r="T188" s="186" t="s">
        <v>221</v>
      </c>
      <c r="U188" s="186">
        <v>0.30737999999999999</v>
      </c>
      <c r="V188" s="186">
        <f t="shared" si="62"/>
        <v>37.5</v>
      </c>
      <c r="W188" s="187"/>
      <c r="X188" s="187"/>
      <c r="Y188" s="149"/>
      <c r="Z188" s="149"/>
      <c r="AA188" s="149"/>
      <c r="AB188" s="149"/>
      <c r="AC188" s="149"/>
      <c r="AD188" s="149"/>
      <c r="AE188" s="149" t="s">
        <v>1815</v>
      </c>
      <c r="AF188" s="149" t="s">
        <v>2196</v>
      </c>
      <c r="AG188" s="149"/>
      <c r="AH188" s="194"/>
      <c r="AI188" s="194"/>
      <c r="AJ188" s="197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5">
      <c r="A189" s="182">
        <v>156</v>
      </c>
      <c r="B189" s="183" t="s">
        <v>2197</v>
      </c>
      <c r="C189" s="183" t="s">
        <v>2198</v>
      </c>
      <c r="D189" s="184" t="s">
        <v>501</v>
      </c>
      <c r="E189" s="185">
        <v>72</v>
      </c>
      <c r="F189" s="188"/>
      <c r="G189" s="186">
        <f t="shared" si="56"/>
        <v>0</v>
      </c>
      <c r="H189" s="188"/>
      <c r="I189" s="186">
        <f t="shared" si="57"/>
        <v>0</v>
      </c>
      <c r="J189" s="188"/>
      <c r="K189" s="186">
        <f t="shared" si="58"/>
        <v>0</v>
      </c>
      <c r="L189" s="186">
        <v>21</v>
      </c>
      <c r="M189" s="186">
        <f t="shared" si="59"/>
        <v>0</v>
      </c>
      <c r="N189" s="186">
        <v>1.01E-3</v>
      </c>
      <c r="O189" s="186">
        <f t="shared" si="60"/>
        <v>7.0000000000000007E-2</v>
      </c>
      <c r="P189" s="186">
        <v>0</v>
      </c>
      <c r="Q189" s="186">
        <f t="shared" si="61"/>
        <v>0</v>
      </c>
      <c r="R189" s="187" t="s">
        <v>2128</v>
      </c>
      <c r="S189" s="187" t="s">
        <v>221</v>
      </c>
      <c r="T189" s="186" t="s">
        <v>221</v>
      </c>
      <c r="U189" s="186">
        <v>0.31738</v>
      </c>
      <c r="V189" s="186">
        <f t="shared" si="62"/>
        <v>22.85</v>
      </c>
      <c r="W189" s="187"/>
      <c r="X189" s="187"/>
      <c r="Y189" s="149"/>
      <c r="Z189" s="149"/>
      <c r="AA189" s="149"/>
      <c r="AB189" s="149"/>
      <c r="AC189" s="149"/>
      <c r="AD189" s="149"/>
      <c r="AE189" s="149" t="s">
        <v>1815</v>
      </c>
      <c r="AF189" s="149" t="s">
        <v>2199</v>
      </c>
      <c r="AG189" s="149"/>
      <c r="AH189" s="194"/>
      <c r="AI189" s="194"/>
      <c r="AJ189" s="197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5">
      <c r="A190" s="182">
        <v>157</v>
      </c>
      <c r="B190" s="183" t="s">
        <v>2200</v>
      </c>
      <c r="C190" s="183" t="s">
        <v>2201</v>
      </c>
      <c r="D190" s="184" t="s">
        <v>501</v>
      </c>
      <c r="E190" s="185">
        <v>94</v>
      </c>
      <c r="F190" s="188"/>
      <c r="G190" s="186">
        <f t="shared" si="56"/>
        <v>0</v>
      </c>
      <c r="H190" s="188"/>
      <c r="I190" s="186">
        <f t="shared" si="57"/>
        <v>0</v>
      </c>
      <c r="J190" s="188"/>
      <c r="K190" s="186">
        <f t="shared" si="58"/>
        <v>0</v>
      </c>
      <c r="L190" s="186">
        <v>21</v>
      </c>
      <c r="M190" s="186">
        <f t="shared" si="59"/>
        <v>0</v>
      </c>
      <c r="N190" s="186">
        <v>1.6000000000000001E-3</v>
      </c>
      <c r="O190" s="186">
        <f t="shared" si="60"/>
        <v>0.15</v>
      </c>
      <c r="P190" s="186">
        <v>0</v>
      </c>
      <c r="Q190" s="186">
        <f t="shared" si="61"/>
        <v>0</v>
      </c>
      <c r="R190" s="187" t="s">
        <v>2128</v>
      </c>
      <c r="S190" s="187" t="s">
        <v>221</v>
      </c>
      <c r="T190" s="186" t="s">
        <v>221</v>
      </c>
      <c r="U190" s="186">
        <v>0.33332000000000001</v>
      </c>
      <c r="V190" s="186">
        <f t="shared" si="62"/>
        <v>31.33</v>
      </c>
      <c r="W190" s="187"/>
      <c r="X190" s="187"/>
      <c r="Y190" s="149"/>
      <c r="Z190" s="149"/>
      <c r="AA190" s="149"/>
      <c r="AB190" s="149"/>
      <c r="AC190" s="149"/>
      <c r="AD190" s="149"/>
      <c r="AE190" s="149" t="s">
        <v>1815</v>
      </c>
      <c r="AF190" s="149" t="s">
        <v>2202</v>
      </c>
      <c r="AG190" s="149"/>
      <c r="AH190" s="194"/>
      <c r="AI190" s="194"/>
      <c r="AJ190" s="197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82">
        <v>158</v>
      </c>
      <c r="B191" s="183" t="s">
        <v>2203</v>
      </c>
      <c r="C191" s="183" t="s">
        <v>2204</v>
      </c>
      <c r="D191" s="184" t="s">
        <v>501</v>
      </c>
      <c r="E191" s="185">
        <v>14</v>
      </c>
      <c r="F191" s="188"/>
      <c r="G191" s="186">
        <f t="shared" si="56"/>
        <v>0</v>
      </c>
      <c r="H191" s="188"/>
      <c r="I191" s="186">
        <f t="shared" si="57"/>
        <v>0</v>
      </c>
      <c r="J191" s="188"/>
      <c r="K191" s="186">
        <f t="shared" si="58"/>
        <v>0</v>
      </c>
      <c r="L191" s="186">
        <v>21</v>
      </c>
      <c r="M191" s="186">
        <f t="shared" si="59"/>
        <v>0</v>
      </c>
      <c r="N191" s="186">
        <v>1.9599999999999999E-3</v>
      </c>
      <c r="O191" s="186">
        <f t="shared" si="60"/>
        <v>0.03</v>
      </c>
      <c r="P191" s="186">
        <v>0</v>
      </c>
      <c r="Q191" s="186">
        <f t="shared" si="61"/>
        <v>0</v>
      </c>
      <c r="R191" s="187" t="s">
        <v>2128</v>
      </c>
      <c r="S191" s="187" t="s">
        <v>221</v>
      </c>
      <c r="T191" s="186" t="s">
        <v>221</v>
      </c>
      <c r="U191" s="186">
        <v>0.3579</v>
      </c>
      <c r="V191" s="186">
        <f t="shared" si="62"/>
        <v>5.01</v>
      </c>
      <c r="W191" s="187"/>
      <c r="X191" s="187"/>
      <c r="Y191" s="149"/>
      <c r="Z191" s="149"/>
      <c r="AA191" s="149"/>
      <c r="AB191" s="149"/>
      <c r="AC191" s="149"/>
      <c r="AD191" s="149"/>
      <c r="AE191" s="149" t="s">
        <v>1815</v>
      </c>
      <c r="AF191" s="149" t="s">
        <v>2205</v>
      </c>
      <c r="AG191" s="149"/>
      <c r="AH191" s="194"/>
      <c r="AI191" s="194"/>
      <c r="AJ191" s="197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5">
      <c r="A192" s="182">
        <v>159</v>
      </c>
      <c r="B192" s="183" t="s">
        <v>2206</v>
      </c>
      <c r="C192" s="183" t="s">
        <v>2207</v>
      </c>
      <c r="D192" s="184" t="s">
        <v>501</v>
      </c>
      <c r="E192" s="185">
        <v>8</v>
      </c>
      <c r="F192" s="188"/>
      <c r="G192" s="186">
        <f t="shared" si="56"/>
        <v>0</v>
      </c>
      <c r="H192" s="188"/>
      <c r="I192" s="186">
        <f t="shared" si="57"/>
        <v>0</v>
      </c>
      <c r="J192" s="188"/>
      <c r="K192" s="186">
        <f t="shared" si="58"/>
        <v>0</v>
      </c>
      <c r="L192" s="186">
        <v>21</v>
      </c>
      <c r="M192" s="186">
        <f t="shared" si="59"/>
        <v>0</v>
      </c>
      <c r="N192" s="186">
        <v>2.31E-3</v>
      </c>
      <c r="O192" s="186">
        <f t="shared" si="60"/>
        <v>0.02</v>
      </c>
      <c r="P192" s="186">
        <v>0</v>
      </c>
      <c r="Q192" s="186">
        <f t="shared" si="61"/>
        <v>0</v>
      </c>
      <c r="R192" s="187" t="s">
        <v>2128</v>
      </c>
      <c r="S192" s="187" t="s">
        <v>221</v>
      </c>
      <c r="T192" s="186" t="s">
        <v>221</v>
      </c>
      <c r="U192" s="186">
        <v>0.4088</v>
      </c>
      <c r="V192" s="186">
        <f t="shared" si="62"/>
        <v>3.27</v>
      </c>
      <c r="W192" s="187"/>
      <c r="X192" s="187"/>
      <c r="Y192" s="149"/>
      <c r="Z192" s="149"/>
      <c r="AA192" s="149"/>
      <c r="AB192" s="149"/>
      <c r="AC192" s="149"/>
      <c r="AD192" s="149"/>
      <c r="AE192" s="149" t="s">
        <v>1815</v>
      </c>
      <c r="AF192" s="149" t="s">
        <v>2208</v>
      </c>
      <c r="AG192" s="149"/>
      <c r="AH192" s="194"/>
      <c r="AI192" s="194"/>
      <c r="AJ192" s="197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82">
        <v>160</v>
      </c>
      <c r="B193" s="183" t="s">
        <v>2209</v>
      </c>
      <c r="C193" s="183" t="s">
        <v>2210</v>
      </c>
      <c r="D193" s="184" t="s">
        <v>382</v>
      </c>
      <c r="E193" s="185">
        <v>64</v>
      </c>
      <c r="F193" s="188"/>
      <c r="G193" s="186">
        <f t="shared" si="56"/>
        <v>0</v>
      </c>
      <c r="H193" s="188"/>
      <c r="I193" s="186">
        <f t="shared" si="57"/>
        <v>0</v>
      </c>
      <c r="J193" s="188"/>
      <c r="K193" s="186">
        <f t="shared" si="58"/>
        <v>0</v>
      </c>
      <c r="L193" s="186">
        <v>21</v>
      </c>
      <c r="M193" s="186">
        <f t="shared" si="59"/>
        <v>0</v>
      </c>
      <c r="N193" s="186">
        <v>0</v>
      </c>
      <c r="O193" s="186">
        <f t="shared" si="60"/>
        <v>0</v>
      </c>
      <c r="P193" s="186">
        <v>0</v>
      </c>
      <c r="Q193" s="186">
        <f t="shared" si="61"/>
        <v>0</v>
      </c>
      <c r="R193" s="187" t="s">
        <v>2128</v>
      </c>
      <c r="S193" s="187" t="s">
        <v>221</v>
      </c>
      <c r="T193" s="186" t="s">
        <v>221</v>
      </c>
      <c r="U193" s="186">
        <v>0.23699999999999999</v>
      </c>
      <c r="V193" s="186">
        <f t="shared" si="62"/>
        <v>15.17</v>
      </c>
      <c r="W193" s="187"/>
      <c r="X193" s="187"/>
      <c r="Y193" s="149"/>
      <c r="Z193" s="149"/>
      <c r="AA193" s="149"/>
      <c r="AB193" s="149"/>
      <c r="AC193" s="149"/>
      <c r="AD193" s="149"/>
      <c r="AE193" s="149" t="s">
        <v>1815</v>
      </c>
      <c r="AF193" s="149" t="s">
        <v>2211</v>
      </c>
      <c r="AG193" s="149"/>
      <c r="AH193" s="194"/>
      <c r="AI193" s="194"/>
      <c r="AJ193" s="197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82">
        <v>161</v>
      </c>
      <c r="B194" s="183" t="s">
        <v>2212</v>
      </c>
      <c r="C194" s="183" t="s">
        <v>2213</v>
      </c>
      <c r="D194" s="184" t="s">
        <v>382</v>
      </c>
      <c r="E194" s="185">
        <v>32</v>
      </c>
      <c r="F194" s="188"/>
      <c r="G194" s="186">
        <f t="shared" si="56"/>
        <v>0</v>
      </c>
      <c r="H194" s="188"/>
      <c r="I194" s="186">
        <f t="shared" si="57"/>
        <v>0</v>
      </c>
      <c r="J194" s="188"/>
      <c r="K194" s="186">
        <f t="shared" si="58"/>
        <v>0</v>
      </c>
      <c r="L194" s="186">
        <v>21</v>
      </c>
      <c r="M194" s="186">
        <f t="shared" si="59"/>
        <v>0</v>
      </c>
      <c r="N194" s="186">
        <v>0</v>
      </c>
      <c r="O194" s="186">
        <f t="shared" si="60"/>
        <v>0</v>
      </c>
      <c r="P194" s="186">
        <v>0</v>
      </c>
      <c r="Q194" s="186">
        <f t="shared" si="61"/>
        <v>0</v>
      </c>
      <c r="R194" s="187" t="s">
        <v>2128</v>
      </c>
      <c r="S194" s="187" t="s">
        <v>221</v>
      </c>
      <c r="T194" s="186" t="s">
        <v>221</v>
      </c>
      <c r="U194" s="186">
        <v>6.5000000000000002E-2</v>
      </c>
      <c r="V194" s="186">
        <f t="shared" si="62"/>
        <v>2.08</v>
      </c>
      <c r="W194" s="187"/>
      <c r="X194" s="187"/>
      <c r="Y194" s="149"/>
      <c r="Z194" s="149"/>
      <c r="AA194" s="149"/>
      <c r="AB194" s="149"/>
      <c r="AC194" s="149"/>
      <c r="AD194" s="149"/>
      <c r="AE194" s="149" t="s">
        <v>1815</v>
      </c>
      <c r="AF194" s="149" t="s">
        <v>2214</v>
      </c>
      <c r="AG194" s="149"/>
      <c r="AH194" s="194"/>
      <c r="AI194" s="194"/>
      <c r="AJ194" s="197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82">
        <v>162</v>
      </c>
      <c r="B195" s="183" t="s">
        <v>2215</v>
      </c>
      <c r="C195" s="183" t="s">
        <v>2216</v>
      </c>
      <c r="D195" s="184" t="s">
        <v>501</v>
      </c>
      <c r="E195" s="185">
        <v>388</v>
      </c>
      <c r="F195" s="188"/>
      <c r="G195" s="186">
        <f t="shared" si="56"/>
        <v>0</v>
      </c>
      <c r="H195" s="188"/>
      <c r="I195" s="186">
        <f t="shared" si="57"/>
        <v>0</v>
      </c>
      <c r="J195" s="188"/>
      <c r="K195" s="186">
        <f t="shared" si="58"/>
        <v>0</v>
      </c>
      <c r="L195" s="186">
        <v>21</v>
      </c>
      <c r="M195" s="186">
        <f t="shared" si="59"/>
        <v>0</v>
      </c>
      <c r="N195" s="186">
        <v>0</v>
      </c>
      <c r="O195" s="186">
        <f t="shared" si="60"/>
        <v>0</v>
      </c>
      <c r="P195" s="186">
        <v>0</v>
      </c>
      <c r="Q195" s="186">
        <f t="shared" si="61"/>
        <v>0</v>
      </c>
      <c r="R195" s="187" t="s">
        <v>2128</v>
      </c>
      <c r="S195" s="187" t="s">
        <v>221</v>
      </c>
      <c r="T195" s="186" t="s">
        <v>221</v>
      </c>
      <c r="U195" s="186">
        <v>2.1000000000000001E-2</v>
      </c>
      <c r="V195" s="186">
        <f t="shared" si="62"/>
        <v>8.15</v>
      </c>
      <c r="W195" s="187"/>
      <c r="X195" s="187"/>
      <c r="Y195" s="149"/>
      <c r="Z195" s="149"/>
      <c r="AA195" s="149"/>
      <c r="AB195" s="149"/>
      <c r="AC195" s="149"/>
      <c r="AD195" s="149"/>
      <c r="AE195" s="149" t="s">
        <v>1815</v>
      </c>
      <c r="AF195" s="149" t="s">
        <v>2217</v>
      </c>
      <c r="AG195" s="149"/>
      <c r="AH195" s="194"/>
      <c r="AI195" s="194"/>
      <c r="AJ195" s="197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5">
      <c r="A196" s="182">
        <v>163</v>
      </c>
      <c r="B196" s="183" t="s">
        <v>2218</v>
      </c>
      <c r="C196" s="183" t="s">
        <v>2219</v>
      </c>
      <c r="D196" s="184" t="s">
        <v>382</v>
      </c>
      <c r="E196" s="185">
        <v>24</v>
      </c>
      <c r="F196" s="188"/>
      <c r="G196" s="186">
        <f t="shared" si="56"/>
        <v>0</v>
      </c>
      <c r="H196" s="188"/>
      <c r="I196" s="186">
        <f t="shared" si="57"/>
        <v>0</v>
      </c>
      <c r="J196" s="188"/>
      <c r="K196" s="186">
        <f t="shared" si="58"/>
        <v>0</v>
      </c>
      <c r="L196" s="186">
        <v>21</v>
      </c>
      <c r="M196" s="186">
        <f t="shared" si="59"/>
        <v>0</v>
      </c>
      <c r="N196" s="186">
        <v>1.8799999999999999E-3</v>
      </c>
      <c r="O196" s="186">
        <f t="shared" si="60"/>
        <v>0.05</v>
      </c>
      <c r="P196" s="186">
        <v>0</v>
      </c>
      <c r="Q196" s="186">
        <f t="shared" si="61"/>
        <v>0</v>
      </c>
      <c r="R196" s="187" t="s">
        <v>2128</v>
      </c>
      <c r="S196" s="187" t="s">
        <v>221</v>
      </c>
      <c r="T196" s="186" t="s">
        <v>221</v>
      </c>
      <c r="U196" s="186">
        <v>0.33</v>
      </c>
      <c r="V196" s="186">
        <f t="shared" si="62"/>
        <v>7.92</v>
      </c>
      <c r="W196" s="187"/>
      <c r="X196" s="187"/>
      <c r="Y196" s="149"/>
      <c r="Z196" s="149"/>
      <c r="AA196" s="149"/>
      <c r="AB196" s="149"/>
      <c r="AC196" s="149"/>
      <c r="AD196" s="149"/>
      <c r="AE196" s="149" t="s">
        <v>1815</v>
      </c>
      <c r="AF196" s="149" t="s">
        <v>2220</v>
      </c>
      <c r="AG196" s="149"/>
      <c r="AH196" s="194"/>
      <c r="AI196" s="194"/>
      <c r="AJ196" s="197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5">
      <c r="A197" s="182">
        <v>164</v>
      </c>
      <c r="B197" s="183" t="s">
        <v>2221</v>
      </c>
      <c r="C197" s="183" t="s">
        <v>2222</v>
      </c>
      <c r="D197" s="184" t="s">
        <v>501</v>
      </c>
      <c r="E197" s="185">
        <v>388</v>
      </c>
      <c r="F197" s="188"/>
      <c r="G197" s="186">
        <f t="shared" si="56"/>
        <v>0</v>
      </c>
      <c r="H197" s="188"/>
      <c r="I197" s="186">
        <f t="shared" si="57"/>
        <v>0</v>
      </c>
      <c r="J197" s="188"/>
      <c r="K197" s="186">
        <f t="shared" si="58"/>
        <v>0</v>
      </c>
      <c r="L197" s="186">
        <v>21</v>
      </c>
      <c r="M197" s="186">
        <f t="shared" si="59"/>
        <v>0</v>
      </c>
      <c r="N197" s="186">
        <v>0</v>
      </c>
      <c r="O197" s="186">
        <f t="shared" si="60"/>
        <v>0</v>
      </c>
      <c r="P197" s="186">
        <v>0</v>
      </c>
      <c r="Q197" s="186">
        <f t="shared" si="61"/>
        <v>0</v>
      </c>
      <c r="R197" s="187" t="s">
        <v>1814</v>
      </c>
      <c r="S197" s="187" t="s">
        <v>221</v>
      </c>
      <c r="T197" s="186" t="s">
        <v>221</v>
      </c>
      <c r="U197" s="186">
        <v>0.114</v>
      </c>
      <c r="V197" s="186">
        <f t="shared" si="62"/>
        <v>44.23</v>
      </c>
      <c r="W197" s="187"/>
      <c r="X197" s="187"/>
      <c r="Y197" s="149"/>
      <c r="Z197" s="149"/>
      <c r="AA197" s="149"/>
      <c r="AB197" s="149"/>
      <c r="AC197" s="149"/>
      <c r="AD197" s="149"/>
      <c r="AE197" s="149" t="s">
        <v>1815</v>
      </c>
      <c r="AF197" s="149" t="s">
        <v>2223</v>
      </c>
      <c r="AG197" s="149"/>
      <c r="AH197" s="194"/>
      <c r="AI197" s="194"/>
      <c r="AJ197" s="197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5">
      <c r="A198" s="182">
        <v>165</v>
      </c>
      <c r="B198" s="183" t="s">
        <v>2224</v>
      </c>
      <c r="C198" s="183" t="s">
        <v>2225</v>
      </c>
      <c r="D198" s="184" t="s">
        <v>501</v>
      </c>
      <c r="E198" s="185">
        <v>68</v>
      </c>
      <c r="F198" s="188"/>
      <c r="G198" s="186">
        <f t="shared" si="56"/>
        <v>0</v>
      </c>
      <c r="H198" s="188"/>
      <c r="I198" s="186">
        <f t="shared" si="57"/>
        <v>0</v>
      </c>
      <c r="J198" s="188"/>
      <c r="K198" s="186">
        <f t="shared" si="58"/>
        <v>0</v>
      </c>
      <c r="L198" s="186">
        <v>21</v>
      </c>
      <c r="M198" s="186">
        <f t="shared" si="59"/>
        <v>0</v>
      </c>
      <c r="N198" s="186">
        <v>0</v>
      </c>
      <c r="O198" s="186">
        <f t="shared" si="60"/>
        <v>0</v>
      </c>
      <c r="P198" s="186">
        <v>0</v>
      </c>
      <c r="Q198" s="186">
        <f t="shared" si="61"/>
        <v>0</v>
      </c>
      <c r="R198" s="187"/>
      <c r="S198" s="187" t="s">
        <v>230</v>
      </c>
      <c r="T198" s="186" t="s">
        <v>222</v>
      </c>
      <c r="U198" s="186">
        <v>0</v>
      </c>
      <c r="V198" s="186">
        <f t="shared" si="62"/>
        <v>0</v>
      </c>
      <c r="W198" s="187"/>
      <c r="X198" s="187"/>
      <c r="Y198" s="149"/>
      <c r="Z198" s="149"/>
      <c r="AA198" s="149"/>
      <c r="AB198" s="149"/>
      <c r="AC198" s="149"/>
      <c r="AD198" s="149"/>
      <c r="AE198" s="149" t="s">
        <v>2226</v>
      </c>
      <c r="AF198" s="149" t="s">
        <v>2227</v>
      </c>
      <c r="AG198" s="149"/>
      <c r="AH198" s="194"/>
      <c r="AI198" s="194"/>
      <c r="AJ198" s="197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5">
      <c r="A199" s="182">
        <v>166</v>
      </c>
      <c r="B199" s="183" t="s">
        <v>2228</v>
      </c>
      <c r="C199" s="183" t="s">
        <v>2229</v>
      </c>
      <c r="D199" s="184" t="s">
        <v>501</v>
      </c>
      <c r="E199" s="185">
        <v>52</v>
      </c>
      <c r="F199" s="188"/>
      <c r="G199" s="186">
        <f t="shared" si="56"/>
        <v>0</v>
      </c>
      <c r="H199" s="188"/>
      <c r="I199" s="186">
        <f t="shared" si="57"/>
        <v>0</v>
      </c>
      <c r="J199" s="188"/>
      <c r="K199" s="186">
        <f t="shared" si="58"/>
        <v>0</v>
      </c>
      <c r="L199" s="186">
        <v>21</v>
      </c>
      <c r="M199" s="186">
        <f t="shared" si="59"/>
        <v>0</v>
      </c>
      <c r="N199" s="186">
        <v>0</v>
      </c>
      <c r="O199" s="186">
        <f t="shared" si="60"/>
        <v>0</v>
      </c>
      <c r="P199" s="186">
        <v>0</v>
      </c>
      <c r="Q199" s="186">
        <f t="shared" si="61"/>
        <v>0</v>
      </c>
      <c r="R199" s="187"/>
      <c r="S199" s="187" t="s">
        <v>230</v>
      </c>
      <c r="T199" s="186" t="s">
        <v>222</v>
      </c>
      <c r="U199" s="186">
        <v>0</v>
      </c>
      <c r="V199" s="186">
        <f t="shared" si="62"/>
        <v>0</v>
      </c>
      <c r="W199" s="187"/>
      <c r="X199" s="187"/>
      <c r="Y199" s="149"/>
      <c r="Z199" s="149"/>
      <c r="AA199" s="149"/>
      <c r="AB199" s="149"/>
      <c r="AC199" s="149"/>
      <c r="AD199" s="149"/>
      <c r="AE199" s="149" t="s">
        <v>2226</v>
      </c>
      <c r="AF199" s="149" t="s">
        <v>2230</v>
      </c>
      <c r="AG199" s="149"/>
      <c r="AH199" s="194"/>
      <c r="AI199" s="194"/>
      <c r="AJ199" s="197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5">
      <c r="A200" s="182">
        <v>167</v>
      </c>
      <c r="B200" s="183" t="s">
        <v>2231</v>
      </c>
      <c r="C200" s="183" t="s">
        <v>2232</v>
      </c>
      <c r="D200" s="184" t="s">
        <v>501</v>
      </c>
      <c r="E200" s="185">
        <v>74</v>
      </c>
      <c r="F200" s="188"/>
      <c r="G200" s="186">
        <f t="shared" si="56"/>
        <v>0</v>
      </c>
      <c r="H200" s="188"/>
      <c r="I200" s="186">
        <f t="shared" si="57"/>
        <v>0</v>
      </c>
      <c r="J200" s="188"/>
      <c r="K200" s="186">
        <f t="shared" si="58"/>
        <v>0</v>
      </c>
      <c r="L200" s="186">
        <v>21</v>
      </c>
      <c r="M200" s="186">
        <f t="shared" si="59"/>
        <v>0</v>
      </c>
      <c r="N200" s="186">
        <v>0</v>
      </c>
      <c r="O200" s="186">
        <f t="shared" si="60"/>
        <v>0</v>
      </c>
      <c r="P200" s="186">
        <v>0</v>
      </c>
      <c r="Q200" s="186">
        <f t="shared" si="61"/>
        <v>0</v>
      </c>
      <c r="R200" s="187"/>
      <c r="S200" s="187" t="s">
        <v>230</v>
      </c>
      <c r="T200" s="186" t="s">
        <v>222</v>
      </c>
      <c r="U200" s="186">
        <v>0</v>
      </c>
      <c r="V200" s="186">
        <f t="shared" si="62"/>
        <v>0</v>
      </c>
      <c r="W200" s="187"/>
      <c r="X200" s="187"/>
      <c r="Y200" s="149"/>
      <c r="Z200" s="149"/>
      <c r="AA200" s="149"/>
      <c r="AB200" s="149"/>
      <c r="AC200" s="149"/>
      <c r="AD200" s="149"/>
      <c r="AE200" s="149" t="s">
        <v>2226</v>
      </c>
      <c r="AF200" s="149" t="s">
        <v>2233</v>
      </c>
      <c r="AG200" s="149"/>
      <c r="AH200" s="194"/>
      <c r="AI200" s="194"/>
      <c r="AJ200" s="197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5">
      <c r="A201" s="182">
        <v>168</v>
      </c>
      <c r="B201" s="183" t="s">
        <v>2228</v>
      </c>
      <c r="C201" s="183" t="s">
        <v>2234</v>
      </c>
      <c r="D201" s="184" t="s">
        <v>501</v>
      </c>
      <c r="E201" s="185">
        <v>110</v>
      </c>
      <c r="F201" s="188"/>
      <c r="G201" s="186">
        <f t="shared" si="56"/>
        <v>0</v>
      </c>
      <c r="H201" s="188"/>
      <c r="I201" s="186">
        <f t="shared" si="57"/>
        <v>0</v>
      </c>
      <c r="J201" s="188"/>
      <c r="K201" s="186">
        <f t="shared" si="58"/>
        <v>0</v>
      </c>
      <c r="L201" s="186">
        <v>21</v>
      </c>
      <c r="M201" s="186">
        <f t="shared" si="59"/>
        <v>0</v>
      </c>
      <c r="N201" s="186">
        <v>0</v>
      </c>
      <c r="O201" s="186">
        <f t="shared" si="60"/>
        <v>0</v>
      </c>
      <c r="P201" s="186">
        <v>0</v>
      </c>
      <c r="Q201" s="186">
        <f t="shared" si="61"/>
        <v>0</v>
      </c>
      <c r="R201" s="187"/>
      <c r="S201" s="187" t="s">
        <v>230</v>
      </c>
      <c r="T201" s="186" t="s">
        <v>222</v>
      </c>
      <c r="U201" s="186">
        <v>0</v>
      </c>
      <c r="V201" s="186">
        <f t="shared" si="62"/>
        <v>0</v>
      </c>
      <c r="W201" s="187"/>
      <c r="X201" s="187"/>
      <c r="Y201" s="149"/>
      <c r="Z201" s="149"/>
      <c r="AA201" s="149"/>
      <c r="AB201" s="149"/>
      <c r="AC201" s="149"/>
      <c r="AD201" s="149"/>
      <c r="AE201" s="149" t="s">
        <v>2226</v>
      </c>
      <c r="AF201" s="149" t="s">
        <v>2235</v>
      </c>
      <c r="AG201" s="149"/>
      <c r="AH201" s="194"/>
      <c r="AI201" s="194"/>
      <c r="AJ201" s="197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5">
      <c r="A202" s="182">
        <v>169</v>
      </c>
      <c r="B202" s="183" t="s">
        <v>2231</v>
      </c>
      <c r="C202" s="183" t="s">
        <v>2236</v>
      </c>
      <c r="D202" s="184" t="s">
        <v>501</v>
      </c>
      <c r="E202" s="185">
        <v>18</v>
      </c>
      <c r="F202" s="188"/>
      <c r="G202" s="186">
        <f t="shared" si="56"/>
        <v>0</v>
      </c>
      <c r="H202" s="188"/>
      <c r="I202" s="186">
        <f t="shared" si="57"/>
        <v>0</v>
      </c>
      <c r="J202" s="188"/>
      <c r="K202" s="186">
        <f t="shared" si="58"/>
        <v>0</v>
      </c>
      <c r="L202" s="186">
        <v>21</v>
      </c>
      <c r="M202" s="186">
        <f t="shared" si="59"/>
        <v>0</v>
      </c>
      <c r="N202" s="186">
        <v>0</v>
      </c>
      <c r="O202" s="186">
        <f t="shared" si="60"/>
        <v>0</v>
      </c>
      <c r="P202" s="186">
        <v>0</v>
      </c>
      <c r="Q202" s="186">
        <f t="shared" si="61"/>
        <v>0</v>
      </c>
      <c r="R202" s="187"/>
      <c r="S202" s="187" t="s">
        <v>230</v>
      </c>
      <c r="T202" s="186" t="s">
        <v>222</v>
      </c>
      <c r="U202" s="186">
        <v>0</v>
      </c>
      <c r="V202" s="186">
        <f t="shared" si="62"/>
        <v>0</v>
      </c>
      <c r="W202" s="187"/>
      <c r="X202" s="187"/>
      <c r="Y202" s="149"/>
      <c r="Z202" s="149"/>
      <c r="AA202" s="149"/>
      <c r="AB202" s="149"/>
      <c r="AC202" s="149"/>
      <c r="AD202" s="149"/>
      <c r="AE202" s="149" t="s">
        <v>2226</v>
      </c>
      <c r="AF202" s="149" t="s">
        <v>2237</v>
      </c>
      <c r="AG202" s="149"/>
      <c r="AH202" s="194"/>
      <c r="AI202" s="194"/>
      <c r="AJ202" s="197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5">
      <c r="A203" s="182">
        <v>170</v>
      </c>
      <c r="B203" s="183" t="s">
        <v>2231</v>
      </c>
      <c r="C203" s="183" t="s">
        <v>2238</v>
      </c>
      <c r="D203" s="184" t="s">
        <v>501</v>
      </c>
      <c r="E203" s="185">
        <v>12</v>
      </c>
      <c r="F203" s="188"/>
      <c r="G203" s="186">
        <f t="shared" si="56"/>
        <v>0</v>
      </c>
      <c r="H203" s="188"/>
      <c r="I203" s="186">
        <f t="shared" si="57"/>
        <v>0</v>
      </c>
      <c r="J203" s="188"/>
      <c r="K203" s="186">
        <f t="shared" si="58"/>
        <v>0</v>
      </c>
      <c r="L203" s="186">
        <v>21</v>
      </c>
      <c r="M203" s="186">
        <f t="shared" si="59"/>
        <v>0</v>
      </c>
      <c r="N203" s="186">
        <v>0</v>
      </c>
      <c r="O203" s="186">
        <f t="shared" si="60"/>
        <v>0</v>
      </c>
      <c r="P203" s="186">
        <v>0</v>
      </c>
      <c r="Q203" s="186">
        <f t="shared" si="61"/>
        <v>0</v>
      </c>
      <c r="R203" s="187"/>
      <c r="S203" s="187" t="s">
        <v>230</v>
      </c>
      <c r="T203" s="186" t="s">
        <v>222</v>
      </c>
      <c r="U203" s="186">
        <v>0</v>
      </c>
      <c r="V203" s="186">
        <f t="shared" si="62"/>
        <v>0</v>
      </c>
      <c r="W203" s="187"/>
      <c r="X203" s="187"/>
      <c r="Y203" s="149"/>
      <c r="Z203" s="149"/>
      <c r="AA203" s="149"/>
      <c r="AB203" s="149"/>
      <c r="AC203" s="149"/>
      <c r="AD203" s="149"/>
      <c r="AE203" s="149" t="s">
        <v>2226</v>
      </c>
      <c r="AF203" s="149" t="s">
        <v>2239</v>
      </c>
      <c r="AG203" s="149"/>
      <c r="AH203" s="194"/>
      <c r="AI203" s="194"/>
      <c r="AJ203" s="197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5">
      <c r="A204" s="182">
        <v>171</v>
      </c>
      <c r="B204" s="183" t="s">
        <v>2240</v>
      </c>
      <c r="C204" s="183" t="s">
        <v>2241</v>
      </c>
      <c r="D204" s="184" t="s">
        <v>2242</v>
      </c>
      <c r="E204" s="185">
        <v>10</v>
      </c>
      <c r="F204" s="188"/>
      <c r="G204" s="186">
        <f t="shared" si="56"/>
        <v>0</v>
      </c>
      <c r="H204" s="188"/>
      <c r="I204" s="186">
        <f t="shared" si="57"/>
        <v>0</v>
      </c>
      <c r="J204" s="188"/>
      <c r="K204" s="186">
        <f t="shared" si="58"/>
        <v>0</v>
      </c>
      <c r="L204" s="186">
        <v>21</v>
      </c>
      <c r="M204" s="186">
        <f t="shared" si="59"/>
        <v>0</v>
      </c>
      <c r="N204" s="186">
        <v>0</v>
      </c>
      <c r="O204" s="186">
        <f t="shared" si="60"/>
        <v>0</v>
      </c>
      <c r="P204" s="186">
        <v>0</v>
      </c>
      <c r="Q204" s="186">
        <f t="shared" si="61"/>
        <v>0</v>
      </c>
      <c r="R204" s="187"/>
      <c r="S204" s="187" t="s">
        <v>230</v>
      </c>
      <c r="T204" s="186" t="s">
        <v>222</v>
      </c>
      <c r="U204" s="186">
        <v>0</v>
      </c>
      <c r="V204" s="186">
        <f t="shared" si="62"/>
        <v>0</v>
      </c>
      <c r="W204" s="187"/>
      <c r="X204" s="187"/>
      <c r="Y204" s="149"/>
      <c r="Z204" s="149"/>
      <c r="AA204" s="149"/>
      <c r="AB204" s="149"/>
      <c r="AC204" s="149"/>
      <c r="AD204" s="149"/>
      <c r="AE204" s="149" t="s">
        <v>367</v>
      </c>
      <c r="AF204" s="149" t="s">
        <v>2243</v>
      </c>
      <c r="AG204" s="149"/>
      <c r="AH204" s="194"/>
      <c r="AI204" s="194"/>
      <c r="AJ204" s="197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5">
      <c r="A205" s="182">
        <v>172</v>
      </c>
      <c r="B205" s="183" t="s">
        <v>2244</v>
      </c>
      <c r="C205" s="183" t="s">
        <v>2245</v>
      </c>
      <c r="D205" s="184" t="s">
        <v>0</v>
      </c>
      <c r="E205" s="185">
        <v>3424.8919999999998</v>
      </c>
      <c r="F205" s="188"/>
      <c r="G205" s="186">
        <f t="shared" si="56"/>
        <v>0</v>
      </c>
      <c r="H205" s="188"/>
      <c r="I205" s="186">
        <f t="shared" si="57"/>
        <v>0</v>
      </c>
      <c r="J205" s="188"/>
      <c r="K205" s="186">
        <f t="shared" si="58"/>
        <v>0</v>
      </c>
      <c r="L205" s="186">
        <v>21</v>
      </c>
      <c r="M205" s="186">
        <f t="shared" si="59"/>
        <v>0</v>
      </c>
      <c r="N205" s="186">
        <v>0</v>
      </c>
      <c r="O205" s="186">
        <f t="shared" si="60"/>
        <v>0</v>
      </c>
      <c r="P205" s="186">
        <v>0</v>
      </c>
      <c r="Q205" s="186">
        <f t="shared" si="61"/>
        <v>0</v>
      </c>
      <c r="R205" s="187" t="s">
        <v>2128</v>
      </c>
      <c r="S205" s="187" t="s">
        <v>221</v>
      </c>
      <c r="T205" s="186" t="s">
        <v>221</v>
      </c>
      <c r="U205" s="186">
        <v>0</v>
      </c>
      <c r="V205" s="186">
        <f t="shared" si="62"/>
        <v>0</v>
      </c>
      <c r="W205" s="187"/>
      <c r="X205" s="187"/>
      <c r="Y205" s="149"/>
      <c r="Z205" s="149"/>
      <c r="AA205" s="149"/>
      <c r="AB205" s="149"/>
      <c r="AC205" s="149"/>
      <c r="AD205" s="149"/>
      <c r="AE205" s="149" t="s">
        <v>1815</v>
      </c>
      <c r="AF205" s="149" t="s">
        <v>2246</v>
      </c>
      <c r="AG205" s="149"/>
      <c r="AH205" s="194"/>
      <c r="AI205" s="194"/>
      <c r="AJ205" s="197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x14ac:dyDescent="0.25">
      <c r="A206" s="136"/>
      <c r="B206" s="154"/>
      <c r="C206" s="154"/>
      <c r="D206" s="157"/>
      <c r="E206" s="158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60"/>
      <c r="S206" s="160"/>
      <c r="T206" s="159"/>
      <c r="U206" s="159"/>
      <c r="V206" s="159"/>
      <c r="W206" s="160"/>
      <c r="X206" s="160"/>
      <c r="AH206" s="193"/>
      <c r="AI206" s="193"/>
      <c r="AJ206" s="196"/>
    </row>
    <row r="207" spans="1:60" x14ac:dyDescent="0.25">
      <c r="A207" s="152" t="s">
        <v>215</v>
      </c>
      <c r="B207" s="169" t="s">
        <v>148</v>
      </c>
      <c r="C207" s="169" t="s">
        <v>149</v>
      </c>
      <c r="D207" s="170"/>
      <c r="E207" s="171"/>
      <c r="F207" s="172"/>
      <c r="G207" s="173">
        <f>SUMIF(AE208:AE227,"&lt;&gt;NOR",G208:G227)</f>
        <v>0</v>
      </c>
      <c r="H207" s="172"/>
      <c r="I207" s="172">
        <f>SUM(I208:I227)</f>
        <v>0</v>
      </c>
      <c r="J207" s="172"/>
      <c r="K207" s="172">
        <f>SUM(K208:K227)</f>
        <v>0</v>
      </c>
      <c r="L207" s="172"/>
      <c r="M207" s="172">
        <f>SUM(M208:M227)</f>
        <v>0</v>
      </c>
      <c r="N207" s="172"/>
      <c r="O207" s="172">
        <f>SUM(O208:O227)</f>
        <v>0.02</v>
      </c>
      <c r="P207" s="172"/>
      <c r="Q207" s="172">
        <f>SUM(Q208:Q227)</f>
        <v>0</v>
      </c>
      <c r="R207" s="174"/>
      <c r="S207" s="174"/>
      <c r="T207" s="172"/>
      <c r="U207" s="172"/>
      <c r="V207" s="172">
        <f>SUM(V208:V227)</f>
        <v>16.380000000000003</v>
      </c>
      <c r="W207" s="174"/>
      <c r="X207" s="175"/>
      <c r="AE207" t="s">
        <v>216</v>
      </c>
      <c r="AH207" s="193"/>
      <c r="AI207" s="193"/>
      <c r="AJ207" s="196"/>
    </row>
    <row r="208" spans="1:60" outlineLevel="1" x14ac:dyDescent="0.25">
      <c r="A208" s="182">
        <v>173</v>
      </c>
      <c r="B208" s="183" t="s">
        <v>2247</v>
      </c>
      <c r="C208" s="183" t="s">
        <v>2248</v>
      </c>
      <c r="D208" s="184" t="s">
        <v>382</v>
      </c>
      <c r="E208" s="185">
        <v>8</v>
      </c>
      <c r="F208" s="188"/>
      <c r="G208" s="186">
        <f t="shared" ref="G208:G227" si="63">ROUND(E208*F208,2)</f>
        <v>0</v>
      </c>
      <c r="H208" s="188"/>
      <c r="I208" s="186">
        <f t="shared" ref="I208:I227" si="64">ROUND(E208*H208,2)</f>
        <v>0</v>
      </c>
      <c r="J208" s="188"/>
      <c r="K208" s="186">
        <f t="shared" ref="K208:K227" si="65">ROUND(E208*J208,2)</f>
        <v>0</v>
      </c>
      <c r="L208" s="186">
        <v>21</v>
      </c>
      <c r="M208" s="186">
        <f t="shared" ref="M208:M227" si="66">G208*(1+L208/100)</f>
        <v>0</v>
      </c>
      <c r="N208" s="186">
        <v>8.0000000000000007E-5</v>
      </c>
      <c r="O208" s="186">
        <f t="shared" ref="O208:O227" si="67">ROUND(E208*N208,2)</f>
        <v>0</v>
      </c>
      <c r="P208" s="186">
        <v>0</v>
      </c>
      <c r="Q208" s="186">
        <f t="shared" ref="Q208:Q227" si="68">ROUND(E208*P208,2)</f>
        <v>0</v>
      </c>
      <c r="R208" s="187" t="s">
        <v>2128</v>
      </c>
      <c r="S208" s="187" t="s">
        <v>221</v>
      </c>
      <c r="T208" s="186" t="s">
        <v>221</v>
      </c>
      <c r="U208" s="186">
        <v>5.0999999999999997E-2</v>
      </c>
      <c r="V208" s="186">
        <f t="shared" ref="V208:V227" si="69">ROUND(E208*U208,2)</f>
        <v>0.41</v>
      </c>
      <c r="W208" s="187"/>
      <c r="X208" s="187"/>
      <c r="Y208" s="149"/>
      <c r="Z208" s="149"/>
      <c r="AA208" s="149"/>
      <c r="AB208" s="149"/>
      <c r="AC208" s="149"/>
      <c r="AD208" s="149"/>
      <c r="AE208" s="149" t="s">
        <v>1815</v>
      </c>
      <c r="AF208" s="149" t="s">
        <v>2249</v>
      </c>
      <c r="AG208" s="149"/>
      <c r="AH208" s="194"/>
      <c r="AI208" s="194"/>
      <c r="AJ208" s="197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5">
      <c r="A209" s="176">
        <v>174</v>
      </c>
      <c r="B209" s="177" t="s">
        <v>2250</v>
      </c>
      <c r="C209" s="177" t="s">
        <v>2251</v>
      </c>
      <c r="D209" s="178" t="s">
        <v>382</v>
      </c>
      <c r="E209" s="179">
        <v>2</v>
      </c>
      <c r="F209" s="200"/>
      <c r="G209" s="180">
        <f t="shared" si="63"/>
        <v>0</v>
      </c>
      <c r="H209" s="200"/>
      <c r="I209" s="180">
        <f t="shared" si="64"/>
        <v>0</v>
      </c>
      <c r="J209" s="200"/>
      <c r="K209" s="180">
        <f t="shared" si="65"/>
        <v>0</v>
      </c>
      <c r="L209" s="180">
        <v>21</v>
      </c>
      <c r="M209" s="180">
        <f t="shared" si="66"/>
        <v>0</v>
      </c>
      <c r="N209" s="180">
        <v>2.3000000000000001E-4</v>
      </c>
      <c r="O209" s="180">
        <f t="shared" si="67"/>
        <v>0</v>
      </c>
      <c r="P209" s="180">
        <v>0</v>
      </c>
      <c r="Q209" s="180">
        <f t="shared" si="68"/>
        <v>0</v>
      </c>
      <c r="R209" s="181" t="s">
        <v>2128</v>
      </c>
      <c r="S209" s="181" t="s">
        <v>221</v>
      </c>
      <c r="T209" s="180" t="s">
        <v>222</v>
      </c>
      <c r="U209" s="180">
        <v>0.20599999999999999</v>
      </c>
      <c r="V209" s="180">
        <f t="shared" si="69"/>
        <v>0.41</v>
      </c>
      <c r="W209" s="181"/>
      <c r="X209" s="181"/>
      <c r="Y209" s="149"/>
      <c r="Z209" s="149"/>
      <c r="AA209" s="149"/>
      <c r="AB209" s="149"/>
      <c r="AC209" s="149"/>
      <c r="AD209" s="149"/>
      <c r="AE209" s="149" t="s">
        <v>1815</v>
      </c>
      <c r="AF209" s="149" t="s">
        <v>2252</v>
      </c>
      <c r="AG209" s="149"/>
      <c r="AH209" s="194"/>
      <c r="AI209" s="194"/>
      <c r="AJ209" s="197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5">
      <c r="A210" s="182">
        <v>175</v>
      </c>
      <c r="B210" s="183" t="s">
        <v>2253</v>
      </c>
      <c r="C210" s="183" t="s">
        <v>2254</v>
      </c>
      <c r="D210" s="184" t="s">
        <v>382</v>
      </c>
      <c r="E210" s="185">
        <v>1</v>
      </c>
      <c r="F210" s="188"/>
      <c r="G210" s="186">
        <f t="shared" si="63"/>
        <v>0</v>
      </c>
      <c r="H210" s="188"/>
      <c r="I210" s="186">
        <f t="shared" si="64"/>
        <v>0</v>
      </c>
      <c r="J210" s="188"/>
      <c r="K210" s="186">
        <f t="shared" si="65"/>
        <v>0</v>
      </c>
      <c r="L210" s="186">
        <v>21</v>
      </c>
      <c r="M210" s="186">
        <f t="shared" si="66"/>
        <v>0</v>
      </c>
      <c r="N210" s="186">
        <v>2.5000000000000001E-4</v>
      </c>
      <c r="O210" s="186">
        <f t="shared" si="67"/>
        <v>0</v>
      </c>
      <c r="P210" s="186">
        <v>0</v>
      </c>
      <c r="Q210" s="186">
        <f t="shared" si="68"/>
        <v>0</v>
      </c>
      <c r="R210" s="187" t="s">
        <v>2128</v>
      </c>
      <c r="S210" s="187" t="s">
        <v>221</v>
      </c>
      <c r="T210" s="186" t="s">
        <v>222</v>
      </c>
      <c r="U210" s="186">
        <v>0.20599999999999999</v>
      </c>
      <c r="V210" s="186">
        <f t="shared" si="69"/>
        <v>0.21</v>
      </c>
      <c r="W210" s="187"/>
      <c r="X210" s="187"/>
      <c r="Y210" s="149"/>
      <c r="Z210" s="149"/>
      <c r="AA210" s="149"/>
      <c r="AB210" s="149"/>
      <c r="AC210" s="149"/>
      <c r="AD210" s="149"/>
      <c r="AE210" s="149" t="s">
        <v>1815</v>
      </c>
      <c r="AF210" s="149" t="s">
        <v>2255</v>
      </c>
      <c r="AG210" s="149"/>
      <c r="AH210" s="194"/>
      <c r="AI210" s="194"/>
      <c r="AJ210" s="197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5">
      <c r="A211" s="182">
        <v>176</v>
      </c>
      <c r="B211" s="183" t="s">
        <v>2256</v>
      </c>
      <c r="C211" s="183" t="s">
        <v>2257</v>
      </c>
      <c r="D211" s="184" t="s">
        <v>382</v>
      </c>
      <c r="E211" s="185">
        <v>1</v>
      </c>
      <c r="F211" s="188"/>
      <c r="G211" s="186">
        <f t="shared" si="63"/>
        <v>0</v>
      </c>
      <c r="H211" s="188"/>
      <c r="I211" s="186">
        <f t="shared" si="64"/>
        <v>0</v>
      </c>
      <c r="J211" s="188"/>
      <c r="K211" s="186">
        <f t="shared" si="65"/>
        <v>0</v>
      </c>
      <c r="L211" s="186">
        <v>21</v>
      </c>
      <c r="M211" s="186">
        <f t="shared" si="66"/>
        <v>0</v>
      </c>
      <c r="N211" s="186">
        <v>2.7999999999999998E-4</v>
      </c>
      <c r="O211" s="186">
        <f t="shared" si="67"/>
        <v>0</v>
      </c>
      <c r="P211" s="186">
        <v>0</v>
      </c>
      <c r="Q211" s="186">
        <f t="shared" si="68"/>
        <v>0</v>
      </c>
      <c r="R211" s="187" t="s">
        <v>2128</v>
      </c>
      <c r="S211" s="187" t="s">
        <v>221</v>
      </c>
      <c r="T211" s="186" t="s">
        <v>222</v>
      </c>
      <c r="U211" s="186">
        <v>0.20599999999999999</v>
      </c>
      <c r="V211" s="186">
        <f t="shared" si="69"/>
        <v>0.21</v>
      </c>
      <c r="W211" s="187"/>
      <c r="X211" s="187"/>
      <c r="Y211" s="149"/>
      <c r="Z211" s="149"/>
      <c r="AA211" s="149"/>
      <c r="AB211" s="149"/>
      <c r="AC211" s="149"/>
      <c r="AD211" s="149"/>
      <c r="AE211" s="149" t="s">
        <v>1815</v>
      </c>
      <c r="AF211" s="149" t="s">
        <v>2258</v>
      </c>
      <c r="AG211" s="149"/>
      <c r="AH211" s="194"/>
      <c r="AI211" s="194"/>
      <c r="AJ211" s="197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5">
      <c r="A212" s="182">
        <v>177</v>
      </c>
      <c r="B212" s="183" t="s">
        <v>2259</v>
      </c>
      <c r="C212" s="183" t="s">
        <v>2260</v>
      </c>
      <c r="D212" s="184" t="s">
        <v>382</v>
      </c>
      <c r="E212" s="185">
        <v>13</v>
      </c>
      <c r="F212" s="188"/>
      <c r="G212" s="186">
        <f t="shared" si="63"/>
        <v>0</v>
      </c>
      <c r="H212" s="188"/>
      <c r="I212" s="186">
        <f t="shared" si="64"/>
        <v>0</v>
      </c>
      <c r="J212" s="188"/>
      <c r="K212" s="186">
        <f t="shared" si="65"/>
        <v>0</v>
      </c>
      <c r="L212" s="186">
        <v>21</v>
      </c>
      <c r="M212" s="186">
        <f t="shared" si="66"/>
        <v>0</v>
      </c>
      <c r="N212" s="186">
        <v>3.5E-4</v>
      </c>
      <c r="O212" s="186">
        <f t="shared" si="67"/>
        <v>0</v>
      </c>
      <c r="P212" s="186">
        <v>0</v>
      </c>
      <c r="Q212" s="186">
        <f t="shared" si="68"/>
        <v>0</v>
      </c>
      <c r="R212" s="187" t="s">
        <v>2128</v>
      </c>
      <c r="S212" s="187" t="s">
        <v>221</v>
      </c>
      <c r="T212" s="186" t="s">
        <v>222</v>
      </c>
      <c r="U212" s="186">
        <v>0.22700000000000001</v>
      </c>
      <c r="V212" s="186">
        <f t="shared" si="69"/>
        <v>2.95</v>
      </c>
      <c r="W212" s="187"/>
      <c r="X212" s="187"/>
      <c r="Y212" s="149"/>
      <c r="Z212" s="149"/>
      <c r="AA212" s="149"/>
      <c r="AB212" s="149"/>
      <c r="AC212" s="149"/>
      <c r="AD212" s="149"/>
      <c r="AE212" s="149" t="s">
        <v>1815</v>
      </c>
      <c r="AF212" s="149" t="s">
        <v>2261</v>
      </c>
      <c r="AG212" s="149"/>
      <c r="AH212" s="194"/>
      <c r="AI212" s="194"/>
      <c r="AJ212" s="197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5">
      <c r="A213" s="182">
        <v>178</v>
      </c>
      <c r="B213" s="183" t="s">
        <v>2262</v>
      </c>
      <c r="C213" s="183" t="s">
        <v>2263</v>
      </c>
      <c r="D213" s="184" t="s">
        <v>382</v>
      </c>
      <c r="E213" s="185">
        <v>3</v>
      </c>
      <c r="F213" s="188"/>
      <c r="G213" s="186">
        <f t="shared" si="63"/>
        <v>0</v>
      </c>
      <c r="H213" s="188"/>
      <c r="I213" s="186">
        <f t="shared" si="64"/>
        <v>0</v>
      </c>
      <c r="J213" s="188"/>
      <c r="K213" s="186">
        <f t="shared" si="65"/>
        <v>0</v>
      </c>
      <c r="L213" s="186">
        <v>21</v>
      </c>
      <c r="M213" s="186">
        <f t="shared" si="66"/>
        <v>0</v>
      </c>
      <c r="N213" s="186">
        <v>4.0000000000000002E-4</v>
      </c>
      <c r="O213" s="186">
        <f t="shared" si="67"/>
        <v>0</v>
      </c>
      <c r="P213" s="186">
        <v>0</v>
      </c>
      <c r="Q213" s="186">
        <f t="shared" si="68"/>
        <v>0</v>
      </c>
      <c r="R213" s="187" t="s">
        <v>2128</v>
      </c>
      <c r="S213" s="187" t="s">
        <v>221</v>
      </c>
      <c r="T213" s="186" t="s">
        <v>222</v>
      </c>
      <c r="U213" s="186">
        <v>0.22700000000000001</v>
      </c>
      <c r="V213" s="186">
        <f t="shared" si="69"/>
        <v>0.68</v>
      </c>
      <c r="W213" s="187"/>
      <c r="X213" s="187"/>
      <c r="Y213" s="149"/>
      <c r="Z213" s="149"/>
      <c r="AA213" s="149"/>
      <c r="AB213" s="149"/>
      <c r="AC213" s="149"/>
      <c r="AD213" s="149"/>
      <c r="AE213" s="149" t="s">
        <v>1815</v>
      </c>
      <c r="AF213" s="149" t="s">
        <v>2264</v>
      </c>
      <c r="AG213" s="149"/>
      <c r="AH213" s="194"/>
      <c r="AI213" s="194"/>
      <c r="AJ213" s="197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5">
      <c r="A214" s="182">
        <v>179</v>
      </c>
      <c r="B214" s="183" t="s">
        <v>2265</v>
      </c>
      <c r="C214" s="183" t="s">
        <v>2266</v>
      </c>
      <c r="D214" s="184" t="s">
        <v>382</v>
      </c>
      <c r="E214" s="185">
        <v>3</v>
      </c>
      <c r="F214" s="188"/>
      <c r="G214" s="186">
        <f t="shared" si="63"/>
        <v>0</v>
      </c>
      <c r="H214" s="188"/>
      <c r="I214" s="186">
        <f t="shared" si="64"/>
        <v>0</v>
      </c>
      <c r="J214" s="188"/>
      <c r="K214" s="186">
        <f t="shared" si="65"/>
        <v>0</v>
      </c>
      <c r="L214" s="186">
        <v>21</v>
      </c>
      <c r="M214" s="186">
        <f t="shared" si="66"/>
        <v>0</v>
      </c>
      <c r="N214" s="186">
        <v>4.2999999999999999E-4</v>
      </c>
      <c r="O214" s="186">
        <f t="shared" si="67"/>
        <v>0</v>
      </c>
      <c r="P214" s="186">
        <v>0</v>
      </c>
      <c r="Q214" s="186">
        <f t="shared" si="68"/>
        <v>0</v>
      </c>
      <c r="R214" s="187" t="s">
        <v>2128</v>
      </c>
      <c r="S214" s="187" t="s">
        <v>221</v>
      </c>
      <c r="T214" s="186" t="s">
        <v>222</v>
      </c>
      <c r="U214" s="186">
        <v>0.22700000000000001</v>
      </c>
      <c r="V214" s="186">
        <f t="shared" si="69"/>
        <v>0.68</v>
      </c>
      <c r="W214" s="187"/>
      <c r="X214" s="187"/>
      <c r="Y214" s="149"/>
      <c r="Z214" s="149"/>
      <c r="AA214" s="149"/>
      <c r="AB214" s="149"/>
      <c r="AC214" s="149"/>
      <c r="AD214" s="149"/>
      <c r="AE214" s="149" t="s">
        <v>1815</v>
      </c>
      <c r="AF214" s="149" t="s">
        <v>2267</v>
      </c>
      <c r="AG214" s="149"/>
      <c r="AH214" s="194"/>
      <c r="AI214" s="194"/>
      <c r="AJ214" s="197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5">
      <c r="A215" s="182">
        <v>180</v>
      </c>
      <c r="B215" s="183" t="s">
        <v>2268</v>
      </c>
      <c r="C215" s="183" t="s">
        <v>2269</v>
      </c>
      <c r="D215" s="184" t="s">
        <v>382</v>
      </c>
      <c r="E215" s="185">
        <v>2</v>
      </c>
      <c r="F215" s="188"/>
      <c r="G215" s="186">
        <f t="shared" si="63"/>
        <v>0</v>
      </c>
      <c r="H215" s="188"/>
      <c r="I215" s="186">
        <f t="shared" si="64"/>
        <v>0</v>
      </c>
      <c r="J215" s="188"/>
      <c r="K215" s="186">
        <f t="shared" si="65"/>
        <v>0</v>
      </c>
      <c r="L215" s="186">
        <v>21</v>
      </c>
      <c r="M215" s="186">
        <f t="shared" si="66"/>
        <v>0</v>
      </c>
      <c r="N215" s="186">
        <v>8.0999999999999996E-4</v>
      </c>
      <c r="O215" s="186">
        <f t="shared" si="67"/>
        <v>0</v>
      </c>
      <c r="P215" s="186">
        <v>0</v>
      </c>
      <c r="Q215" s="186">
        <f t="shared" si="68"/>
        <v>0</v>
      </c>
      <c r="R215" s="187" t="s">
        <v>2128</v>
      </c>
      <c r="S215" s="187" t="s">
        <v>221</v>
      </c>
      <c r="T215" s="186" t="s">
        <v>221</v>
      </c>
      <c r="U215" s="186">
        <v>0.35</v>
      </c>
      <c r="V215" s="186">
        <f t="shared" si="69"/>
        <v>0.7</v>
      </c>
      <c r="W215" s="187"/>
      <c r="X215" s="187"/>
      <c r="Y215" s="149"/>
      <c r="Z215" s="149"/>
      <c r="AA215" s="149"/>
      <c r="AB215" s="149"/>
      <c r="AC215" s="149"/>
      <c r="AD215" s="149"/>
      <c r="AE215" s="149" t="s">
        <v>1815</v>
      </c>
      <c r="AF215" s="149" t="s">
        <v>2270</v>
      </c>
      <c r="AG215" s="149"/>
      <c r="AH215" s="194"/>
      <c r="AI215" s="194"/>
      <c r="AJ215" s="197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5">
      <c r="A216" s="182">
        <v>181</v>
      </c>
      <c r="B216" s="183" t="s">
        <v>2271</v>
      </c>
      <c r="C216" s="183" t="s">
        <v>2272</v>
      </c>
      <c r="D216" s="184" t="s">
        <v>382</v>
      </c>
      <c r="E216" s="185">
        <v>1</v>
      </c>
      <c r="F216" s="188"/>
      <c r="G216" s="186">
        <f t="shared" si="63"/>
        <v>0</v>
      </c>
      <c r="H216" s="188"/>
      <c r="I216" s="186">
        <f t="shared" si="64"/>
        <v>0</v>
      </c>
      <c r="J216" s="188"/>
      <c r="K216" s="186">
        <f t="shared" si="65"/>
        <v>0</v>
      </c>
      <c r="L216" s="186">
        <v>21</v>
      </c>
      <c r="M216" s="186">
        <f t="shared" si="66"/>
        <v>0</v>
      </c>
      <c r="N216" s="186">
        <v>0</v>
      </c>
      <c r="O216" s="186">
        <f t="shared" si="67"/>
        <v>0</v>
      </c>
      <c r="P216" s="186">
        <v>0</v>
      </c>
      <c r="Q216" s="186">
        <f t="shared" si="68"/>
        <v>0</v>
      </c>
      <c r="R216" s="187"/>
      <c r="S216" s="187" t="s">
        <v>230</v>
      </c>
      <c r="T216" s="186" t="s">
        <v>222</v>
      </c>
      <c r="U216" s="186">
        <v>0</v>
      </c>
      <c r="V216" s="186">
        <f t="shared" si="69"/>
        <v>0</v>
      </c>
      <c r="W216" s="187"/>
      <c r="X216" s="187"/>
      <c r="Y216" s="149"/>
      <c r="Z216" s="149"/>
      <c r="AA216" s="149"/>
      <c r="AB216" s="149"/>
      <c r="AC216" s="149"/>
      <c r="AD216" s="149"/>
      <c r="AE216" s="149" t="s">
        <v>1815</v>
      </c>
      <c r="AF216" s="149" t="s">
        <v>2273</v>
      </c>
      <c r="AG216" s="149"/>
      <c r="AH216" s="194"/>
      <c r="AI216" s="194"/>
      <c r="AJ216" s="197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5">
      <c r="A217" s="182">
        <v>182</v>
      </c>
      <c r="B217" s="183" t="s">
        <v>2274</v>
      </c>
      <c r="C217" s="183" t="s">
        <v>2275</v>
      </c>
      <c r="D217" s="184" t="s">
        <v>1086</v>
      </c>
      <c r="E217" s="185">
        <v>1</v>
      </c>
      <c r="F217" s="188"/>
      <c r="G217" s="186">
        <f t="shared" si="63"/>
        <v>0</v>
      </c>
      <c r="H217" s="188"/>
      <c r="I217" s="186">
        <f t="shared" si="64"/>
        <v>0</v>
      </c>
      <c r="J217" s="188"/>
      <c r="K217" s="186">
        <f t="shared" si="65"/>
        <v>0</v>
      </c>
      <c r="L217" s="186">
        <v>21</v>
      </c>
      <c r="M217" s="186">
        <f t="shared" si="66"/>
        <v>0</v>
      </c>
      <c r="N217" s="186">
        <v>0</v>
      </c>
      <c r="O217" s="186">
        <f t="shared" si="67"/>
        <v>0</v>
      </c>
      <c r="P217" s="186">
        <v>0</v>
      </c>
      <c r="Q217" s="186">
        <f t="shared" si="68"/>
        <v>0</v>
      </c>
      <c r="R217" s="187"/>
      <c r="S217" s="187" t="s">
        <v>230</v>
      </c>
      <c r="T217" s="186" t="s">
        <v>222</v>
      </c>
      <c r="U217" s="186">
        <v>0</v>
      </c>
      <c r="V217" s="186">
        <f t="shared" si="69"/>
        <v>0</v>
      </c>
      <c r="W217" s="187"/>
      <c r="X217" s="187"/>
      <c r="Y217" s="149"/>
      <c r="Z217" s="149"/>
      <c r="AA217" s="149"/>
      <c r="AB217" s="149"/>
      <c r="AC217" s="149"/>
      <c r="AD217" s="149"/>
      <c r="AE217" s="149" t="s">
        <v>1815</v>
      </c>
      <c r="AF217" s="149" t="s">
        <v>2276</v>
      </c>
      <c r="AG217" s="149"/>
      <c r="AH217" s="194"/>
      <c r="AI217" s="194"/>
      <c r="AJ217" s="197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82">
        <v>183</v>
      </c>
      <c r="B218" s="183" t="s">
        <v>2277</v>
      </c>
      <c r="C218" s="183" t="s">
        <v>2278</v>
      </c>
      <c r="D218" s="184" t="s">
        <v>382</v>
      </c>
      <c r="E218" s="185">
        <v>3</v>
      </c>
      <c r="F218" s="188"/>
      <c r="G218" s="186">
        <f t="shared" si="63"/>
        <v>0</v>
      </c>
      <c r="H218" s="188"/>
      <c r="I218" s="186">
        <f t="shared" si="64"/>
        <v>0</v>
      </c>
      <c r="J218" s="188"/>
      <c r="K218" s="186">
        <f t="shared" si="65"/>
        <v>0</v>
      </c>
      <c r="L218" s="186">
        <v>21</v>
      </c>
      <c r="M218" s="186">
        <f t="shared" si="66"/>
        <v>0</v>
      </c>
      <c r="N218" s="186">
        <v>2.0000000000000001E-4</v>
      </c>
      <c r="O218" s="186">
        <f t="shared" si="67"/>
        <v>0</v>
      </c>
      <c r="P218" s="186">
        <v>0</v>
      </c>
      <c r="Q218" s="186">
        <f t="shared" si="68"/>
        <v>0</v>
      </c>
      <c r="R218" s="187" t="s">
        <v>2128</v>
      </c>
      <c r="S218" s="187" t="s">
        <v>221</v>
      </c>
      <c r="T218" s="186" t="s">
        <v>222</v>
      </c>
      <c r="U218" s="186">
        <v>0.17499999999999999</v>
      </c>
      <c r="V218" s="186">
        <f t="shared" si="69"/>
        <v>0.53</v>
      </c>
      <c r="W218" s="187"/>
      <c r="X218" s="187"/>
      <c r="Y218" s="149"/>
      <c r="Z218" s="149"/>
      <c r="AA218" s="149"/>
      <c r="AB218" s="149"/>
      <c r="AC218" s="149"/>
      <c r="AD218" s="149"/>
      <c r="AE218" s="149" t="s">
        <v>1815</v>
      </c>
      <c r="AF218" s="149" t="s">
        <v>2279</v>
      </c>
      <c r="AG218" s="149"/>
      <c r="AH218" s="194"/>
      <c r="AI218" s="194"/>
      <c r="AJ218" s="197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82">
        <v>184</v>
      </c>
      <c r="B219" s="183" t="s">
        <v>2280</v>
      </c>
      <c r="C219" s="183" t="s">
        <v>2281</v>
      </c>
      <c r="D219" s="184" t="s">
        <v>382</v>
      </c>
      <c r="E219" s="185">
        <v>3</v>
      </c>
      <c r="F219" s="188"/>
      <c r="G219" s="186">
        <f t="shared" si="63"/>
        <v>0</v>
      </c>
      <c r="H219" s="188"/>
      <c r="I219" s="186">
        <f t="shared" si="64"/>
        <v>0</v>
      </c>
      <c r="J219" s="188"/>
      <c r="K219" s="186">
        <f t="shared" si="65"/>
        <v>0</v>
      </c>
      <c r="L219" s="186">
        <v>21</v>
      </c>
      <c r="M219" s="186">
        <f t="shared" si="66"/>
        <v>0</v>
      </c>
      <c r="N219" s="186">
        <v>2.3000000000000001E-4</v>
      </c>
      <c r="O219" s="186">
        <f t="shared" si="67"/>
        <v>0</v>
      </c>
      <c r="P219" s="186">
        <v>0</v>
      </c>
      <c r="Q219" s="186">
        <f t="shared" si="68"/>
        <v>0</v>
      </c>
      <c r="R219" s="187" t="s">
        <v>2128</v>
      </c>
      <c r="S219" s="187" t="s">
        <v>221</v>
      </c>
      <c r="T219" s="186" t="s">
        <v>222</v>
      </c>
      <c r="U219" s="186">
        <v>8.2000000000000003E-2</v>
      </c>
      <c r="V219" s="186">
        <f t="shared" si="69"/>
        <v>0.25</v>
      </c>
      <c r="W219" s="187"/>
      <c r="X219" s="187"/>
      <c r="Y219" s="149"/>
      <c r="Z219" s="149"/>
      <c r="AA219" s="149"/>
      <c r="AB219" s="149"/>
      <c r="AC219" s="149"/>
      <c r="AD219" s="149"/>
      <c r="AE219" s="149" t="s">
        <v>1815</v>
      </c>
      <c r="AF219" s="149" t="s">
        <v>2282</v>
      </c>
      <c r="AG219" s="149"/>
      <c r="AH219" s="194"/>
      <c r="AI219" s="194"/>
      <c r="AJ219" s="197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5">
      <c r="A220" s="182">
        <v>185</v>
      </c>
      <c r="B220" s="183" t="s">
        <v>2283</v>
      </c>
      <c r="C220" s="183" t="s">
        <v>2855</v>
      </c>
      <c r="D220" s="184" t="s">
        <v>1991</v>
      </c>
      <c r="E220" s="185">
        <v>29</v>
      </c>
      <c r="F220" s="188"/>
      <c r="G220" s="186">
        <f t="shared" si="63"/>
        <v>0</v>
      </c>
      <c r="H220" s="188"/>
      <c r="I220" s="186">
        <f t="shared" si="64"/>
        <v>0</v>
      </c>
      <c r="J220" s="188"/>
      <c r="K220" s="186">
        <f t="shared" si="65"/>
        <v>0</v>
      </c>
      <c r="L220" s="186">
        <v>21</v>
      </c>
      <c r="M220" s="186">
        <f t="shared" si="66"/>
        <v>0</v>
      </c>
      <c r="N220" s="186">
        <v>0</v>
      </c>
      <c r="O220" s="186">
        <f t="shared" si="67"/>
        <v>0</v>
      </c>
      <c r="P220" s="186">
        <v>0</v>
      </c>
      <c r="Q220" s="186">
        <f t="shared" si="68"/>
        <v>0</v>
      </c>
      <c r="R220" s="187"/>
      <c r="S220" s="187" t="s">
        <v>230</v>
      </c>
      <c r="T220" s="186" t="s">
        <v>222</v>
      </c>
      <c r="U220" s="186">
        <v>0</v>
      </c>
      <c r="V220" s="186">
        <f t="shared" si="69"/>
        <v>0</v>
      </c>
      <c r="W220" s="187"/>
      <c r="X220" s="187"/>
      <c r="Y220" s="149"/>
      <c r="Z220" s="149"/>
      <c r="AA220" s="149"/>
      <c r="AB220" s="149"/>
      <c r="AC220" s="149"/>
      <c r="AD220" s="149"/>
      <c r="AE220" s="149" t="s">
        <v>1815</v>
      </c>
      <c r="AF220" s="149" t="s">
        <v>2284</v>
      </c>
      <c r="AG220" s="149"/>
      <c r="AH220" s="194"/>
      <c r="AI220" s="194"/>
      <c r="AJ220" s="197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5">
      <c r="A221" s="182">
        <v>186</v>
      </c>
      <c r="B221" s="183" t="s">
        <v>2285</v>
      </c>
      <c r="C221" s="183" t="s">
        <v>2286</v>
      </c>
      <c r="D221" s="184" t="s">
        <v>382</v>
      </c>
      <c r="E221" s="185">
        <v>32</v>
      </c>
      <c r="F221" s="188"/>
      <c r="G221" s="186">
        <f t="shared" si="63"/>
        <v>0</v>
      </c>
      <c r="H221" s="188"/>
      <c r="I221" s="186">
        <f t="shared" si="64"/>
        <v>0</v>
      </c>
      <c r="J221" s="188"/>
      <c r="K221" s="186">
        <f t="shared" si="65"/>
        <v>0</v>
      </c>
      <c r="L221" s="186">
        <v>21</v>
      </c>
      <c r="M221" s="186">
        <f t="shared" si="66"/>
        <v>0</v>
      </c>
      <c r="N221" s="186">
        <v>1.3999999999999999E-4</v>
      </c>
      <c r="O221" s="186">
        <f t="shared" si="67"/>
        <v>0</v>
      </c>
      <c r="P221" s="186">
        <v>0</v>
      </c>
      <c r="Q221" s="186">
        <f t="shared" si="68"/>
        <v>0</v>
      </c>
      <c r="R221" s="187" t="s">
        <v>2128</v>
      </c>
      <c r="S221" s="187" t="s">
        <v>221</v>
      </c>
      <c r="T221" s="186" t="s">
        <v>221</v>
      </c>
      <c r="U221" s="186">
        <v>7.1999999999999995E-2</v>
      </c>
      <c r="V221" s="186">
        <f t="shared" si="69"/>
        <v>2.2999999999999998</v>
      </c>
      <c r="W221" s="187"/>
      <c r="X221" s="187"/>
      <c r="Y221" s="149"/>
      <c r="Z221" s="149"/>
      <c r="AA221" s="149"/>
      <c r="AB221" s="149"/>
      <c r="AC221" s="149"/>
      <c r="AD221" s="149"/>
      <c r="AE221" s="149" t="s">
        <v>1815</v>
      </c>
      <c r="AF221" s="149" t="s">
        <v>2287</v>
      </c>
      <c r="AG221" s="149"/>
      <c r="AH221" s="194"/>
      <c r="AI221" s="194"/>
      <c r="AJ221" s="197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82">
        <v>187</v>
      </c>
      <c r="B222" s="183" t="s">
        <v>2288</v>
      </c>
      <c r="C222" s="183" t="s">
        <v>2289</v>
      </c>
      <c r="D222" s="184" t="s">
        <v>382</v>
      </c>
      <c r="E222" s="185">
        <v>22</v>
      </c>
      <c r="F222" s="188"/>
      <c r="G222" s="186">
        <f t="shared" si="63"/>
        <v>0</v>
      </c>
      <c r="H222" s="188"/>
      <c r="I222" s="186">
        <f t="shared" si="64"/>
        <v>0</v>
      </c>
      <c r="J222" s="188"/>
      <c r="K222" s="186">
        <f t="shared" si="65"/>
        <v>0</v>
      </c>
      <c r="L222" s="186">
        <v>21</v>
      </c>
      <c r="M222" s="186">
        <f t="shared" si="66"/>
        <v>0</v>
      </c>
      <c r="N222" s="186">
        <v>1.3999999999999999E-4</v>
      </c>
      <c r="O222" s="186">
        <f t="shared" si="67"/>
        <v>0</v>
      </c>
      <c r="P222" s="186">
        <v>0</v>
      </c>
      <c r="Q222" s="186">
        <f t="shared" si="68"/>
        <v>0</v>
      </c>
      <c r="R222" s="187" t="s">
        <v>2128</v>
      </c>
      <c r="S222" s="187" t="s">
        <v>221</v>
      </c>
      <c r="T222" s="186" t="s">
        <v>221</v>
      </c>
      <c r="U222" s="186">
        <v>8.2000000000000003E-2</v>
      </c>
      <c r="V222" s="186">
        <f t="shared" si="69"/>
        <v>1.8</v>
      </c>
      <c r="W222" s="187"/>
      <c r="X222" s="187"/>
      <c r="Y222" s="149"/>
      <c r="Z222" s="149"/>
      <c r="AA222" s="149"/>
      <c r="AB222" s="149"/>
      <c r="AC222" s="149"/>
      <c r="AD222" s="149"/>
      <c r="AE222" s="149" t="s">
        <v>1815</v>
      </c>
      <c r="AF222" s="149" t="s">
        <v>2290</v>
      </c>
      <c r="AG222" s="149"/>
      <c r="AH222" s="194"/>
      <c r="AI222" s="194"/>
      <c r="AJ222" s="197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5">
      <c r="A223" s="182">
        <v>188</v>
      </c>
      <c r="B223" s="183" t="s">
        <v>2291</v>
      </c>
      <c r="C223" s="183" t="s">
        <v>2292</v>
      </c>
      <c r="D223" s="184" t="s">
        <v>382</v>
      </c>
      <c r="E223" s="185">
        <v>8</v>
      </c>
      <c r="F223" s="188"/>
      <c r="G223" s="186">
        <f t="shared" si="63"/>
        <v>0</v>
      </c>
      <c r="H223" s="188"/>
      <c r="I223" s="186">
        <f t="shared" si="64"/>
        <v>0</v>
      </c>
      <c r="J223" s="188"/>
      <c r="K223" s="186">
        <f t="shared" si="65"/>
        <v>0</v>
      </c>
      <c r="L223" s="186">
        <v>21</v>
      </c>
      <c r="M223" s="186">
        <f t="shared" si="66"/>
        <v>0</v>
      </c>
      <c r="N223" s="186">
        <v>6.3000000000000003E-4</v>
      </c>
      <c r="O223" s="186">
        <f t="shared" si="67"/>
        <v>0.01</v>
      </c>
      <c r="P223" s="186">
        <v>0</v>
      </c>
      <c r="Q223" s="186">
        <f t="shared" si="68"/>
        <v>0</v>
      </c>
      <c r="R223" s="187" t="s">
        <v>2128</v>
      </c>
      <c r="S223" s="187" t="s">
        <v>221</v>
      </c>
      <c r="T223" s="186" t="s">
        <v>222</v>
      </c>
      <c r="U223" s="186">
        <v>0.38100000000000001</v>
      </c>
      <c r="V223" s="186">
        <f t="shared" si="69"/>
        <v>3.05</v>
      </c>
      <c r="W223" s="187"/>
      <c r="X223" s="187"/>
      <c r="Y223" s="149"/>
      <c r="Z223" s="149"/>
      <c r="AA223" s="149"/>
      <c r="AB223" s="149"/>
      <c r="AC223" s="149"/>
      <c r="AD223" s="149"/>
      <c r="AE223" s="149" t="s">
        <v>1815</v>
      </c>
      <c r="AF223" s="149" t="s">
        <v>2293</v>
      </c>
      <c r="AG223" s="149"/>
      <c r="AH223" s="194"/>
      <c r="AI223" s="194"/>
      <c r="AJ223" s="197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5">
      <c r="A224" s="182">
        <v>189</v>
      </c>
      <c r="B224" s="183" t="s">
        <v>2294</v>
      </c>
      <c r="C224" s="183" t="s">
        <v>2295</v>
      </c>
      <c r="D224" s="184" t="s">
        <v>382</v>
      </c>
      <c r="E224" s="185">
        <v>3</v>
      </c>
      <c r="F224" s="188"/>
      <c r="G224" s="186">
        <f t="shared" si="63"/>
        <v>0</v>
      </c>
      <c r="H224" s="188"/>
      <c r="I224" s="186">
        <f t="shared" si="64"/>
        <v>0</v>
      </c>
      <c r="J224" s="188"/>
      <c r="K224" s="186">
        <f t="shared" si="65"/>
        <v>0</v>
      </c>
      <c r="L224" s="186">
        <v>21</v>
      </c>
      <c r="M224" s="186">
        <f t="shared" si="66"/>
        <v>0</v>
      </c>
      <c r="N224" s="186">
        <v>2.5699999999999998E-3</v>
      </c>
      <c r="O224" s="186">
        <f t="shared" si="67"/>
        <v>0.01</v>
      </c>
      <c r="P224" s="186">
        <v>0</v>
      </c>
      <c r="Q224" s="186">
        <f t="shared" si="68"/>
        <v>0</v>
      </c>
      <c r="R224" s="187" t="s">
        <v>2128</v>
      </c>
      <c r="S224" s="187" t="s">
        <v>221</v>
      </c>
      <c r="T224" s="186" t="s">
        <v>221</v>
      </c>
      <c r="U224" s="186">
        <v>0.433</v>
      </c>
      <c r="V224" s="186">
        <f t="shared" si="69"/>
        <v>1.3</v>
      </c>
      <c r="W224" s="187"/>
      <c r="X224" s="187"/>
      <c r="Y224" s="149"/>
      <c r="Z224" s="149"/>
      <c r="AA224" s="149"/>
      <c r="AB224" s="149"/>
      <c r="AC224" s="149"/>
      <c r="AD224" s="149"/>
      <c r="AE224" s="149" t="s">
        <v>1815</v>
      </c>
      <c r="AF224" s="149" t="s">
        <v>2296</v>
      </c>
      <c r="AG224" s="149"/>
      <c r="AH224" s="194"/>
      <c r="AI224" s="194"/>
      <c r="AJ224" s="197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5">
      <c r="A225" s="182">
        <v>190</v>
      </c>
      <c r="B225" s="183" t="s">
        <v>2297</v>
      </c>
      <c r="C225" s="183" t="s">
        <v>2298</v>
      </c>
      <c r="D225" s="184" t="s">
        <v>382</v>
      </c>
      <c r="E225" s="185">
        <v>3</v>
      </c>
      <c r="F225" s="188"/>
      <c r="G225" s="186">
        <f t="shared" si="63"/>
        <v>0</v>
      </c>
      <c r="H225" s="188"/>
      <c r="I225" s="186">
        <f t="shared" si="64"/>
        <v>0</v>
      </c>
      <c r="J225" s="188"/>
      <c r="K225" s="186">
        <f t="shared" si="65"/>
        <v>0</v>
      </c>
      <c r="L225" s="186">
        <v>21</v>
      </c>
      <c r="M225" s="186">
        <f t="shared" si="66"/>
        <v>0</v>
      </c>
      <c r="N225" s="186">
        <v>4.0000000000000002E-4</v>
      </c>
      <c r="O225" s="186">
        <f t="shared" si="67"/>
        <v>0</v>
      </c>
      <c r="P225" s="186">
        <v>0</v>
      </c>
      <c r="Q225" s="186">
        <f t="shared" si="68"/>
        <v>0</v>
      </c>
      <c r="R225" s="187" t="s">
        <v>2128</v>
      </c>
      <c r="S225" s="187" t="s">
        <v>221</v>
      </c>
      <c r="T225" s="186" t="s">
        <v>221</v>
      </c>
      <c r="U225" s="186">
        <v>7.1999999999999995E-2</v>
      </c>
      <c r="V225" s="186">
        <f t="shared" si="69"/>
        <v>0.22</v>
      </c>
      <c r="W225" s="187"/>
      <c r="X225" s="187"/>
      <c r="Y225" s="149"/>
      <c r="Z225" s="149"/>
      <c r="AA225" s="149"/>
      <c r="AB225" s="149"/>
      <c r="AC225" s="149"/>
      <c r="AD225" s="149"/>
      <c r="AE225" s="149" t="s">
        <v>1815</v>
      </c>
      <c r="AF225" s="149" t="s">
        <v>2299</v>
      </c>
      <c r="AG225" s="149"/>
      <c r="AH225" s="194"/>
      <c r="AI225" s="194"/>
      <c r="AJ225" s="197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5">
      <c r="A226" s="182">
        <v>191</v>
      </c>
      <c r="B226" s="183" t="s">
        <v>2300</v>
      </c>
      <c r="C226" s="183" t="s">
        <v>2301</v>
      </c>
      <c r="D226" s="184" t="s">
        <v>382</v>
      </c>
      <c r="E226" s="185">
        <v>1</v>
      </c>
      <c r="F226" s="188"/>
      <c r="G226" s="186">
        <f t="shared" si="63"/>
        <v>0</v>
      </c>
      <c r="H226" s="188"/>
      <c r="I226" s="186">
        <f t="shared" si="64"/>
        <v>0</v>
      </c>
      <c r="J226" s="188"/>
      <c r="K226" s="186">
        <f t="shared" si="65"/>
        <v>0</v>
      </c>
      <c r="L226" s="186">
        <v>21</v>
      </c>
      <c r="M226" s="186">
        <f t="shared" si="66"/>
        <v>0</v>
      </c>
      <c r="N226" s="186">
        <v>2.7200000000000002E-3</v>
      </c>
      <c r="O226" s="186">
        <f t="shared" si="67"/>
        <v>0</v>
      </c>
      <c r="P226" s="186">
        <v>0</v>
      </c>
      <c r="Q226" s="186">
        <f t="shared" si="68"/>
        <v>0</v>
      </c>
      <c r="R226" s="187" t="s">
        <v>2128</v>
      </c>
      <c r="S226" s="187" t="s">
        <v>221</v>
      </c>
      <c r="T226" s="186" t="s">
        <v>222</v>
      </c>
      <c r="U226" s="186">
        <v>0.68</v>
      </c>
      <c r="V226" s="186">
        <f t="shared" si="69"/>
        <v>0.68</v>
      </c>
      <c r="W226" s="187"/>
      <c r="X226" s="187"/>
      <c r="Y226" s="149"/>
      <c r="Z226" s="149"/>
      <c r="AA226" s="149"/>
      <c r="AB226" s="149"/>
      <c r="AC226" s="149"/>
      <c r="AD226" s="149"/>
      <c r="AE226" s="149" t="s">
        <v>1815</v>
      </c>
      <c r="AF226" s="149" t="s">
        <v>2302</v>
      </c>
      <c r="AG226" s="149"/>
      <c r="AH226" s="194"/>
      <c r="AI226" s="194"/>
      <c r="AJ226" s="197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5">
      <c r="A227" s="182">
        <v>192</v>
      </c>
      <c r="B227" s="183" t="s">
        <v>2303</v>
      </c>
      <c r="C227" s="183" t="s">
        <v>2304</v>
      </c>
      <c r="D227" s="184" t="s">
        <v>0</v>
      </c>
      <c r="E227" s="185">
        <v>578.43700000000001</v>
      </c>
      <c r="F227" s="188"/>
      <c r="G227" s="186">
        <f t="shared" si="63"/>
        <v>0</v>
      </c>
      <c r="H227" s="188"/>
      <c r="I227" s="186">
        <f t="shared" si="64"/>
        <v>0</v>
      </c>
      <c r="J227" s="188"/>
      <c r="K227" s="186">
        <f t="shared" si="65"/>
        <v>0</v>
      </c>
      <c r="L227" s="186">
        <v>21</v>
      </c>
      <c r="M227" s="186">
        <f t="shared" si="66"/>
        <v>0</v>
      </c>
      <c r="N227" s="186">
        <v>0</v>
      </c>
      <c r="O227" s="186">
        <f t="shared" si="67"/>
        <v>0</v>
      </c>
      <c r="P227" s="186">
        <v>0</v>
      </c>
      <c r="Q227" s="186">
        <f t="shared" si="68"/>
        <v>0</v>
      </c>
      <c r="R227" s="187" t="s">
        <v>2128</v>
      </c>
      <c r="S227" s="187" t="s">
        <v>221</v>
      </c>
      <c r="T227" s="186" t="s">
        <v>221</v>
      </c>
      <c r="U227" s="186">
        <v>0</v>
      </c>
      <c r="V227" s="186">
        <f t="shared" si="69"/>
        <v>0</v>
      </c>
      <c r="W227" s="187"/>
      <c r="X227" s="187"/>
      <c r="Y227" s="149"/>
      <c r="Z227" s="149"/>
      <c r="AA227" s="149"/>
      <c r="AB227" s="149"/>
      <c r="AC227" s="149"/>
      <c r="AD227" s="149"/>
      <c r="AE227" s="149" t="s">
        <v>1815</v>
      </c>
      <c r="AF227" s="149" t="s">
        <v>2305</v>
      </c>
      <c r="AG227" s="149"/>
      <c r="AH227" s="194"/>
      <c r="AI227" s="194"/>
      <c r="AJ227" s="197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x14ac:dyDescent="0.25">
      <c r="A228" s="136"/>
      <c r="B228" s="154"/>
      <c r="C228" s="154"/>
      <c r="D228" s="157"/>
      <c r="E228" s="158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60"/>
      <c r="S228" s="160"/>
      <c r="T228" s="159"/>
      <c r="U228" s="159"/>
      <c r="V228" s="159"/>
      <c r="W228" s="160"/>
      <c r="X228" s="160"/>
      <c r="AH228" s="193"/>
      <c r="AI228" s="193"/>
      <c r="AJ228" s="196"/>
    </row>
    <row r="229" spans="1:60" x14ac:dyDescent="0.25">
      <c r="A229" s="152" t="s">
        <v>215</v>
      </c>
      <c r="B229" s="169" t="s">
        <v>150</v>
      </c>
      <c r="C229" s="169" t="s">
        <v>151</v>
      </c>
      <c r="D229" s="170"/>
      <c r="E229" s="171"/>
      <c r="F229" s="172"/>
      <c r="G229" s="173">
        <f>SUMIF(AE230:AE246,"&lt;&gt;NOR",G230:G246)</f>
        <v>0</v>
      </c>
      <c r="H229" s="172"/>
      <c r="I229" s="172">
        <f>SUM(I230:I246)</f>
        <v>0</v>
      </c>
      <c r="J229" s="172"/>
      <c r="K229" s="172">
        <f>SUM(K230:K246)</f>
        <v>0</v>
      </c>
      <c r="L229" s="172"/>
      <c r="M229" s="172">
        <f>SUM(M230:M246)</f>
        <v>0</v>
      </c>
      <c r="N229" s="172"/>
      <c r="O229" s="172">
        <f>SUM(O230:O246)</f>
        <v>0.92000000000000026</v>
      </c>
      <c r="P229" s="172"/>
      <c r="Q229" s="172">
        <f>SUM(Q230:Q246)</f>
        <v>0</v>
      </c>
      <c r="R229" s="174"/>
      <c r="S229" s="174"/>
      <c r="T229" s="172"/>
      <c r="U229" s="172"/>
      <c r="V229" s="172">
        <f>SUM(V230:V246)</f>
        <v>73.13</v>
      </c>
      <c r="W229" s="174"/>
      <c r="X229" s="175"/>
      <c r="AE229" t="s">
        <v>216</v>
      </c>
      <c r="AH229" s="193"/>
      <c r="AI229" s="193"/>
      <c r="AJ229" s="196"/>
    </row>
    <row r="230" spans="1:60" outlineLevel="1" x14ac:dyDescent="0.25">
      <c r="A230" s="182">
        <v>193</v>
      </c>
      <c r="B230" s="183" t="s">
        <v>2306</v>
      </c>
      <c r="C230" s="183" t="s">
        <v>2307</v>
      </c>
      <c r="D230" s="184" t="s">
        <v>382</v>
      </c>
      <c r="E230" s="185">
        <v>32</v>
      </c>
      <c r="F230" s="188"/>
      <c r="G230" s="186">
        <f t="shared" ref="G230:G246" si="70">ROUND(E230*F230,2)</f>
        <v>0</v>
      </c>
      <c r="H230" s="188"/>
      <c r="I230" s="186">
        <f t="shared" ref="I230:I246" si="71">ROUND(E230*H230,2)</f>
        <v>0</v>
      </c>
      <c r="J230" s="188"/>
      <c r="K230" s="186">
        <f t="shared" ref="K230:K246" si="72">ROUND(E230*J230,2)</f>
        <v>0</v>
      </c>
      <c r="L230" s="186">
        <v>21</v>
      </c>
      <c r="M230" s="186">
        <f t="shared" ref="M230:M246" si="73">G230*(1+L230/100)</f>
        <v>0</v>
      </c>
      <c r="N230" s="186">
        <v>0</v>
      </c>
      <c r="O230" s="186">
        <f t="shared" ref="O230:O246" si="74">ROUND(E230*N230,2)</f>
        <v>0</v>
      </c>
      <c r="P230" s="186">
        <v>0</v>
      </c>
      <c r="Q230" s="186">
        <f t="shared" ref="Q230:Q246" si="75">ROUND(E230*P230,2)</f>
        <v>0</v>
      </c>
      <c r="R230" s="187" t="s">
        <v>2128</v>
      </c>
      <c r="S230" s="187" t="s">
        <v>221</v>
      </c>
      <c r="T230" s="186" t="s">
        <v>221</v>
      </c>
      <c r="U230" s="186">
        <v>0.26800000000000002</v>
      </c>
      <c r="V230" s="186">
        <f t="shared" ref="V230:V246" si="76">ROUND(E230*U230,2)</f>
        <v>8.58</v>
      </c>
      <c r="W230" s="187"/>
      <c r="X230" s="187"/>
      <c r="Y230" s="149"/>
      <c r="Z230" s="149"/>
      <c r="AA230" s="149"/>
      <c r="AB230" s="149"/>
      <c r="AC230" s="149"/>
      <c r="AD230" s="149"/>
      <c r="AE230" s="149" t="s">
        <v>1815</v>
      </c>
      <c r="AF230" s="149" t="s">
        <v>2308</v>
      </c>
      <c r="AG230" s="149"/>
      <c r="AH230" s="194"/>
      <c r="AI230" s="194"/>
      <c r="AJ230" s="197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5">
      <c r="A231" s="182">
        <v>194</v>
      </c>
      <c r="B231" s="183" t="s">
        <v>2309</v>
      </c>
      <c r="C231" s="183" t="s">
        <v>2310</v>
      </c>
      <c r="D231" s="184" t="s">
        <v>382</v>
      </c>
      <c r="E231" s="185">
        <v>29</v>
      </c>
      <c r="F231" s="188"/>
      <c r="G231" s="186">
        <f t="shared" si="70"/>
        <v>0</v>
      </c>
      <c r="H231" s="188"/>
      <c r="I231" s="186">
        <f t="shared" si="71"/>
        <v>0</v>
      </c>
      <c r="J231" s="188"/>
      <c r="K231" s="186">
        <f t="shared" si="72"/>
        <v>0</v>
      </c>
      <c r="L231" s="186">
        <v>21</v>
      </c>
      <c r="M231" s="186">
        <f t="shared" si="73"/>
        <v>0</v>
      </c>
      <c r="N231" s="186">
        <v>0</v>
      </c>
      <c r="O231" s="186">
        <f t="shared" si="74"/>
        <v>0</v>
      </c>
      <c r="P231" s="186">
        <v>0</v>
      </c>
      <c r="Q231" s="186">
        <f t="shared" si="75"/>
        <v>0</v>
      </c>
      <c r="R231" s="187" t="s">
        <v>2128</v>
      </c>
      <c r="S231" s="187" t="s">
        <v>221</v>
      </c>
      <c r="T231" s="186" t="s">
        <v>221</v>
      </c>
      <c r="U231" s="186">
        <v>1.008</v>
      </c>
      <c r="V231" s="186">
        <f t="shared" si="76"/>
        <v>29.23</v>
      </c>
      <c r="W231" s="187"/>
      <c r="X231" s="187"/>
      <c r="Y231" s="149"/>
      <c r="Z231" s="149"/>
      <c r="AA231" s="149"/>
      <c r="AB231" s="149"/>
      <c r="AC231" s="149"/>
      <c r="AD231" s="149"/>
      <c r="AE231" s="149" t="s">
        <v>1815</v>
      </c>
      <c r="AF231" s="149" t="s">
        <v>2311</v>
      </c>
      <c r="AG231" s="149"/>
      <c r="AH231" s="194"/>
      <c r="AI231" s="194"/>
      <c r="AJ231" s="197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5">
      <c r="A232" s="182">
        <v>195</v>
      </c>
      <c r="B232" s="183" t="s">
        <v>2312</v>
      </c>
      <c r="C232" s="183" t="s">
        <v>2313</v>
      </c>
      <c r="D232" s="184" t="s">
        <v>382</v>
      </c>
      <c r="E232" s="185">
        <v>3</v>
      </c>
      <c r="F232" s="188"/>
      <c r="G232" s="186">
        <f t="shared" si="70"/>
        <v>0</v>
      </c>
      <c r="H232" s="188"/>
      <c r="I232" s="186">
        <f t="shared" si="71"/>
        <v>0</v>
      </c>
      <c r="J232" s="188"/>
      <c r="K232" s="186">
        <f t="shared" si="72"/>
        <v>0</v>
      </c>
      <c r="L232" s="186">
        <v>21</v>
      </c>
      <c r="M232" s="186">
        <f t="shared" si="73"/>
        <v>0</v>
      </c>
      <c r="N232" s="186">
        <v>2.0000000000000002E-5</v>
      </c>
      <c r="O232" s="186">
        <f t="shared" si="74"/>
        <v>0</v>
      </c>
      <c r="P232" s="186">
        <v>0</v>
      </c>
      <c r="Q232" s="186">
        <f t="shared" si="75"/>
        <v>0</v>
      </c>
      <c r="R232" s="187" t="s">
        <v>2128</v>
      </c>
      <c r="S232" s="187" t="s">
        <v>221</v>
      </c>
      <c r="T232" s="186" t="s">
        <v>221</v>
      </c>
      <c r="U232" s="186">
        <v>0.86799999999999999</v>
      </c>
      <c r="V232" s="186">
        <f t="shared" si="76"/>
        <v>2.6</v>
      </c>
      <c r="W232" s="187"/>
      <c r="X232" s="187"/>
      <c r="Y232" s="149"/>
      <c r="Z232" s="149"/>
      <c r="AA232" s="149"/>
      <c r="AB232" s="149"/>
      <c r="AC232" s="149"/>
      <c r="AD232" s="149"/>
      <c r="AE232" s="149" t="s">
        <v>1815</v>
      </c>
      <c r="AF232" s="149" t="s">
        <v>2314</v>
      </c>
      <c r="AG232" s="149"/>
      <c r="AH232" s="194"/>
      <c r="AI232" s="194"/>
      <c r="AJ232" s="197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82">
        <v>196</v>
      </c>
      <c r="B233" s="183" t="s">
        <v>2315</v>
      </c>
      <c r="C233" s="183" t="s">
        <v>2316</v>
      </c>
      <c r="D233" s="184" t="s">
        <v>382</v>
      </c>
      <c r="E233" s="185">
        <v>32</v>
      </c>
      <c r="F233" s="188"/>
      <c r="G233" s="186">
        <f t="shared" si="70"/>
        <v>0</v>
      </c>
      <c r="H233" s="188"/>
      <c r="I233" s="186">
        <f t="shared" si="71"/>
        <v>0</v>
      </c>
      <c r="J233" s="188"/>
      <c r="K233" s="186">
        <f t="shared" si="72"/>
        <v>0</v>
      </c>
      <c r="L233" s="186">
        <v>21</v>
      </c>
      <c r="M233" s="186">
        <f t="shared" si="73"/>
        <v>0</v>
      </c>
      <c r="N233" s="186">
        <v>0</v>
      </c>
      <c r="O233" s="186">
        <f t="shared" si="74"/>
        <v>0</v>
      </c>
      <c r="P233" s="186">
        <v>0</v>
      </c>
      <c r="Q233" s="186">
        <f t="shared" si="75"/>
        <v>0</v>
      </c>
      <c r="R233" s="187" t="s">
        <v>2128</v>
      </c>
      <c r="S233" s="187" t="s">
        <v>221</v>
      </c>
      <c r="T233" s="186" t="s">
        <v>221</v>
      </c>
      <c r="U233" s="186">
        <v>6.2E-2</v>
      </c>
      <c r="V233" s="186">
        <f t="shared" si="76"/>
        <v>1.98</v>
      </c>
      <c r="W233" s="187"/>
      <c r="X233" s="187"/>
      <c r="Y233" s="149"/>
      <c r="Z233" s="149"/>
      <c r="AA233" s="149"/>
      <c r="AB233" s="149"/>
      <c r="AC233" s="149"/>
      <c r="AD233" s="149"/>
      <c r="AE233" s="149" t="s">
        <v>1815</v>
      </c>
      <c r="AF233" s="149" t="s">
        <v>2317</v>
      </c>
      <c r="AG233" s="149"/>
      <c r="AH233" s="194"/>
      <c r="AI233" s="194"/>
      <c r="AJ233" s="197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82">
        <v>197</v>
      </c>
      <c r="B234" s="183" t="s">
        <v>2318</v>
      </c>
      <c r="C234" s="183" t="s">
        <v>2319</v>
      </c>
      <c r="D234" s="184" t="s">
        <v>356</v>
      </c>
      <c r="E234" s="185">
        <v>102</v>
      </c>
      <c r="F234" s="188"/>
      <c r="G234" s="186">
        <f t="shared" si="70"/>
        <v>0</v>
      </c>
      <c r="H234" s="188"/>
      <c r="I234" s="186">
        <f t="shared" si="71"/>
        <v>0</v>
      </c>
      <c r="J234" s="188"/>
      <c r="K234" s="186">
        <f t="shared" si="72"/>
        <v>0</v>
      </c>
      <c r="L234" s="186">
        <v>21</v>
      </c>
      <c r="M234" s="186">
        <f t="shared" si="73"/>
        <v>0</v>
      </c>
      <c r="N234" s="186">
        <v>0</v>
      </c>
      <c r="O234" s="186">
        <f t="shared" si="74"/>
        <v>0</v>
      </c>
      <c r="P234" s="186">
        <v>0</v>
      </c>
      <c r="Q234" s="186">
        <f t="shared" si="75"/>
        <v>0</v>
      </c>
      <c r="R234" s="187" t="s">
        <v>2128</v>
      </c>
      <c r="S234" s="187" t="s">
        <v>221</v>
      </c>
      <c r="T234" s="186" t="s">
        <v>221</v>
      </c>
      <c r="U234" s="186">
        <v>3.1E-2</v>
      </c>
      <c r="V234" s="186">
        <f t="shared" si="76"/>
        <v>3.16</v>
      </c>
      <c r="W234" s="187"/>
      <c r="X234" s="187"/>
      <c r="Y234" s="149"/>
      <c r="Z234" s="149"/>
      <c r="AA234" s="149"/>
      <c r="AB234" s="149"/>
      <c r="AC234" s="149"/>
      <c r="AD234" s="149"/>
      <c r="AE234" s="149" t="s">
        <v>1815</v>
      </c>
      <c r="AF234" s="149" t="s">
        <v>2320</v>
      </c>
      <c r="AG234" s="149"/>
      <c r="AH234" s="194"/>
      <c r="AI234" s="194"/>
      <c r="AJ234" s="197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5">
      <c r="A235" s="182">
        <v>198</v>
      </c>
      <c r="B235" s="183" t="s">
        <v>2321</v>
      </c>
      <c r="C235" s="183" t="s">
        <v>2322</v>
      </c>
      <c r="D235" s="184" t="s">
        <v>1796</v>
      </c>
      <c r="E235" s="185">
        <v>2</v>
      </c>
      <c r="F235" s="188"/>
      <c r="G235" s="186">
        <f t="shared" si="70"/>
        <v>0</v>
      </c>
      <c r="H235" s="188"/>
      <c r="I235" s="186">
        <f t="shared" si="71"/>
        <v>0</v>
      </c>
      <c r="J235" s="188"/>
      <c r="K235" s="186">
        <f t="shared" si="72"/>
        <v>0</v>
      </c>
      <c r="L235" s="186">
        <v>21</v>
      </c>
      <c r="M235" s="186">
        <f t="shared" si="73"/>
        <v>0</v>
      </c>
      <c r="N235" s="186">
        <v>0</v>
      </c>
      <c r="O235" s="186">
        <f t="shared" si="74"/>
        <v>0</v>
      </c>
      <c r="P235" s="186">
        <v>0</v>
      </c>
      <c r="Q235" s="186">
        <f t="shared" si="75"/>
        <v>0</v>
      </c>
      <c r="R235" s="187"/>
      <c r="S235" s="187" t="s">
        <v>230</v>
      </c>
      <c r="T235" s="186" t="s">
        <v>222</v>
      </c>
      <c r="U235" s="186">
        <v>0</v>
      </c>
      <c r="V235" s="186">
        <f t="shared" si="76"/>
        <v>0</v>
      </c>
      <c r="W235" s="187"/>
      <c r="X235" s="187"/>
      <c r="Y235" s="149"/>
      <c r="Z235" s="149"/>
      <c r="AA235" s="149"/>
      <c r="AB235" s="149"/>
      <c r="AC235" s="149"/>
      <c r="AD235" s="149"/>
      <c r="AE235" s="149" t="s">
        <v>1815</v>
      </c>
      <c r="AF235" s="149" t="s">
        <v>2323</v>
      </c>
      <c r="AG235" s="149"/>
      <c r="AH235" s="194"/>
      <c r="AI235" s="194"/>
      <c r="AJ235" s="197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5">
      <c r="A236" s="182">
        <v>199</v>
      </c>
      <c r="B236" s="183" t="s">
        <v>2321</v>
      </c>
      <c r="C236" s="183" t="s">
        <v>2324</v>
      </c>
      <c r="D236" s="184" t="s">
        <v>1796</v>
      </c>
      <c r="E236" s="185">
        <v>1</v>
      </c>
      <c r="F236" s="188"/>
      <c r="G236" s="186">
        <f t="shared" si="70"/>
        <v>0</v>
      </c>
      <c r="H236" s="188"/>
      <c r="I236" s="186">
        <f t="shared" si="71"/>
        <v>0</v>
      </c>
      <c r="J236" s="188"/>
      <c r="K236" s="186">
        <f t="shared" si="72"/>
        <v>0</v>
      </c>
      <c r="L236" s="186">
        <v>21</v>
      </c>
      <c r="M236" s="186">
        <f t="shared" si="73"/>
        <v>0</v>
      </c>
      <c r="N236" s="186">
        <v>0</v>
      </c>
      <c r="O236" s="186">
        <f t="shared" si="74"/>
        <v>0</v>
      </c>
      <c r="P236" s="186">
        <v>0</v>
      </c>
      <c r="Q236" s="186">
        <f t="shared" si="75"/>
        <v>0</v>
      </c>
      <c r="R236" s="187"/>
      <c r="S236" s="187" t="s">
        <v>230</v>
      </c>
      <c r="T236" s="186" t="s">
        <v>222</v>
      </c>
      <c r="U236" s="186">
        <v>0</v>
      </c>
      <c r="V236" s="186">
        <f t="shared" si="76"/>
        <v>0</v>
      </c>
      <c r="W236" s="187"/>
      <c r="X236" s="187"/>
      <c r="Y236" s="149"/>
      <c r="Z236" s="149"/>
      <c r="AA236" s="149"/>
      <c r="AB236" s="149"/>
      <c r="AC236" s="149"/>
      <c r="AD236" s="149"/>
      <c r="AE236" s="149" t="s">
        <v>1900</v>
      </c>
      <c r="AF236" s="149" t="s">
        <v>2325</v>
      </c>
      <c r="AG236" s="149"/>
      <c r="AH236" s="194"/>
      <c r="AI236" s="194"/>
      <c r="AJ236" s="197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5">
      <c r="A237" s="182">
        <v>200</v>
      </c>
      <c r="B237" s="183" t="s">
        <v>2326</v>
      </c>
      <c r="C237" s="183" t="s">
        <v>2327</v>
      </c>
      <c r="D237" s="184" t="s">
        <v>382</v>
      </c>
      <c r="E237" s="185">
        <v>2</v>
      </c>
      <c r="F237" s="188"/>
      <c r="G237" s="186">
        <f t="shared" si="70"/>
        <v>0</v>
      </c>
      <c r="H237" s="188"/>
      <c r="I237" s="186">
        <f t="shared" si="71"/>
        <v>0</v>
      </c>
      <c r="J237" s="188"/>
      <c r="K237" s="186">
        <f t="shared" si="72"/>
        <v>0</v>
      </c>
      <c r="L237" s="186">
        <v>21</v>
      </c>
      <c r="M237" s="186">
        <f t="shared" si="73"/>
        <v>0</v>
      </c>
      <c r="N237" s="186">
        <v>1.968E-2</v>
      </c>
      <c r="O237" s="186">
        <f t="shared" si="74"/>
        <v>0.04</v>
      </c>
      <c r="P237" s="186">
        <v>0</v>
      </c>
      <c r="Q237" s="186">
        <f t="shared" si="75"/>
        <v>0</v>
      </c>
      <c r="R237" s="187" t="s">
        <v>2128</v>
      </c>
      <c r="S237" s="187" t="s">
        <v>221</v>
      </c>
      <c r="T237" s="186" t="s">
        <v>221</v>
      </c>
      <c r="U237" s="186">
        <v>0.86599999999999999</v>
      </c>
      <c r="V237" s="186">
        <f t="shared" si="76"/>
        <v>1.73</v>
      </c>
      <c r="W237" s="187"/>
      <c r="X237" s="187"/>
      <c r="Y237" s="149"/>
      <c r="Z237" s="149"/>
      <c r="AA237" s="149"/>
      <c r="AB237" s="149"/>
      <c r="AC237" s="149"/>
      <c r="AD237" s="149"/>
      <c r="AE237" s="149" t="s">
        <v>1815</v>
      </c>
      <c r="AF237" s="149" t="s">
        <v>2328</v>
      </c>
      <c r="AG237" s="149"/>
      <c r="AH237" s="194"/>
      <c r="AI237" s="194"/>
      <c r="AJ237" s="197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5">
      <c r="A238" s="182">
        <v>201</v>
      </c>
      <c r="B238" s="183" t="s">
        <v>2329</v>
      </c>
      <c r="C238" s="183" t="s">
        <v>2330</v>
      </c>
      <c r="D238" s="184" t="s">
        <v>382</v>
      </c>
      <c r="E238" s="185">
        <v>2</v>
      </c>
      <c r="F238" s="188"/>
      <c r="G238" s="186">
        <f t="shared" si="70"/>
        <v>0</v>
      </c>
      <c r="H238" s="188"/>
      <c r="I238" s="186">
        <f t="shared" si="71"/>
        <v>0</v>
      </c>
      <c r="J238" s="188"/>
      <c r="K238" s="186">
        <f t="shared" si="72"/>
        <v>0</v>
      </c>
      <c r="L238" s="186">
        <v>21</v>
      </c>
      <c r="M238" s="186">
        <f t="shared" si="73"/>
        <v>0</v>
      </c>
      <c r="N238" s="186">
        <v>3.2800000000000003E-2</v>
      </c>
      <c r="O238" s="186">
        <f t="shared" si="74"/>
        <v>7.0000000000000007E-2</v>
      </c>
      <c r="P238" s="186">
        <v>0</v>
      </c>
      <c r="Q238" s="186">
        <f t="shared" si="75"/>
        <v>0</v>
      </c>
      <c r="R238" s="187" t="s">
        <v>2128</v>
      </c>
      <c r="S238" s="187" t="s">
        <v>221</v>
      </c>
      <c r="T238" s="186" t="s">
        <v>221</v>
      </c>
      <c r="U238" s="186">
        <v>0.88400000000000001</v>
      </c>
      <c r="V238" s="186">
        <f t="shared" si="76"/>
        <v>1.77</v>
      </c>
      <c r="W238" s="187"/>
      <c r="X238" s="187"/>
      <c r="Y238" s="149"/>
      <c r="Z238" s="149"/>
      <c r="AA238" s="149"/>
      <c r="AB238" s="149"/>
      <c r="AC238" s="149"/>
      <c r="AD238" s="149"/>
      <c r="AE238" s="149" t="s">
        <v>1815</v>
      </c>
      <c r="AF238" s="199" t="s">
        <v>2331</v>
      </c>
      <c r="AG238" s="149"/>
      <c r="AH238" s="194"/>
      <c r="AI238" s="194"/>
      <c r="AJ238" s="197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5">
      <c r="A239" s="182">
        <v>202</v>
      </c>
      <c r="B239" s="183" t="s">
        <v>2332</v>
      </c>
      <c r="C239" s="183" t="s">
        <v>2333</v>
      </c>
      <c r="D239" s="184" t="s">
        <v>382</v>
      </c>
      <c r="E239" s="185">
        <v>3</v>
      </c>
      <c r="F239" s="188"/>
      <c r="G239" s="186">
        <f t="shared" si="70"/>
        <v>0</v>
      </c>
      <c r="H239" s="188"/>
      <c r="I239" s="186">
        <f t="shared" si="71"/>
        <v>0</v>
      </c>
      <c r="J239" s="188"/>
      <c r="K239" s="186">
        <f t="shared" si="72"/>
        <v>0</v>
      </c>
      <c r="L239" s="186">
        <v>21</v>
      </c>
      <c r="M239" s="186">
        <f t="shared" si="73"/>
        <v>0</v>
      </c>
      <c r="N239" s="186">
        <v>1.83E-2</v>
      </c>
      <c r="O239" s="186">
        <f t="shared" si="74"/>
        <v>0.05</v>
      </c>
      <c r="P239" s="186">
        <v>0</v>
      </c>
      <c r="Q239" s="186">
        <f t="shared" si="75"/>
        <v>0</v>
      </c>
      <c r="R239" s="187" t="s">
        <v>2128</v>
      </c>
      <c r="S239" s="187" t="s">
        <v>221</v>
      </c>
      <c r="T239" s="186" t="s">
        <v>221</v>
      </c>
      <c r="U239" s="186">
        <v>0.92900000000000005</v>
      </c>
      <c r="V239" s="186">
        <f t="shared" si="76"/>
        <v>2.79</v>
      </c>
      <c r="W239" s="187"/>
      <c r="X239" s="187"/>
      <c r="Y239" s="149"/>
      <c r="Z239" s="149"/>
      <c r="AA239" s="149"/>
      <c r="AB239" s="149"/>
      <c r="AC239" s="149"/>
      <c r="AD239" s="149"/>
      <c r="AE239" s="149" t="s">
        <v>1815</v>
      </c>
      <c r="AF239" s="149" t="s">
        <v>2334</v>
      </c>
      <c r="AG239" s="149"/>
      <c r="AH239" s="194"/>
      <c r="AI239" s="194"/>
      <c r="AJ239" s="197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5">
      <c r="A240" s="182">
        <v>203</v>
      </c>
      <c r="B240" s="183" t="s">
        <v>2335</v>
      </c>
      <c r="C240" s="183" t="s">
        <v>2336</v>
      </c>
      <c r="D240" s="184" t="s">
        <v>382</v>
      </c>
      <c r="E240" s="185">
        <v>13</v>
      </c>
      <c r="F240" s="188"/>
      <c r="G240" s="186">
        <f t="shared" si="70"/>
        <v>0</v>
      </c>
      <c r="H240" s="188"/>
      <c r="I240" s="186">
        <f t="shared" si="71"/>
        <v>0</v>
      </c>
      <c r="J240" s="188"/>
      <c r="K240" s="186">
        <f t="shared" si="72"/>
        <v>0</v>
      </c>
      <c r="L240" s="186">
        <v>21</v>
      </c>
      <c r="M240" s="186">
        <f t="shared" si="73"/>
        <v>0</v>
      </c>
      <c r="N240" s="186">
        <v>3.0499999999999999E-2</v>
      </c>
      <c r="O240" s="186">
        <f t="shared" si="74"/>
        <v>0.4</v>
      </c>
      <c r="P240" s="186">
        <v>0</v>
      </c>
      <c r="Q240" s="186">
        <f t="shared" si="75"/>
        <v>0</v>
      </c>
      <c r="R240" s="187" t="s">
        <v>2128</v>
      </c>
      <c r="S240" s="187" t="s">
        <v>221</v>
      </c>
      <c r="T240" s="186" t="s">
        <v>221</v>
      </c>
      <c r="U240" s="186">
        <v>0.95299999999999996</v>
      </c>
      <c r="V240" s="186">
        <f t="shared" si="76"/>
        <v>12.39</v>
      </c>
      <c r="W240" s="187"/>
      <c r="X240" s="187"/>
      <c r="Y240" s="149"/>
      <c r="Z240" s="149"/>
      <c r="AA240" s="149"/>
      <c r="AB240" s="149"/>
      <c r="AC240" s="149"/>
      <c r="AD240" s="149"/>
      <c r="AE240" s="149" t="s">
        <v>1815</v>
      </c>
      <c r="AF240" s="149" t="s">
        <v>2337</v>
      </c>
      <c r="AG240" s="149"/>
      <c r="AH240" s="194"/>
      <c r="AI240" s="194"/>
      <c r="AJ240" s="197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5">
      <c r="A241" s="182">
        <v>204</v>
      </c>
      <c r="B241" s="183" t="s">
        <v>2338</v>
      </c>
      <c r="C241" s="183" t="s">
        <v>2339</v>
      </c>
      <c r="D241" s="184" t="s">
        <v>382</v>
      </c>
      <c r="E241" s="185">
        <v>1</v>
      </c>
      <c r="F241" s="188"/>
      <c r="G241" s="186">
        <f t="shared" si="70"/>
        <v>0</v>
      </c>
      <c r="H241" s="188"/>
      <c r="I241" s="186">
        <f t="shared" si="71"/>
        <v>0</v>
      </c>
      <c r="J241" s="188"/>
      <c r="K241" s="186">
        <f t="shared" si="72"/>
        <v>0</v>
      </c>
      <c r="L241" s="186">
        <v>21</v>
      </c>
      <c r="M241" s="186">
        <f t="shared" si="73"/>
        <v>0</v>
      </c>
      <c r="N241" s="186">
        <v>3.6600000000000001E-2</v>
      </c>
      <c r="O241" s="186">
        <f t="shared" si="74"/>
        <v>0.04</v>
      </c>
      <c r="P241" s="186">
        <v>0</v>
      </c>
      <c r="Q241" s="186">
        <f t="shared" si="75"/>
        <v>0</v>
      </c>
      <c r="R241" s="187" t="s">
        <v>2128</v>
      </c>
      <c r="S241" s="187" t="s">
        <v>221</v>
      </c>
      <c r="T241" s="186" t="s">
        <v>221</v>
      </c>
      <c r="U241" s="186">
        <v>1</v>
      </c>
      <c r="V241" s="186">
        <f t="shared" si="76"/>
        <v>1</v>
      </c>
      <c r="W241" s="187"/>
      <c r="X241" s="187"/>
      <c r="Y241" s="149"/>
      <c r="Z241" s="149"/>
      <c r="AA241" s="149"/>
      <c r="AB241" s="149"/>
      <c r="AC241" s="149"/>
      <c r="AD241" s="149"/>
      <c r="AE241" s="149" t="s">
        <v>1815</v>
      </c>
      <c r="AF241" s="149" t="s">
        <v>2340</v>
      </c>
      <c r="AG241" s="149"/>
      <c r="AH241" s="194"/>
      <c r="AI241" s="194"/>
      <c r="AJ241" s="197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5">
      <c r="A242" s="182">
        <v>205</v>
      </c>
      <c r="B242" s="183" t="s">
        <v>2341</v>
      </c>
      <c r="C242" s="183" t="s">
        <v>2342</v>
      </c>
      <c r="D242" s="184" t="s">
        <v>382</v>
      </c>
      <c r="E242" s="185">
        <v>1</v>
      </c>
      <c r="F242" s="188"/>
      <c r="G242" s="186">
        <f t="shared" si="70"/>
        <v>0</v>
      </c>
      <c r="H242" s="188"/>
      <c r="I242" s="186">
        <f t="shared" si="71"/>
        <v>0</v>
      </c>
      <c r="J242" s="188"/>
      <c r="K242" s="186">
        <f t="shared" si="72"/>
        <v>0</v>
      </c>
      <c r="L242" s="186">
        <v>21</v>
      </c>
      <c r="M242" s="186">
        <f t="shared" si="73"/>
        <v>0</v>
      </c>
      <c r="N242" s="186">
        <v>4.2700000000000002E-2</v>
      </c>
      <c r="O242" s="186">
        <f t="shared" si="74"/>
        <v>0.04</v>
      </c>
      <c r="P242" s="186">
        <v>0</v>
      </c>
      <c r="Q242" s="186">
        <f t="shared" si="75"/>
        <v>0</v>
      </c>
      <c r="R242" s="187" t="s">
        <v>2128</v>
      </c>
      <c r="S242" s="187" t="s">
        <v>221</v>
      </c>
      <c r="T242" s="186" t="s">
        <v>221</v>
      </c>
      <c r="U242" s="186">
        <v>1.008</v>
      </c>
      <c r="V242" s="186">
        <f t="shared" si="76"/>
        <v>1.01</v>
      </c>
      <c r="W242" s="187"/>
      <c r="X242" s="187"/>
      <c r="Y242" s="149"/>
      <c r="Z242" s="149"/>
      <c r="AA242" s="149"/>
      <c r="AB242" s="149"/>
      <c r="AC242" s="149"/>
      <c r="AD242" s="149"/>
      <c r="AE242" s="149" t="s">
        <v>1815</v>
      </c>
      <c r="AF242" s="149" t="s">
        <v>2343</v>
      </c>
      <c r="AG242" s="149"/>
      <c r="AH242" s="194"/>
      <c r="AI242" s="194"/>
      <c r="AJ242" s="197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5">
      <c r="A243" s="182">
        <v>206</v>
      </c>
      <c r="B243" s="183" t="s">
        <v>2344</v>
      </c>
      <c r="C243" s="183" t="s">
        <v>2345</v>
      </c>
      <c r="D243" s="184" t="s">
        <v>382</v>
      </c>
      <c r="E243" s="185">
        <v>2</v>
      </c>
      <c r="F243" s="188"/>
      <c r="G243" s="186">
        <f t="shared" si="70"/>
        <v>0</v>
      </c>
      <c r="H243" s="188"/>
      <c r="I243" s="186">
        <f t="shared" si="71"/>
        <v>0</v>
      </c>
      <c r="J243" s="188"/>
      <c r="K243" s="186">
        <f t="shared" si="72"/>
        <v>0</v>
      </c>
      <c r="L243" s="186">
        <v>21</v>
      </c>
      <c r="M243" s="186">
        <f t="shared" si="73"/>
        <v>0</v>
      </c>
      <c r="N243" s="186">
        <v>2.8199999999999999E-2</v>
      </c>
      <c r="O243" s="186">
        <f t="shared" si="74"/>
        <v>0.06</v>
      </c>
      <c r="P243" s="186">
        <v>0</v>
      </c>
      <c r="Q243" s="186">
        <f t="shared" si="75"/>
        <v>0</v>
      </c>
      <c r="R243" s="187" t="s">
        <v>2128</v>
      </c>
      <c r="S243" s="187" t="s">
        <v>221</v>
      </c>
      <c r="T243" s="186" t="s">
        <v>221</v>
      </c>
      <c r="U243" s="186">
        <v>0.95099999999999996</v>
      </c>
      <c r="V243" s="186">
        <f t="shared" si="76"/>
        <v>1.9</v>
      </c>
      <c r="W243" s="187"/>
      <c r="X243" s="187"/>
      <c r="Y243" s="149"/>
      <c r="Z243" s="149"/>
      <c r="AA243" s="149"/>
      <c r="AB243" s="149"/>
      <c r="AC243" s="149"/>
      <c r="AD243" s="149"/>
      <c r="AE243" s="149" t="s">
        <v>1815</v>
      </c>
      <c r="AF243" s="199" t="s">
        <v>2346</v>
      </c>
      <c r="AG243" s="149"/>
      <c r="AH243" s="194"/>
      <c r="AI243" s="194"/>
      <c r="AJ243" s="197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5">
      <c r="A244" s="182">
        <v>207</v>
      </c>
      <c r="B244" s="183" t="s">
        <v>2347</v>
      </c>
      <c r="C244" s="183" t="s">
        <v>2348</v>
      </c>
      <c r="D244" s="184" t="s">
        <v>382</v>
      </c>
      <c r="E244" s="185">
        <v>1</v>
      </c>
      <c r="F244" s="188"/>
      <c r="G244" s="186">
        <f t="shared" si="70"/>
        <v>0</v>
      </c>
      <c r="H244" s="188"/>
      <c r="I244" s="186">
        <f t="shared" si="71"/>
        <v>0</v>
      </c>
      <c r="J244" s="188"/>
      <c r="K244" s="186">
        <f t="shared" si="72"/>
        <v>0</v>
      </c>
      <c r="L244" s="186">
        <v>21</v>
      </c>
      <c r="M244" s="186">
        <f t="shared" si="73"/>
        <v>0</v>
      </c>
      <c r="N244" s="186">
        <v>4.7E-2</v>
      </c>
      <c r="O244" s="186">
        <f t="shared" si="74"/>
        <v>0.05</v>
      </c>
      <c r="P244" s="186">
        <v>0</v>
      </c>
      <c r="Q244" s="186">
        <f t="shared" si="75"/>
        <v>0</v>
      </c>
      <c r="R244" s="187" t="s">
        <v>2128</v>
      </c>
      <c r="S244" s="187" t="s">
        <v>221</v>
      </c>
      <c r="T244" s="186" t="s">
        <v>221</v>
      </c>
      <c r="U244" s="186">
        <v>0.99199999999999999</v>
      </c>
      <c r="V244" s="186">
        <f t="shared" si="76"/>
        <v>0.99</v>
      </c>
      <c r="W244" s="187"/>
      <c r="X244" s="187"/>
      <c r="Y244" s="149"/>
      <c r="Z244" s="149"/>
      <c r="AA244" s="149"/>
      <c r="AB244" s="149"/>
      <c r="AC244" s="149"/>
      <c r="AD244" s="149"/>
      <c r="AE244" s="149" t="s">
        <v>1815</v>
      </c>
      <c r="AF244" s="149" t="s">
        <v>2349</v>
      </c>
      <c r="AG244" s="149"/>
      <c r="AH244" s="194"/>
      <c r="AI244" s="194"/>
      <c r="AJ244" s="197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5">
      <c r="A245" s="182">
        <v>208</v>
      </c>
      <c r="B245" s="183" t="s">
        <v>2350</v>
      </c>
      <c r="C245" s="183" t="s">
        <v>2351</v>
      </c>
      <c r="D245" s="184" t="s">
        <v>382</v>
      </c>
      <c r="E245" s="185">
        <v>4</v>
      </c>
      <c r="F245" s="188"/>
      <c r="G245" s="186">
        <f t="shared" si="70"/>
        <v>0</v>
      </c>
      <c r="H245" s="188"/>
      <c r="I245" s="186">
        <f t="shared" si="71"/>
        <v>0</v>
      </c>
      <c r="J245" s="188"/>
      <c r="K245" s="186">
        <f t="shared" si="72"/>
        <v>0</v>
      </c>
      <c r="L245" s="186">
        <v>21</v>
      </c>
      <c r="M245" s="186">
        <f t="shared" si="73"/>
        <v>0</v>
      </c>
      <c r="N245" s="186">
        <v>4.3560000000000001E-2</v>
      </c>
      <c r="O245" s="186">
        <f t="shared" si="74"/>
        <v>0.17</v>
      </c>
      <c r="P245" s="186">
        <v>0</v>
      </c>
      <c r="Q245" s="186">
        <f t="shared" si="75"/>
        <v>0</v>
      </c>
      <c r="R245" s="187" t="s">
        <v>2128</v>
      </c>
      <c r="S245" s="187" t="s">
        <v>221</v>
      </c>
      <c r="T245" s="186" t="s">
        <v>221</v>
      </c>
      <c r="U245" s="186">
        <v>1</v>
      </c>
      <c r="V245" s="186">
        <f t="shared" si="76"/>
        <v>4</v>
      </c>
      <c r="W245" s="187"/>
      <c r="X245" s="187"/>
      <c r="Y245" s="149"/>
      <c r="Z245" s="149"/>
      <c r="AA245" s="149"/>
      <c r="AB245" s="149"/>
      <c r="AC245" s="149"/>
      <c r="AD245" s="149"/>
      <c r="AE245" s="149" t="s">
        <v>1815</v>
      </c>
      <c r="AF245" s="149" t="s">
        <v>2352</v>
      </c>
      <c r="AG245" s="149"/>
      <c r="AH245" s="194"/>
      <c r="AI245" s="194"/>
      <c r="AJ245" s="197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5">
      <c r="A246" s="182">
        <v>209</v>
      </c>
      <c r="B246" s="183" t="s">
        <v>2353</v>
      </c>
      <c r="C246" s="183" t="s">
        <v>2354</v>
      </c>
      <c r="D246" s="184" t="s">
        <v>0</v>
      </c>
      <c r="E246" s="185">
        <v>1307.25</v>
      </c>
      <c r="F246" s="188"/>
      <c r="G246" s="186">
        <f t="shared" si="70"/>
        <v>0</v>
      </c>
      <c r="H246" s="188"/>
      <c r="I246" s="186">
        <f t="shared" si="71"/>
        <v>0</v>
      </c>
      <c r="J246" s="188"/>
      <c r="K246" s="186">
        <f t="shared" si="72"/>
        <v>0</v>
      </c>
      <c r="L246" s="186">
        <v>21</v>
      </c>
      <c r="M246" s="186">
        <f t="shared" si="73"/>
        <v>0</v>
      </c>
      <c r="N246" s="186">
        <v>0</v>
      </c>
      <c r="O246" s="186">
        <f t="shared" si="74"/>
        <v>0</v>
      </c>
      <c r="P246" s="186">
        <v>0</v>
      </c>
      <c r="Q246" s="186">
        <f t="shared" si="75"/>
        <v>0</v>
      </c>
      <c r="R246" s="187" t="s">
        <v>2128</v>
      </c>
      <c r="S246" s="187" t="s">
        <v>221</v>
      </c>
      <c r="T246" s="186" t="s">
        <v>221</v>
      </c>
      <c r="U246" s="186">
        <v>0</v>
      </c>
      <c r="V246" s="186">
        <f t="shared" si="76"/>
        <v>0</v>
      </c>
      <c r="W246" s="187"/>
      <c r="X246" s="187"/>
      <c r="Y246" s="149"/>
      <c r="Z246" s="149"/>
      <c r="AA246" s="149"/>
      <c r="AB246" s="149"/>
      <c r="AC246" s="149"/>
      <c r="AD246" s="149"/>
      <c r="AE246" s="149" t="s">
        <v>1815</v>
      </c>
      <c r="AF246" s="149" t="s">
        <v>2355</v>
      </c>
      <c r="AG246" s="149"/>
      <c r="AH246" s="194"/>
      <c r="AI246" s="194"/>
      <c r="AJ246" s="197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x14ac:dyDescent="0.25">
      <c r="A247" s="136"/>
      <c r="B247" s="154"/>
      <c r="C247" s="154"/>
      <c r="D247" s="157"/>
      <c r="E247" s="158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60"/>
      <c r="S247" s="160"/>
      <c r="T247" s="159"/>
      <c r="U247" s="159"/>
      <c r="V247" s="159"/>
      <c r="W247" s="160"/>
      <c r="X247" s="160"/>
      <c r="AH247" s="193"/>
      <c r="AI247" s="193"/>
      <c r="AJ247" s="196"/>
    </row>
    <row r="248" spans="1:60" x14ac:dyDescent="0.25">
      <c r="A248" s="152" t="s">
        <v>215</v>
      </c>
      <c r="B248" s="169" t="s">
        <v>122</v>
      </c>
      <c r="C248" s="169" t="s">
        <v>123</v>
      </c>
      <c r="D248" s="170"/>
      <c r="E248" s="171"/>
      <c r="F248" s="172"/>
      <c r="G248" s="173">
        <f>SUMIF(AE249:AE249,"&lt;&gt;NOR",G249:G249)</f>
        <v>0</v>
      </c>
      <c r="H248" s="172"/>
      <c r="I248" s="172">
        <f>SUM(I249:I249)</f>
        <v>0</v>
      </c>
      <c r="J248" s="172"/>
      <c r="K248" s="172">
        <f>SUM(K249:K249)</f>
        <v>0</v>
      </c>
      <c r="L248" s="172"/>
      <c r="M248" s="172">
        <f>SUM(M249:M249)</f>
        <v>0</v>
      </c>
      <c r="N248" s="172"/>
      <c r="O248" s="172">
        <f>SUM(O249:O249)</f>
        <v>0.08</v>
      </c>
      <c r="P248" s="172"/>
      <c r="Q248" s="172">
        <f>SUM(Q249:Q249)</f>
        <v>4.6399999999999997</v>
      </c>
      <c r="R248" s="174"/>
      <c r="S248" s="174"/>
      <c r="T248" s="172"/>
      <c r="U248" s="172"/>
      <c r="V248" s="172">
        <f>SUM(V249:V249)</f>
        <v>72.58</v>
      </c>
      <c r="W248" s="174"/>
      <c r="X248" s="175"/>
      <c r="AE248" t="s">
        <v>216</v>
      </c>
      <c r="AH248" s="193"/>
      <c r="AI248" s="193"/>
      <c r="AJ248" s="196"/>
    </row>
    <row r="249" spans="1:60" outlineLevel="1" x14ac:dyDescent="0.25">
      <c r="A249" s="182">
        <v>210</v>
      </c>
      <c r="B249" s="183" t="s">
        <v>2356</v>
      </c>
      <c r="C249" s="183" t="s">
        <v>2357</v>
      </c>
      <c r="D249" s="184" t="s">
        <v>501</v>
      </c>
      <c r="E249" s="185">
        <v>172</v>
      </c>
      <c r="F249" s="188"/>
      <c r="G249" s="186">
        <f>ROUND(E249*F249,2)</f>
        <v>0</v>
      </c>
      <c r="H249" s="188"/>
      <c r="I249" s="186">
        <f>ROUND(E249*H249,2)</f>
        <v>0</v>
      </c>
      <c r="J249" s="188"/>
      <c r="K249" s="186">
        <f>ROUND(E249*J249,2)</f>
        <v>0</v>
      </c>
      <c r="L249" s="186">
        <v>21</v>
      </c>
      <c r="M249" s="186">
        <f>G249*(1+L249/100)</f>
        <v>0</v>
      </c>
      <c r="N249" s="186">
        <v>4.8999999999999998E-4</v>
      </c>
      <c r="O249" s="186">
        <f>ROUND(E249*N249,2)</f>
        <v>0.08</v>
      </c>
      <c r="P249" s="186">
        <v>2.7E-2</v>
      </c>
      <c r="Q249" s="186">
        <f>ROUND(E249*P249,2)</f>
        <v>4.6399999999999997</v>
      </c>
      <c r="R249" s="187" t="s">
        <v>1047</v>
      </c>
      <c r="S249" s="187" t="s">
        <v>221</v>
      </c>
      <c r="T249" s="186" t="s">
        <v>221</v>
      </c>
      <c r="U249" s="186">
        <v>0.42199999999999999</v>
      </c>
      <c r="V249" s="186">
        <f>ROUND(E249*U249,2)</f>
        <v>72.58</v>
      </c>
      <c r="W249" s="187"/>
      <c r="X249" s="187"/>
      <c r="Y249" s="149"/>
      <c r="Z249" s="149"/>
      <c r="AA249" s="149"/>
      <c r="AB249" s="149"/>
      <c r="AC249" s="149"/>
      <c r="AD249" s="149"/>
      <c r="AE249" s="149" t="s">
        <v>1742</v>
      </c>
      <c r="AF249" s="149" t="s">
        <v>2358</v>
      </c>
      <c r="AG249" s="149"/>
      <c r="AH249" s="194"/>
      <c r="AI249" s="194"/>
      <c r="AJ249" s="197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x14ac:dyDescent="0.25">
      <c r="A250" s="136"/>
      <c r="B250" s="154"/>
      <c r="C250" s="154"/>
      <c r="D250" s="157"/>
      <c r="E250" s="158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60"/>
      <c r="S250" s="160"/>
      <c r="T250" s="159"/>
      <c r="U250" s="159"/>
      <c r="V250" s="159"/>
      <c r="W250" s="160"/>
      <c r="X250" s="160"/>
      <c r="AH250" s="193"/>
      <c r="AI250" s="193"/>
      <c r="AJ250" s="196"/>
    </row>
    <row r="251" spans="1:60" x14ac:dyDescent="0.25">
      <c r="A251" s="152" t="s">
        <v>215</v>
      </c>
      <c r="B251" s="169" t="s">
        <v>176</v>
      </c>
      <c r="C251" s="169" t="s">
        <v>177</v>
      </c>
      <c r="D251" s="170"/>
      <c r="E251" s="171"/>
      <c r="F251" s="172"/>
      <c r="G251" s="173">
        <f>SUMIF(AE252:AE265,"&lt;&gt;NOR",G252:G265)</f>
        <v>0</v>
      </c>
      <c r="H251" s="172"/>
      <c r="I251" s="172">
        <f>SUM(I252:I265)</f>
        <v>0</v>
      </c>
      <c r="J251" s="172"/>
      <c r="K251" s="172">
        <f>SUM(K252:K265)</f>
        <v>0</v>
      </c>
      <c r="L251" s="172"/>
      <c r="M251" s="172">
        <f>SUM(M252:M265)</f>
        <v>0</v>
      </c>
      <c r="N251" s="172"/>
      <c r="O251" s="172">
        <f>SUM(O252:O265)</f>
        <v>0</v>
      </c>
      <c r="P251" s="172"/>
      <c r="Q251" s="172">
        <f>SUM(Q252:Q265)</f>
        <v>0.9</v>
      </c>
      <c r="R251" s="174"/>
      <c r="S251" s="174"/>
      <c r="T251" s="172"/>
      <c r="U251" s="172"/>
      <c r="V251" s="172">
        <f>SUM(V252:V265)</f>
        <v>29.78</v>
      </c>
      <c r="W251" s="174"/>
      <c r="X251" s="175"/>
      <c r="AE251" t="s">
        <v>216</v>
      </c>
      <c r="AH251" s="193"/>
      <c r="AI251" s="193"/>
      <c r="AJ251" s="196"/>
    </row>
    <row r="252" spans="1:60" outlineLevel="1" x14ac:dyDescent="0.25">
      <c r="A252" s="182">
        <v>211</v>
      </c>
      <c r="B252" s="183" t="s">
        <v>2359</v>
      </c>
      <c r="C252" s="183" t="s">
        <v>2360</v>
      </c>
      <c r="D252" s="184" t="s">
        <v>1796</v>
      </c>
      <c r="E252" s="185">
        <v>2</v>
      </c>
      <c r="F252" s="188"/>
      <c r="G252" s="186">
        <f t="shared" ref="G252:G265" si="77">ROUND(E252*F252,2)</f>
        <v>0</v>
      </c>
      <c r="H252" s="188"/>
      <c r="I252" s="186">
        <f t="shared" ref="I252:I265" si="78">ROUND(E252*H252,2)</f>
        <v>0</v>
      </c>
      <c r="J252" s="188"/>
      <c r="K252" s="186">
        <f t="shared" ref="K252:K265" si="79">ROUND(E252*J252,2)</f>
        <v>0</v>
      </c>
      <c r="L252" s="186">
        <v>21</v>
      </c>
      <c r="M252" s="186">
        <f t="shared" ref="M252:M265" si="80">G252*(1+L252/100)</f>
        <v>0</v>
      </c>
      <c r="N252" s="186">
        <v>0</v>
      </c>
      <c r="O252" s="186">
        <f t="shared" ref="O252:O265" si="81">ROUND(E252*N252,2)</f>
        <v>0</v>
      </c>
      <c r="P252" s="186">
        <v>0</v>
      </c>
      <c r="Q252" s="186">
        <f t="shared" ref="Q252:Q265" si="82">ROUND(E252*P252,2)</f>
        <v>0</v>
      </c>
      <c r="R252" s="187"/>
      <c r="S252" s="187" t="s">
        <v>230</v>
      </c>
      <c r="T252" s="186" t="s">
        <v>222</v>
      </c>
      <c r="U252" s="186">
        <v>0</v>
      </c>
      <c r="V252" s="186">
        <f t="shared" ref="V252:V265" si="83">ROUND(E252*U252,2)</f>
        <v>0</v>
      </c>
      <c r="W252" s="187"/>
      <c r="X252" s="187"/>
      <c r="Y252" s="149"/>
      <c r="Z252" s="149"/>
      <c r="AA252" s="149"/>
      <c r="AB252" s="149"/>
      <c r="AC252" s="149"/>
      <c r="AD252" s="149"/>
      <c r="AE252" s="149" t="s">
        <v>2361</v>
      </c>
      <c r="AF252" s="149" t="s">
        <v>2362</v>
      </c>
      <c r="AG252" s="149"/>
      <c r="AH252" s="194"/>
      <c r="AI252" s="194"/>
      <c r="AJ252" s="197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5">
      <c r="A253" s="182">
        <v>212</v>
      </c>
      <c r="B253" s="183" t="s">
        <v>2359</v>
      </c>
      <c r="C253" s="183" t="s">
        <v>2363</v>
      </c>
      <c r="D253" s="184" t="s">
        <v>1796</v>
      </c>
      <c r="E253" s="185">
        <v>2</v>
      </c>
      <c r="F253" s="188"/>
      <c r="G253" s="186">
        <f t="shared" si="77"/>
        <v>0</v>
      </c>
      <c r="H253" s="188"/>
      <c r="I253" s="186">
        <f t="shared" si="78"/>
        <v>0</v>
      </c>
      <c r="J253" s="188"/>
      <c r="K253" s="186">
        <f t="shared" si="79"/>
        <v>0</v>
      </c>
      <c r="L253" s="186">
        <v>21</v>
      </c>
      <c r="M253" s="186">
        <f t="shared" si="80"/>
        <v>0</v>
      </c>
      <c r="N253" s="186">
        <v>0</v>
      </c>
      <c r="O253" s="186">
        <f t="shared" si="81"/>
        <v>0</v>
      </c>
      <c r="P253" s="186">
        <v>0</v>
      </c>
      <c r="Q253" s="186">
        <f t="shared" si="82"/>
        <v>0</v>
      </c>
      <c r="R253" s="187"/>
      <c r="S253" s="187" t="s">
        <v>230</v>
      </c>
      <c r="T253" s="186" t="s">
        <v>222</v>
      </c>
      <c r="U253" s="186">
        <v>0</v>
      </c>
      <c r="V253" s="186">
        <f t="shared" si="83"/>
        <v>0</v>
      </c>
      <c r="W253" s="187"/>
      <c r="X253" s="187"/>
      <c r="Y253" s="149"/>
      <c r="Z253" s="149"/>
      <c r="AA253" s="149"/>
      <c r="AB253" s="149"/>
      <c r="AC253" s="149"/>
      <c r="AD253" s="149"/>
      <c r="AE253" s="149" t="s">
        <v>367</v>
      </c>
      <c r="AF253" s="149" t="s">
        <v>2364</v>
      </c>
      <c r="AG253" s="149"/>
      <c r="AH253" s="194"/>
      <c r="AI253" s="194"/>
      <c r="AJ253" s="197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5">
      <c r="A254" s="182">
        <v>213</v>
      </c>
      <c r="B254" s="183" t="s">
        <v>2365</v>
      </c>
      <c r="C254" s="183" t="s">
        <v>2366</v>
      </c>
      <c r="D254" s="184" t="s">
        <v>1796</v>
      </c>
      <c r="E254" s="185">
        <v>1</v>
      </c>
      <c r="F254" s="188"/>
      <c r="G254" s="186">
        <f t="shared" si="77"/>
        <v>0</v>
      </c>
      <c r="H254" s="188"/>
      <c r="I254" s="186">
        <f t="shared" si="78"/>
        <v>0</v>
      </c>
      <c r="J254" s="188"/>
      <c r="K254" s="186">
        <f t="shared" si="79"/>
        <v>0</v>
      </c>
      <c r="L254" s="186">
        <v>21</v>
      </c>
      <c r="M254" s="186">
        <f t="shared" si="80"/>
        <v>0</v>
      </c>
      <c r="N254" s="186">
        <v>0</v>
      </c>
      <c r="O254" s="186">
        <f t="shared" si="81"/>
        <v>0</v>
      </c>
      <c r="P254" s="186">
        <v>0</v>
      </c>
      <c r="Q254" s="186">
        <f t="shared" si="82"/>
        <v>0</v>
      </c>
      <c r="R254" s="187"/>
      <c r="S254" s="187" t="s">
        <v>230</v>
      </c>
      <c r="T254" s="186" t="s">
        <v>222</v>
      </c>
      <c r="U254" s="186">
        <v>0</v>
      </c>
      <c r="V254" s="186">
        <f t="shared" si="83"/>
        <v>0</v>
      </c>
      <c r="W254" s="187"/>
      <c r="X254" s="187"/>
      <c r="Y254" s="149"/>
      <c r="Z254" s="149"/>
      <c r="AA254" s="149"/>
      <c r="AB254" s="149"/>
      <c r="AC254" s="149"/>
      <c r="AD254" s="149"/>
      <c r="AE254" s="149" t="s">
        <v>2361</v>
      </c>
      <c r="AF254" s="149" t="s">
        <v>2367</v>
      </c>
      <c r="AG254" s="149"/>
      <c r="AH254" s="194"/>
      <c r="AI254" s="194"/>
      <c r="AJ254" s="197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5">
      <c r="A255" s="182">
        <v>214</v>
      </c>
      <c r="B255" s="183" t="s">
        <v>2368</v>
      </c>
      <c r="C255" s="183" t="s">
        <v>2369</v>
      </c>
      <c r="D255" s="184" t="s">
        <v>1796</v>
      </c>
      <c r="E255" s="185">
        <v>1</v>
      </c>
      <c r="F255" s="188"/>
      <c r="G255" s="186">
        <f t="shared" si="77"/>
        <v>0</v>
      </c>
      <c r="H255" s="188"/>
      <c r="I255" s="186">
        <f t="shared" si="78"/>
        <v>0</v>
      </c>
      <c r="J255" s="188"/>
      <c r="K255" s="186">
        <f t="shared" si="79"/>
        <v>0</v>
      </c>
      <c r="L255" s="186">
        <v>21</v>
      </c>
      <c r="M255" s="186">
        <f t="shared" si="80"/>
        <v>0</v>
      </c>
      <c r="N255" s="186">
        <v>0</v>
      </c>
      <c r="O255" s="186">
        <f t="shared" si="81"/>
        <v>0</v>
      </c>
      <c r="P255" s="186">
        <v>0</v>
      </c>
      <c r="Q255" s="186">
        <f t="shared" si="82"/>
        <v>0</v>
      </c>
      <c r="R255" s="187"/>
      <c r="S255" s="187" t="s">
        <v>230</v>
      </c>
      <c r="T255" s="186" t="s">
        <v>222</v>
      </c>
      <c r="U255" s="186">
        <v>0</v>
      </c>
      <c r="V255" s="186">
        <f t="shared" si="83"/>
        <v>0</v>
      </c>
      <c r="W255" s="187"/>
      <c r="X255" s="187"/>
      <c r="Y255" s="149"/>
      <c r="Z255" s="149"/>
      <c r="AA255" s="149"/>
      <c r="AB255" s="149"/>
      <c r="AC255" s="149"/>
      <c r="AD255" s="149"/>
      <c r="AE255" s="149" t="s">
        <v>2361</v>
      </c>
      <c r="AF255" s="149" t="s">
        <v>2370</v>
      </c>
      <c r="AG255" s="149"/>
      <c r="AH255" s="194"/>
      <c r="AI255" s="194"/>
      <c r="AJ255" s="197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82">
        <v>215</v>
      </c>
      <c r="B256" s="183" t="s">
        <v>2359</v>
      </c>
      <c r="C256" s="183" t="s">
        <v>2856</v>
      </c>
      <c r="D256" s="184" t="s">
        <v>1796</v>
      </c>
      <c r="E256" s="185">
        <v>1</v>
      </c>
      <c r="F256" s="188"/>
      <c r="G256" s="186">
        <f t="shared" si="77"/>
        <v>0</v>
      </c>
      <c r="H256" s="188"/>
      <c r="I256" s="186">
        <f t="shared" si="78"/>
        <v>0</v>
      </c>
      <c r="J256" s="188"/>
      <c r="K256" s="186">
        <f t="shared" si="79"/>
        <v>0</v>
      </c>
      <c r="L256" s="186">
        <v>21</v>
      </c>
      <c r="M256" s="186">
        <f t="shared" si="80"/>
        <v>0</v>
      </c>
      <c r="N256" s="186">
        <v>0</v>
      </c>
      <c r="O256" s="186">
        <f t="shared" si="81"/>
        <v>0</v>
      </c>
      <c r="P256" s="186">
        <v>0</v>
      </c>
      <c r="Q256" s="186">
        <f t="shared" si="82"/>
        <v>0</v>
      </c>
      <c r="R256" s="187"/>
      <c r="S256" s="187" t="s">
        <v>230</v>
      </c>
      <c r="T256" s="186" t="s">
        <v>222</v>
      </c>
      <c r="U256" s="186">
        <v>0</v>
      </c>
      <c r="V256" s="186">
        <f t="shared" si="83"/>
        <v>0</v>
      </c>
      <c r="W256" s="187"/>
      <c r="X256" s="187"/>
      <c r="Y256" s="149"/>
      <c r="Z256" s="149"/>
      <c r="AA256" s="149"/>
      <c r="AB256" s="149"/>
      <c r="AC256" s="149"/>
      <c r="AD256" s="149"/>
      <c r="AE256" s="149" t="s">
        <v>2226</v>
      </c>
      <c r="AF256" s="149" t="s">
        <v>2371</v>
      </c>
      <c r="AG256" s="149"/>
      <c r="AH256" s="194"/>
      <c r="AI256" s="194"/>
      <c r="AJ256" s="197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82">
        <v>216</v>
      </c>
      <c r="B257" s="183" t="s">
        <v>2372</v>
      </c>
      <c r="C257" s="183" t="s">
        <v>2373</v>
      </c>
      <c r="D257" s="184" t="s">
        <v>382</v>
      </c>
      <c r="E257" s="185">
        <v>1</v>
      </c>
      <c r="F257" s="188"/>
      <c r="G257" s="186">
        <f t="shared" si="77"/>
        <v>0</v>
      </c>
      <c r="H257" s="188"/>
      <c r="I257" s="186">
        <f t="shared" si="78"/>
        <v>0</v>
      </c>
      <c r="J257" s="188"/>
      <c r="K257" s="186">
        <f t="shared" si="79"/>
        <v>0</v>
      </c>
      <c r="L257" s="186">
        <v>21</v>
      </c>
      <c r="M257" s="186">
        <f t="shared" si="80"/>
        <v>0</v>
      </c>
      <c r="N257" s="186">
        <v>0</v>
      </c>
      <c r="O257" s="186">
        <f t="shared" si="81"/>
        <v>0</v>
      </c>
      <c r="P257" s="186">
        <v>0</v>
      </c>
      <c r="Q257" s="186">
        <f t="shared" si="82"/>
        <v>0</v>
      </c>
      <c r="R257" s="187" t="s">
        <v>176</v>
      </c>
      <c r="S257" s="187" t="s">
        <v>221</v>
      </c>
      <c r="T257" s="186" t="s">
        <v>222</v>
      </c>
      <c r="U257" s="186">
        <v>0</v>
      </c>
      <c r="V257" s="186">
        <f t="shared" si="83"/>
        <v>0</v>
      </c>
      <c r="W257" s="187"/>
      <c r="X257" s="187"/>
      <c r="Y257" s="149"/>
      <c r="Z257" s="149"/>
      <c r="AA257" s="149"/>
      <c r="AB257" s="149"/>
      <c r="AC257" s="149"/>
      <c r="AD257" s="149"/>
      <c r="AE257" s="149" t="s">
        <v>2361</v>
      </c>
      <c r="AF257" s="149" t="s">
        <v>2374</v>
      </c>
      <c r="AG257" s="149"/>
      <c r="AH257" s="194"/>
      <c r="AI257" s="194"/>
      <c r="AJ257" s="197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5">
      <c r="A258" s="182">
        <v>217</v>
      </c>
      <c r="B258" s="183" t="s">
        <v>2375</v>
      </c>
      <c r="C258" s="183" t="s">
        <v>2376</v>
      </c>
      <c r="D258" s="184" t="s">
        <v>382</v>
      </c>
      <c r="E258" s="185">
        <v>1</v>
      </c>
      <c r="F258" s="188"/>
      <c r="G258" s="186">
        <f t="shared" si="77"/>
        <v>0</v>
      </c>
      <c r="H258" s="188"/>
      <c r="I258" s="186">
        <f t="shared" si="78"/>
        <v>0</v>
      </c>
      <c r="J258" s="188"/>
      <c r="K258" s="186">
        <f t="shared" si="79"/>
        <v>0</v>
      </c>
      <c r="L258" s="186">
        <v>21</v>
      </c>
      <c r="M258" s="186">
        <f t="shared" si="80"/>
        <v>0</v>
      </c>
      <c r="N258" s="186">
        <v>0</v>
      </c>
      <c r="O258" s="186">
        <f t="shared" si="81"/>
        <v>0</v>
      </c>
      <c r="P258" s="186">
        <v>0</v>
      </c>
      <c r="Q258" s="186">
        <f t="shared" si="82"/>
        <v>0</v>
      </c>
      <c r="R258" s="187" t="s">
        <v>2377</v>
      </c>
      <c r="S258" s="187" t="s">
        <v>221</v>
      </c>
      <c r="T258" s="186" t="s">
        <v>222</v>
      </c>
      <c r="U258" s="186">
        <v>0</v>
      </c>
      <c r="V258" s="186">
        <f t="shared" si="83"/>
        <v>0</v>
      </c>
      <c r="W258" s="187"/>
      <c r="X258" s="187"/>
      <c r="Y258" s="149"/>
      <c r="Z258" s="149"/>
      <c r="AA258" s="149"/>
      <c r="AB258" s="149"/>
      <c r="AC258" s="149"/>
      <c r="AD258" s="149"/>
      <c r="AE258" s="149" t="s">
        <v>2361</v>
      </c>
      <c r="AF258" s="149" t="s">
        <v>2378</v>
      </c>
      <c r="AG258" s="149"/>
      <c r="AH258" s="194"/>
      <c r="AI258" s="194"/>
      <c r="AJ258" s="197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5">
      <c r="A259" s="182">
        <v>218</v>
      </c>
      <c r="B259" s="183" t="s">
        <v>2379</v>
      </c>
      <c r="C259" s="183" t="s">
        <v>2380</v>
      </c>
      <c r="D259" s="184" t="s">
        <v>382</v>
      </c>
      <c r="E259" s="185">
        <v>12</v>
      </c>
      <c r="F259" s="188"/>
      <c r="G259" s="186">
        <f t="shared" si="77"/>
        <v>0</v>
      </c>
      <c r="H259" s="188"/>
      <c r="I259" s="186">
        <f t="shared" si="78"/>
        <v>0</v>
      </c>
      <c r="J259" s="188"/>
      <c r="K259" s="186">
        <f t="shared" si="79"/>
        <v>0</v>
      </c>
      <c r="L259" s="186">
        <v>21</v>
      </c>
      <c r="M259" s="186">
        <f t="shared" si="80"/>
        <v>0</v>
      </c>
      <c r="N259" s="186">
        <v>0</v>
      </c>
      <c r="O259" s="186">
        <f t="shared" si="81"/>
        <v>0</v>
      </c>
      <c r="P259" s="186">
        <v>7.4999999999999997E-2</v>
      </c>
      <c r="Q259" s="186">
        <f t="shared" si="82"/>
        <v>0.9</v>
      </c>
      <c r="R259" s="187" t="s">
        <v>1047</v>
      </c>
      <c r="S259" s="187" t="s">
        <v>221</v>
      </c>
      <c r="T259" s="186" t="s">
        <v>221</v>
      </c>
      <c r="U259" s="186">
        <v>0.58599999999999997</v>
      </c>
      <c r="V259" s="186">
        <f t="shared" si="83"/>
        <v>7.03</v>
      </c>
      <c r="W259" s="187"/>
      <c r="X259" s="187"/>
      <c r="Y259" s="149"/>
      <c r="Z259" s="149"/>
      <c r="AA259" s="149"/>
      <c r="AB259" s="149"/>
      <c r="AC259" s="149"/>
      <c r="AD259" s="149"/>
      <c r="AE259" s="149" t="s">
        <v>2361</v>
      </c>
      <c r="AF259" s="149" t="s">
        <v>2381</v>
      </c>
      <c r="AG259" s="149"/>
      <c r="AH259" s="194"/>
      <c r="AI259" s="194"/>
      <c r="AJ259" s="197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5">
      <c r="A260" s="182">
        <v>219</v>
      </c>
      <c r="B260" s="183" t="s">
        <v>2382</v>
      </c>
      <c r="C260" s="183" t="s">
        <v>2383</v>
      </c>
      <c r="D260" s="184" t="s">
        <v>1001</v>
      </c>
      <c r="E260" s="185">
        <v>12</v>
      </c>
      <c r="F260" s="188"/>
      <c r="G260" s="186">
        <f t="shared" si="77"/>
        <v>0</v>
      </c>
      <c r="H260" s="188"/>
      <c r="I260" s="186">
        <f t="shared" si="78"/>
        <v>0</v>
      </c>
      <c r="J260" s="188"/>
      <c r="K260" s="186">
        <f t="shared" si="79"/>
        <v>0</v>
      </c>
      <c r="L260" s="186">
        <v>21</v>
      </c>
      <c r="M260" s="186">
        <f t="shared" si="80"/>
        <v>0</v>
      </c>
      <c r="N260" s="186">
        <v>0</v>
      </c>
      <c r="O260" s="186">
        <f t="shared" si="81"/>
        <v>0</v>
      </c>
      <c r="P260" s="186">
        <v>0</v>
      </c>
      <c r="Q260" s="186">
        <f t="shared" si="82"/>
        <v>0</v>
      </c>
      <c r="R260" s="187" t="s">
        <v>2384</v>
      </c>
      <c r="S260" s="187" t="s">
        <v>221</v>
      </c>
      <c r="T260" s="186" t="s">
        <v>221</v>
      </c>
      <c r="U260" s="186">
        <v>1</v>
      </c>
      <c r="V260" s="186">
        <f t="shared" si="83"/>
        <v>12</v>
      </c>
      <c r="W260" s="187"/>
      <c r="X260" s="187"/>
      <c r="Y260" s="149"/>
      <c r="Z260" s="149"/>
      <c r="AA260" s="149"/>
      <c r="AB260" s="149"/>
      <c r="AC260" s="149"/>
      <c r="AD260" s="149"/>
      <c r="AE260" s="149" t="s">
        <v>2361</v>
      </c>
      <c r="AF260" s="149" t="s">
        <v>2385</v>
      </c>
      <c r="AG260" s="149"/>
      <c r="AH260" s="194"/>
      <c r="AI260" s="194"/>
      <c r="AJ260" s="197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5">
      <c r="A261" s="182">
        <v>220</v>
      </c>
      <c r="B261" s="183" t="s">
        <v>2386</v>
      </c>
      <c r="C261" s="183" t="s">
        <v>2387</v>
      </c>
      <c r="D261" s="184" t="s">
        <v>1001</v>
      </c>
      <c r="E261" s="185">
        <v>8</v>
      </c>
      <c r="F261" s="188"/>
      <c r="G261" s="186">
        <f t="shared" si="77"/>
        <v>0</v>
      </c>
      <c r="H261" s="188"/>
      <c r="I261" s="186">
        <f t="shared" si="78"/>
        <v>0</v>
      </c>
      <c r="J261" s="188"/>
      <c r="K261" s="186">
        <f t="shared" si="79"/>
        <v>0</v>
      </c>
      <c r="L261" s="186">
        <v>21</v>
      </c>
      <c r="M261" s="186">
        <f t="shared" si="80"/>
        <v>0</v>
      </c>
      <c r="N261" s="186">
        <v>0</v>
      </c>
      <c r="O261" s="186">
        <f t="shared" si="81"/>
        <v>0</v>
      </c>
      <c r="P261" s="186">
        <v>0</v>
      </c>
      <c r="Q261" s="186">
        <f t="shared" si="82"/>
        <v>0</v>
      </c>
      <c r="R261" s="187" t="s">
        <v>2384</v>
      </c>
      <c r="S261" s="187" t="s">
        <v>221</v>
      </c>
      <c r="T261" s="186" t="s">
        <v>221</v>
      </c>
      <c r="U261" s="186">
        <v>1</v>
      </c>
      <c r="V261" s="186">
        <f t="shared" si="83"/>
        <v>8</v>
      </c>
      <c r="W261" s="187"/>
      <c r="X261" s="187"/>
      <c r="Y261" s="149"/>
      <c r="Z261" s="149"/>
      <c r="AA261" s="149"/>
      <c r="AB261" s="149"/>
      <c r="AC261" s="149"/>
      <c r="AD261" s="149"/>
      <c r="AE261" s="149" t="s">
        <v>2361</v>
      </c>
      <c r="AF261" s="149" t="s">
        <v>2388</v>
      </c>
      <c r="AG261" s="149"/>
      <c r="AH261" s="194"/>
      <c r="AI261" s="194"/>
      <c r="AJ261" s="197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5">
      <c r="A262" s="182">
        <v>221</v>
      </c>
      <c r="B262" s="183" t="s">
        <v>2389</v>
      </c>
      <c r="C262" s="183" t="s">
        <v>2390</v>
      </c>
      <c r="D262" s="184" t="s">
        <v>2391</v>
      </c>
      <c r="E262" s="185">
        <v>1</v>
      </c>
      <c r="F262" s="188"/>
      <c r="G262" s="186">
        <f t="shared" si="77"/>
        <v>0</v>
      </c>
      <c r="H262" s="188"/>
      <c r="I262" s="186">
        <f t="shared" si="78"/>
        <v>0</v>
      </c>
      <c r="J262" s="188"/>
      <c r="K262" s="186">
        <f t="shared" si="79"/>
        <v>0</v>
      </c>
      <c r="L262" s="186">
        <v>21</v>
      </c>
      <c r="M262" s="186">
        <f t="shared" si="80"/>
        <v>0</v>
      </c>
      <c r="N262" s="186">
        <v>0</v>
      </c>
      <c r="O262" s="186">
        <f t="shared" si="81"/>
        <v>0</v>
      </c>
      <c r="P262" s="186">
        <v>0</v>
      </c>
      <c r="Q262" s="186">
        <f t="shared" si="82"/>
        <v>0</v>
      </c>
      <c r="R262" s="187" t="s">
        <v>1013</v>
      </c>
      <c r="S262" s="187" t="s">
        <v>221</v>
      </c>
      <c r="T262" s="186" t="s">
        <v>221</v>
      </c>
      <c r="U262" s="186">
        <v>1.6</v>
      </c>
      <c r="V262" s="186">
        <f t="shared" si="83"/>
        <v>1.6</v>
      </c>
      <c r="W262" s="187"/>
      <c r="X262" s="187"/>
      <c r="Y262" s="149"/>
      <c r="Z262" s="149"/>
      <c r="AA262" s="149"/>
      <c r="AB262" s="149"/>
      <c r="AC262" s="149"/>
      <c r="AD262" s="149"/>
      <c r="AE262" s="149" t="s">
        <v>2361</v>
      </c>
      <c r="AF262" s="149" t="s">
        <v>2392</v>
      </c>
      <c r="AG262" s="149"/>
      <c r="AH262" s="194"/>
      <c r="AI262" s="194"/>
      <c r="AJ262" s="197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5">
      <c r="A263" s="182">
        <v>222</v>
      </c>
      <c r="B263" s="183" t="s">
        <v>2393</v>
      </c>
      <c r="C263" s="183" t="s">
        <v>2394</v>
      </c>
      <c r="D263" s="184" t="s">
        <v>2395</v>
      </c>
      <c r="E263" s="185">
        <v>3</v>
      </c>
      <c r="F263" s="188"/>
      <c r="G263" s="186">
        <f t="shared" si="77"/>
        <v>0</v>
      </c>
      <c r="H263" s="188"/>
      <c r="I263" s="186">
        <f t="shared" si="78"/>
        <v>0</v>
      </c>
      <c r="J263" s="188"/>
      <c r="K263" s="186">
        <f t="shared" si="79"/>
        <v>0</v>
      </c>
      <c r="L263" s="186">
        <v>21</v>
      </c>
      <c r="M263" s="186">
        <f t="shared" si="80"/>
        <v>0</v>
      </c>
      <c r="N263" s="186">
        <v>0</v>
      </c>
      <c r="O263" s="186">
        <f t="shared" si="81"/>
        <v>0</v>
      </c>
      <c r="P263" s="186">
        <v>0</v>
      </c>
      <c r="Q263" s="186">
        <f t="shared" si="82"/>
        <v>0</v>
      </c>
      <c r="R263" s="187" t="s">
        <v>1013</v>
      </c>
      <c r="S263" s="187" t="s">
        <v>221</v>
      </c>
      <c r="T263" s="186" t="s">
        <v>221</v>
      </c>
      <c r="U263" s="186">
        <v>0</v>
      </c>
      <c r="V263" s="186">
        <f t="shared" si="83"/>
        <v>0</v>
      </c>
      <c r="W263" s="187"/>
      <c r="X263" s="187"/>
      <c r="Y263" s="149"/>
      <c r="Z263" s="149"/>
      <c r="AA263" s="149"/>
      <c r="AB263" s="149"/>
      <c r="AC263" s="149"/>
      <c r="AD263" s="149"/>
      <c r="AE263" s="149" t="s">
        <v>2361</v>
      </c>
      <c r="AF263" s="149" t="s">
        <v>2396</v>
      </c>
      <c r="AG263" s="149"/>
      <c r="AH263" s="194"/>
      <c r="AI263" s="194"/>
      <c r="AJ263" s="197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5">
      <c r="A264" s="182">
        <v>223</v>
      </c>
      <c r="B264" s="183" t="s">
        <v>2397</v>
      </c>
      <c r="C264" s="183" t="s">
        <v>2398</v>
      </c>
      <c r="D264" s="184" t="s">
        <v>2391</v>
      </c>
      <c r="E264" s="185">
        <v>1</v>
      </c>
      <c r="F264" s="188"/>
      <c r="G264" s="186">
        <f t="shared" si="77"/>
        <v>0</v>
      </c>
      <c r="H264" s="188"/>
      <c r="I264" s="186">
        <f t="shared" si="78"/>
        <v>0</v>
      </c>
      <c r="J264" s="188"/>
      <c r="K264" s="186">
        <f t="shared" si="79"/>
        <v>0</v>
      </c>
      <c r="L264" s="186">
        <v>21</v>
      </c>
      <c r="M264" s="186">
        <f t="shared" si="80"/>
        <v>0</v>
      </c>
      <c r="N264" s="186">
        <v>0</v>
      </c>
      <c r="O264" s="186">
        <f t="shared" si="81"/>
        <v>0</v>
      </c>
      <c r="P264" s="186">
        <v>0</v>
      </c>
      <c r="Q264" s="186">
        <f t="shared" si="82"/>
        <v>0</v>
      </c>
      <c r="R264" s="187" t="s">
        <v>1013</v>
      </c>
      <c r="S264" s="187" t="s">
        <v>221</v>
      </c>
      <c r="T264" s="186" t="s">
        <v>221</v>
      </c>
      <c r="U264" s="186">
        <v>1.1499999999999999</v>
      </c>
      <c r="V264" s="186">
        <f t="shared" si="83"/>
        <v>1.1499999999999999</v>
      </c>
      <c r="W264" s="187"/>
      <c r="X264" s="187"/>
      <c r="Y264" s="149"/>
      <c r="Z264" s="149"/>
      <c r="AA264" s="149"/>
      <c r="AB264" s="149"/>
      <c r="AC264" s="149"/>
      <c r="AD264" s="149"/>
      <c r="AE264" s="149" t="s">
        <v>2361</v>
      </c>
      <c r="AF264" s="149" t="s">
        <v>2399</v>
      </c>
      <c r="AG264" s="149"/>
      <c r="AH264" s="194"/>
      <c r="AI264" s="194"/>
      <c r="AJ264" s="197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5">
      <c r="A265" s="182">
        <v>224</v>
      </c>
      <c r="B265" s="183" t="s">
        <v>2400</v>
      </c>
      <c r="C265" s="183" t="s">
        <v>2401</v>
      </c>
      <c r="D265" s="184" t="s">
        <v>1796</v>
      </c>
      <c r="E265" s="185">
        <v>1</v>
      </c>
      <c r="F265" s="188"/>
      <c r="G265" s="186">
        <f t="shared" si="77"/>
        <v>0</v>
      </c>
      <c r="H265" s="188"/>
      <c r="I265" s="186">
        <f t="shared" si="78"/>
        <v>0</v>
      </c>
      <c r="J265" s="188"/>
      <c r="K265" s="186">
        <f t="shared" si="79"/>
        <v>0</v>
      </c>
      <c r="L265" s="186">
        <v>21</v>
      </c>
      <c r="M265" s="186">
        <f t="shared" si="80"/>
        <v>0</v>
      </c>
      <c r="N265" s="186">
        <v>0</v>
      </c>
      <c r="O265" s="186">
        <f t="shared" si="81"/>
        <v>0</v>
      </c>
      <c r="P265" s="186">
        <v>0</v>
      </c>
      <c r="Q265" s="186">
        <f t="shared" si="82"/>
        <v>0</v>
      </c>
      <c r="R265" s="187"/>
      <c r="S265" s="187" t="s">
        <v>230</v>
      </c>
      <c r="T265" s="186" t="s">
        <v>222</v>
      </c>
      <c r="U265" s="186">
        <v>0</v>
      </c>
      <c r="V265" s="186">
        <f t="shared" si="83"/>
        <v>0</v>
      </c>
      <c r="W265" s="187"/>
      <c r="X265" s="187"/>
      <c r="Y265" s="149"/>
      <c r="Z265" s="149"/>
      <c r="AA265" s="149"/>
      <c r="AB265" s="149"/>
      <c r="AC265" s="149"/>
      <c r="AD265" s="149"/>
      <c r="AE265" s="149" t="s">
        <v>2361</v>
      </c>
      <c r="AF265" s="149" t="s">
        <v>2402</v>
      </c>
      <c r="AG265" s="149"/>
      <c r="AH265" s="194"/>
      <c r="AI265" s="194"/>
      <c r="AJ265" s="197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x14ac:dyDescent="0.25">
      <c r="A266" s="136"/>
      <c r="B266" s="154"/>
      <c r="C266" s="154"/>
      <c r="D266" s="157"/>
      <c r="E266" s="158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60"/>
      <c r="S266" s="160"/>
      <c r="T266" s="159"/>
      <c r="U266" s="159"/>
      <c r="V266" s="159"/>
      <c r="W266" s="160"/>
      <c r="X266" s="160"/>
      <c r="AH266" s="193"/>
      <c r="AI266" s="193"/>
      <c r="AJ266" s="196"/>
    </row>
    <row r="267" spans="1:60" x14ac:dyDescent="0.25">
      <c r="A267" s="152" t="s">
        <v>215</v>
      </c>
      <c r="B267" s="169" t="s">
        <v>126</v>
      </c>
      <c r="C267" s="169" t="s">
        <v>127</v>
      </c>
      <c r="D267" s="170"/>
      <c r="E267" s="171"/>
      <c r="F267" s="172"/>
      <c r="G267" s="173">
        <f>SUMIF(AE268:AE273,"&lt;&gt;NOR",G268:G273)</f>
        <v>0</v>
      </c>
      <c r="H267" s="172"/>
      <c r="I267" s="172">
        <f>SUM(I268:I273)</f>
        <v>0</v>
      </c>
      <c r="J267" s="172"/>
      <c r="K267" s="172">
        <f>SUM(K268:K273)</f>
        <v>0</v>
      </c>
      <c r="L267" s="172"/>
      <c r="M267" s="172">
        <f>SUM(M268:M273)</f>
        <v>0</v>
      </c>
      <c r="N267" s="172"/>
      <c r="O267" s="172">
        <f>SUM(O268:O273)</f>
        <v>0</v>
      </c>
      <c r="P267" s="172"/>
      <c r="Q267" s="172">
        <f>SUM(Q268:Q273)</f>
        <v>0</v>
      </c>
      <c r="R267" s="174"/>
      <c r="S267" s="174"/>
      <c r="T267" s="172"/>
      <c r="U267" s="172"/>
      <c r="V267" s="172">
        <f>SUM(V268:V273)</f>
        <v>11.729999999999999</v>
      </c>
      <c r="W267" s="174"/>
      <c r="X267" s="175"/>
      <c r="AE267" t="s">
        <v>216</v>
      </c>
      <c r="AH267" s="193"/>
      <c r="AI267" s="193"/>
      <c r="AJ267" s="196"/>
    </row>
    <row r="268" spans="1:60" outlineLevel="1" x14ac:dyDescent="0.25">
      <c r="A268" s="182">
        <v>225</v>
      </c>
      <c r="B268" s="183" t="s">
        <v>1726</v>
      </c>
      <c r="C268" s="183" t="s">
        <v>1727</v>
      </c>
      <c r="D268" s="184" t="s">
        <v>364</v>
      </c>
      <c r="E268" s="185">
        <v>4.6399999999999997</v>
      </c>
      <c r="F268" s="188"/>
      <c r="G268" s="186">
        <f t="shared" ref="G268:G273" si="84">ROUND(E268*F268,2)</f>
        <v>0</v>
      </c>
      <c r="H268" s="188"/>
      <c r="I268" s="186">
        <f t="shared" ref="I268:I273" si="85">ROUND(E268*H268,2)</f>
        <v>0</v>
      </c>
      <c r="J268" s="188"/>
      <c r="K268" s="186">
        <f t="shared" ref="K268:K273" si="86">ROUND(E268*J268,2)</f>
        <v>0</v>
      </c>
      <c r="L268" s="186">
        <v>21</v>
      </c>
      <c r="M268" s="186">
        <f t="shared" ref="M268:M273" si="87">G268*(1+L268/100)</f>
        <v>0</v>
      </c>
      <c r="N268" s="186">
        <v>0</v>
      </c>
      <c r="O268" s="186">
        <f t="shared" ref="O268:O273" si="88">ROUND(E268*N268,2)</f>
        <v>0</v>
      </c>
      <c r="P268" s="186">
        <v>0</v>
      </c>
      <c r="Q268" s="186">
        <f t="shared" ref="Q268:Q273" si="89">ROUND(E268*P268,2)</f>
        <v>0</v>
      </c>
      <c r="R268" s="187" t="s">
        <v>1047</v>
      </c>
      <c r="S268" s="187" t="s">
        <v>221</v>
      </c>
      <c r="T268" s="186" t="s">
        <v>221</v>
      </c>
      <c r="U268" s="186">
        <v>0.94199999999999995</v>
      </c>
      <c r="V268" s="186">
        <f t="shared" ref="V268:V273" si="90">ROUND(E268*U268,2)</f>
        <v>4.37</v>
      </c>
      <c r="W268" s="187"/>
      <c r="X268" s="187"/>
      <c r="Y268" s="149"/>
      <c r="Z268" s="149"/>
      <c r="AA268" s="149"/>
      <c r="AB268" s="149"/>
      <c r="AC268" s="149"/>
      <c r="AD268" s="149"/>
      <c r="AE268" s="149" t="s">
        <v>1742</v>
      </c>
      <c r="AF268" s="199" t="s">
        <v>2403</v>
      </c>
      <c r="AG268" s="149"/>
      <c r="AH268" s="194"/>
      <c r="AI268" s="194"/>
      <c r="AJ268" s="197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5">
      <c r="A269" s="182">
        <v>226</v>
      </c>
      <c r="B269" s="183" t="s">
        <v>2404</v>
      </c>
      <c r="C269" s="183" t="s">
        <v>2405</v>
      </c>
      <c r="D269" s="184" t="s">
        <v>364</v>
      </c>
      <c r="E269" s="185">
        <v>55.68</v>
      </c>
      <c r="F269" s="188"/>
      <c r="G269" s="186">
        <f t="shared" si="84"/>
        <v>0</v>
      </c>
      <c r="H269" s="188"/>
      <c r="I269" s="186">
        <f t="shared" si="85"/>
        <v>0</v>
      </c>
      <c r="J269" s="188"/>
      <c r="K269" s="186">
        <f t="shared" si="86"/>
        <v>0</v>
      </c>
      <c r="L269" s="186">
        <v>21</v>
      </c>
      <c r="M269" s="186">
        <f t="shared" si="87"/>
        <v>0</v>
      </c>
      <c r="N269" s="186">
        <v>0</v>
      </c>
      <c r="O269" s="186">
        <f t="shared" si="88"/>
        <v>0</v>
      </c>
      <c r="P269" s="186">
        <v>0</v>
      </c>
      <c r="Q269" s="186">
        <f t="shared" si="89"/>
        <v>0</v>
      </c>
      <c r="R269" s="187" t="s">
        <v>1047</v>
      </c>
      <c r="S269" s="187" t="s">
        <v>221</v>
      </c>
      <c r="T269" s="186" t="s">
        <v>221</v>
      </c>
      <c r="U269" s="186">
        <v>0.105</v>
      </c>
      <c r="V269" s="186">
        <f t="shared" si="90"/>
        <v>5.85</v>
      </c>
      <c r="W269" s="187"/>
      <c r="X269" s="187"/>
      <c r="Y269" s="149"/>
      <c r="Z269" s="149"/>
      <c r="AA269" s="149"/>
      <c r="AB269" s="149"/>
      <c r="AC269" s="149"/>
      <c r="AD269" s="149"/>
      <c r="AE269" s="149" t="s">
        <v>1742</v>
      </c>
      <c r="AF269" s="149" t="s">
        <v>2406</v>
      </c>
      <c r="AG269" s="149"/>
      <c r="AH269" s="194"/>
      <c r="AI269" s="194"/>
      <c r="AJ269" s="197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5">
      <c r="A270" s="182">
        <v>227</v>
      </c>
      <c r="B270" s="183" t="s">
        <v>2407</v>
      </c>
      <c r="C270" s="183" t="s">
        <v>2408</v>
      </c>
      <c r="D270" s="184" t="s">
        <v>364</v>
      </c>
      <c r="E270" s="185">
        <v>4.6399999999999997</v>
      </c>
      <c r="F270" s="188"/>
      <c r="G270" s="186">
        <f t="shared" si="84"/>
        <v>0</v>
      </c>
      <c r="H270" s="188"/>
      <c r="I270" s="186">
        <f t="shared" si="85"/>
        <v>0</v>
      </c>
      <c r="J270" s="188"/>
      <c r="K270" s="186">
        <f t="shared" si="86"/>
        <v>0</v>
      </c>
      <c r="L270" s="186">
        <v>21</v>
      </c>
      <c r="M270" s="186">
        <f t="shared" si="87"/>
        <v>0</v>
      </c>
      <c r="N270" s="186">
        <v>0</v>
      </c>
      <c r="O270" s="186">
        <f t="shared" si="88"/>
        <v>0</v>
      </c>
      <c r="P270" s="186">
        <v>0</v>
      </c>
      <c r="Q270" s="186">
        <f t="shared" si="89"/>
        <v>0</v>
      </c>
      <c r="R270" s="187" t="s">
        <v>2409</v>
      </c>
      <c r="S270" s="187" t="s">
        <v>221</v>
      </c>
      <c r="T270" s="186" t="s">
        <v>221</v>
      </c>
      <c r="U270" s="186">
        <v>4.2000000000000003E-2</v>
      </c>
      <c r="V270" s="186">
        <f t="shared" si="90"/>
        <v>0.19</v>
      </c>
      <c r="W270" s="187"/>
      <c r="X270" s="187"/>
      <c r="Y270" s="149"/>
      <c r="Z270" s="149"/>
      <c r="AA270" s="149"/>
      <c r="AB270" s="149"/>
      <c r="AC270" s="149"/>
      <c r="AD270" s="149"/>
      <c r="AE270" s="149" t="s">
        <v>1742</v>
      </c>
      <c r="AF270" s="149" t="s">
        <v>2410</v>
      </c>
      <c r="AG270" s="149"/>
      <c r="AH270" s="194"/>
      <c r="AI270" s="194"/>
      <c r="AJ270" s="197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5">
      <c r="A271" s="182">
        <v>228</v>
      </c>
      <c r="B271" s="183" t="s">
        <v>2411</v>
      </c>
      <c r="C271" s="183" t="s">
        <v>2412</v>
      </c>
      <c r="D271" s="184" t="s">
        <v>364</v>
      </c>
      <c r="E271" s="185">
        <v>4.6399999999999997</v>
      </c>
      <c r="F271" s="188"/>
      <c r="G271" s="186">
        <f t="shared" si="84"/>
        <v>0</v>
      </c>
      <c r="H271" s="188"/>
      <c r="I271" s="186">
        <f t="shared" si="85"/>
        <v>0</v>
      </c>
      <c r="J271" s="188"/>
      <c r="K271" s="186">
        <f t="shared" si="86"/>
        <v>0</v>
      </c>
      <c r="L271" s="186">
        <v>21</v>
      </c>
      <c r="M271" s="186">
        <f t="shared" si="87"/>
        <v>0</v>
      </c>
      <c r="N271" s="186">
        <v>0</v>
      </c>
      <c r="O271" s="186">
        <f t="shared" si="88"/>
        <v>0</v>
      </c>
      <c r="P271" s="186">
        <v>0</v>
      </c>
      <c r="Q271" s="186">
        <f t="shared" si="89"/>
        <v>0</v>
      </c>
      <c r="R271" s="187" t="s">
        <v>2413</v>
      </c>
      <c r="S271" s="187" t="s">
        <v>221</v>
      </c>
      <c r="T271" s="186" t="s">
        <v>221</v>
      </c>
      <c r="U271" s="186">
        <v>0.27700000000000002</v>
      </c>
      <c r="V271" s="186">
        <f t="shared" si="90"/>
        <v>1.29</v>
      </c>
      <c r="W271" s="187"/>
      <c r="X271" s="187"/>
      <c r="Y271" s="149"/>
      <c r="Z271" s="149"/>
      <c r="AA271" s="149"/>
      <c r="AB271" s="149"/>
      <c r="AC271" s="149"/>
      <c r="AD271" s="149"/>
      <c r="AE271" s="149" t="s">
        <v>1742</v>
      </c>
      <c r="AF271" s="149" t="s">
        <v>2414</v>
      </c>
      <c r="AG271" s="149"/>
      <c r="AH271" s="194"/>
      <c r="AI271" s="194"/>
      <c r="AJ271" s="197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5">
      <c r="A272" s="182">
        <v>229</v>
      </c>
      <c r="B272" s="183" t="s">
        <v>2415</v>
      </c>
      <c r="C272" s="183" t="s">
        <v>2416</v>
      </c>
      <c r="D272" s="184" t="s">
        <v>364</v>
      </c>
      <c r="E272" s="185">
        <v>4.6399999999999997</v>
      </c>
      <c r="F272" s="188"/>
      <c r="G272" s="186">
        <f t="shared" si="84"/>
        <v>0</v>
      </c>
      <c r="H272" s="188"/>
      <c r="I272" s="186">
        <f t="shared" si="85"/>
        <v>0</v>
      </c>
      <c r="J272" s="188"/>
      <c r="K272" s="186">
        <f t="shared" si="86"/>
        <v>0</v>
      </c>
      <c r="L272" s="186">
        <v>21</v>
      </c>
      <c r="M272" s="186">
        <f t="shared" si="87"/>
        <v>0</v>
      </c>
      <c r="N272" s="186">
        <v>0</v>
      </c>
      <c r="O272" s="186">
        <f t="shared" si="88"/>
        <v>0</v>
      </c>
      <c r="P272" s="186">
        <v>0</v>
      </c>
      <c r="Q272" s="186">
        <f t="shared" si="89"/>
        <v>0</v>
      </c>
      <c r="R272" s="187" t="s">
        <v>2409</v>
      </c>
      <c r="S272" s="187" t="s">
        <v>221</v>
      </c>
      <c r="T272" s="186" t="s">
        <v>221</v>
      </c>
      <c r="U272" s="186">
        <v>6.0000000000000001E-3</v>
      </c>
      <c r="V272" s="186">
        <f t="shared" si="90"/>
        <v>0.03</v>
      </c>
      <c r="W272" s="187"/>
      <c r="X272" s="187"/>
      <c r="Y272" s="149"/>
      <c r="Z272" s="149"/>
      <c r="AA272" s="149"/>
      <c r="AB272" s="149"/>
      <c r="AC272" s="149"/>
      <c r="AD272" s="149"/>
      <c r="AE272" s="149" t="s">
        <v>1742</v>
      </c>
      <c r="AF272" s="149" t="s">
        <v>2417</v>
      </c>
      <c r="AG272" s="149"/>
      <c r="AH272" s="194"/>
      <c r="AI272" s="194"/>
      <c r="AJ272" s="197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5">
      <c r="A273" s="182">
        <v>230</v>
      </c>
      <c r="B273" s="183" t="s">
        <v>1798</v>
      </c>
      <c r="C273" s="183" t="s">
        <v>1799</v>
      </c>
      <c r="D273" s="184" t="s">
        <v>364</v>
      </c>
      <c r="E273" s="185">
        <v>4.6399999999999997</v>
      </c>
      <c r="F273" s="188"/>
      <c r="G273" s="186">
        <f t="shared" si="84"/>
        <v>0</v>
      </c>
      <c r="H273" s="188"/>
      <c r="I273" s="186">
        <f t="shared" si="85"/>
        <v>0</v>
      </c>
      <c r="J273" s="188"/>
      <c r="K273" s="186">
        <f t="shared" si="86"/>
        <v>0</v>
      </c>
      <c r="L273" s="186">
        <v>21</v>
      </c>
      <c r="M273" s="186">
        <f t="shared" si="87"/>
        <v>0</v>
      </c>
      <c r="N273" s="186">
        <v>0</v>
      </c>
      <c r="O273" s="186">
        <f t="shared" si="88"/>
        <v>0</v>
      </c>
      <c r="P273" s="186">
        <v>0</v>
      </c>
      <c r="Q273" s="186">
        <f t="shared" si="89"/>
        <v>0</v>
      </c>
      <c r="R273" s="187" t="s">
        <v>1047</v>
      </c>
      <c r="S273" s="187" t="s">
        <v>221</v>
      </c>
      <c r="T273" s="186" t="s">
        <v>221</v>
      </c>
      <c r="U273" s="186">
        <v>0</v>
      </c>
      <c r="V273" s="186">
        <f t="shared" si="90"/>
        <v>0</v>
      </c>
      <c r="W273" s="187"/>
      <c r="X273" s="187"/>
      <c r="Y273" s="149"/>
      <c r="Z273" s="149"/>
      <c r="AA273" s="149"/>
      <c r="AB273" s="149"/>
      <c r="AC273" s="149"/>
      <c r="AD273" s="149"/>
      <c r="AE273" s="149" t="s">
        <v>332</v>
      </c>
      <c r="AF273" s="149" t="s">
        <v>2418</v>
      </c>
      <c r="AG273" s="149"/>
      <c r="AH273" s="194"/>
      <c r="AI273" s="194"/>
      <c r="AJ273" s="197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x14ac:dyDescent="0.25">
      <c r="A274" s="136"/>
      <c r="B274" s="154"/>
      <c r="C274" s="154"/>
      <c r="D274" s="157"/>
      <c r="E274" s="158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60"/>
      <c r="S274" s="160"/>
      <c r="T274" s="159"/>
      <c r="U274" s="159"/>
      <c r="V274" s="159"/>
      <c r="W274" s="160"/>
      <c r="X274" s="160"/>
      <c r="AH274" s="193"/>
      <c r="AI274" s="193"/>
      <c r="AJ274" s="196"/>
    </row>
    <row r="275" spans="1:60" x14ac:dyDescent="0.25">
      <c r="A275" s="152" t="s">
        <v>215</v>
      </c>
      <c r="B275" s="169" t="s">
        <v>84</v>
      </c>
      <c r="C275" s="169" t="s">
        <v>85</v>
      </c>
      <c r="D275" s="170"/>
      <c r="E275" s="171"/>
      <c r="F275" s="172"/>
      <c r="G275" s="173">
        <f>SUMIF(AE276:AE276,"&lt;&gt;NOR",G276:G276)</f>
        <v>0</v>
      </c>
      <c r="H275" s="172"/>
      <c r="I275" s="172">
        <f>SUM(I276:I276)</f>
        <v>0</v>
      </c>
      <c r="J275" s="172"/>
      <c r="K275" s="172">
        <f>SUM(K276:K276)</f>
        <v>0</v>
      </c>
      <c r="L275" s="172"/>
      <c r="M275" s="172">
        <f>SUM(M276:M276)</f>
        <v>0</v>
      </c>
      <c r="N275" s="172"/>
      <c r="O275" s="172">
        <f>SUM(O276:O276)</f>
        <v>46.71</v>
      </c>
      <c r="P275" s="172"/>
      <c r="Q275" s="172">
        <f>SUM(Q276:Q276)</f>
        <v>0</v>
      </c>
      <c r="R275" s="174"/>
      <c r="S275" s="174"/>
      <c r="T275" s="172"/>
      <c r="U275" s="172"/>
      <c r="V275" s="172">
        <f>SUM(V276:V276)</f>
        <v>0</v>
      </c>
      <c r="W275" s="174"/>
      <c r="X275" s="175"/>
      <c r="AE275" t="s">
        <v>216</v>
      </c>
      <c r="AH275" s="193"/>
      <c r="AI275" s="193"/>
      <c r="AJ275" s="196"/>
    </row>
    <row r="276" spans="1:60" outlineLevel="1" x14ac:dyDescent="0.25">
      <c r="A276" s="182">
        <v>231</v>
      </c>
      <c r="B276" s="183" t="s">
        <v>2419</v>
      </c>
      <c r="C276" s="183" t="s">
        <v>2420</v>
      </c>
      <c r="D276" s="184" t="s">
        <v>364</v>
      </c>
      <c r="E276" s="185">
        <v>46.71</v>
      </c>
      <c r="F276" s="188"/>
      <c r="G276" s="186">
        <f>ROUND(E276*F276,2)</f>
        <v>0</v>
      </c>
      <c r="H276" s="188"/>
      <c r="I276" s="186">
        <f>ROUND(E276*H276,2)</f>
        <v>0</v>
      </c>
      <c r="J276" s="188"/>
      <c r="K276" s="186">
        <f>ROUND(E276*J276,2)</f>
        <v>0</v>
      </c>
      <c r="L276" s="186">
        <v>21</v>
      </c>
      <c r="M276" s="186">
        <f>G276*(1+L276/100)</f>
        <v>0</v>
      </c>
      <c r="N276" s="186">
        <v>1</v>
      </c>
      <c r="O276" s="186">
        <f>ROUND(E276*N276,2)</f>
        <v>46.71</v>
      </c>
      <c r="P276" s="186">
        <v>0</v>
      </c>
      <c r="Q276" s="186">
        <f>ROUND(E276*P276,2)</f>
        <v>0</v>
      </c>
      <c r="R276" s="187" t="s">
        <v>365</v>
      </c>
      <c r="S276" s="187" t="s">
        <v>221</v>
      </c>
      <c r="T276" s="186" t="s">
        <v>221</v>
      </c>
      <c r="U276" s="186">
        <v>0</v>
      </c>
      <c r="V276" s="186">
        <f>ROUND(E276*U276,2)</f>
        <v>0</v>
      </c>
      <c r="W276" s="187"/>
      <c r="X276" s="187"/>
      <c r="Y276" s="149"/>
      <c r="Z276" s="149"/>
      <c r="AA276" s="149"/>
      <c r="AB276" s="149"/>
      <c r="AC276" s="149"/>
      <c r="AD276" s="149"/>
      <c r="AE276" s="149" t="s">
        <v>367</v>
      </c>
      <c r="AF276" s="149" t="s">
        <v>2421</v>
      </c>
      <c r="AG276" s="149"/>
      <c r="AH276" s="194"/>
      <c r="AI276" s="194"/>
      <c r="AJ276" s="197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x14ac:dyDescent="0.25">
      <c r="A277" s="136"/>
      <c r="B277" s="154"/>
      <c r="C277" s="154"/>
      <c r="D277" s="157"/>
      <c r="E277" s="158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60"/>
      <c r="S277" s="160"/>
      <c r="T277" s="159"/>
      <c r="U277" s="159"/>
      <c r="V277" s="159"/>
      <c r="W277" s="160"/>
      <c r="X277" s="160"/>
      <c r="AC277">
        <v>15</v>
      </c>
      <c r="AD277">
        <v>21</v>
      </c>
      <c r="AH277" s="193"/>
      <c r="AI277" s="193"/>
      <c r="AJ277" s="196"/>
    </row>
    <row r="278" spans="1:60" x14ac:dyDescent="0.25">
      <c r="A278" s="151"/>
      <c r="B278" s="156" t="s">
        <v>30</v>
      </c>
      <c r="C278" s="156"/>
      <c r="D278" s="165"/>
      <c r="E278" s="166"/>
      <c r="F278" s="167"/>
      <c r="G278" s="168">
        <f>G11+G18+G28+G32+G40+G46+G79+G111+G127+G160+G172+G186+G207+G229+G248+G251+G267+G275</f>
        <v>0</v>
      </c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60"/>
      <c r="S278" s="160"/>
      <c r="T278" s="159"/>
      <c r="U278" s="159"/>
      <c r="V278" s="159"/>
      <c r="W278" s="160"/>
      <c r="X278" s="160"/>
      <c r="AC278">
        <f>SUMIF(L7:L276,AC277,G7:G276)</f>
        <v>0</v>
      </c>
      <c r="AD278">
        <f>SUMIF(L7:L276,AD277,G7:G276)</f>
        <v>0</v>
      </c>
      <c r="AE278" t="s">
        <v>274</v>
      </c>
      <c r="AH278" s="193"/>
      <c r="AI278" s="193"/>
      <c r="AJ278" s="196"/>
    </row>
    <row r="279" spans="1:60" x14ac:dyDescent="0.25">
      <c r="A279" s="150"/>
      <c r="B279" s="155"/>
      <c r="C279" s="155"/>
      <c r="D279" s="161"/>
      <c r="E279" s="162"/>
      <c r="F279" s="163"/>
      <c r="G279" s="163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60"/>
      <c r="S279" s="160"/>
      <c r="T279" s="159"/>
      <c r="U279" s="159"/>
      <c r="V279" s="159"/>
      <c r="W279" s="160"/>
      <c r="X279" s="160"/>
      <c r="AH279" s="193"/>
      <c r="AI279" s="193"/>
      <c r="AJ279" s="196"/>
    </row>
    <row r="280" spans="1:60" x14ac:dyDescent="0.25">
      <c r="A280" s="153" t="s">
        <v>275</v>
      </c>
      <c r="B280" s="155"/>
      <c r="C280" s="155"/>
      <c r="D280" s="161"/>
      <c r="E280" s="162"/>
      <c r="F280" s="163"/>
      <c r="G280" s="163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60"/>
      <c r="S280" s="160"/>
      <c r="T280" s="159"/>
      <c r="U280" s="159"/>
      <c r="V280" s="159"/>
      <c r="W280" s="160"/>
      <c r="X280" s="160"/>
      <c r="AH280" s="193"/>
      <c r="AI280" s="193"/>
      <c r="AJ280" s="196"/>
    </row>
    <row r="281" spans="1:60" x14ac:dyDescent="0.25">
      <c r="A281" s="150"/>
      <c r="B281" s="155" t="s">
        <v>276</v>
      </c>
      <c r="C281" s="155" t="s">
        <v>277</v>
      </c>
      <c r="D281" s="161"/>
      <c r="E281" s="162">
        <v>324.77999999999997</v>
      </c>
      <c r="F281" s="163"/>
      <c r="G281" s="163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60"/>
      <c r="S281" s="160"/>
      <c r="T281" s="159"/>
      <c r="U281" s="159"/>
      <c r="V281" s="159"/>
      <c r="W281" s="160"/>
      <c r="X281" s="160"/>
      <c r="AE281" t="s">
        <v>278</v>
      </c>
      <c r="AH281" s="193"/>
      <c r="AI281" s="193"/>
      <c r="AJ281" s="196"/>
    </row>
    <row r="282" spans="1:60" x14ac:dyDescent="0.25">
      <c r="A282" s="150"/>
      <c r="B282" s="191" t="s">
        <v>279</v>
      </c>
      <c r="C282" s="192"/>
      <c r="D282" s="189"/>
      <c r="E282" s="190">
        <v>17.41</v>
      </c>
      <c r="F282" s="163"/>
      <c r="G282" s="163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60"/>
      <c r="S282" s="160"/>
      <c r="T282" s="159"/>
      <c r="U282" s="159"/>
      <c r="V282" s="159"/>
      <c r="W282" s="160"/>
      <c r="X282" s="160"/>
      <c r="AE282" t="s">
        <v>280</v>
      </c>
      <c r="AF282">
        <v>0</v>
      </c>
      <c r="AH282" s="193"/>
      <c r="AI282" s="195" t="s">
        <v>279</v>
      </c>
      <c r="AJ282" s="196"/>
    </row>
    <row r="283" spans="1:60" x14ac:dyDescent="0.25">
      <c r="A283" s="150"/>
      <c r="B283" s="191" t="s">
        <v>281</v>
      </c>
      <c r="C283" s="192"/>
      <c r="D283" s="189"/>
      <c r="E283" s="190">
        <v>9.5299999999999994</v>
      </c>
      <c r="F283" s="163"/>
      <c r="G283" s="163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60"/>
      <c r="S283" s="160"/>
      <c r="T283" s="159"/>
      <c r="U283" s="159"/>
      <c r="V283" s="159"/>
      <c r="W283" s="160"/>
      <c r="X283" s="160"/>
      <c r="AE283" t="s">
        <v>280</v>
      </c>
      <c r="AF283">
        <v>0</v>
      </c>
      <c r="AH283" s="193"/>
      <c r="AI283" s="195" t="s">
        <v>281</v>
      </c>
      <c r="AJ283" s="196"/>
    </row>
    <row r="284" spans="1:60" x14ac:dyDescent="0.25">
      <c r="A284" s="150"/>
      <c r="B284" s="191" t="s">
        <v>282</v>
      </c>
      <c r="C284" s="192"/>
      <c r="D284" s="189"/>
      <c r="E284" s="190">
        <v>45.62</v>
      </c>
      <c r="F284" s="163"/>
      <c r="G284" s="163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60"/>
      <c r="S284" s="160"/>
      <c r="T284" s="159"/>
      <c r="U284" s="159"/>
      <c r="V284" s="159"/>
      <c r="W284" s="160"/>
      <c r="X284" s="160"/>
      <c r="AE284" t="s">
        <v>280</v>
      </c>
      <c r="AF284">
        <v>0</v>
      </c>
      <c r="AH284" s="193"/>
      <c r="AI284" s="195" t="s">
        <v>282</v>
      </c>
      <c r="AJ284" s="196"/>
    </row>
    <row r="285" spans="1:60" x14ac:dyDescent="0.25">
      <c r="A285" s="150"/>
      <c r="B285" s="191" t="s">
        <v>283</v>
      </c>
      <c r="C285" s="192"/>
      <c r="D285" s="189"/>
      <c r="E285" s="190">
        <v>5.9</v>
      </c>
      <c r="F285" s="163"/>
      <c r="G285" s="163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60"/>
      <c r="S285" s="160"/>
      <c r="T285" s="159"/>
      <c r="U285" s="159"/>
      <c r="V285" s="159"/>
      <c r="W285" s="160"/>
      <c r="X285" s="160"/>
      <c r="AE285" t="s">
        <v>280</v>
      </c>
      <c r="AF285">
        <v>0</v>
      </c>
      <c r="AH285" s="193"/>
      <c r="AI285" s="195" t="s">
        <v>283</v>
      </c>
      <c r="AJ285" s="196"/>
    </row>
    <row r="286" spans="1:60" x14ac:dyDescent="0.25">
      <c r="A286" s="150"/>
      <c r="B286" s="191" t="s">
        <v>284</v>
      </c>
      <c r="C286" s="192"/>
      <c r="D286" s="189"/>
      <c r="E286" s="190">
        <v>5.72</v>
      </c>
      <c r="F286" s="163"/>
      <c r="G286" s="163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60"/>
      <c r="S286" s="160"/>
      <c r="T286" s="159"/>
      <c r="U286" s="159"/>
      <c r="V286" s="159"/>
      <c r="W286" s="160"/>
      <c r="X286" s="160"/>
      <c r="AE286" t="s">
        <v>280</v>
      </c>
      <c r="AF286">
        <v>0</v>
      </c>
      <c r="AH286" s="193"/>
      <c r="AI286" s="195" t="s">
        <v>284</v>
      </c>
      <c r="AJ286" s="196"/>
    </row>
    <row r="287" spans="1:60" x14ac:dyDescent="0.25">
      <c r="A287" s="150"/>
      <c r="B287" s="191" t="s">
        <v>285</v>
      </c>
      <c r="C287" s="192"/>
      <c r="D287" s="189"/>
      <c r="E287" s="190">
        <v>4.3600000000000003</v>
      </c>
      <c r="F287" s="163"/>
      <c r="G287" s="163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60"/>
      <c r="S287" s="160"/>
      <c r="T287" s="159"/>
      <c r="U287" s="159"/>
      <c r="V287" s="159"/>
      <c r="W287" s="160"/>
      <c r="X287" s="160"/>
      <c r="AE287" t="s">
        <v>280</v>
      </c>
      <c r="AF287">
        <v>0</v>
      </c>
      <c r="AH287" s="193"/>
      <c r="AI287" s="195" t="s">
        <v>285</v>
      </c>
      <c r="AJ287" s="196"/>
    </row>
    <row r="288" spans="1:60" x14ac:dyDescent="0.25">
      <c r="A288" s="150"/>
      <c r="B288" s="191" t="s">
        <v>286</v>
      </c>
      <c r="C288" s="192"/>
      <c r="D288" s="189"/>
      <c r="E288" s="190">
        <v>5.2</v>
      </c>
      <c r="F288" s="163"/>
      <c r="G288" s="163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60"/>
      <c r="S288" s="160"/>
      <c r="T288" s="159"/>
      <c r="U288" s="159"/>
      <c r="V288" s="159"/>
      <c r="W288" s="160"/>
      <c r="X288" s="160"/>
      <c r="AE288" t="s">
        <v>280</v>
      </c>
      <c r="AF288">
        <v>0</v>
      </c>
      <c r="AH288" s="193"/>
      <c r="AI288" s="195" t="s">
        <v>286</v>
      </c>
      <c r="AJ288" s="196"/>
    </row>
    <row r="289" spans="1:36" x14ac:dyDescent="0.25">
      <c r="A289" s="150"/>
      <c r="B289" s="191" t="s">
        <v>287</v>
      </c>
      <c r="C289" s="192"/>
      <c r="D289" s="189"/>
      <c r="E289" s="190">
        <v>6.82</v>
      </c>
      <c r="F289" s="163"/>
      <c r="G289" s="163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60"/>
      <c r="S289" s="160"/>
      <c r="T289" s="159"/>
      <c r="U289" s="159"/>
      <c r="V289" s="159"/>
      <c r="W289" s="160"/>
      <c r="X289" s="160"/>
      <c r="AE289" t="s">
        <v>280</v>
      </c>
      <c r="AF289">
        <v>0</v>
      </c>
      <c r="AH289" s="193"/>
      <c r="AI289" s="195" t="s">
        <v>287</v>
      </c>
      <c r="AJ289" s="196"/>
    </row>
    <row r="290" spans="1:36" x14ac:dyDescent="0.25">
      <c r="A290" s="150"/>
      <c r="B290" s="191" t="s">
        <v>288</v>
      </c>
      <c r="C290" s="192"/>
      <c r="D290" s="189"/>
      <c r="E290" s="190">
        <v>18.61</v>
      </c>
      <c r="F290" s="163"/>
      <c r="G290" s="163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60"/>
      <c r="S290" s="160"/>
      <c r="T290" s="159"/>
      <c r="U290" s="159"/>
      <c r="V290" s="159"/>
      <c r="W290" s="160"/>
      <c r="X290" s="160"/>
      <c r="AE290" t="s">
        <v>280</v>
      </c>
      <c r="AF290">
        <v>0</v>
      </c>
      <c r="AH290" s="193"/>
      <c r="AI290" s="195" t="s">
        <v>288</v>
      </c>
      <c r="AJ290" s="196"/>
    </row>
    <row r="291" spans="1:36" x14ac:dyDescent="0.25">
      <c r="A291" s="150"/>
      <c r="B291" s="191" t="s">
        <v>289</v>
      </c>
      <c r="C291" s="192"/>
      <c r="D291" s="189"/>
      <c r="E291" s="190">
        <v>74.3</v>
      </c>
      <c r="F291" s="163"/>
      <c r="G291" s="163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60"/>
      <c r="S291" s="160"/>
      <c r="T291" s="159"/>
      <c r="U291" s="159"/>
      <c r="V291" s="159"/>
      <c r="W291" s="160"/>
      <c r="X291" s="160"/>
      <c r="AE291" t="s">
        <v>280</v>
      </c>
      <c r="AF291">
        <v>0</v>
      </c>
      <c r="AH291" s="193"/>
      <c r="AI291" s="195" t="s">
        <v>289</v>
      </c>
      <c r="AJ291" s="196"/>
    </row>
    <row r="292" spans="1:36" x14ac:dyDescent="0.25">
      <c r="A292" s="150"/>
      <c r="B292" s="191" t="s">
        <v>290</v>
      </c>
      <c r="C292" s="192"/>
      <c r="D292" s="189"/>
      <c r="E292" s="190">
        <v>12.19</v>
      </c>
      <c r="F292" s="163"/>
      <c r="G292" s="163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60"/>
      <c r="S292" s="160"/>
      <c r="T292" s="159"/>
      <c r="U292" s="159"/>
      <c r="V292" s="159"/>
      <c r="W292" s="160"/>
      <c r="X292" s="160"/>
      <c r="AE292" t="s">
        <v>280</v>
      </c>
      <c r="AF292">
        <v>0</v>
      </c>
      <c r="AH292" s="193"/>
      <c r="AI292" s="195" t="s">
        <v>290</v>
      </c>
      <c r="AJ292" s="196"/>
    </row>
    <row r="293" spans="1:36" x14ac:dyDescent="0.25">
      <c r="A293" s="150"/>
      <c r="B293" s="191" t="s">
        <v>291</v>
      </c>
      <c r="C293" s="192"/>
      <c r="D293" s="189"/>
      <c r="E293" s="190">
        <v>5.24</v>
      </c>
      <c r="F293" s="163"/>
      <c r="G293" s="163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60"/>
      <c r="S293" s="160"/>
      <c r="T293" s="159"/>
      <c r="U293" s="159"/>
      <c r="V293" s="159"/>
      <c r="W293" s="160"/>
      <c r="X293" s="160"/>
      <c r="AE293" t="s">
        <v>280</v>
      </c>
      <c r="AF293">
        <v>0</v>
      </c>
      <c r="AH293" s="193"/>
      <c r="AI293" s="195" t="s">
        <v>291</v>
      </c>
      <c r="AJ293" s="196"/>
    </row>
    <row r="294" spans="1:36" x14ac:dyDescent="0.25">
      <c r="A294" s="150"/>
      <c r="B294" s="191" t="s">
        <v>292</v>
      </c>
      <c r="C294" s="192"/>
      <c r="D294" s="189"/>
      <c r="E294" s="190">
        <v>6.12</v>
      </c>
      <c r="F294" s="163"/>
      <c r="G294" s="163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60"/>
      <c r="S294" s="160"/>
      <c r="T294" s="159"/>
      <c r="U294" s="159"/>
      <c r="V294" s="159"/>
      <c r="W294" s="160"/>
      <c r="X294" s="160"/>
      <c r="AE294" t="s">
        <v>280</v>
      </c>
      <c r="AF294">
        <v>0</v>
      </c>
      <c r="AH294" s="193"/>
      <c r="AI294" s="195" t="s">
        <v>292</v>
      </c>
      <c r="AJ294" s="196"/>
    </row>
    <row r="295" spans="1:36" x14ac:dyDescent="0.25">
      <c r="A295" s="150"/>
      <c r="B295" s="191" t="s">
        <v>293</v>
      </c>
      <c r="C295" s="192"/>
      <c r="D295" s="189"/>
      <c r="E295" s="190">
        <v>2</v>
      </c>
      <c r="F295" s="163"/>
      <c r="G295" s="163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60"/>
      <c r="S295" s="160"/>
      <c r="T295" s="159"/>
      <c r="U295" s="159"/>
      <c r="V295" s="159"/>
      <c r="W295" s="160"/>
      <c r="X295" s="160"/>
      <c r="AE295" t="s">
        <v>280</v>
      </c>
      <c r="AF295">
        <v>0</v>
      </c>
      <c r="AH295" s="193"/>
      <c r="AI295" s="195" t="s">
        <v>293</v>
      </c>
      <c r="AJ295" s="196"/>
    </row>
    <row r="296" spans="1:36" x14ac:dyDescent="0.25">
      <c r="A296" s="150"/>
      <c r="B296" s="191" t="s">
        <v>294</v>
      </c>
      <c r="C296" s="192"/>
      <c r="D296" s="189"/>
      <c r="E296" s="190">
        <v>5.2</v>
      </c>
      <c r="F296" s="163"/>
      <c r="G296" s="163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60"/>
      <c r="S296" s="160"/>
      <c r="T296" s="159"/>
      <c r="U296" s="159"/>
      <c r="V296" s="159"/>
      <c r="W296" s="160"/>
      <c r="X296" s="160"/>
      <c r="AE296" t="s">
        <v>280</v>
      </c>
      <c r="AF296">
        <v>0</v>
      </c>
      <c r="AH296" s="193"/>
      <c r="AI296" s="195" t="s">
        <v>294</v>
      </c>
      <c r="AJ296" s="196"/>
    </row>
    <row r="297" spans="1:36" x14ac:dyDescent="0.25">
      <c r="A297" s="150"/>
      <c r="B297" s="191" t="s">
        <v>295</v>
      </c>
      <c r="C297" s="192"/>
      <c r="D297" s="189"/>
      <c r="E297" s="190">
        <v>4.68</v>
      </c>
      <c r="F297" s="163"/>
      <c r="G297" s="163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60"/>
      <c r="S297" s="160"/>
      <c r="T297" s="159"/>
      <c r="U297" s="159"/>
      <c r="V297" s="159"/>
      <c r="W297" s="160"/>
      <c r="X297" s="160"/>
      <c r="AE297" t="s">
        <v>280</v>
      </c>
      <c r="AF297">
        <v>0</v>
      </c>
      <c r="AH297" s="193"/>
      <c r="AI297" s="195" t="s">
        <v>295</v>
      </c>
      <c r="AJ297" s="196"/>
    </row>
    <row r="298" spans="1:36" x14ac:dyDescent="0.25">
      <c r="A298" s="150"/>
      <c r="B298" s="191" t="s">
        <v>296</v>
      </c>
      <c r="C298" s="192"/>
      <c r="D298" s="189"/>
      <c r="E298" s="190">
        <v>13.6</v>
      </c>
      <c r="F298" s="163"/>
      <c r="G298" s="163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60"/>
      <c r="S298" s="160"/>
      <c r="T298" s="159"/>
      <c r="U298" s="159"/>
      <c r="V298" s="159"/>
      <c r="W298" s="160"/>
      <c r="X298" s="160"/>
      <c r="AE298" t="s">
        <v>280</v>
      </c>
      <c r="AF298">
        <v>0</v>
      </c>
      <c r="AH298" s="193"/>
      <c r="AI298" s="195" t="s">
        <v>296</v>
      </c>
      <c r="AJ298" s="196"/>
    </row>
    <row r="299" spans="1:36" x14ac:dyDescent="0.25">
      <c r="A299" s="150"/>
      <c r="B299" s="191" t="s">
        <v>297</v>
      </c>
      <c r="C299" s="192"/>
      <c r="D299" s="189"/>
      <c r="E299" s="190">
        <v>29.3</v>
      </c>
      <c r="F299" s="163"/>
      <c r="G299" s="163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60"/>
      <c r="S299" s="160"/>
      <c r="T299" s="159"/>
      <c r="U299" s="159"/>
      <c r="V299" s="159"/>
      <c r="W299" s="160"/>
      <c r="X299" s="160"/>
      <c r="AE299" t="s">
        <v>280</v>
      </c>
      <c r="AF299">
        <v>0</v>
      </c>
      <c r="AH299" s="193"/>
      <c r="AI299" s="195" t="s">
        <v>297</v>
      </c>
      <c r="AJ299" s="196"/>
    </row>
    <row r="300" spans="1:36" x14ac:dyDescent="0.25">
      <c r="A300" s="150"/>
      <c r="B300" s="191" t="s">
        <v>298</v>
      </c>
      <c r="C300" s="192"/>
      <c r="D300" s="189"/>
      <c r="E300" s="190">
        <v>6.27</v>
      </c>
      <c r="F300" s="163"/>
      <c r="G300" s="163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60"/>
      <c r="S300" s="160"/>
      <c r="T300" s="159"/>
      <c r="U300" s="159"/>
      <c r="V300" s="159"/>
      <c r="W300" s="160"/>
      <c r="X300" s="160"/>
      <c r="AE300" t="s">
        <v>280</v>
      </c>
      <c r="AF300">
        <v>0</v>
      </c>
      <c r="AH300" s="193"/>
      <c r="AI300" s="195" t="s">
        <v>298</v>
      </c>
      <c r="AJ300" s="196"/>
    </row>
    <row r="301" spans="1:36" x14ac:dyDescent="0.25">
      <c r="A301" s="150"/>
      <c r="B301" s="191" t="s">
        <v>299</v>
      </c>
      <c r="C301" s="192"/>
      <c r="D301" s="189"/>
      <c r="E301" s="190">
        <v>13.22</v>
      </c>
      <c r="F301" s="163"/>
      <c r="G301" s="163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60"/>
      <c r="S301" s="160"/>
      <c r="T301" s="159"/>
      <c r="U301" s="159"/>
      <c r="V301" s="159"/>
      <c r="W301" s="160"/>
      <c r="X301" s="160"/>
      <c r="AE301" t="s">
        <v>280</v>
      </c>
      <c r="AF301">
        <v>0</v>
      </c>
      <c r="AH301" s="193"/>
      <c r="AI301" s="195" t="s">
        <v>299</v>
      </c>
      <c r="AJ301" s="196"/>
    </row>
    <row r="302" spans="1:36" x14ac:dyDescent="0.25">
      <c r="A302" s="150"/>
      <c r="B302" s="191" t="s">
        <v>300</v>
      </c>
      <c r="C302" s="192"/>
      <c r="D302" s="189"/>
      <c r="E302" s="190">
        <v>24.58</v>
      </c>
      <c r="F302" s="163"/>
      <c r="G302" s="163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60"/>
      <c r="S302" s="160"/>
      <c r="T302" s="159"/>
      <c r="U302" s="159"/>
      <c r="V302" s="159"/>
      <c r="W302" s="160"/>
      <c r="X302" s="160"/>
      <c r="AE302" t="s">
        <v>280</v>
      </c>
      <c r="AF302">
        <v>0</v>
      </c>
      <c r="AH302" s="193"/>
      <c r="AI302" s="195" t="s">
        <v>300</v>
      </c>
      <c r="AJ302" s="196"/>
    </row>
    <row r="303" spans="1:36" x14ac:dyDescent="0.25">
      <c r="A303" s="150"/>
      <c r="B303" s="191" t="s">
        <v>301</v>
      </c>
      <c r="C303" s="192"/>
      <c r="D303" s="189"/>
      <c r="E303" s="190">
        <v>8.91</v>
      </c>
      <c r="F303" s="163"/>
      <c r="G303" s="163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60"/>
      <c r="S303" s="160"/>
      <c r="T303" s="159"/>
      <c r="U303" s="159"/>
      <c r="V303" s="159"/>
      <c r="W303" s="160"/>
      <c r="X303" s="160"/>
      <c r="AE303" t="s">
        <v>280</v>
      </c>
      <c r="AF303">
        <v>0</v>
      </c>
      <c r="AH303" s="193"/>
      <c r="AI303" s="195" t="s">
        <v>301</v>
      </c>
      <c r="AJ303" s="196"/>
    </row>
    <row r="304" spans="1:36" x14ac:dyDescent="0.25">
      <c r="A304" s="150"/>
      <c r="B304" s="191" t="s">
        <v>302</v>
      </c>
      <c r="C304" s="192"/>
      <c r="D304" s="189"/>
      <c r="E304" s="190"/>
      <c r="F304" s="163"/>
      <c r="G304" s="163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60"/>
      <c r="S304" s="160"/>
      <c r="T304" s="159"/>
      <c r="U304" s="159"/>
      <c r="V304" s="159"/>
      <c r="W304" s="160"/>
      <c r="X304" s="160"/>
      <c r="AE304" t="s">
        <v>280</v>
      </c>
      <c r="AF304">
        <v>0</v>
      </c>
      <c r="AH304" s="193"/>
      <c r="AI304" s="195" t="s">
        <v>302</v>
      </c>
      <c r="AJ304" s="196"/>
    </row>
    <row r="305" spans="1:36" x14ac:dyDescent="0.25">
      <c r="A305" s="150"/>
      <c r="B305" s="155" t="s">
        <v>303</v>
      </c>
      <c r="C305" s="155" t="s">
        <v>304</v>
      </c>
      <c r="D305" s="161"/>
      <c r="E305" s="162">
        <v>350.82</v>
      </c>
      <c r="F305" s="163"/>
      <c r="G305" s="163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60"/>
      <c r="S305" s="160"/>
      <c r="T305" s="159"/>
      <c r="U305" s="159"/>
      <c r="V305" s="159"/>
      <c r="W305" s="160"/>
      <c r="X305" s="160"/>
      <c r="AE305" t="s">
        <v>278</v>
      </c>
      <c r="AH305" s="193"/>
      <c r="AI305" s="193"/>
      <c r="AJ305" s="196"/>
    </row>
    <row r="306" spans="1:36" x14ac:dyDescent="0.25">
      <c r="A306" s="150"/>
      <c r="B306" s="191" t="s">
        <v>305</v>
      </c>
      <c r="C306" s="192"/>
      <c r="D306" s="189"/>
      <c r="E306" s="190">
        <v>14.18</v>
      </c>
      <c r="F306" s="163"/>
      <c r="G306" s="163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60"/>
      <c r="S306" s="160"/>
      <c r="T306" s="159"/>
      <c r="U306" s="159"/>
      <c r="V306" s="159"/>
      <c r="W306" s="160"/>
      <c r="X306" s="160"/>
      <c r="AE306" t="s">
        <v>280</v>
      </c>
      <c r="AF306">
        <v>0</v>
      </c>
      <c r="AH306" s="193"/>
      <c r="AI306" s="195" t="s">
        <v>305</v>
      </c>
      <c r="AJ306" s="196"/>
    </row>
    <row r="307" spans="1:36" x14ac:dyDescent="0.25">
      <c r="A307" s="150"/>
      <c r="B307" s="191" t="s">
        <v>306</v>
      </c>
      <c r="C307" s="192"/>
      <c r="D307" s="189"/>
      <c r="E307" s="190">
        <v>20.32</v>
      </c>
      <c r="F307" s="163"/>
      <c r="G307" s="163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60"/>
      <c r="S307" s="160"/>
      <c r="T307" s="159"/>
      <c r="U307" s="159"/>
      <c r="V307" s="159"/>
      <c r="W307" s="160"/>
      <c r="X307" s="160"/>
      <c r="AE307" t="s">
        <v>280</v>
      </c>
      <c r="AF307">
        <v>0</v>
      </c>
      <c r="AH307" s="193"/>
      <c r="AI307" s="195" t="s">
        <v>306</v>
      </c>
      <c r="AJ307" s="196"/>
    </row>
    <row r="308" spans="1:36" x14ac:dyDescent="0.25">
      <c r="A308" s="150"/>
      <c r="B308" s="191" t="s">
        <v>307</v>
      </c>
      <c r="C308" s="192"/>
      <c r="D308" s="189"/>
      <c r="E308" s="190">
        <v>15.81</v>
      </c>
      <c r="F308" s="163"/>
      <c r="G308" s="163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60"/>
      <c r="S308" s="160"/>
      <c r="T308" s="159"/>
      <c r="U308" s="159"/>
      <c r="V308" s="159"/>
      <c r="W308" s="160"/>
      <c r="X308" s="160"/>
      <c r="AE308" t="s">
        <v>280</v>
      </c>
      <c r="AF308">
        <v>0</v>
      </c>
      <c r="AH308" s="193"/>
      <c r="AI308" s="195" t="s">
        <v>307</v>
      </c>
      <c r="AJ308" s="196"/>
    </row>
    <row r="309" spans="1:36" x14ac:dyDescent="0.25">
      <c r="A309" s="150"/>
      <c r="B309" s="191" t="s">
        <v>308</v>
      </c>
      <c r="C309" s="192"/>
      <c r="D309" s="189"/>
      <c r="E309" s="190">
        <v>15.81</v>
      </c>
      <c r="F309" s="163"/>
      <c r="G309" s="163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60"/>
      <c r="S309" s="160"/>
      <c r="T309" s="159"/>
      <c r="U309" s="159"/>
      <c r="V309" s="159"/>
      <c r="W309" s="160"/>
      <c r="X309" s="160"/>
      <c r="AE309" t="s">
        <v>280</v>
      </c>
      <c r="AF309">
        <v>0</v>
      </c>
      <c r="AH309" s="193"/>
      <c r="AI309" s="195" t="s">
        <v>308</v>
      </c>
      <c r="AJ309" s="196"/>
    </row>
    <row r="310" spans="1:36" x14ac:dyDescent="0.25">
      <c r="A310" s="150"/>
      <c r="B310" s="191" t="s">
        <v>309</v>
      </c>
      <c r="C310" s="192"/>
      <c r="D310" s="189"/>
      <c r="E310" s="190">
        <v>15.81</v>
      </c>
      <c r="F310" s="163"/>
      <c r="G310" s="163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60"/>
      <c r="S310" s="160"/>
      <c r="T310" s="159"/>
      <c r="U310" s="159"/>
      <c r="V310" s="159"/>
      <c r="W310" s="160"/>
      <c r="X310" s="160"/>
      <c r="AE310" t="s">
        <v>280</v>
      </c>
      <c r="AF310">
        <v>0</v>
      </c>
      <c r="AH310" s="193"/>
      <c r="AI310" s="195" t="s">
        <v>309</v>
      </c>
      <c r="AJ310" s="196"/>
    </row>
    <row r="311" spans="1:36" x14ac:dyDescent="0.25">
      <c r="A311" s="150"/>
      <c r="B311" s="191" t="s">
        <v>310</v>
      </c>
      <c r="C311" s="192"/>
      <c r="D311" s="189"/>
      <c r="E311" s="190">
        <v>15.81</v>
      </c>
      <c r="F311" s="163"/>
      <c r="G311" s="163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60"/>
      <c r="S311" s="160"/>
      <c r="T311" s="159"/>
      <c r="U311" s="159"/>
      <c r="V311" s="159"/>
      <c r="W311" s="160"/>
      <c r="X311" s="160"/>
      <c r="AE311" t="s">
        <v>280</v>
      </c>
      <c r="AF311">
        <v>0</v>
      </c>
      <c r="AH311" s="193"/>
      <c r="AI311" s="195" t="s">
        <v>310</v>
      </c>
      <c r="AJ311" s="196"/>
    </row>
    <row r="312" spans="1:36" x14ac:dyDescent="0.25">
      <c r="A312" s="150"/>
      <c r="B312" s="191" t="s">
        <v>311</v>
      </c>
      <c r="C312" s="192"/>
      <c r="D312" s="189"/>
      <c r="E312" s="190">
        <v>18.36</v>
      </c>
      <c r="F312" s="163"/>
      <c r="G312" s="163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60"/>
      <c r="S312" s="160"/>
      <c r="T312" s="159"/>
      <c r="U312" s="159"/>
      <c r="V312" s="159"/>
      <c r="W312" s="160"/>
      <c r="X312" s="160"/>
      <c r="AE312" t="s">
        <v>280</v>
      </c>
      <c r="AF312">
        <v>0</v>
      </c>
      <c r="AH312" s="193"/>
      <c r="AI312" s="195" t="s">
        <v>311</v>
      </c>
      <c r="AJ312" s="196"/>
    </row>
    <row r="313" spans="1:36" x14ac:dyDescent="0.25">
      <c r="A313" s="150"/>
      <c r="B313" s="191" t="s">
        <v>312</v>
      </c>
      <c r="C313" s="192"/>
      <c r="D313" s="189"/>
      <c r="E313" s="190">
        <v>4.55</v>
      </c>
      <c r="F313" s="163"/>
      <c r="G313" s="163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60"/>
      <c r="S313" s="160"/>
      <c r="T313" s="159"/>
      <c r="U313" s="159"/>
      <c r="V313" s="159"/>
      <c r="W313" s="160"/>
      <c r="X313" s="160"/>
      <c r="AE313" t="s">
        <v>280</v>
      </c>
      <c r="AF313">
        <v>0</v>
      </c>
      <c r="AH313" s="193"/>
      <c r="AI313" s="195" t="s">
        <v>312</v>
      </c>
      <c r="AJ313" s="196"/>
    </row>
    <row r="314" spans="1:36" x14ac:dyDescent="0.25">
      <c r="A314" s="150"/>
      <c r="B314" s="191" t="s">
        <v>313</v>
      </c>
      <c r="C314" s="192"/>
      <c r="D314" s="189"/>
      <c r="E314" s="190">
        <v>34.130000000000003</v>
      </c>
      <c r="F314" s="163"/>
      <c r="G314" s="163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60"/>
      <c r="S314" s="160"/>
      <c r="T314" s="159"/>
      <c r="U314" s="159"/>
      <c r="V314" s="159"/>
      <c r="W314" s="160"/>
      <c r="X314" s="160"/>
      <c r="AE314" t="s">
        <v>280</v>
      </c>
      <c r="AF314">
        <v>0</v>
      </c>
      <c r="AH314" s="193"/>
      <c r="AI314" s="195" t="s">
        <v>313</v>
      </c>
      <c r="AJ314" s="196"/>
    </row>
    <row r="315" spans="1:36" x14ac:dyDescent="0.25">
      <c r="A315" s="150"/>
      <c r="B315" s="191" t="s">
        <v>314</v>
      </c>
      <c r="C315" s="192"/>
      <c r="D315" s="189"/>
      <c r="E315" s="190">
        <v>34.450000000000003</v>
      </c>
      <c r="F315" s="163"/>
      <c r="G315" s="163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60"/>
      <c r="S315" s="160"/>
      <c r="T315" s="159"/>
      <c r="U315" s="159"/>
      <c r="V315" s="159"/>
      <c r="W315" s="160"/>
      <c r="X315" s="160"/>
      <c r="AE315" t="s">
        <v>280</v>
      </c>
      <c r="AF315">
        <v>0</v>
      </c>
      <c r="AH315" s="193"/>
      <c r="AI315" s="195" t="s">
        <v>314</v>
      </c>
      <c r="AJ315" s="196"/>
    </row>
    <row r="316" spans="1:36" x14ac:dyDescent="0.25">
      <c r="A316" s="150"/>
      <c r="B316" s="191" t="s">
        <v>315</v>
      </c>
      <c r="C316" s="192"/>
      <c r="D316" s="189"/>
      <c r="E316" s="190">
        <v>36.49</v>
      </c>
      <c r="F316" s="163"/>
      <c r="G316" s="163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60"/>
      <c r="S316" s="160"/>
      <c r="T316" s="159"/>
      <c r="U316" s="159"/>
      <c r="V316" s="159"/>
      <c r="W316" s="160"/>
      <c r="X316" s="160"/>
      <c r="AE316" t="s">
        <v>280</v>
      </c>
      <c r="AF316">
        <v>0</v>
      </c>
      <c r="AH316" s="193"/>
      <c r="AI316" s="195" t="s">
        <v>315</v>
      </c>
      <c r="AJ316" s="196"/>
    </row>
    <row r="317" spans="1:36" x14ac:dyDescent="0.25">
      <c r="A317" s="150"/>
      <c r="B317" s="191" t="s">
        <v>316</v>
      </c>
      <c r="C317" s="192"/>
      <c r="D317" s="189"/>
      <c r="E317" s="190">
        <v>14.79</v>
      </c>
      <c r="F317" s="163"/>
      <c r="G317" s="163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60"/>
      <c r="S317" s="160"/>
      <c r="T317" s="159"/>
      <c r="U317" s="159"/>
      <c r="V317" s="159"/>
      <c r="W317" s="160"/>
      <c r="X317" s="160"/>
      <c r="AE317" t="s">
        <v>280</v>
      </c>
      <c r="AF317">
        <v>0</v>
      </c>
      <c r="AH317" s="193"/>
      <c r="AI317" s="195" t="s">
        <v>316</v>
      </c>
      <c r="AJ317" s="196"/>
    </row>
    <row r="318" spans="1:36" x14ac:dyDescent="0.25">
      <c r="A318" s="150"/>
      <c r="B318" s="191" t="s">
        <v>317</v>
      </c>
      <c r="C318" s="192"/>
      <c r="D318" s="189"/>
      <c r="E318" s="190">
        <v>14.79</v>
      </c>
      <c r="F318" s="163"/>
      <c r="G318" s="163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60"/>
      <c r="S318" s="160"/>
      <c r="T318" s="159"/>
      <c r="U318" s="159"/>
      <c r="V318" s="159"/>
      <c r="W318" s="160"/>
      <c r="X318" s="160"/>
      <c r="AE318" t="s">
        <v>280</v>
      </c>
      <c r="AF318">
        <v>0</v>
      </c>
      <c r="AH318" s="193"/>
      <c r="AI318" s="195" t="s">
        <v>317</v>
      </c>
      <c r="AJ318" s="196"/>
    </row>
    <row r="319" spans="1:36" x14ac:dyDescent="0.25">
      <c r="A319" s="150"/>
      <c r="B319" s="191" t="s">
        <v>318</v>
      </c>
      <c r="C319" s="192"/>
      <c r="D319" s="189"/>
      <c r="E319" s="190">
        <v>14.54</v>
      </c>
      <c r="F319" s="163"/>
      <c r="G319" s="163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60"/>
      <c r="S319" s="160"/>
      <c r="T319" s="159"/>
      <c r="U319" s="159"/>
      <c r="V319" s="159"/>
      <c r="W319" s="160"/>
      <c r="X319" s="160"/>
      <c r="AE319" t="s">
        <v>280</v>
      </c>
      <c r="AF319">
        <v>0</v>
      </c>
      <c r="AH319" s="193"/>
      <c r="AI319" s="195" t="s">
        <v>318</v>
      </c>
      <c r="AJ319" s="196"/>
    </row>
    <row r="320" spans="1:36" x14ac:dyDescent="0.25">
      <c r="A320" s="150"/>
      <c r="B320" s="191" t="s">
        <v>319</v>
      </c>
      <c r="C320" s="192"/>
      <c r="D320" s="189"/>
      <c r="E320" s="190">
        <v>14.54</v>
      </c>
      <c r="F320" s="163"/>
      <c r="G320" s="163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60"/>
      <c r="S320" s="160"/>
      <c r="T320" s="159"/>
      <c r="U320" s="159"/>
      <c r="V320" s="159"/>
      <c r="W320" s="160"/>
      <c r="X320" s="160"/>
      <c r="AE320" t="s">
        <v>280</v>
      </c>
      <c r="AF320">
        <v>0</v>
      </c>
      <c r="AH320" s="193"/>
      <c r="AI320" s="195" t="s">
        <v>319</v>
      </c>
      <c r="AJ320" s="196"/>
    </row>
    <row r="321" spans="1:36" x14ac:dyDescent="0.25">
      <c r="A321" s="150"/>
      <c r="B321" s="191" t="s">
        <v>320</v>
      </c>
      <c r="C321" s="192"/>
      <c r="D321" s="189"/>
      <c r="E321" s="190">
        <v>14.41</v>
      </c>
      <c r="F321" s="163"/>
      <c r="G321" s="163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60"/>
      <c r="S321" s="160"/>
      <c r="T321" s="159"/>
      <c r="U321" s="159"/>
      <c r="V321" s="159"/>
      <c r="W321" s="160"/>
      <c r="X321" s="160"/>
      <c r="AE321" t="s">
        <v>280</v>
      </c>
      <c r="AF321">
        <v>0</v>
      </c>
      <c r="AH321" s="193"/>
      <c r="AI321" s="195" t="s">
        <v>320</v>
      </c>
      <c r="AJ321" s="196"/>
    </row>
    <row r="322" spans="1:36" x14ac:dyDescent="0.25">
      <c r="A322" s="150"/>
      <c r="B322" s="191" t="s">
        <v>321</v>
      </c>
      <c r="C322" s="192"/>
      <c r="D322" s="189"/>
      <c r="E322" s="190">
        <v>9.24</v>
      </c>
      <c r="F322" s="163"/>
      <c r="G322" s="163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60"/>
      <c r="S322" s="160"/>
      <c r="T322" s="159"/>
      <c r="U322" s="159"/>
      <c r="V322" s="159"/>
      <c r="W322" s="160"/>
      <c r="X322" s="160"/>
      <c r="AE322" t="s">
        <v>280</v>
      </c>
      <c r="AF322">
        <v>0</v>
      </c>
      <c r="AH322" s="193"/>
      <c r="AI322" s="195" t="s">
        <v>321</v>
      </c>
      <c r="AJ322" s="196"/>
    </row>
    <row r="323" spans="1:36" x14ac:dyDescent="0.25">
      <c r="A323" s="150"/>
      <c r="B323" s="191" t="s">
        <v>322</v>
      </c>
      <c r="C323" s="192"/>
      <c r="D323" s="189"/>
      <c r="E323" s="190">
        <v>30.85</v>
      </c>
      <c r="F323" s="163"/>
      <c r="G323" s="163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60"/>
      <c r="S323" s="160"/>
      <c r="T323" s="159"/>
      <c r="U323" s="159"/>
      <c r="V323" s="159"/>
      <c r="W323" s="160"/>
      <c r="X323" s="160"/>
      <c r="AE323" t="s">
        <v>280</v>
      </c>
      <c r="AF323">
        <v>0</v>
      </c>
      <c r="AH323" s="193"/>
      <c r="AI323" s="195" t="s">
        <v>322</v>
      </c>
      <c r="AJ323" s="196"/>
    </row>
    <row r="324" spans="1:36" x14ac:dyDescent="0.25">
      <c r="A324" s="150"/>
      <c r="B324" s="191" t="s">
        <v>323</v>
      </c>
      <c r="C324" s="192"/>
      <c r="D324" s="189"/>
      <c r="E324" s="190">
        <v>11.94</v>
      </c>
      <c r="F324" s="163"/>
      <c r="G324" s="163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60"/>
      <c r="S324" s="160"/>
      <c r="T324" s="159"/>
      <c r="U324" s="159"/>
      <c r="V324" s="159"/>
      <c r="W324" s="160"/>
      <c r="X324" s="160"/>
      <c r="AE324" t="s">
        <v>280</v>
      </c>
      <c r="AF324">
        <v>0</v>
      </c>
      <c r="AH324" s="193"/>
      <c r="AI324" s="195" t="s">
        <v>323</v>
      </c>
      <c r="AJ324" s="196"/>
    </row>
    <row r="325" spans="1:36" x14ac:dyDescent="0.25">
      <c r="A325" s="150"/>
      <c r="B325" s="191" t="s">
        <v>302</v>
      </c>
      <c r="C325" s="192"/>
      <c r="D325" s="189"/>
      <c r="E325" s="190"/>
      <c r="F325" s="163"/>
      <c r="G325" s="163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60"/>
      <c r="S325" s="160"/>
      <c r="T325" s="159"/>
      <c r="U325" s="159"/>
      <c r="V325" s="159"/>
      <c r="W325" s="160"/>
      <c r="X325" s="160"/>
      <c r="AE325" t="s">
        <v>280</v>
      </c>
      <c r="AF325">
        <v>0</v>
      </c>
      <c r="AH325" s="193"/>
      <c r="AI325" s="195" t="s">
        <v>302</v>
      </c>
      <c r="AJ325" s="196"/>
    </row>
    <row r="326" spans="1:36" x14ac:dyDescent="0.25">
      <c r="A326" s="150"/>
      <c r="B326" s="191" t="s">
        <v>302</v>
      </c>
      <c r="C326" s="192"/>
      <c r="D326" s="189"/>
      <c r="E326" s="190"/>
      <c r="F326" s="163"/>
      <c r="G326" s="163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60"/>
      <c r="S326" s="160"/>
      <c r="T326" s="159"/>
      <c r="U326" s="159"/>
      <c r="V326" s="159"/>
      <c r="W326" s="160"/>
      <c r="X326" s="160"/>
      <c r="AE326" t="s">
        <v>280</v>
      </c>
      <c r="AF326">
        <v>0</v>
      </c>
      <c r="AH326" s="193"/>
      <c r="AI326" s="195" t="s">
        <v>302</v>
      </c>
      <c r="AJ326" s="196"/>
    </row>
    <row r="327" spans="1:36" x14ac:dyDescent="0.25">
      <c r="A327" s="150"/>
      <c r="B327" s="191" t="s">
        <v>302</v>
      </c>
      <c r="C327" s="192"/>
      <c r="D327" s="189"/>
      <c r="E327" s="190"/>
      <c r="F327" s="163"/>
      <c r="G327" s="163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60"/>
      <c r="S327" s="160"/>
      <c r="T327" s="159"/>
      <c r="U327" s="159"/>
      <c r="V327" s="159"/>
      <c r="W327" s="160"/>
      <c r="X327" s="160"/>
      <c r="AE327" t="s">
        <v>280</v>
      </c>
      <c r="AF327">
        <v>0</v>
      </c>
      <c r="AH327" s="193"/>
      <c r="AI327" s="195" t="s">
        <v>302</v>
      </c>
      <c r="AJ327" s="196"/>
    </row>
    <row r="328" spans="1:36" x14ac:dyDescent="0.25">
      <c r="A328" s="150"/>
      <c r="B328" s="155"/>
      <c r="C328" s="155"/>
      <c r="D328" s="161"/>
      <c r="E328" s="162"/>
      <c r="F328" s="163"/>
      <c r="G328" s="163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60"/>
      <c r="S328" s="160"/>
      <c r="T328" s="159"/>
      <c r="U328" s="159"/>
      <c r="V328" s="159"/>
      <c r="W328" s="160"/>
      <c r="X328" s="160"/>
      <c r="AH328" s="193"/>
      <c r="AI328" s="193"/>
      <c r="AJ328" s="196"/>
    </row>
    <row r="329" spans="1:36" x14ac:dyDescent="0.25">
      <c r="A329" s="150"/>
      <c r="B329" s="155"/>
      <c r="C329" s="155"/>
      <c r="D329" s="161"/>
      <c r="E329" s="162"/>
      <c r="F329" s="163"/>
      <c r="G329" s="163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60"/>
      <c r="S329" s="160"/>
      <c r="T329" s="159"/>
      <c r="U329" s="159"/>
      <c r="V329" s="159"/>
      <c r="W329" s="160"/>
      <c r="X329" s="160"/>
      <c r="AH329" s="193"/>
      <c r="AI329" s="193"/>
      <c r="AJ329" s="196"/>
    </row>
    <row r="330" spans="1:36" x14ac:dyDescent="0.25">
      <c r="A330" s="150"/>
      <c r="B330" s="155"/>
      <c r="C330" s="155"/>
      <c r="D330" s="161"/>
      <c r="E330" s="162"/>
      <c r="F330" s="163"/>
      <c r="G330" s="163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60"/>
      <c r="S330" s="160"/>
      <c r="T330" s="159"/>
      <c r="U330" s="159"/>
      <c r="V330" s="159"/>
      <c r="W330" s="160"/>
      <c r="X330" s="160"/>
      <c r="AH330" s="193"/>
      <c r="AI330" s="193"/>
      <c r="AJ330" s="196"/>
    </row>
    <row r="331" spans="1:36" x14ac:dyDescent="0.25">
      <c r="A331" s="153" t="s">
        <v>324</v>
      </c>
      <c r="B331" s="155"/>
      <c r="C331" s="155"/>
      <c r="D331" s="161"/>
      <c r="E331" s="162"/>
      <c r="F331" s="163"/>
      <c r="G331" s="163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60"/>
      <c r="S331" s="160"/>
      <c r="T331" s="159"/>
      <c r="U331" s="159"/>
      <c r="V331" s="159"/>
      <c r="W331" s="160"/>
      <c r="X331" s="160"/>
      <c r="AH331" s="193"/>
      <c r="AI331" s="193"/>
      <c r="AJ331" s="196"/>
    </row>
    <row r="332" spans="1:36" x14ac:dyDescent="0.25">
      <c r="A332" s="247"/>
      <c r="B332" s="248"/>
      <c r="C332" s="248"/>
      <c r="D332" s="249"/>
      <c r="E332" s="250"/>
      <c r="F332" s="251"/>
      <c r="G332" s="252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60"/>
      <c r="S332" s="160"/>
      <c r="T332" s="159"/>
      <c r="U332" s="159"/>
      <c r="V332" s="159"/>
      <c r="W332" s="160"/>
      <c r="X332" s="160"/>
      <c r="AE332" t="s">
        <v>325</v>
      </c>
      <c r="AH332" s="193"/>
      <c r="AI332" s="193"/>
      <c r="AJ332" s="196"/>
    </row>
    <row r="333" spans="1:36" x14ac:dyDescent="0.25">
      <c r="A333" s="253"/>
      <c r="B333" s="254"/>
      <c r="C333" s="254"/>
      <c r="D333" s="255"/>
      <c r="E333" s="256"/>
      <c r="F333" s="257"/>
      <c r="G333" s="258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60"/>
      <c r="S333" s="160"/>
      <c r="T333" s="159"/>
      <c r="U333" s="159"/>
      <c r="V333" s="159"/>
      <c r="W333" s="160"/>
      <c r="X333" s="160"/>
      <c r="AH333" s="193"/>
      <c r="AI333" s="193"/>
      <c r="AJ333" s="196"/>
    </row>
    <row r="334" spans="1:36" x14ac:dyDescent="0.25">
      <c r="A334" s="253"/>
      <c r="B334" s="254"/>
      <c r="C334" s="254"/>
      <c r="D334" s="255"/>
      <c r="E334" s="256"/>
      <c r="F334" s="257"/>
      <c r="G334" s="258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60"/>
      <c r="S334" s="160"/>
      <c r="T334" s="159"/>
      <c r="U334" s="159"/>
      <c r="V334" s="159"/>
      <c r="W334" s="160"/>
      <c r="X334" s="160"/>
      <c r="AH334" s="193"/>
      <c r="AI334" s="193"/>
      <c r="AJ334" s="196"/>
    </row>
    <row r="335" spans="1:36" x14ac:dyDescent="0.25">
      <c r="A335" s="253"/>
      <c r="B335" s="254"/>
      <c r="C335" s="254"/>
      <c r="D335" s="255"/>
      <c r="E335" s="256"/>
      <c r="F335" s="257"/>
      <c r="G335" s="258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60"/>
      <c r="S335" s="160"/>
      <c r="T335" s="159"/>
      <c r="U335" s="159"/>
      <c r="V335" s="159"/>
      <c r="W335" s="160"/>
      <c r="X335" s="160"/>
      <c r="AH335" s="193"/>
      <c r="AI335" s="193"/>
      <c r="AJ335" s="196"/>
    </row>
    <row r="336" spans="1:36" x14ac:dyDescent="0.25">
      <c r="A336" s="259"/>
      <c r="B336" s="260"/>
      <c r="C336" s="260"/>
      <c r="D336" s="261"/>
      <c r="E336" s="262"/>
      <c r="F336" s="263"/>
      <c r="G336" s="264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60"/>
      <c r="S336" s="160"/>
      <c r="T336" s="159"/>
      <c r="U336" s="159"/>
      <c r="V336" s="159"/>
      <c r="W336" s="160"/>
      <c r="X336" s="160"/>
      <c r="AH336" s="193"/>
      <c r="AI336" s="193"/>
      <c r="AJ336" s="196"/>
    </row>
    <row r="337" spans="1:36" x14ac:dyDescent="0.25">
      <c r="A337" s="150"/>
      <c r="B337" s="155"/>
      <c r="C337" s="155"/>
      <c r="D337" s="161"/>
      <c r="E337" s="162"/>
      <c r="F337" s="163"/>
      <c r="G337" s="163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60"/>
      <c r="S337" s="160"/>
      <c r="T337" s="159"/>
      <c r="U337" s="159"/>
      <c r="V337" s="159"/>
      <c r="W337" s="160"/>
      <c r="X337" s="160"/>
      <c r="AH337" s="193"/>
      <c r="AI337" s="193"/>
      <c r="AJ337" s="196"/>
    </row>
    <row r="338" spans="1:36" x14ac:dyDescent="0.25">
      <c r="A338" s="146"/>
      <c r="B338" s="147"/>
      <c r="C338" s="147"/>
      <c r="D338" s="148"/>
      <c r="E338" s="149"/>
      <c r="F338" s="149"/>
      <c r="G338" s="149"/>
      <c r="AE338" t="s">
        <v>326</v>
      </c>
    </row>
    <row r="339" spans="1:36" x14ac:dyDescent="0.25">
      <c r="A339" s="133"/>
      <c r="D339" s="8"/>
    </row>
    <row r="340" spans="1:36" x14ac:dyDescent="0.25">
      <c r="A340" s="133"/>
      <c r="D340" s="8"/>
    </row>
    <row r="341" spans="1:36" x14ac:dyDescent="0.25">
      <c r="A341" s="133"/>
      <c r="D341" s="8"/>
    </row>
    <row r="342" spans="1:36" x14ac:dyDescent="0.25">
      <c r="A342" s="133"/>
      <c r="D342" s="8"/>
    </row>
    <row r="343" spans="1:36" x14ac:dyDescent="0.25">
      <c r="A343" s="133"/>
      <c r="D343" s="8"/>
    </row>
    <row r="344" spans="1:36" x14ac:dyDescent="0.25">
      <c r="A344" s="133"/>
      <c r="D344" s="8"/>
    </row>
    <row r="345" spans="1:36" x14ac:dyDescent="0.25">
      <c r="A345" s="133"/>
      <c r="D345" s="8"/>
    </row>
    <row r="346" spans="1:36" x14ac:dyDescent="0.25">
      <c r="A346" s="133"/>
      <c r="D346" s="8"/>
    </row>
    <row r="347" spans="1:36" x14ac:dyDescent="0.25">
      <c r="A347" s="133"/>
      <c r="D347" s="8"/>
    </row>
    <row r="348" spans="1:36" x14ac:dyDescent="0.25">
      <c r="A348" s="133"/>
      <c r="D348" s="8"/>
    </row>
    <row r="349" spans="1:36" x14ac:dyDescent="0.25">
      <c r="A349" s="133"/>
      <c r="D349" s="8"/>
    </row>
    <row r="350" spans="1:36" x14ac:dyDescent="0.25">
      <c r="A350" s="133"/>
      <c r="D350" s="8"/>
    </row>
    <row r="351" spans="1:36" x14ac:dyDescent="0.25">
      <c r="A351" s="133"/>
      <c r="D351" s="8"/>
    </row>
    <row r="352" spans="1:36" x14ac:dyDescent="0.25">
      <c r="A352" s="133"/>
      <c r="D352" s="8"/>
    </row>
    <row r="353" spans="1:4" x14ac:dyDescent="0.25">
      <c r="A353" s="133"/>
      <c r="D353" s="8"/>
    </row>
    <row r="354" spans="1:4" x14ac:dyDescent="0.25">
      <c r="A354" s="133"/>
      <c r="D354" s="8"/>
    </row>
    <row r="355" spans="1:4" x14ac:dyDescent="0.25">
      <c r="A355" s="133"/>
      <c r="D355" s="8"/>
    </row>
    <row r="356" spans="1:4" x14ac:dyDescent="0.25">
      <c r="A356" s="133"/>
      <c r="D356" s="8"/>
    </row>
    <row r="357" spans="1:4" x14ac:dyDescent="0.25">
      <c r="A357" s="133"/>
      <c r="D357" s="8"/>
    </row>
    <row r="358" spans="1:4" x14ac:dyDescent="0.25">
      <c r="A358" s="133"/>
      <c r="D358" s="8"/>
    </row>
    <row r="359" spans="1:4" x14ac:dyDescent="0.25">
      <c r="A359" s="133"/>
      <c r="D359" s="8"/>
    </row>
    <row r="360" spans="1:4" x14ac:dyDescent="0.25">
      <c r="A360" s="133"/>
      <c r="D360" s="8"/>
    </row>
    <row r="361" spans="1:4" x14ac:dyDescent="0.25">
      <c r="A361" s="133"/>
      <c r="D361" s="8"/>
    </row>
    <row r="362" spans="1:4" x14ac:dyDescent="0.25">
      <c r="A362" s="133"/>
      <c r="D362" s="8"/>
    </row>
    <row r="363" spans="1:4" x14ac:dyDescent="0.25">
      <c r="A363" s="133"/>
      <c r="D363" s="8"/>
    </row>
    <row r="364" spans="1:4" x14ac:dyDescent="0.25">
      <c r="A364" s="133"/>
      <c r="D364" s="8"/>
    </row>
    <row r="365" spans="1:4" x14ac:dyDescent="0.25">
      <c r="A365" s="133"/>
      <c r="D365" s="8"/>
    </row>
    <row r="366" spans="1:4" x14ac:dyDescent="0.25">
      <c r="A366" s="133"/>
      <c r="D366" s="8"/>
    </row>
    <row r="367" spans="1:4" x14ac:dyDescent="0.25">
      <c r="A367" s="133"/>
      <c r="D367" s="8"/>
    </row>
    <row r="368" spans="1:4" x14ac:dyDescent="0.25">
      <c r="A368" s="133"/>
      <c r="D368" s="8"/>
    </row>
    <row r="369" spans="1:4" x14ac:dyDescent="0.25">
      <c r="A369" s="133"/>
      <c r="D369" s="8"/>
    </row>
    <row r="370" spans="1:4" x14ac:dyDescent="0.25">
      <c r="A370" s="133"/>
      <c r="D370" s="8"/>
    </row>
    <row r="371" spans="1:4" x14ac:dyDescent="0.25">
      <c r="A371" s="133"/>
      <c r="D371" s="8"/>
    </row>
    <row r="372" spans="1:4" x14ac:dyDescent="0.25">
      <c r="A372" s="133"/>
      <c r="D372" s="8"/>
    </row>
    <row r="373" spans="1:4" x14ac:dyDescent="0.25">
      <c r="A373" s="133"/>
      <c r="D373" s="8"/>
    </row>
    <row r="374" spans="1:4" x14ac:dyDescent="0.25">
      <c r="A374" s="133"/>
      <c r="D374" s="8"/>
    </row>
    <row r="375" spans="1:4" x14ac:dyDescent="0.25">
      <c r="A375" s="133"/>
      <c r="D375" s="8"/>
    </row>
    <row r="376" spans="1:4" x14ac:dyDescent="0.25">
      <c r="A376" s="133"/>
      <c r="D376" s="8"/>
    </row>
    <row r="377" spans="1:4" x14ac:dyDescent="0.25">
      <c r="A377" s="133"/>
      <c r="D377" s="8"/>
    </row>
    <row r="378" spans="1:4" x14ac:dyDescent="0.25">
      <c r="A378" s="133"/>
      <c r="D378" s="8"/>
    </row>
    <row r="379" spans="1:4" x14ac:dyDescent="0.25">
      <c r="A379" s="133"/>
      <c r="D379" s="8"/>
    </row>
    <row r="380" spans="1:4" x14ac:dyDescent="0.25">
      <c r="A380" s="133"/>
      <c r="D380" s="8"/>
    </row>
    <row r="381" spans="1:4" x14ac:dyDescent="0.25">
      <c r="A381" s="133"/>
      <c r="D381" s="8"/>
    </row>
    <row r="382" spans="1:4" x14ac:dyDescent="0.25">
      <c r="A382" s="133"/>
      <c r="D382" s="8"/>
    </row>
    <row r="383" spans="1:4" x14ac:dyDescent="0.25">
      <c r="A383" s="133"/>
      <c r="D383" s="8"/>
    </row>
    <row r="384" spans="1:4" x14ac:dyDescent="0.25">
      <c r="A384" s="133"/>
      <c r="D384" s="8"/>
    </row>
    <row r="385" spans="1:4" x14ac:dyDescent="0.25">
      <c r="A385" s="133"/>
      <c r="D385" s="8"/>
    </row>
    <row r="386" spans="1:4" x14ac:dyDescent="0.25">
      <c r="A386" s="133"/>
      <c r="D386" s="8"/>
    </row>
    <row r="387" spans="1:4" x14ac:dyDescent="0.25">
      <c r="A387" s="133"/>
      <c r="D387" s="8"/>
    </row>
    <row r="388" spans="1:4" x14ac:dyDescent="0.25">
      <c r="A388" s="133"/>
      <c r="D388" s="8"/>
    </row>
    <row r="389" spans="1:4" x14ac:dyDescent="0.25">
      <c r="A389" s="133"/>
      <c r="D389" s="8"/>
    </row>
    <row r="390" spans="1:4" x14ac:dyDescent="0.25">
      <c r="A390" s="133"/>
      <c r="D390" s="8"/>
    </row>
    <row r="391" spans="1:4" x14ac:dyDescent="0.25">
      <c r="A391" s="133"/>
      <c r="D391" s="8"/>
    </row>
    <row r="392" spans="1:4" x14ac:dyDescent="0.25">
      <c r="A392" s="133"/>
      <c r="D392" s="8"/>
    </row>
    <row r="393" spans="1:4" x14ac:dyDescent="0.25">
      <c r="A393" s="133"/>
      <c r="D393" s="8"/>
    </row>
    <row r="394" spans="1:4" x14ac:dyDescent="0.25">
      <c r="A394" s="133"/>
      <c r="D394" s="8"/>
    </row>
    <row r="395" spans="1:4" x14ac:dyDescent="0.25">
      <c r="A395" s="133"/>
      <c r="D395" s="8"/>
    </row>
    <row r="396" spans="1:4" x14ac:dyDescent="0.25">
      <c r="A396" s="133"/>
      <c r="D396" s="8"/>
    </row>
    <row r="397" spans="1:4" x14ac:dyDescent="0.25">
      <c r="A397" s="133"/>
      <c r="D397" s="8"/>
    </row>
    <row r="398" spans="1:4" x14ac:dyDescent="0.25">
      <c r="A398" s="133"/>
      <c r="D398" s="8"/>
    </row>
    <row r="399" spans="1:4" x14ac:dyDescent="0.25">
      <c r="A399" s="133"/>
      <c r="D399" s="8"/>
    </row>
    <row r="400" spans="1:4" x14ac:dyDescent="0.25">
      <c r="A400" s="133"/>
      <c r="D400" s="8"/>
    </row>
    <row r="401" spans="1:4" x14ac:dyDescent="0.25">
      <c r="A401" s="133"/>
      <c r="D401" s="8"/>
    </row>
    <row r="402" spans="1:4" x14ac:dyDescent="0.25">
      <c r="A402" s="133"/>
      <c r="D402" s="8"/>
    </row>
    <row r="403" spans="1:4" x14ac:dyDescent="0.25">
      <c r="A403" s="133"/>
      <c r="D403" s="8"/>
    </row>
    <row r="404" spans="1:4" x14ac:dyDescent="0.25">
      <c r="A404" s="133"/>
      <c r="D404" s="8"/>
    </row>
    <row r="405" spans="1:4" x14ac:dyDescent="0.25">
      <c r="A405" s="133"/>
      <c r="D405" s="8"/>
    </row>
    <row r="406" spans="1:4" x14ac:dyDescent="0.25">
      <c r="A406" s="133"/>
      <c r="D406" s="8"/>
    </row>
    <row r="407" spans="1:4" x14ac:dyDescent="0.25">
      <c r="A407" s="133"/>
      <c r="D407" s="8"/>
    </row>
    <row r="408" spans="1:4" x14ac:dyDescent="0.25">
      <c r="A408" s="133"/>
      <c r="D408" s="8"/>
    </row>
    <row r="409" spans="1:4" x14ac:dyDescent="0.25">
      <c r="A409" s="133"/>
      <c r="D409" s="8"/>
    </row>
    <row r="410" spans="1:4" x14ac:dyDescent="0.25">
      <c r="A410" s="133"/>
      <c r="D410" s="8"/>
    </row>
    <row r="411" spans="1:4" x14ac:dyDescent="0.25">
      <c r="A411" s="133"/>
      <c r="D411" s="8"/>
    </row>
    <row r="412" spans="1:4" x14ac:dyDescent="0.25">
      <c r="A412" s="133"/>
      <c r="D412" s="8"/>
    </row>
    <row r="413" spans="1:4" x14ac:dyDescent="0.25">
      <c r="A413" s="133"/>
      <c r="D413" s="8"/>
    </row>
    <row r="414" spans="1:4" x14ac:dyDescent="0.25">
      <c r="A414" s="133"/>
      <c r="D414" s="8"/>
    </row>
    <row r="415" spans="1:4" x14ac:dyDescent="0.25">
      <c r="A415" s="133"/>
      <c r="D415" s="8"/>
    </row>
    <row r="416" spans="1:4" x14ac:dyDescent="0.25">
      <c r="A416" s="133"/>
      <c r="D416" s="8"/>
    </row>
    <row r="417" spans="1:4" x14ac:dyDescent="0.25">
      <c r="A417" s="133"/>
      <c r="D417" s="8"/>
    </row>
    <row r="418" spans="1:4" x14ac:dyDescent="0.25">
      <c r="A418" s="133"/>
      <c r="D418" s="8"/>
    </row>
    <row r="419" spans="1:4" x14ac:dyDescent="0.25">
      <c r="A419" s="133"/>
      <c r="D419" s="8"/>
    </row>
    <row r="420" spans="1:4" x14ac:dyDescent="0.25">
      <c r="A420" s="133"/>
      <c r="D420" s="8"/>
    </row>
    <row r="421" spans="1:4" x14ac:dyDescent="0.25">
      <c r="A421" s="133"/>
      <c r="D421" s="8"/>
    </row>
    <row r="422" spans="1:4" x14ac:dyDescent="0.25">
      <c r="A422" s="133"/>
      <c r="D422" s="8"/>
    </row>
    <row r="423" spans="1:4" x14ac:dyDescent="0.25">
      <c r="A423" s="133"/>
      <c r="D423" s="8"/>
    </row>
    <row r="424" spans="1:4" x14ac:dyDescent="0.25">
      <c r="A424" s="133"/>
      <c r="D424" s="8"/>
    </row>
    <row r="425" spans="1:4" x14ac:dyDescent="0.25">
      <c r="A425" s="133"/>
      <c r="D425" s="8"/>
    </row>
    <row r="426" spans="1:4" x14ac:dyDescent="0.25">
      <c r="A426" s="133"/>
      <c r="D426" s="8"/>
    </row>
    <row r="427" spans="1:4" x14ac:dyDescent="0.25">
      <c r="A427" s="133"/>
      <c r="D427" s="8"/>
    </row>
    <row r="428" spans="1:4" x14ac:dyDescent="0.25">
      <c r="A428" s="133"/>
      <c r="D428" s="8"/>
    </row>
    <row r="429" spans="1:4" x14ac:dyDescent="0.25">
      <c r="A429" s="133"/>
      <c r="D429" s="8"/>
    </row>
    <row r="430" spans="1:4" x14ac:dyDescent="0.25">
      <c r="A430" s="133"/>
      <c r="D430" s="8"/>
    </row>
    <row r="431" spans="1:4" x14ac:dyDescent="0.25">
      <c r="A431" s="133"/>
      <c r="D431" s="8"/>
    </row>
    <row r="432" spans="1:4" x14ac:dyDescent="0.25">
      <c r="A432" s="133"/>
      <c r="D432" s="8"/>
    </row>
    <row r="433" spans="1:4" x14ac:dyDescent="0.25">
      <c r="A433" s="133"/>
      <c r="D433" s="8"/>
    </row>
    <row r="434" spans="1:4" x14ac:dyDescent="0.25">
      <c r="A434" s="133"/>
      <c r="D434" s="8"/>
    </row>
    <row r="435" spans="1:4" x14ac:dyDescent="0.25">
      <c r="A435" s="133"/>
      <c r="D435" s="8"/>
    </row>
    <row r="436" spans="1:4" x14ac:dyDescent="0.25">
      <c r="A436" s="133"/>
      <c r="D436" s="8"/>
    </row>
    <row r="437" spans="1:4" x14ac:dyDescent="0.25">
      <c r="A437" s="133"/>
      <c r="D437" s="8"/>
    </row>
    <row r="438" spans="1:4" x14ac:dyDescent="0.25">
      <c r="A438" s="133"/>
      <c r="D438" s="8"/>
    </row>
    <row r="439" spans="1:4" x14ac:dyDescent="0.25">
      <c r="A439" s="133"/>
      <c r="D439" s="8"/>
    </row>
    <row r="440" spans="1:4" x14ac:dyDescent="0.25">
      <c r="A440" s="133"/>
      <c r="D440" s="8"/>
    </row>
    <row r="441" spans="1:4" x14ac:dyDescent="0.25">
      <c r="A441" s="133"/>
      <c r="D441" s="8"/>
    </row>
    <row r="442" spans="1:4" x14ac:dyDescent="0.25">
      <c r="A442" s="133"/>
      <c r="D442" s="8"/>
    </row>
    <row r="443" spans="1:4" x14ac:dyDescent="0.25">
      <c r="A443" s="133"/>
      <c r="D443" s="8"/>
    </row>
    <row r="444" spans="1:4" x14ac:dyDescent="0.25">
      <c r="A444" s="133"/>
      <c r="D444" s="8"/>
    </row>
    <row r="445" spans="1:4" x14ac:dyDescent="0.25">
      <c r="A445" s="133"/>
      <c r="D445" s="8"/>
    </row>
    <row r="446" spans="1:4" x14ac:dyDescent="0.25">
      <c r="A446" s="133"/>
      <c r="D446" s="8"/>
    </row>
    <row r="447" spans="1:4" x14ac:dyDescent="0.25">
      <c r="A447" s="133"/>
      <c r="D447" s="8"/>
    </row>
    <row r="448" spans="1:4" x14ac:dyDescent="0.25">
      <c r="A448" s="133"/>
      <c r="D448" s="8"/>
    </row>
    <row r="449" spans="1:4" x14ac:dyDescent="0.25">
      <c r="A449" s="133"/>
      <c r="D449" s="8"/>
    </row>
    <row r="450" spans="1:4" x14ac:dyDescent="0.25">
      <c r="A450" s="133"/>
      <c r="D450" s="8"/>
    </row>
    <row r="451" spans="1:4" x14ac:dyDescent="0.25">
      <c r="A451" s="133"/>
      <c r="D451" s="8"/>
    </row>
    <row r="452" spans="1:4" x14ac:dyDescent="0.25">
      <c r="A452" s="133"/>
      <c r="D452" s="8"/>
    </row>
    <row r="453" spans="1:4" x14ac:dyDescent="0.25">
      <c r="A453" s="133"/>
      <c r="D453" s="8"/>
    </row>
    <row r="454" spans="1:4" x14ac:dyDescent="0.25">
      <c r="A454" s="133"/>
      <c r="D454" s="8"/>
    </row>
    <row r="455" spans="1:4" x14ac:dyDescent="0.25">
      <c r="A455" s="133"/>
      <c r="D455" s="8"/>
    </row>
    <row r="456" spans="1:4" x14ac:dyDescent="0.25">
      <c r="A456" s="133"/>
      <c r="D456" s="8"/>
    </row>
    <row r="457" spans="1:4" x14ac:dyDescent="0.25">
      <c r="A457" s="133"/>
      <c r="D457" s="8"/>
    </row>
    <row r="458" spans="1:4" x14ac:dyDescent="0.25">
      <c r="A458" s="133"/>
      <c r="D458" s="8"/>
    </row>
    <row r="459" spans="1:4" x14ac:dyDescent="0.25">
      <c r="A459" s="133"/>
      <c r="D459" s="8"/>
    </row>
    <row r="460" spans="1:4" x14ac:dyDescent="0.25">
      <c r="A460" s="133"/>
      <c r="D460" s="8"/>
    </row>
    <row r="461" spans="1:4" x14ac:dyDescent="0.25">
      <c r="A461" s="133"/>
      <c r="D461" s="8"/>
    </row>
    <row r="462" spans="1:4" x14ac:dyDescent="0.25">
      <c r="A462" s="133"/>
      <c r="D462" s="8"/>
    </row>
    <row r="463" spans="1:4" x14ac:dyDescent="0.25">
      <c r="A463" s="133"/>
      <c r="D463" s="8"/>
    </row>
    <row r="464" spans="1:4" x14ac:dyDescent="0.25">
      <c r="A464" s="133"/>
      <c r="D464" s="8"/>
    </row>
    <row r="465" spans="1:4" x14ac:dyDescent="0.25">
      <c r="A465" s="133"/>
      <c r="D465" s="8"/>
    </row>
    <row r="466" spans="1:4" x14ac:dyDescent="0.25">
      <c r="A466" s="133"/>
      <c r="D466" s="8"/>
    </row>
    <row r="467" spans="1:4" x14ac:dyDescent="0.25">
      <c r="A467" s="133"/>
      <c r="D467" s="8"/>
    </row>
    <row r="468" spans="1:4" x14ac:dyDescent="0.25">
      <c r="A468" s="133"/>
      <c r="D468" s="8"/>
    </row>
    <row r="469" spans="1:4" x14ac:dyDescent="0.25">
      <c r="A469" s="133"/>
      <c r="D469" s="8"/>
    </row>
    <row r="470" spans="1:4" x14ac:dyDescent="0.25">
      <c r="A470" s="133"/>
      <c r="D470" s="8"/>
    </row>
    <row r="471" spans="1:4" x14ac:dyDescent="0.25">
      <c r="A471" s="133"/>
      <c r="D471" s="8"/>
    </row>
    <row r="472" spans="1:4" x14ac:dyDescent="0.25">
      <c r="A472" s="133"/>
      <c r="D472" s="8"/>
    </row>
    <row r="473" spans="1:4" x14ac:dyDescent="0.25">
      <c r="A473" s="133"/>
      <c r="D473" s="8"/>
    </row>
    <row r="474" spans="1:4" x14ac:dyDescent="0.25">
      <c r="A474" s="133"/>
      <c r="D474" s="8"/>
    </row>
    <row r="475" spans="1:4" x14ac:dyDescent="0.25">
      <c r="A475" s="133"/>
      <c r="D475" s="8"/>
    </row>
    <row r="476" spans="1:4" x14ac:dyDescent="0.25">
      <c r="A476" s="133"/>
      <c r="D476" s="8"/>
    </row>
    <row r="477" spans="1:4" x14ac:dyDescent="0.25">
      <c r="A477" s="133"/>
      <c r="D477" s="8"/>
    </row>
    <row r="478" spans="1:4" x14ac:dyDescent="0.25">
      <c r="A478" s="133"/>
      <c r="D478" s="8"/>
    </row>
    <row r="479" spans="1:4" x14ac:dyDescent="0.25">
      <c r="A479" s="133"/>
      <c r="D479" s="8"/>
    </row>
    <row r="480" spans="1:4" x14ac:dyDescent="0.25">
      <c r="A480" s="133"/>
      <c r="D480" s="8"/>
    </row>
    <row r="481" spans="1:4" x14ac:dyDescent="0.25">
      <c r="A481" s="133"/>
      <c r="D481" s="8"/>
    </row>
    <row r="482" spans="1:4" x14ac:dyDescent="0.25">
      <c r="A482" s="133"/>
      <c r="D482" s="8"/>
    </row>
    <row r="483" spans="1:4" x14ac:dyDescent="0.25">
      <c r="A483" s="133"/>
      <c r="D483" s="8"/>
    </row>
    <row r="484" spans="1:4" x14ac:dyDescent="0.25">
      <c r="A484" s="133"/>
      <c r="D484" s="8"/>
    </row>
    <row r="485" spans="1:4" x14ac:dyDescent="0.25">
      <c r="A485" s="133"/>
      <c r="D485" s="8"/>
    </row>
    <row r="486" spans="1:4" x14ac:dyDescent="0.25">
      <c r="A486" s="133"/>
      <c r="D486" s="8"/>
    </row>
    <row r="487" spans="1:4" x14ac:dyDescent="0.25">
      <c r="A487" s="133"/>
      <c r="D487" s="8"/>
    </row>
    <row r="488" spans="1:4" x14ac:dyDescent="0.25">
      <c r="A488" s="133"/>
      <c r="D488" s="8"/>
    </row>
    <row r="489" spans="1:4" x14ac:dyDescent="0.25">
      <c r="A489" s="133"/>
      <c r="D489" s="8"/>
    </row>
    <row r="490" spans="1:4" x14ac:dyDescent="0.25">
      <c r="A490" s="133"/>
      <c r="D490" s="8"/>
    </row>
    <row r="491" spans="1:4" x14ac:dyDescent="0.25">
      <c r="A491" s="133"/>
      <c r="D491" s="8"/>
    </row>
    <row r="492" spans="1:4" x14ac:dyDescent="0.25">
      <c r="A492" s="133"/>
      <c r="D492" s="8"/>
    </row>
    <row r="493" spans="1:4" x14ac:dyDescent="0.25">
      <c r="A493" s="133"/>
      <c r="D493" s="8"/>
    </row>
    <row r="494" spans="1:4" x14ac:dyDescent="0.25">
      <c r="A494" s="133"/>
      <c r="D494" s="8"/>
    </row>
    <row r="495" spans="1:4" x14ac:dyDescent="0.25">
      <c r="A495" s="133"/>
      <c r="D495" s="8"/>
    </row>
    <row r="496" spans="1:4" x14ac:dyDescent="0.25">
      <c r="A496" s="133"/>
      <c r="D496" s="8"/>
    </row>
    <row r="497" spans="1:4" x14ac:dyDescent="0.25">
      <c r="A497" s="133"/>
      <c r="D497" s="8"/>
    </row>
    <row r="498" spans="1:4" x14ac:dyDescent="0.25">
      <c r="A498" s="133"/>
      <c r="D498" s="8"/>
    </row>
    <row r="499" spans="1:4" x14ac:dyDescent="0.25">
      <c r="A499" s="133"/>
      <c r="D499" s="8"/>
    </row>
    <row r="500" spans="1:4" x14ac:dyDescent="0.25">
      <c r="A500" s="133"/>
      <c r="D500" s="8"/>
    </row>
    <row r="501" spans="1:4" x14ac:dyDescent="0.25">
      <c r="A501" s="133"/>
      <c r="D501" s="8"/>
    </row>
    <row r="502" spans="1:4" x14ac:dyDescent="0.25">
      <c r="A502" s="133"/>
      <c r="D502" s="8"/>
    </row>
    <row r="503" spans="1:4" x14ac:dyDescent="0.25">
      <c r="A503" s="133"/>
      <c r="D503" s="8"/>
    </row>
    <row r="504" spans="1:4" x14ac:dyDescent="0.25">
      <c r="A504" s="133"/>
      <c r="D504" s="8"/>
    </row>
    <row r="505" spans="1:4" x14ac:dyDescent="0.25">
      <c r="A505" s="133"/>
      <c r="D505" s="8"/>
    </row>
    <row r="506" spans="1:4" x14ac:dyDescent="0.25">
      <c r="A506" s="133"/>
      <c r="D506" s="8"/>
    </row>
    <row r="507" spans="1:4" x14ac:dyDescent="0.25">
      <c r="A507" s="133"/>
      <c r="D507" s="8"/>
    </row>
    <row r="508" spans="1:4" x14ac:dyDescent="0.25">
      <c r="A508" s="133"/>
      <c r="D508" s="8"/>
    </row>
    <row r="509" spans="1:4" x14ac:dyDescent="0.25">
      <c r="A509" s="133"/>
      <c r="D509" s="8"/>
    </row>
    <row r="510" spans="1:4" x14ac:dyDescent="0.25">
      <c r="A510" s="133"/>
      <c r="D510" s="8"/>
    </row>
    <row r="511" spans="1:4" x14ac:dyDescent="0.25">
      <c r="A511" s="133"/>
      <c r="D511" s="8"/>
    </row>
    <row r="512" spans="1:4" x14ac:dyDescent="0.25">
      <c r="A512" s="133"/>
      <c r="D512" s="8"/>
    </row>
    <row r="513" spans="1:4" x14ac:dyDescent="0.25">
      <c r="A513" s="133"/>
      <c r="D513" s="8"/>
    </row>
    <row r="514" spans="1:4" x14ac:dyDescent="0.25">
      <c r="A514" s="133"/>
      <c r="D514" s="8"/>
    </row>
    <row r="515" spans="1:4" x14ac:dyDescent="0.25">
      <c r="A515" s="133"/>
      <c r="D515" s="8"/>
    </row>
    <row r="516" spans="1:4" x14ac:dyDescent="0.25">
      <c r="A516" s="133"/>
      <c r="D516" s="8"/>
    </row>
    <row r="517" spans="1:4" x14ac:dyDescent="0.25">
      <c r="A517" s="133"/>
      <c r="D517" s="8"/>
    </row>
    <row r="518" spans="1:4" x14ac:dyDescent="0.25">
      <c r="A518" s="133"/>
      <c r="D518" s="8"/>
    </row>
    <row r="519" spans="1:4" x14ac:dyDescent="0.25">
      <c r="A519" s="133"/>
      <c r="D519" s="8"/>
    </row>
    <row r="520" spans="1:4" x14ac:dyDescent="0.25">
      <c r="A520" s="133"/>
      <c r="D520" s="8"/>
    </row>
    <row r="521" spans="1:4" x14ac:dyDescent="0.25">
      <c r="A521" s="133"/>
      <c r="D521" s="8"/>
    </row>
    <row r="522" spans="1:4" x14ac:dyDescent="0.25">
      <c r="A522" s="133"/>
      <c r="D522" s="8"/>
    </row>
    <row r="523" spans="1:4" x14ac:dyDescent="0.25">
      <c r="A523" s="133"/>
      <c r="D523" s="8"/>
    </row>
    <row r="524" spans="1:4" x14ac:dyDescent="0.25">
      <c r="A524" s="133"/>
      <c r="D524" s="8"/>
    </row>
    <row r="525" spans="1:4" x14ac:dyDescent="0.25">
      <c r="A525" s="133"/>
      <c r="D525" s="8"/>
    </row>
    <row r="526" spans="1:4" x14ac:dyDescent="0.25">
      <c r="A526" s="133"/>
      <c r="D526" s="8"/>
    </row>
    <row r="527" spans="1:4" x14ac:dyDescent="0.25">
      <c r="A527" s="133"/>
      <c r="D527" s="8"/>
    </row>
    <row r="528" spans="1:4" x14ac:dyDescent="0.25">
      <c r="A528" s="133"/>
      <c r="D528" s="8"/>
    </row>
    <row r="529" spans="1:4" x14ac:dyDescent="0.25">
      <c r="A529" s="133"/>
      <c r="D529" s="8"/>
    </row>
    <row r="530" spans="1:4" x14ac:dyDescent="0.25">
      <c r="A530" s="133"/>
      <c r="D530" s="8"/>
    </row>
    <row r="531" spans="1:4" x14ac:dyDescent="0.25">
      <c r="A531" s="133"/>
      <c r="D531" s="8"/>
    </row>
    <row r="532" spans="1:4" x14ac:dyDescent="0.25">
      <c r="A532" s="133"/>
      <c r="D532" s="8"/>
    </row>
    <row r="533" spans="1:4" x14ac:dyDescent="0.25">
      <c r="A533" s="133"/>
      <c r="D533" s="8"/>
    </row>
    <row r="534" spans="1:4" x14ac:dyDescent="0.25">
      <c r="A534" s="133"/>
      <c r="D534" s="8"/>
    </row>
    <row r="535" spans="1:4" x14ac:dyDescent="0.25">
      <c r="A535" s="133"/>
      <c r="D535" s="8"/>
    </row>
    <row r="536" spans="1:4" x14ac:dyDescent="0.25">
      <c r="A536" s="133"/>
      <c r="D536" s="8"/>
    </row>
    <row r="537" spans="1:4" x14ac:dyDescent="0.25">
      <c r="A537" s="133"/>
      <c r="D537" s="8"/>
    </row>
    <row r="538" spans="1:4" x14ac:dyDescent="0.25">
      <c r="A538" s="133"/>
      <c r="D538" s="8"/>
    </row>
    <row r="539" spans="1:4" x14ac:dyDescent="0.25">
      <c r="A539" s="133"/>
      <c r="D539" s="8"/>
    </row>
    <row r="540" spans="1:4" x14ac:dyDescent="0.25">
      <c r="A540" s="133"/>
      <c r="D540" s="8"/>
    </row>
    <row r="541" spans="1:4" x14ac:dyDescent="0.25">
      <c r="A541" s="133"/>
      <c r="D541" s="8"/>
    </row>
    <row r="542" spans="1:4" x14ac:dyDescent="0.25">
      <c r="A542" s="133"/>
      <c r="D542" s="8"/>
    </row>
    <row r="543" spans="1:4" x14ac:dyDescent="0.25">
      <c r="A543" s="133"/>
      <c r="D543" s="8"/>
    </row>
    <row r="544" spans="1:4" x14ac:dyDescent="0.25">
      <c r="A544" s="133"/>
      <c r="D544" s="8"/>
    </row>
    <row r="545" spans="1:4" x14ac:dyDescent="0.25">
      <c r="A545" s="133"/>
      <c r="D545" s="8"/>
    </row>
    <row r="546" spans="1:4" x14ac:dyDescent="0.25">
      <c r="A546" s="133"/>
      <c r="D546" s="8"/>
    </row>
    <row r="547" spans="1:4" x14ac:dyDescent="0.25">
      <c r="A547" s="133"/>
      <c r="D547" s="8"/>
    </row>
    <row r="548" spans="1:4" x14ac:dyDescent="0.25">
      <c r="A548" s="133"/>
      <c r="D548" s="8"/>
    </row>
    <row r="549" spans="1:4" x14ac:dyDescent="0.25">
      <c r="A549" s="133"/>
      <c r="D549" s="8"/>
    </row>
    <row r="550" spans="1:4" x14ac:dyDescent="0.25">
      <c r="A550" s="133"/>
      <c r="D550" s="8"/>
    </row>
    <row r="551" spans="1:4" x14ac:dyDescent="0.25">
      <c r="A551" s="133"/>
      <c r="D551" s="8"/>
    </row>
    <row r="552" spans="1:4" x14ac:dyDescent="0.25">
      <c r="A552" s="133"/>
      <c r="D552" s="8"/>
    </row>
    <row r="553" spans="1:4" x14ac:dyDescent="0.25">
      <c r="A553" s="133"/>
      <c r="D553" s="8"/>
    </row>
    <row r="554" spans="1:4" x14ac:dyDescent="0.25">
      <c r="A554" s="133"/>
      <c r="D554" s="8"/>
    </row>
    <row r="555" spans="1:4" x14ac:dyDescent="0.25">
      <c r="A555" s="133"/>
      <c r="D555" s="8"/>
    </row>
    <row r="556" spans="1:4" x14ac:dyDescent="0.25">
      <c r="A556" s="133"/>
      <c r="D556" s="8"/>
    </row>
    <row r="557" spans="1:4" x14ac:dyDescent="0.25">
      <c r="A557" s="133"/>
      <c r="D557" s="8"/>
    </row>
    <row r="558" spans="1:4" x14ac:dyDescent="0.25">
      <c r="A558" s="133"/>
      <c r="D558" s="8"/>
    </row>
    <row r="559" spans="1:4" x14ac:dyDescent="0.25">
      <c r="A559" s="133"/>
      <c r="D559" s="8"/>
    </row>
    <row r="560" spans="1:4" x14ac:dyDescent="0.25">
      <c r="A560" s="133"/>
      <c r="D560" s="8"/>
    </row>
    <row r="561" spans="1:4" x14ac:dyDescent="0.25">
      <c r="A561" s="133"/>
      <c r="D561" s="8"/>
    </row>
    <row r="562" spans="1:4" x14ac:dyDescent="0.25">
      <c r="A562" s="133"/>
      <c r="D562" s="8"/>
    </row>
    <row r="563" spans="1:4" x14ac:dyDescent="0.25">
      <c r="A563" s="133"/>
      <c r="D563" s="8"/>
    </row>
    <row r="564" spans="1:4" x14ac:dyDescent="0.25">
      <c r="A564" s="133"/>
      <c r="D564" s="8"/>
    </row>
    <row r="565" spans="1:4" x14ac:dyDescent="0.25">
      <c r="A565" s="133"/>
      <c r="D565" s="8"/>
    </row>
    <row r="566" spans="1:4" x14ac:dyDescent="0.25">
      <c r="A566" s="133"/>
      <c r="D566" s="8"/>
    </row>
    <row r="567" spans="1:4" x14ac:dyDescent="0.25">
      <c r="A567" s="133"/>
      <c r="D567" s="8"/>
    </row>
    <row r="568" spans="1:4" x14ac:dyDescent="0.25">
      <c r="A568" s="133"/>
      <c r="D568" s="8"/>
    </row>
    <row r="569" spans="1:4" x14ac:dyDescent="0.25">
      <c r="A569" s="133"/>
      <c r="D569" s="8"/>
    </row>
    <row r="570" spans="1:4" x14ac:dyDescent="0.25">
      <c r="A570" s="133"/>
      <c r="D570" s="8"/>
    </row>
    <row r="571" spans="1:4" x14ac:dyDescent="0.25">
      <c r="A571" s="133"/>
      <c r="D571" s="8"/>
    </row>
    <row r="572" spans="1:4" x14ac:dyDescent="0.25">
      <c r="A572" s="133"/>
      <c r="D572" s="8"/>
    </row>
    <row r="573" spans="1:4" x14ac:dyDescent="0.25">
      <c r="A573" s="133"/>
      <c r="D573" s="8"/>
    </row>
    <row r="574" spans="1:4" x14ac:dyDescent="0.25">
      <c r="A574" s="133"/>
      <c r="D574" s="8"/>
    </row>
    <row r="575" spans="1:4" x14ac:dyDescent="0.25">
      <c r="A575" s="133"/>
      <c r="D575" s="8"/>
    </row>
    <row r="576" spans="1:4" x14ac:dyDescent="0.25">
      <c r="A576" s="133"/>
      <c r="D576" s="8"/>
    </row>
    <row r="577" spans="1:4" x14ac:dyDescent="0.25">
      <c r="A577" s="133"/>
      <c r="D577" s="8"/>
    </row>
    <row r="578" spans="1:4" x14ac:dyDescent="0.25">
      <c r="A578" s="133"/>
      <c r="D578" s="8"/>
    </row>
    <row r="579" spans="1:4" x14ac:dyDescent="0.25">
      <c r="A579" s="133"/>
      <c r="D579" s="8"/>
    </row>
    <row r="580" spans="1:4" x14ac:dyDescent="0.25">
      <c r="A580" s="133"/>
      <c r="D580" s="8"/>
    </row>
    <row r="581" spans="1:4" x14ac:dyDescent="0.25">
      <c r="A581" s="133"/>
      <c r="D581" s="8"/>
    </row>
    <row r="582" spans="1:4" x14ac:dyDescent="0.25">
      <c r="A582" s="133"/>
      <c r="D582" s="8"/>
    </row>
    <row r="583" spans="1:4" x14ac:dyDescent="0.25">
      <c r="A583" s="133"/>
      <c r="D583" s="8"/>
    </row>
    <row r="584" spans="1:4" x14ac:dyDescent="0.25">
      <c r="A584" s="133"/>
      <c r="D584" s="8"/>
    </row>
    <row r="585" spans="1:4" x14ac:dyDescent="0.25">
      <c r="A585" s="133"/>
      <c r="D585" s="8"/>
    </row>
    <row r="586" spans="1:4" x14ac:dyDescent="0.25">
      <c r="A586" s="133"/>
      <c r="D586" s="8"/>
    </row>
    <row r="587" spans="1:4" x14ac:dyDescent="0.25">
      <c r="A587" s="133"/>
      <c r="D587" s="8"/>
    </row>
    <row r="588" spans="1:4" x14ac:dyDescent="0.25">
      <c r="A588" s="133"/>
      <c r="D588" s="8"/>
    </row>
    <row r="589" spans="1:4" x14ac:dyDescent="0.25">
      <c r="A589" s="133"/>
      <c r="D589" s="8"/>
    </row>
    <row r="590" spans="1:4" x14ac:dyDescent="0.25">
      <c r="A590" s="133"/>
      <c r="D590" s="8"/>
    </row>
    <row r="591" spans="1:4" x14ac:dyDescent="0.25">
      <c r="A591" s="133"/>
      <c r="D591" s="8"/>
    </row>
    <row r="592" spans="1:4" x14ac:dyDescent="0.25">
      <c r="A592" s="133"/>
      <c r="D592" s="8"/>
    </row>
    <row r="593" spans="1:4" x14ac:dyDescent="0.25">
      <c r="A593" s="133"/>
      <c r="D593" s="8"/>
    </row>
    <row r="594" spans="1:4" x14ac:dyDescent="0.25">
      <c r="A594" s="133"/>
      <c r="D594" s="8"/>
    </row>
    <row r="595" spans="1:4" x14ac:dyDescent="0.25">
      <c r="A595" s="133"/>
      <c r="D595" s="8"/>
    </row>
    <row r="596" spans="1:4" x14ac:dyDescent="0.25">
      <c r="A596" s="133"/>
      <c r="D596" s="8"/>
    </row>
    <row r="597" spans="1:4" x14ac:dyDescent="0.25">
      <c r="A597" s="133"/>
      <c r="D597" s="8"/>
    </row>
    <row r="598" spans="1:4" x14ac:dyDescent="0.25">
      <c r="A598" s="133"/>
      <c r="D598" s="8"/>
    </row>
    <row r="599" spans="1:4" x14ac:dyDescent="0.25">
      <c r="A599" s="133"/>
      <c r="D599" s="8"/>
    </row>
    <row r="600" spans="1:4" x14ac:dyDescent="0.25">
      <c r="A600" s="133"/>
      <c r="D600" s="8"/>
    </row>
    <row r="601" spans="1:4" x14ac:dyDescent="0.25">
      <c r="A601" s="133"/>
      <c r="D601" s="8"/>
    </row>
    <row r="602" spans="1:4" x14ac:dyDescent="0.25">
      <c r="A602" s="133"/>
      <c r="D602" s="8"/>
    </row>
    <row r="603" spans="1:4" x14ac:dyDescent="0.25">
      <c r="A603" s="133"/>
      <c r="D603" s="8"/>
    </row>
    <row r="604" spans="1:4" x14ac:dyDescent="0.25">
      <c r="A604" s="133"/>
      <c r="D604" s="8"/>
    </row>
    <row r="605" spans="1:4" x14ac:dyDescent="0.25">
      <c r="A605" s="133"/>
      <c r="D605" s="8"/>
    </row>
    <row r="606" spans="1:4" x14ac:dyDescent="0.25">
      <c r="A606" s="133"/>
      <c r="D606" s="8"/>
    </row>
    <row r="607" spans="1:4" x14ac:dyDescent="0.25">
      <c r="A607" s="133"/>
      <c r="D607" s="8"/>
    </row>
    <row r="608" spans="1:4" x14ac:dyDescent="0.25">
      <c r="A608" s="133"/>
      <c r="D608" s="8"/>
    </row>
    <row r="609" spans="1:4" x14ac:dyDescent="0.25">
      <c r="A609" s="133"/>
      <c r="D609" s="8"/>
    </row>
    <row r="610" spans="1:4" x14ac:dyDescent="0.25">
      <c r="A610" s="133"/>
      <c r="D610" s="8"/>
    </row>
    <row r="611" spans="1:4" x14ac:dyDescent="0.25">
      <c r="A611" s="133"/>
      <c r="D611" s="8"/>
    </row>
    <row r="612" spans="1:4" x14ac:dyDescent="0.25">
      <c r="A612" s="133"/>
      <c r="D612" s="8"/>
    </row>
    <row r="613" spans="1:4" x14ac:dyDescent="0.25">
      <c r="A613" s="133"/>
      <c r="D613" s="8"/>
    </row>
    <row r="614" spans="1:4" x14ac:dyDescent="0.25">
      <c r="A614" s="133"/>
      <c r="D614" s="8"/>
    </row>
    <row r="615" spans="1:4" x14ac:dyDescent="0.25">
      <c r="A615" s="133"/>
      <c r="D615" s="8"/>
    </row>
    <row r="616" spans="1:4" x14ac:dyDescent="0.25">
      <c r="A616" s="133"/>
      <c r="D616" s="8"/>
    </row>
    <row r="617" spans="1:4" x14ac:dyDescent="0.25">
      <c r="A617" s="133"/>
      <c r="D617" s="8"/>
    </row>
    <row r="618" spans="1:4" x14ac:dyDescent="0.25">
      <c r="A618" s="133"/>
      <c r="D618" s="8"/>
    </row>
    <row r="619" spans="1:4" x14ac:dyDescent="0.25">
      <c r="A619" s="133"/>
      <c r="D619" s="8"/>
    </row>
    <row r="620" spans="1:4" x14ac:dyDescent="0.25">
      <c r="A620" s="133"/>
      <c r="D620" s="8"/>
    </row>
    <row r="621" spans="1:4" x14ac:dyDescent="0.25">
      <c r="A621" s="133"/>
      <c r="D621" s="8"/>
    </row>
    <row r="622" spans="1:4" x14ac:dyDescent="0.25">
      <c r="A622" s="133"/>
      <c r="D622" s="8"/>
    </row>
    <row r="623" spans="1:4" x14ac:dyDescent="0.25">
      <c r="A623" s="133"/>
      <c r="D623" s="8"/>
    </row>
    <row r="624" spans="1:4" x14ac:dyDescent="0.25">
      <c r="A624" s="133"/>
      <c r="D624" s="8"/>
    </row>
    <row r="625" spans="1:4" x14ac:dyDescent="0.25">
      <c r="A625" s="133"/>
      <c r="D625" s="8"/>
    </row>
    <row r="626" spans="1:4" x14ac:dyDescent="0.25">
      <c r="A626" s="133"/>
      <c r="D626" s="8"/>
    </row>
    <row r="627" spans="1:4" x14ac:dyDescent="0.25">
      <c r="A627" s="133"/>
      <c r="D627" s="8"/>
    </row>
    <row r="628" spans="1:4" x14ac:dyDescent="0.25">
      <c r="A628" s="133"/>
      <c r="D628" s="8"/>
    </row>
    <row r="629" spans="1:4" x14ac:dyDescent="0.25">
      <c r="A629" s="133"/>
      <c r="D629" s="8"/>
    </row>
    <row r="630" spans="1:4" x14ac:dyDescent="0.25">
      <c r="A630" s="133"/>
      <c r="D630" s="8"/>
    </row>
    <row r="631" spans="1:4" x14ac:dyDescent="0.25">
      <c r="A631" s="133"/>
      <c r="D631" s="8"/>
    </row>
    <row r="632" spans="1:4" x14ac:dyDescent="0.25">
      <c r="A632" s="133"/>
      <c r="D632" s="8"/>
    </row>
    <row r="633" spans="1:4" x14ac:dyDescent="0.25">
      <c r="A633" s="133"/>
      <c r="D633" s="8"/>
    </row>
    <row r="634" spans="1:4" x14ac:dyDescent="0.25">
      <c r="A634" s="133"/>
      <c r="D634" s="8"/>
    </row>
    <row r="635" spans="1:4" x14ac:dyDescent="0.25">
      <c r="A635" s="133"/>
      <c r="D635" s="8"/>
    </row>
    <row r="636" spans="1:4" x14ac:dyDescent="0.25">
      <c r="A636" s="133"/>
      <c r="D636" s="8"/>
    </row>
    <row r="637" spans="1:4" x14ac:dyDescent="0.25">
      <c r="A637" s="133"/>
      <c r="D637" s="8"/>
    </row>
    <row r="638" spans="1:4" x14ac:dyDescent="0.25">
      <c r="A638" s="133"/>
      <c r="D638" s="8"/>
    </row>
    <row r="639" spans="1:4" x14ac:dyDescent="0.25">
      <c r="A639" s="133"/>
      <c r="D639" s="8"/>
    </row>
    <row r="640" spans="1:4" x14ac:dyDescent="0.25">
      <c r="A640" s="133"/>
      <c r="D640" s="8"/>
    </row>
    <row r="641" spans="1:4" x14ac:dyDescent="0.25">
      <c r="A641" s="133"/>
      <c r="D641" s="8"/>
    </row>
    <row r="642" spans="1:4" x14ac:dyDescent="0.25">
      <c r="A642" s="133"/>
      <c r="D642" s="8"/>
    </row>
    <row r="643" spans="1:4" x14ac:dyDescent="0.25">
      <c r="A643" s="133"/>
      <c r="D643" s="8"/>
    </row>
    <row r="644" spans="1:4" x14ac:dyDescent="0.25">
      <c r="A644" s="133"/>
      <c r="D644" s="8"/>
    </row>
    <row r="645" spans="1:4" x14ac:dyDescent="0.25">
      <c r="A645" s="133"/>
      <c r="D645" s="8"/>
    </row>
    <row r="646" spans="1:4" x14ac:dyDescent="0.25">
      <c r="A646" s="133"/>
      <c r="D646" s="8"/>
    </row>
    <row r="647" spans="1:4" x14ac:dyDescent="0.25">
      <c r="A647" s="133"/>
      <c r="D647" s="8"/>
    </row>
    <row r="648" spans="1:4" x14ac:dyDescent="0.25">
      <c r="A648" s="133"/>
      <c r="D648" s="8"/>
    </row>
    <row r="649" spans="1:4" x14ac:dyDescent="0.25">
      <c r="A649" s="133"/>
      <c r="D649" s="8"/>
    </row>
    <row r="650" spans="1:4" x14ac:dyDescent="0.25">
      <c r="A650" s="133"/>
      <c r="D650" s="8"/>
    </row>
    <row r="651" spans="1:4" x14ac:dyDescent="0.25">
      <c r="A651" s="133"/>
      <c r="D651" s="8"/>
    </row>
    <row r="652" spans="1:4" x14ac:dyDescent="0.25">
      <c r="A652" s="133"/>
      <c r="D652" s="8"/>
    </row>
    <row r="653" spans="1:4" x14ac:dyDescent="0.25">
      <c r="A653" s="133"/>
      <c r="D653" s="8"/>
    </row>
    <row r="654" spans="1:4" x14ac:dyDescent="0.25">
      <c r="A654" s="133"/>
      <c r="D654" s="8"/>
    </row>
    <row r="655" spans="1:4" x14ac:dyDescent="0.25">
      <c r="A655" s="133"/>
      <c r="D655" s="8"/>
    </row>
    <row r="656" spans="1:4" x14ac:dyDescent="0.25">
      <c r="A656" s="133"/>
      <c r="D656" s="8"/>
    </row>
    <row r="657" spans="1:4" x14ac:dyDescent="0.25">
      <c r="A657" s="133"/>
      <c r="D657" s="8"/>
    </row>
    <row r="658" spans="1:4" x14ac:dyDescent="0.25">
      <c r="A658" s="133"/>
      <c r="D658" s="8"/>
    </row>
    <row r="659" spans="1:4" x14ac:dyDescent="0.25">
      <c r="A659" s="133"/>
      <c r="D659" s="8"/>
    </row>
    <row r="660" spans="1:4" x14ac:dyDescent="0.25">
      <c r="A660" s="133"/>
      <c r="D660" s="8"/>
    </row>
    <row r="661" spans="1:4" x14ac:dyDescent="0.25">
      <c r="A661" s="133"/>
      <c r="D661" s="8"/>
    </row>
    <row r="662" spans="1:4" x14ac:dyDescent="0.25">
      <c r="A662" s="133"/>
      <c r="D662" s="8"/>
    </row>
    <row r="663" spans="1:4" x14ac:dyDescent="0.25">
      <c r="A663" s="133"/>
      <c r="D663" s="8"/>
    </row>
    <row r="664" spans="1:4" x14ac:dyDescent="0.25">
      <c r="A664" s="133"/>
      <c r="D664" s="8"/>
    </row>
    <row r="665" spans="1:4" x14ac:dyDescent="0.25">
      <c r="A665" s="133"/>
      <c r="D665" s="8"/>
    </row>
    <row r="666" spans="1:4" x14ac:dyDescent="0.25">
      <c r="A666" s="133"/>
      <c r="D666" s="8"/>
    </row>
    <row r="667" spans="1:4" x14ac:dyDescent="0.25">
      <c r="A667" s="133"/>
      <c r="D667" s="8"/>
    </row>
    <row r="668" spans="1:4" x14ac:dyDescent="0.25">
      <c r="A668" s="133"/>
      <c r="D668" s="8"/>
    </row>
    <row r="669" spans="1:4" x14ac:dyDescent="0.25">
      <c r="A669" s="133"/>
      <c r="D669" s="8"/>
    </row>
    <row r="670" spans="1:4" x14ac:dyDescent="0.25">
      <c r="A670" s="133"/>
      <c r="D670" s="8"/>
    </row>
    <row r="671" spans="1:4" x14ac:dyDescent="0.25">
      <c r="A671" s="133"/>
      <c r="D671" s="8"/>
    </row>
    <row r="672" spans="1:4" x14ac:dyDescent="0.25">
      <c r="A672" s="133"/>
      <c r="D672" s="8"/>
    </row>
    <row r="673" spans="1:4" x14ac:dyDescent="0.25">
      <c r="A673" s="133"/>
      <c r="D673" s="8"/>
    </row>
    <row r="674" spans="1:4" x14ac:dyDescent="0.25">
      <c r="A674" s="133"/>
      <c r="D674" s="8"/>
    </row>
    <row r="675" spans="1:4" x14ac:dyDescent="0.25">
      <c r="A675" s="133"/>
      <c r="D675" s="8"/>
    </row>
    <row r="676" spans="1:4" x14ac:dyDescent="0.25">
      <c r="A676" s="133"/>
      <c r="D676" s="8"/>
    </row>
    <row r="677" spans="1:4" x14ac:dyDescent="0.25">
      <c r="A677" s="133"/>
      <c r="D677" s="8"/>
    </row>
    <row r="678" spans="1:4" x14ac:dyDescent="0.25">
      <c r="A678" s="133"/>
      <c r="D678" s="8"/>
    </row>
    <row r="679" spans="1:4" x14ac:dyDescent="0.25">
      <c r="A679" s="133"/>
      <c r="D679" s="8"/>
    </row>
    <row r="680" spans="1:4" x14ac:dyDescent="0.25">
      <c r="A680" s="133"/>
      <c r="D680" s="8"/>
    </row>
    <row r="681" spans="1:4" x14ac:dyDescent="0.25">
      <c r="A681" s="133"/>
      <c r="D681" s="8"/>
    </row>
    <row r="682" spans="1:4" x14ac:dyDescent="0.25">
      <c r="A682" s="133"/>
      <c r="D682" s="8"/>
    </row>
    <row r="683" spans="1:4" x14ac:dyDescent="0.25">
      <c r="A683" s="133"/>
      <c r="D683" s="8"/>
    </row>
    <row r="684" spans="1:4" x14ac:dyDescent="0.25">
      <c r="A684" s="133"/>
      <c r="D684" s="8"/>
    </row>
    <row r="685" spans="1:4" x14ac:dyDescent="0.25">
      <c r="A685" s="133"/>
      <c r="D685" s="8"/>
    </row>
    <row r="686" spans="1:4" x14ac:dyDescent="0.25">
      <c r="A686" s="133"/>
      <c r="D686" s="8"/>
    </row>
    <row r="687" spans="1:4" x14ac:dyDescent="0.25">
      <c r="A687" s="133"/>
      <c r="D687" s="8"/>
    </row>
    <row r="688" spans="1:4" x14ac:dyDescent="0.25">
      <c r="A688" s="133"/>
      <c r="D688" s="8"/>
    </row>
    <row r="689" spans="1:4" x14ac:dyDescent="0.25">
      <c r="A689" s="133"/>
      <c r="D689" s="8"/>
    </row>
    <row r="690" spans="1:4" x14ac:dyDescent="0.25">
      <c r="A690" s="133"/>
      <c r="D690" s="8"/>
    </row>
    <row r="691" spans="1:4" x14ac:dyDescent="0.25">
      <c r="A691" s="133"/>
      <c r="D691" s="8"/>
    </row>
    <row r="692" spans="1:4" x14ac:dyDescent="0.25">
      <c r="A692" s="133"/>
      <c r="D692" s="8"/>
    </row>
    <row r="693" spans="1:4" x14ac:dyDescent="0.25">
      <c r="A693" s="133"/>
      <c r="D693" s="8"/>
    </row>
    <row r="694" spans="1:4" x14ac:dyDescent="0.25">
      <c r="A694" s="133"/>
      <c r="D694" s="8"/>
    </row>
    <row r="695" spans="1:4" x14ac:dyDescent="0.25">
      <c r="A695" s="133"/>
      <c r="D695" s="8"/>
    </row>
    <row r="696" spans="1:4" x14ac:dyDescent="0.25">
      <c r="A696" s="133"/>
      <c r="D696" s="8"/>
    </row>
    <row r="697" spans="1:4" x14ac:dyDescent="0.25">
      <c r="A697" s="133"/>
      <c r="D697" s="8"/>
    </row>
    <row r="698" spans="1:4" x14ac:dyDescent="0.25">
      <c r="A698" s="133"/>
      <c r="D698" s="8"/>
    </row>
    <row r="699" spans="1:4" x14ac:dyDescent="0.25">
      <c r="A699" s="133"/>
      <c r="D699" s="8"/>
    </row>
    <row r="700" spans="1:4" x14ac:dyDescent="0.25">
      <c r="A700" s="133"/>
      <c r="D700" s="8"/>
    </row>
    <row r="701" spans="1:4" x14ac:dyDescent="0.25">
      <c r="A701" s="133"/>
      <c r="D701" s="8"/>
    </row>
    <row r="702" spans="1:4" x14ac:dyDescent="0.25">
      <c r="A702" s="133"/>
      <c r="D702" s="8"/>
    </row>
    <row r="703" spans="1:4" x14ac:dyDescent="0.25">
      <c r="A703" s="133"/>
      <c r="D703" s="8"/>
    </row>
    <row r="704" spans="1:4" x14ac:dyDescent="0.25">
      <c r="A704" s="133"/>
      <c r="D704" s="8"/>
    </row>
    <row r="705" spans="1:4" x14ac:dyDescent="0.25">
      <c r="A705" s="133"/>
      <c r="D705" s="8"/>
    </row>
    <row r="706" spans="1:4" x14ac:dyDescent="0.25">
      <c r="A706" s="133"/>
      <c r="D706" s="8"/>
    </row>
    <row r="707" spans="1:4" x14ac:dyDescent="0.25">
      <c r="A707" s="133"/>
      <c r="D707" s="8"/>
    </row>
    <row r="708" spans="1:4" x14ac:dyDescent="0.25">
      <c r="A708" s="133"/>
      <c r="D708" s="8"/>
    </row>
    <row r="709" spans="1:4" x14ac:dyDescent="0.25">
      <c r="A709" s="133"/>
      <c r="D709" s="8"/>
    </row>
    <row r="710" spans="1:4" x14ac:dyDescent="0.25">
      <c r="A710" s="133"/>
      <c r="D710" s="8"/>
    </row>
    <row r="711" spans="1:4" x14ac:dyDescent="0.25">
      <c r="A711" s="133"/>
      <c r="D711" s="8"/>
    </row>
    <row r="712" spans="1:4" x14ac:dyDescent="0.25">
      <c r="A712" s="133"/>
      <c r="D712" s="8"/>
    </row>
    <row r="713" spans="1:4" x14ac:dyDescent="0.25">
      <c r="A713" s="133"/>
      <c r="D713" s="8"/>
    </row>
    <row r="714" spans="1:4" x14ac:dyDescent="0.25">
      <c r="A714" s="133"/>
      <c r="D714" s="8"/>
    </row>
    <row r="715" spans="1:4" x14ac:dyDescent="0.25">
      <c r="A715" s="133"/>
      <c r="D715" s="8"/>
    </row>
    <row r="716" spans="1:4" x14ac:dyDescent="0.25">
      <c r="A716" s="133"/>
      <c r="D716" s="8"/>
    </row>
    <row r="717" spans="1:4" x14ac:dyDescent="0.25">
      <c r="A717" s="133"/>
      <c r="D717" s="8"/>
    </row>
    <row r="718" spans="1:4" x14ac:dyDescent="0.25">
      <c r="A718" s="133"/>
      <c r="D718" s="8"/>
    </row>
    <row r="719" spans="1:4" x14ac:dyDescent="0.25">
      <c r="A719" s="133"/>
      <c r="D719" s="8"/>
    </row>
    <row r="720" spans="1:4" x14ac:dyDescent="0.25">
      <c r="A720" s="133"/>
      <c r="D720" s="8"/>
    </row>
    <row r="721" spans="1:4" x14ac:dyDescent="0.25">
      <c r="A721" s="133"/>
      <c r="D721" s="8"/>
    </row>
    <row r="722" spans="1:4" x14ac:dyDescent="0.25">
      <c r="A722" s="133"/>
      <c r="D722" s="8"/>
    </row>
    <row r="723" spans="1:4" x14ac:dyDescent="0.25">
      <c r="A723" s="133"/>
      <c r="D723" s="8"/>
    </row>
    <row r="724" spans="1:4" x14ac:dyDescent="0.25">
      <c r="A724" s="133"/>
      <c r="D724" s="8"/>
    </row>
    <row r="725" spans="1:4" x14ac:dyDescent="0.25">
      <c r="A725" s="133"/>
      <c r="D725" s="8"/>
    </row>
    <row r="726" spans="1:4" x14ac:dyDescent="0.25">
      <c r="A726" s="133"/>
      <c r="D726" s="8"/>
    </row>
    <row r="727" spans="1:4" x14ac:dyDescent="0.25">
      <c r="A727" s="133"/>
      <c r="D727" s="8"/>
    </row>
    <row r="728" spans="1:4" x14ac:dyDescent="0.25">
      <c r="A728" s="133"/>
      <c r="D728" s="8"/>
    </row>
    <row r="729" spans="1:4" x14ac:dyDescent="0.25">
      <c r="A729" s="133"/>
      <c r="D729" s="8"/>
    </row>
    <row r="730" spans="1:4" x14ac:dyDescent="0.25">
      <c r="A730" s="133"/>
      <c r="D730" s="8"/>
    </row>
    <row r="731" spans="1:4" x14ac:dyDescent="0.25">
      <c r="A731" s="133"/>
      <c r="D731" s="8"/>
    </row>
    <row r="732" spans="1:4" x14ac:dyDescent="0.25">
      <c r="A732" s="133"/>
      <c r="D732" s="8"/>
    </row>
    <row r="733" spans="1:4" x14ac:dyDescent="0.25">
      <c r="A733" s="133"/>
      <c r="D733" s="8"/>
    </row>
    <row r="734" spans="1:4" x14ac:dyDescent="0.25">
      <c r="A734" s="133"/>
      <c r="D734" s="8"/>
    </row>
    <row r="735" spans="1:4" x14ac:dyDescent="0.25">
      <c r="A735" s="133"/>
      <c r="D735" s="8"/>
    </row>
    <row r="736" spans="1:4" x14ac:dyDescent="0.25">
      <c r="A736" s="133"/>
      <c r="D736" s="8"/>
    </row>
    <row r="737" spans="1:4" x14ac:dyDescent="0.25">
      <c r="A737" s="133"/>
      <c r="D737" s="8"/>
    </row>
    <row r="738" spans="1:4" x14ac:dyDescent="0.25">
      <c r="A738" s="133"/>
      <c r="D738" s="8"/>
    </row>
    <row r="739" spans="1:4" x14ac:dyDescent="0.25">
      <c r="A739" s="133"/>
      <c r="D739" s="8"/>
    </row>
    <row r="740" spans="1:4" x14ac:dyDescent="0.25">
      <c r="A740" s="133"/>
      <c r="D740" s="8"/>
    </row>
    <row r="741" spans="1:4" x14ac:dyDescent="0.25">
      <c r="A741" s="133"/>
      <c r="D741" s="8"/>
    </row>
    <row r="742" spans="1:4" x14ac:dyDescent="0.25">
      <c r="A742" s="133"/>
      <c r="D742" s="8"/>
    </row>
    <row r="743" spans="1:4" x14ac:dyDescent="0.25">
      <c r="A743" s="133"/>
      <c r="D743" s="8"/>
    </row>
    <row r="744" spans="1:4" x14ac:dyDescent="0.25">
      <c r="A744" s="133"/>
      <c r="D744" s="8"/>
    </row>
    <row r="745" spans="1:4" x14ac:dyDescent="0.25">
      <c r="A745" s="133"/>
      <c r="D745" s="8"/>
    </row>
    <row r="746" spans="1:4" x14ac:dyDescent="0.25">
      <c r="A746" s="133"/>
      <c r="D746" s="8"/>
    </row>
    <row r="747" spans="1:4" x14ac:dyDescent="0.25">
      <c r="A747" s="133"/>
      <c r="D747" s="8"/>
    </row>
    <row r="748" spans="1:4" x14ac:dyDescent="0.25">
      <c r="A748" s="133"/>
      <c r="D748" s="8"/>
    </row>
    <row r="749" spans="1:4" x14ac:dyDescent="0.25">
      <c r="A749" s="133"/>
      <c r="D749" s="8"/>
    </row>
    <row r="750" spans="1:4" x14ac:dyDescent="0.25">
      <c r="A750" s="133"/>
      <c r="D750" s="8"/>
    </row>
    <row r="751" spans="1:4" x14ac:dyDescent="0.25">
      <c r="A751" s="133"/>
      <c r="D751" s="8"/>
    </row>
    <row r="752" spans="1:4" x14ac:dyDescent="0.25">
      <c r="A752" s="133"/>
      <c r="D752" s="8"/>
    </row>
    <row r="753" spans="1:4" x14ac:dyDescent="0.25">
      <c r="A753" s="133"/>
      <c r="D753" s="8"/>
    </row>
    <row r="754" spans="1:4" x14ac:dyDescent="0.25">
      <c r="A754" s="133"/>
      <c r="D754" s="8"/>
    </row>
    <row r="755" spans="1:4" x14ac:dyDescent="0.25">
      <c r="A755" s="133"/>
      <c r="D755" s="8"/>
    </row>
    <row r="756" spans="1:4" x14ac:dyDescent="0.25">
      <c r="A756" s="133"/>
      <c r="D756" s="8"/>
    </row>
    <row r="757" spans="1:4" x14ac:dyDescent="0.25">
      <c r="A757" s="133"/>
      <c r="D757" s="8"/>
    </row>
    <row r="758" spans="1:4" x14ac:dyDescent="0.25">
      <c r="A758" s="133"/>
      <c r="D758" s="8"/>
    </row>
    <row r="759" spans="1:4" x14ac:dyDescent="0.25">
      <c r="A759" s="133"/>
      <c r="D759" s="8"/>
    </row>
    <row r="760" spans="1:4" x14ac:dyDescent="0.25">
      <c r="A760" s="133"/>
      <c r="D760" s="8"/>
    </row>
    <row r="761" spans="1:4" x14ac:dyDescent="0.25">
      <c r="A761" s="133"/>
      <c r="D761" s="8"/>
    </row>
    <row r="762" spans="1:4" x14ac:dyDescent="0.25">
      <c r="A762" s="133"/>
      <c r="D762" s="8"/>
    </row>
    <row r="763" spans="1:4" x14ac:dyDescent="0.25">
      <c r="A763" s="133"/>
      <c r="D763" s="8"/>
    </row>
    <row r="764" spans="1:4" x14ac:dyDescent="0.25">
      <c r="A764" s="133"/>
      <c r="D764" s="8"/>
    </row>
    <row r="765" spans="1:4" x14ac:dyDescent="0.25">
      <c r="A765" s="133"/>
      <c r="D765" s="8"/>
    </row>
    <row r="766" spans="1:4" x14ac:dyDescent="0.25">
      <c r="A766" s="133"/>
      <c r="D766" s="8"/>
    </row>
    <row r="767" spans="1:4" x14ac:dyDescent="0.25">
      <c r="A767" s="133"/>
      <c r="D767" s="8"/>
    </row>
    <row r="768" spans="1:4" x14ac:dyDescent="0.25">
      <c r="A768" s="133"/>
      <c r="D768" s="8"/>
    </row>
    <row r="769" spans="1:4" x14ac:dyDescent="0.25">
      <c r="A769" s="133"/>
      <c r="D769" s="8"/>
    </row>
    <row r="770" spans="1:4" x14ac:dyDescent="0.25">
      <c r="A770" s="133"/>
      <c r="D770" s="8"/>
    </row>
    <row r="771" spans="1:4" x14ac:dyDescent="0.25">
      <c r="A771" s="133"/>
      <c r="D771" s="8"/>
    </row>
    <row r="772" spans="1:4" x14ac:dyDescent="0.25">
      <c r="A772" s="133"/>
      <c r="D772" s="8"/>
    </row>
    <row r="773" spans="1:4" x14ac:dyDescent="0.25">
      <c r="A773" s="133"/>
      <c r="D773" s="8"/>
    </row>
    <row r="774" spans="1:4" x14ac:dyDescent="0.25">
      <c r="A774" s="133"/>
      <c r="D774" s="8"/>
    </row>
    <row r="775" spans="1:4" x14ac:dyDescent="0.25">
      <c r="A775" s="133"/>
      <c r="D775" s="8"/>
    </row>
    <row r="776" spans="1:4" x14ac:dyDescent="0.25">
      <c r="A776" s="133"/>
      <c r="D776" s="8"/>
    </row>
    <row r="777" spans="1:4" x14ac:dyDescent="0.25">
      <c r="A777" s="133"/>
      <c r="D777" s="8"/>
    </row>
    <row r="778" spans="1:4" x14ac:dyDescent="0.25">
      <c r="A778" s="133"/>
      <c r="D778" s="8"/>
    </row>
    <row r="779" spans="1:4" x14ac:dyDescent="0.25">
      <c r="A779" s="133"/>
      <c r="D779" s="8"/>
    </row>
    <row r="780" spans="1:4" x14ac:dyDescent="0.25">
      <c r="A780" s="133"/>
      <c r="D780" s="8"/>
    </row>
    <row r="781" spans="1:4" x14ac:dyDescent="0.25">
      <c r="A781" s="133"/>
      <c r="D781" s="8"/>
    </row>
    <row r="782" spans="1:4" x14ac:dyDescent="0.25">
      <c r="A782" s="133"/>
      <c r="D782" s="8"/>
    </row>
    <row r="783" spans="1:4" x14ac:dyDescent="0.25">
      <c r="A783" s="133"/>
      <c r="D783" s="8"/>
    </row>
    <row r="784" spans="1:4" x14ac:dyDescent="0.25">
      <c r="A784" s="133"/>
      <c r="D784" s="8"/>
    </row>
    <row r="785" spans="1:4" x14ac:dyDescent="0.25">
      <c r="A785" s="133"/>
      <c r="D785" s="8"/>
    </row>
    <row r="786" spans="1:4" x14ac:dyDescent="0.25">
      <c r="A786" s="133"/>
      <c r="D786" s="8"/>
    </row>
    <row r="787" spans="1:4" x14ac:dyDescent="0.25">
      <c r="A787" s="133"/>
      <c r="D787" s="8"/>
    </row>
    <row r="788" spans="1:4" x14ac:dyDescent="0.25">
      <c r="A788" s="133"/>
      <c r="D788" s="8"/>
    </row>
    <row r="789" spans="1:4" x14ac:dyDescent="0.25">
      <c r="A789" s="133"/>
      <c r="D789" s="8"/>
    </row>
    <row r="790" spans="1:4" x14ac:dyDescent="0.25">
      <c r="A790" s="133"/>
      <c r="D790" s="8"/>
    </row>
    <row r="791" spans="1:4" x14ac:dyDescent="0.25">
      <c r="A791" s="133"/>
      <c r="D791" s="8"/>
    </row>
    <row r="792" spans="1:4" x14ac:dyDescent="0.25">
      <c r="A792" s="133"/>
      <c r="D792" s="8"/>
    </row>
    <row r="793" spans="1:4" x14ac:dyDescent="0.25">
      <c r="A793" s="133"/>
      <c r="D793" s="8"/>
    </row>
    <row r="794" spans="1:4" x14ac:dyDescent="0.25">
      <c r="A794" s="133"/>
      <c r="D794" s="8"/>
    </row>
    <row r="795" spans="1:4" x14ac:dyDescent="0.25">
      <c r="A795" s="133"/>
      <c r="D795" s="8"/>
    </row>
    <row r="796" spans="1:4" x14ac:dyDescent="0.25">
      <c r="A796" s="133"/>
      <c r="D796" s="8"/>
    </row>
    <row r="797" spans="1:4" x14ac:dyDescent="0.25">
      <c r="A797" s="133"/>
      <c r="D797" s="8"/>
    </row>
    <row r="798" spans="1:4" x14ac:dyDescent="0.25">
      <c r="A798" s="133"/>
      <c r="D798" s="8"/>
    </row>
    <row r="799" spans="1:4" x14ac:dyDescent="0.25">
      <c r="A799" s="133"/>
      <c r="D799" s="8"/>
    </row>
    <row r="800" spans="1:4" x14ac:dyDescent="0.25">
      <c r="A800" s="133"/>
      <c r="D800" s="8"/>
    </row>
    <row r="801" spans="1:4" x14ac:dyDescent="0.25">
      <c r="A801" s="133"/>
      <c r="D801" s="8"/>
    </row>
    <row r="802" spans="1:4" x14ac:dyDescent="0.25">
      <c r="A802" s="133"/>
      <c r="D802" s="8"/>
    </row>
    <row r="803" spans="1:4" x14ac:dyDescent="0.25">
      <c r="A803" s="133"/>
      <c r="D803" s="8"/>
    </row>
    <row r="804" spans="1:4" x14ac:dyDescent="0.25">
      <c r="A804" s="133"/>
      <c r="D804" s="8"/>
    </row>
    <row r="805" spans="1:4" x14ac:dyDescent="0.25">
      <c r="A805" s="133"/>
      <c r="D805" s="8"/>
    </row>
    <row r="806" spans="1:4" x14ac:dyDescent="0.25">
      <c r="A806" s="133"/>
      <c r="D806" s="8"/>
    </row>
    <row r="807" spans="1:4" x14ac:dyDescent="0.25">
      <c r="A807" s="133"/>
      <c r="D807" s="8"/>
    </row>
    <row r="808" spans="1:4" x14ac:dyDescent="0.25">
      <c r="A808" s="133"/>
      <c r="D808" s="8"/>
    </row>
    <row r="809" spans="1:4" x14ac:dyDescent="0.25">
      <c r="A809" s="133"/>
      <c r="D809" s="8"/>
    </row>
    <row r="810" spans="1:4" x14ac:dyDescent="0.25">
      <c r="A810" s="133"/>
      <c r="D810" s="8"/>
    </row>
    <row r="811" spans="1:4" x14ac:dyDescent="0.25">
      <c r="A811" s="133"/>
      <c r="D811" s="8"/>
    </row>
    <row r="812" spans="1:4" x14ac:dyDescent="0.25">
      <c r="A812" s="133"/>
      <c r="D812" s="8"/>
    </row>
    <row r="813" spans="1:4" x14ac:dyDescent="0.25">
      <c r="A813" s="133"/>
      <c r="D813" s="8"/>
    </row>
    <row r="814" spans="1:4" x14ac:dyDescent="0.25">
      <c r="A814" s="133"/>
      <c r="D814" s="8"/>
    </row>
    <row r="815" spans="1:4" x14ac:dyDescent="0.25">
      <c r="A815" s="133"/>
      <c r="D815" s="8"/>
    </row>
    <row r="816" spans="1:4" x14ac:dyDescent="0.25">
      <c r="A816" s="133"/>
      <c r="D816" s="8"/>
    </row>
    <row r="817" spans="1:4" x14ac:dyDescent="0.25">
      <c r="A817" s="133"/>
      <c r="D817" s="8"/>
    </row>
    <row r="818" spans="1:4" x14ac:dyDescent="0.25">
      <c r="A818" s="133"/>
      <c r="D818" s="8"/>
    </row>
    <row r="819" spans="1:4" x14ac:dyDescent="0.25">
      <c r="A819" s="133"/>
      <c r="D819" s="8"/>
    </row>
    <row r="820" spans="1:4" x14ac:dyDescent="0.25">
      <c r="A820" s="133"/>
      <c r="D820" s="8"/>
    </row>
    <row r="821" spans="1:4" x14ac:dyDescent="0.25">
      <c r="A821" s="133"/>
      <c r="D821" s="8"/>
    </row>
    <row r="822" spans="1:4" x14ac:dyDescent="0.25">
      <c r="A822" s="133"/>
      <c r="D822" s="8"/>
    </row>
    <row r="823" spans="1:4" x14ac:dyDescent="0.25">
      <c r="A823" s="133"/>
      <c r="D823" s="8"/>
    </row>
    <row r="824" spans="1:4" x14ac:dyDescent="0.25">
      <c r="A824" s="133"/>
      <c r="D824" s="8"/>
    </row>
    <row r="825" spans="1:4" x14ac:dyDescent="0.25">
      <c r="A825" s="133"/>
      <c r="D825" s="8"/>
    </row>
    <row r="826" spans="1:4" x14ac:dyDescent="0.25">
      <c r="A826" s="133"/>
      <c r="D826" s="8"/>
    </row>
    <row r="827" spans="1:4" x14ac:dyDescent="0.25">
      <c r="A827" s="133"/>
      <c r="D827" s="8"/>
    </row>
    <row r="828" spans="1:4" x14ac:dyDescent="0.25">
      <c r="A828" s="133"/>
      <c r="D828" s="8"/>
    </row>
    <row r="829" spans="1:4" x14ac:dyDescent="0.25">
      <c r="A829" s="133"/>
      <c r="D829" s="8"/>
    </row>
    <row r="830" spans="1:4" x14ac:dyDescent="0.25">
      <c r="A830" s="133"/>
      <c r="D830" s="8"/>
    </row>
    <row r="831" spans="1:4" x14ac:dyDescent="0.25">
      <c r="A831" s="133"/>
      <c r="D831" s="8"/>
    </row>
    <row r="832" spans="1:4" x14ac:dyDescent="0.25">
      <c r="A832" s="133"/>
      <c r="D832" s="8"/>
    </row>
    <row r="833" spans="1:4" x14ac:dyDescent="0.25">
      <c r="A833" s="133"/>
      <c r="D833" s="8"/>
    </row>
    <row r="834" spans="1:4" x14ac:dyDescent="0.25">
      <c r="A834" s="133"/>
      <c r="D834" s="8"/>
    </row>
    <row r="835" spans="1:4" x14ac:dyDescent="0.25">
      <c r="A835" s="133"/>
      <c r="D835" s="8"/>
    </row>
    <row r="836" spans="1:4" x14ac:dyDescent="0.25">
      <c r="A836" s="133"/>
      <c r="D836" s="8"/>
    </row>
    <row r="837" spans="1:4" x14ac:dyDescent="0.25">
      <c r="A837" s="133"/>
      <c r="D837" s="8"/>
    </row>
    <row r="838" spans="1:4" x14ac:dyDescent="0.25">
      <c r="A838" s="133"/>
      <c r="D838" s="8"/>
    </row>
    <row r="839" spans="1:4" x14ac:dyDescent="0.25">
      <c r="A839" s="133"/>
      <c r="D839" s="8"/>
    </row>
    <row r="840" spans="1:4" x14ac:dyDescent="0.25">
      <c r="A840" s="133"/>
      <c r="D840" s="8"/>
    </row>
    <row r="841" spans="1:4" x14ac:dyDescent="0.25">
      <c r="A841" s="133"/>
      <c r="D841" s="8"/>
    </row>
    <row r="842" spans="1:4" x14ac:dyDescent="0.25">
      <c r="A842" s="133"/>
      <c r="D842" s="8"/>
    </row>
    <row r="843" spans="1:4" x14ac:dyDescent="0.25">
      <c r="A843" s="133"/>
      <c r="D843" s="8"/>
    </row>
    <row r="844" spans="1:4" x14ac:dyDescent="0.25">
      <c r="A844" s="133"/>
      <c r="D844" s="8"/>
    </row>
    <row r="845" spans="1:4" x14ac:dyDescent="0.25">
      <c r="A845" s="133"/>
      <c r="D845" s="8"/>
    </row>
    <row r="846" spans="1:4" x14ac:dyDescent="0.25">
      <c r="A846" s="133"/>
      <c r="D846" s="8"/>
    </row>
    <row r="847" spans="1:4" x14ac:dyDescent="0.25">
      <c r="A847" s="133"/>
      <c r="D847" s="8"/>
    </row>
    <row r="848" spans="1:4" x14ac:dyDescent="0.25">
      <c r="A848" s="133"/>
      <c r="D848" s="8"/>
    </row>
    <row r="849" spans="1:4" x14ac:dyDescent="0.25">
      <c r="A849" s="133"/>
      <c r="D849" s="8"/>
    </row>
    <row r="850" spans="1:4" x14ac:dyDescent="0.25">
      <c r="A850" s="133"/>
      <c r="D850" s="8"/>
    </row>
    <row r="851" spans="1:4" x14ac:dyDescent="0.25">
      <c r="A851" s="133"/>
      <c r="D851" s="8"/>
    </row>
    <row r="852" spans="1:4" x14ac:dyDescent="0.25">
      <c r="A852" s="133"/>
      <c r="D852" s="8"/>
    </row>
    <row r="853" spans="1:4" x14ac:dyDescent="0.25">
      <c r="A853" s="133"/>
      <c r="D853" s="8"/>
    </row>
    <row r="854" spans="1:4" x14ac:dyDescent="0.25">
      <c r="A854" s="133"/>
      <c r="D854" s="8"/>
    </row>
    <row r="855" spans="1:4" x14ac:dyDescent="0.25">
      <c r="A855" s="133"/>
      <c r="D855" s="8"/>
    </row>
    <row r="856" spans="1:4" x14ac:dyDescent="0.25">
      <c r="A856" s="133"/>
      <c r="D856" s="8"/>
    </row>
    <row r="857" spans="1:4" x14ac:dyDescent="0.25">
      <c r="A857" s="133"/>
      <c r="D857" s="8"/>
    </row>
    <row r="858" spans="1:4" x14ac:dyDescent="0.25">
      <c r="A858" s="133"/>
      <c r="D858" s="8"/>
    </row>
    <row r="859" spans="1:4" x14ac:dyDescent="0.25">
      <c r="A859" s="133"/>
      <c r="D859" s="8"/>
    </row>
    <row r="860" spans="1:4" x14ac:dyDescent="0.25">
      <c r="A860" s="133"/>
      <c r="D860" s="8"/>
    </row>
    <row r="861" spans="1:4" x14ac:dyDescent="0.25">
      <c r="A861" s="133"/>
      <c r="D861" s="8"/>
    </row>
    <row r="862" spans="1:4" x14ac:dyDescent="0.25">
      <c r="A862" s="133"/>
      <c r="D862" s="8"/>
    </row>
    <row r="863" spans="1:4" x14ac:dyDescent="0.25">
      <c r="A863" s="133"/>
      <c r="D863" s="8"/>
    </row>
    <row r="864" spans="1:4" x14ac:dyDescent="0.25">
      <c r="A864" s="133"/>
      <c r="D864" s="8"/>
    </row>
    <row r="865" spans="1:4" x14ac:dyDescent="0.25">
      <c r="A865" s="133"/>
      <c r="D865" s="8"/>
    </row>
    <row r="866" spans="1:4" x14ac:dyDescent="0.25">
      <c r="A866" s="133"/>
      <c r="D866" s="8"/>
    </row>
    <row r="867" spans="1:4" x14ac:dyDescent="0.25">
      <c r="A867" s="133"/>
      <c r="D867" s="8"/>
    </row>
    <row r="868" spans="1:4" x14ac:dyDescent="0.25">
      <c r="A868" s="133"/>
      <c r="D868" s="8"/>
    </row>
    <row r="869" spans="1:4" x14ac:dyDescent="0.25">
      <c r="A869" s="133"/>
      <c r="D869" s="8"/>
    </row>
    <row r="870" spans="1:4" x14ac:dyDescent="0.25">
      <c r="A870" s="133"/>
      <c r="D870" s="8"/>
    </row>
    <row r="871" spans="1:4" x14ac:dyDescent="0.25">
      <c r="A871" s="133"/>
      <c r="D871" s="8"/>
    </row>
    <row r="872" spans="1:4" x14ac:dyDescent="0.25">
      <c r="A872" s="133"/>
      <c r="D872" s="8"/>
    </row>
    <row r="873" spans="1:4" x14ac:dyDescent="0.25">
      <c r="A873" s="133"/>
      <c r="D873" s="8"/>
    </row>
    <row r="874" spans="1:4" x14ac:dyDescent="0.25">
      <c r="A874" s="133"/>
      <c r="D874" s="8"/>
    </row>
    <row r="875" spans="1:4" x14ac:dyDescent="0.25">
      <c r="A875" s="133"/>
      <c r="D875" s="8"/>
    </row>
    <row r="876" spans="1:4" x14ac:dyDescent="0.25">
      <c r="A876" s="133"/>
      <c r="D876" s="8"/>
    </row>
    <row r="877" spans="1:4" x14ac:dyDescent="0.25">
      <c r="A877" s="133"/>
      <c r="D877" s="8"/>
    </row>
    <row r="878" spans="1:4" x14ac:dyDescent="0.25">
      <c r="A878" s="133"/>
      <c r="D878" s="8"/>
    </row>
    <row r="879" spans="1:4" x14ac:dyDescent="0.25">
      <c r="A879" s="133"/>
      <c r="D879" s="8"/>
    </row>
    <row r="880" spans="1:4" x14ac:dyDescent="0.25">
      <c r="A880" s="133"/>
      <c r="D880" s="8"/>
    </row>
    <row r="881" spans="1:4" x14ac:dyDescent="0.25">
      <c r="A881" s="133"/>
      <c r="D881" s="8"/>
    </row>
    <row r="882" spans="1:4" x14ac:dyDescent="0.25">
      <c r="A882" s="133"/>
      <c r="D882" s="8"/>
    </row>
    <row r="883" spans="1:4" x14ac:dyDescent="0.25">
      <c r="A883" s="133"/>
      <c r="D883" s="8"/>
    </row>
    <row r="884" spans="1:4" x14ac:dyDescent="0.25">
      <c r="A884" s="133"/>
      <c r="D884" s="8"/>
    </row>
    <row r="885" spans="1:4" x14ac:dyDescent="0.25">
      <c r="A885" s="133"/>
      <c r="D885" s="8"/>
    </row>
    <row r="886" spans="1:4" x14ac:dyDescent="0.25">
      <c r="A886" s="133"/>
      <c r="D886" s="8"/>
    </row>
    <row r="887" spans="1:4" x14ac:dyDescent="0.25">
      <c r="A887" s="133"/>
      <c r="D887" s="8"/>
    </row>
    <row r="888" spans="1:4" x14ac:dyDescent="0.25">
      <c r="A888" s="133"/>
      <c r="D888" s="8"/>
    </row>
    <row r="889" spans="1:4" x14ac:dyDescent="0.25">
      <c r="A889" s="133"/>
      <c r="D889" s="8"/>
    </row>
    <row r="890" spans="1:4" x14ac:dyDescent="0.25">
      <c r="A890" s="133"/>
      <c r="D890" s="8"/>
    </row>
    <row r="891" spans="1:4" x14ac:dyDescent="0.25">
      <c r="A891" s="133"/>
      <c r="D891" s="8"/>
    </row>
    <row r="892" spans="1:4" x14ac:dyDescent="0.25">
      <c r="A892" s="133"/>
      <c r="D892" s="8"/>
    </row>
    <row r="893" spans="1:4" x14ac:dyDescent="0.25">
      <c r="A893" s="133"/>
      <c r="D893" s="8"/>
    </row>
    <row r="894" spans="1:4" x14ac:dyDescent="0.25">
      <c r="A894" s="133"/>
      <c r="D894" s="8"/>
    </row>
    <row r="895" spans="1:4" x14ac:dyDescent="0.25">
      <c r="A895" s="133"/>
      <c r="D895" s="8"/>
    </row>
    <row r="896" spans="1:4" x14ac:dyDescent="0.25">
      <c r="A896" s="133"/>
      <c r="D896" s="8"/>
    </row>
    <row r="897" spans="1:4" x14ac:dyDescent="0.25">
      <c r="A897" s="133"/>
      <c r="D897" s="8"/>
    </row>
    <row r="898" spans="1:4" x14ac:dyDescent="0.25">
      <c r="A898" s="133"/>
      <c r="D898" s="8"/>
    </row>
    <row r="899" spans="1:4" x14ac:dyDescent="0.25">
      <c r="A899" s="133"/>
      <c r="D899" s="8"/>
    </row>
    <row r="900" spans="1:4" x14ac:dyDescent="0.25">
      <c r="A900" s="133"/>
      <c r="D900" s="8"/>
    </row>
    <row r="901" spans="1:4" x14ac:dyDescent="0.25">
      <c r="A901" s="133"/>
      <c r="D901" s="8"/>
    </row>
    <row r="902" spans="1:4" x14ac:dyDescent="0.25">
      <c r="A902" s="133"/>
      <c r="D902" s="8"/>
    </row>
    <row r="903" spans="1:4" x14ac:dyDescent="0.25">
      <c r="A903" s="133"/>
      <c r="D903" s="8"/>
    </row>
    <row r="904" spans="1:4" x14ac:dyDescent="0.25">
      <c r="A904" s="133"/>
      <c r="D904" s="8"/>
    </row>
    <row r="905" spans="1:4" x14ac:dyDescent="0.25">
      <c r="A905" s="133"/>
      <c r="D905" s="8"/>
    </row>
    <row r="906" spans="1:4" x14ac:dyDescent="0.25">
      <c r="A906" s="133"/>
      <c r="D906" s="8"/>
    </row>
    <row r="907" spans="1:4" x14ac:dyDescent="0.25">
      <c r="A907" s="133"/>
      <c r="D907" s="8"/>
    </row>
    <row r="908" spans="1:4" x14ac:dyDescent="0.25">
      <c r="A908" s="133"/>
      <c r="D908" s="8"/>
    </row>
    <row r="909" spans="1:4" x14ac:dyDescent="0.25">
      <c r="A909" s="133"/>
      <c r="D909" s="8"/>
    </row>
    <row r="910" spans="1:4" x14ac:dyDescent="0.25">
      <c r="A910" s="133"/>
      <c r="D910" s="8"/>
    </row>
    <row r="911" spans="1:4" x14ac:dyDescent="0.25">
      <c r="A911" s="133"/>
      <c r="D911" s="8"/>
    </row>
    <row r="912" spans="1:4" x14ac:dyDescent="0.25">
      <c r="A912" s="133"/>
      <c r="D912" s="8"/>
    </row>
    <row r="913" spans="1:4" x14ac:dyDescent="0.25">
      <c r="A913" s="133"/>
      <c r="D913" s="8"/>
    </row>
    <row r="914" spans="1:4" x14ac:dyDescent="0.25">
      <c r="A914" s="133"/>
      <c r="D914" s="8"/>
    </row>
    <row r="915" spans="1:4" x14ac:dyDescent="0.25">
      <c r="A915" s="133"/>
      <c r="D915" s="8"/>
    </row>
    <row r="916" spans="1:4" x14ac:dyDescent="0.25">
      <c r="A916" s="133"/>
      <c r="D916" s="8"/>
    </row>
    <row r="917" spans="1:4" x14ac:dyDescent="0.25">
      <c r="A917" s="133"/>
      <c r="D917" s="8"/>
    </row>
    <row r="918" spans="1:4" x14ac:dyDescent="0.25">
      <c r="A918" s="133"/>
      <c r="D918" s="8"/>
    </row>
    <row r="919" spans="1:4" x14ac:dyDescent="0.25">
      <c r="A919" s="133"/>
      <c r="D919" s="8"/>
    </row>
    <row r="920" spans="1:4" x14ac:dyDescent="0.25">
      <c r="A920" s="133"/>
      <c r="D920" s="8"/>
    </row>
    <row r="921" spans="1:4" x14ac:dyDescent="0.25">
      <c r="A921" s="133"/>
      <c r="D921" s="8"/>
    </row>
    <row r="922" spans="1:4" x14ac:dyDescent="0.25">
      <c r="A922" s="133"/>
      <c r="D922" s="8"/>
    </row>
    <row r="923" spans="1:4" x14ac:dyDescent="0.25">
      <c r="A923" s="133"/>
      <c r="D923" s="8"/>
    </row>
    <row r="924" spans="1:4" x14ac:dyDescent="0.25">
      <c r="A924" s="133"/>
      <c r="D924" s="8"/>
    </row>
    <row r="925" spans="1:4" x14ac:dyDescent="0.25">
      <c r="A925" s="133"/>
      <c r="D925" s="8"/>
    </row>
    <row r="926" spans="1:4" x14ac:dyDescent="0.25">
      <c r="A926" s="133"/>
      <c r="D926" s="8"/>
    </row>
    <row r="927" spans="1:4" x14ac:dyDescent="0.25">
      <c r="A927" s="133"/>
      <c r="D927" s="8"/>
    </row>
    <row r="928" spans="1:4" x14ac:dyDescent="0.25">
      <c r="A928" s="133"/>
      <c r="D928" s="8"/>
    </row>
    <row r="929" spans="1:4" x14ac:dyDescent="0.25">
      <c r="A929" s="133"/>
      <c r="D929" s="8"/>
    </row>
    <row r="930" spans="1:4" x14ac:dyDescent="0.25">
      <c r="A930" s="133"/>
      <c r="D930" s="8"/>
    </row>
    <row r="931" spans="1:4" x14ac:dyDescent="0.25">
      <c r="A931" s="133"/>
      <c r="D931" s="8"/>
    </row>
    <row r="932" spans="1:4" x14ac:dyDescent="0.25">
      <c r="A932" s="133"/>
      <c r="D932" s="8"/>
    </row>
    <row r="933" spans="1:4" x14ac:dyDescent="0.25">
      <c r="A933" s="133"/>
      <c r="D933" s="8"/>
    </row>
    <row r="934" spans="1:4" x14ac:dyDescent="0.25">
      <c r="A934" s="133"/>
      <c r="D934" s="8"/>
    </row>
    <row r="935" spans="1:4" x14ac:dyDescent="0.25">
      <c r="A935" s="133"/>
      <c r="D935" s="8"/>
    </row>
    <row r="936" spans="1:4" x14ac:dyDescent="0.25">
      <c r="A936" s="133"/>
      <c r="D936" s="8"/>
    </row>
    <row r="937" spans="1:4" x14ac:dyDescent="0.25">
      <c r="A937" s="133"/>
      <c r="D937" s="8"/>
    </row>
    <row r="938" spans="1:4" x14ac:dyDescent="0.25">
      <c r="A938" s="133"/>
      <c r="D938" s="8"/>
    </row>
    <row r="939" spans="1:4" x14ac:dyDescent="0.25">
      <c r="A939" s="133"/>
      <c r="D939" s="8"/>
    </row>
    <row r="940" spans="1:4" x14ac:dyDescent="0.25">
      <c r="A940" s="133"/>
      <c r="D940" s="8"/>
    </row>
    <row r="941" spans="1:4" x14ac:dyDescent="0.25">
      <c r="A941" s="133"/>
      <c r="D941" s="8"/>
    </row>
    <row r="942" spans="1:4" x14ac:dyDescent="0.25">
      <c r="A942" s="133"/>
      <c r="D942" s="8"/>
    </row>
    <row r="943" spans="1:4" x14ac:dyDescent="0.25">
      <c r="A943" s="133"/>
      <c r="D943" s="8"/>
    </row>
    <row r="944" spans="1:4" x14ac:dyDescent="0.25">
      <c r="A944" s="133"/>
      <c r="D944" s="8"/>
    </row>
    <row r="945" spans="1:4" x14ac:dyDescent="0.25">
      <c r="A945" s="133"/>
      <c r="D945" s="8"/>
    </row>
    <row r="946" spans="1:4" x14ac:dyDescent="0.25">
      <c r="A946" s="133"/>
      <c r="D946" s="8"/>
    </row>
    <row r="947" spans="1:4" x14ac:dyDescent="0.25">
      <c r="A947" s="133"/>
      <c r="D947" s="8"/>
    </row>
    <row r="948" spans="1:4" x14ac:dyDescent="0.25">
      <c r="A948" s="133"/>
      <c r="D948" s="8"/>
    </row>
    <row r="949" spans="1:4" x14ac:dyDescent="0.25">
      <c r="A949" s="133"/>
      <c r="D949" s="8"/>
    </row>
    <row r="950" spans="1:4" x14ac:dyDescent="0.25">
      <c r="A950" s="133"/>
      <c r="D950" s="8"/>
    </row>
    <row r="951" spans="1:4" x14ac:dyDescent="0.25">
      <c r="A951" s="133"/>
      <c r="D951" s="8"/>
    </row>
    <row r="952" spans="1:4" x14ac:dyDescent="0.25">
      <c r="A952" s="133"/>
      <c r="D952" s="8"/>
    </row>
    <row r="953" spans="1:4" x14ac:dyDescent="0.25">
      <c r="A953" s="133"/>
      <c r="D953" s="8"/>
    </row>
    <row r="954" spans="1:4" x14ac:dyDescent="0.25">
      <c r="A954" s="133"/>
      <c r="D954" s="8"/>
    </row>
    <row r="955" spans="1:4" x14ac:dyDescent="0.25">
      <c r="A955" s="133"/>
      <c r="D955" s="8"/>
    </row>
    <row r="956" spans="1:4" x14ac:dyDescent="0.25">
      <c r="A956" s="133"/>
      <c r="D956" s="8"/>
    </row>
    <row r="957" spans="1:4" x14ac:dyDescent="0.25">
      <c r="A957" s="133"/>
      <c r="D957" s="8"/>
    </row>
    <row r="958" spans="1:4" x14ac:dyDescent="0.25">
      <c r="A958" s="133"/>
      <c r="D958" s="8"/>
    </row>
    <row r="959" spans="1:4" x14ac:dyDescent="0.25">
      <c r="A959" s="133"/>
      <c r="D959" s="8"/>
    </row>
    <row r="960" spans="1:4" x14ac:dyDescent="0.25">
      <c r="A960" s="133"/>
      <c r="D960" s="8"/>
    </row>
    <row r="961" spans="1:4" x14ac:dyDescent="0.25">
      <c r="A961" s="133"/>
      <c r="D961" s="8"/>
    </row>
    <row r="962" spans="1:4" x14ac:dyDescent="0.25">
      <c r="A962" s="133"/>
      <c r="D962" s="8"/>
    </row>
    <row r="963" spans="1:4" x14ac:dyDescent="0.25">
      <c r="A963" s="133"/>
      <c r="D963" s="8"/>
    </row>
    <row r="964" spans="1:4" x14ac:dyDescent="0.25">
      <c r="A964" s="133"/>
      <c r="D964" s="8"/>
    </row>
    <row r="965" spans="1:4" x14ac:dyDescent="0.25">
      <c r="A965" s="133"/>
      <c r="D965" s="8"/>
    </row>
    <row r="966" spans="1:4" x14ac:dyDescent="0.25">
      <c r="A966" s="133"/>
      <c r="D966" s="8"/>
    </row>
    <row r="967" spans="1:4" x14ac:dyDescent="0.25">
      <c r="A967" s="133"/>
      <c r="D967" s="8"/>
    </row>
    <row r="968" spans="1:4" x14ac:dyDescent="0.25">
      <c r="A968" s="133"/>
      <c r="D968" s="8"/>
    </row>
    <row r="969" spans="1:4" x14ac:dyDescent="0.25">
      <c r="A969" s="133"/>
      <c r="D969" s="8"/>
    </row>
    <row r="970" spans="1:4" x14ac:dyDescent="0.25">
      <c r="A970" s="133"/>
      <c r="D970" s="8"/>
    </row>
    <row r="971" spans="1:4" x14ac:dyDescent="0.25">
      <c r="A971" s="133"/>
      <c r="D971" s="8"/>
    </row>
    <row r="972" spans="1:4" x14ac:dyDescent="0.25">
      <c r="A972" s="133"/>
      <c r="D972" s="8"/>
    </row>
    <row r="973" spans="1:4" x14ac:dyDescent="0.25">
      <c r="A973" s="133"/>
      <c r="D973" s="8"/>
    </row>
    <row r="974" spans="1:4" x14ac:dyDescent="0.25">
      <c r="A974" s="133"/>
      <c r="D974" s="8"/>
    </row>
    <row r="975" spans="1:4" x14ac:dyDescent="0.25">
      <c r="A975" s="133"/>
      <c r="D975" s="8"/>
    </row>
    <row r="976" spans="1:4" x14ac:dyDescent="0.25">
      <c r="A976" s="133"/>
      <c r="D976" s="8"/>
    </row>
    <row r="977" spans="1:4" x14ac:dyDescent="0.25">
      <c r="A977" s="133"/>
      <c r="D977" s="8"/>
    </row>
    <row r="978" spans="1:4" x14ac:dyDescent="0.25">
      <c r="A978" s="133"/>
      <c r="D978" s="8"/>
    </row>
    <row r="979" spans="1:4" x14ac:dyDescent="0.25">
      <c r="A979" s="133"/>
      <c r="D979" s="8"/>
    </row>
    <row r="980" spans="1:4" x14ac:dyDescent="0.25">
      <c r="A980" s="133"/>
      <c r="D980" s="8"/>
    </row>
    <row r="981" spans="1:4" x14ac:dyDescent="0.25">
      <c r="A981" s="133"/>
      <c r="D981" s="8"/>
    </row>
    <row r="982" spans="1:4" x14ac:dyDescent="0.25">
      <c r="A982" s="133"/>
      <c r="D982" s="8"/>
    </row>
    <row r="983" spans="1:4" x14ac:dyDescent="0.25">
      <c r="A983" s="133"/>
      <c r="D983" s="8"/>
    </row>
    <row r="984" spans="1:4" x14ac:dyDescent="0.25">
      <c r="A984" s="133"/>
      <c r="D984" s="8"/>
    </row>
    <row r="985" spans="1:4" x14ac:dyDescent="0.25">
      <c r="A985" s="133"/>
      <c r="D985" s="8"/>
    </row>
    <row r="986" spans="1:4" x14ac:dyDescent="0.25">
      <c r="A986" s="133"/>
      <c r="D986" s="8"/>
    </row>
    <row r="987" spans="1:4" x14ac:dyDescent="0.25">
      <c r="A987" s="133"/>
      <c r="D987" s="8"/>
    </row>
    <row r="988" spans="1:4" x14ac:dyDescent="0.25">
      <c r="A988" s="133"/>
      <c r="D988" s="8"/>
    </row>
    <row r="989" spans="1:4" x14ac:dyDescent="0.25">
      <c r="A989" s="133"/>
      <c r="D989" s="8"/>
    </row>
    <row r="990" spans="1:4" x14ac:dyDescent="0.25">
      <c r="A990" s="133"/>
      <c r="D990" s="8"/>
    </row>
    <row r="991" spans="1:4" x14ac:dyDescent="0.25">
      <c r="A991" s="133"/>
      <c r="D991" s="8"/>
    </row>
    <row r="992" spans="1:4" x14ac:dyDescent="0.25">
      <c r="A992" s="133"/>
      <c r="D992" s="8"/>
    </row>
    <row r="993" spans="1:4" x14ac:dyDescent="0.25">
      <c r="A993" s="133"/>
      <c r="D993" s="8"/>
    </row>
    <row r="994" spans="1:4" x14ac:dyDescent="0.25">
      <c r="A994" s="133"/>
      <c r="D994" s="8"/>
    </row>
    <row r="995" spans="1:4" x14ac:dyDescent="0.25">
      <c r="A995" s="133"/>
      <c r="D995" s="8"/>
    </row>
    <row r="996" spans="1:4" x14ac:dyDescent="0.25">
      <c r="A996" s="133"/>
      <c r="D996" s="8"/>
    </row>
    <row r="997" spans="1:4" x14ac:dyDescent="0.25">
      <c r="A997" s="133"/>
      <c r="D997" s="8"/>
    </row>
    <row r="998" spans="1:4" x14ac:dyDescent="0.25">
      <c r="A998" s="133"/>
      <c r="D998" s="8"/>
    </row>
    <row r="999" spans="1:4" x14ac:dyDescent="0.25">
      <c r="A999" s="133"/>
      <c r="D999" s="8"/>
    </row>
    <row r="1000" spans="1:4" x14ac:dyDescent="0.25">
      <c r="A1000" s="133"/>
      <c r="D1000" s="8"/>
    </row>
    <row r="1001" spans="1:4" x14ac:dyDescent="0.25">
      <c r="A1001" s="133"/>
      <c r="D1001" s="8"/>
    </row>
    <row r="1002" spans="1:4" x14ac:dyDescent="0.25">
      <c r="A1002" s="133"/>
      <c r="D1002" s="8"/>
    </row>
    <row r="1003" spans="1:4" x14ac:dyDescent="0.25">
      <c r="A1003" s="133"/>
      <c r="D1003" s="8"/>
    </row>
    <row r="1004" spans="1:4" x14ac:dyDescent="0.25">
      <c r="A1004" s="133"/>
      <c r="D1004" s="8"/>
    </row>
    <row r="1005" spans="1:4" x14ac:dyDescent="0.25">
      <c r="A1005" s="133"/>
      <c r="D1005" s="8"/>
    </row>
    <row r="1006" spans="1:4" x14ac:dyDescent="0.25">
      <c r="A1006" s="133"/>
      <c r="D1006" s="8"/>
    </row>
    <row r="1007" spans="1:4" x14ac:dyDescent="0.25">
      <c r="A1007" s="133"/>
      <c r="D1007" s="8"/>
    </row>
    <row r="1008" spans="1:4" x14ac:dyDescent="0.25">
      <c r="A1008" s="133"/>
      <c r="D1008" s="8"/>
    </row>
    <row r="1009" spans="1:4" x14ac:dyDescent="0.25">
      <c r="A1009" s="133"/>
      <c r="D1009" s="8"/>
    </row>
    <row r="1010" spans="1:4" x14ac:dyDescent="0.25">
      <c r="A1010" s="133"/>
      <c r="D1010" s="8"/>
    </row>
    <row r="1011" spans="1:4" x14ac:dyDescent="0.25">
      <c r="A1011" s="133"/>
      <c r="D1011" s="8"/>
    </row>
    <row r="1012" spans="1:4" x14ac:dyDescent="0.25">
      <c r="A1012" s="133"/>
      <c r="D1012" s="8"/>
    </row>
    <row r="1013" spans="1:4" x14ac:dyDescent="0.25">
      <c r="A1013" s="133"/>
      <c r="D1013" s="8"/>
    </row>
    <row r="1014" spans="1:4" x14ac:dyDescent="0.25">
      <c r="A1014" s="133"/>
      <c r="D1014" s="8"/>
    </row>
    <row r="1015" spans="1:4" x14ac:dyDescent="0.25">
      <c r="A1015" s="133"/>
      <c r="D1015" s="8"/>
    </row>
    <row r="1016" spans="1:4" x14ac:dyDescent="0.25">
      <c r="A1016" s="133"/>
      <c r="D1016" s="8"/>
    </row>
    <row r="1017" spans="1:4" x14ac:dyDescent="0.25">
      <c r="A1017" s="133"/>
      <c r="D1017" s="8"/>
    </row>
    <row r="1018" spans="1:4" x14ac:dyDescent="0.25">
      <c r="A1018" s="133"/>
      <c r="D1018" s="8"/>
    </row>
    <row r="1019" spans="1:4" x14ac:dyDescent="0.25">
      <c r="A1019" s="133"/>
      <c r="D1019" s="8"/>
    </row>
    <row r="1020" spans="1:4" x14ac:dyDescent="0.25">
      <c r="A1020" s="133"/>
      <c r="D1020" s="8"/>
    </row>
    <row r="1021" spans="1:4" x14ac:dyDescent="0.25">
      <c r="A1021" s="133"/>
      <c r="D1021" s="8"/>
    </row>
    <row r="1022" spans="1:4" x14ac:dyDescent="0.25">
      <c r="A1022" s="133"/>
      <c r="D1022" s="8"/>
    </row>
    <row r="1023" spans="1:4" x14ac:dyDescent="0.25">
      <c r="A1023" s="133"/>
      <c r="D1023" s="8"/>
    </row>
    <row r="1024" spans="1:4" x14ac:dyDescent="0.25">
      <c r="A1024" s="133"/>
      <c r="D1024" s="8"/>
    </row>
    <row r="1025" spans="1:4" x14ac:dyDescent="0.25">
      <c r="A1025" s="133"/>
      <c r="D1025" s="8"/>
    </row>
    <row r="1026" spans="1:4" x14ac:dyDescent="0.25">
      <c r="A1026" s="133"/>
      <c r="D1026" s="8"/>
    </row>
    <row r="1027" spans="1:4" x14ac:dyDescent="0.25">
      <c r="A1027" s="133"/>
      <c r="D1027" s="8"/>
    </row>
    <row r="1028" spans="1:4" x14ac:dyDescent="0.25">
      <c r="A1028" s="133"/>
      <c r="D1028" s="8"/>
    </row>
    <row r="1029" spans="1:4" x14ac:dyDescent="0.25">
      <c r="A1029" s="133"/>
      <c r="D1029" s="8"/>
    </row>
    <row r="1030" spans="1:4" x14ac:dyDescent="0.25">
      <c r="A1030" s="133"/>
      <c r="D1030" s="8"/>
    </row>
    <row r="1031" spans="1:4" x14ac:dyDescent="0.25">
      <c r="A1031" s="133"/>
      <c r="D1031" s="8"/>
    </row>
    <row r="1032" spans="1:4" x14ac:dyDescent="0.25">
      <c r="A1032" s="133"/>
      <c r="D1032" s="8"/>
    </row>
    <row r="1033" spans="1:4" x14ac:dyDescent="0.25">
      <c r="A1033" s="133"/>
      <c r="D1033" s="8"/>
    </row>
    <row r="1034" spans="1:4" x14ac:dyDescent="0.25">
      <c r="A1034" s="133"/>
      <c r="D1034" s="8"/>
    </row>
    <row r="1035" spans="1:4" x14ac:dyDescent="0.25">
      <c r="A1035" s="133"/>
      <c r="D1035" s="8"/>
    </row>
    <row r="1036" spans="1:4" x14ac:dyDescent="0.25">
      <c r="A1036" s="133"/>
      <c r="D1036" s="8"/>
    </row>
    <row r="1037" spans="1:4" x14ac:dyDescent="0.25">
      <c r="A1037" s="133"/>
      <c r="D1037" s="8"/>
    </row>
    <row r="1038" spans="1:4" x14ac:dyDescent="0.25">
      <c r="A1038" s="133"/>
      <c r="D1038" s="8"/>
    </row>
    <row r="1039" spans="1:4" x14ac:dyDescent="0.25">
      <c r="A1039" s="133"/>
      <c r="D1039" s="8"/>
    </row>
    <row r="1040" spans="1:4" x14ac:dyDescent="0.25">
      <c r="A1040" s="133"/>
      <c r="D1040" s="8"/>
    </row>
    <row r="1041" spans="1:4" x14ac:dyDescent="0.25">
      <c r="A1041" s="133"/>
      <c r="D1041" s="8"/>
    </row>
    <row r="1042" spans="1:4" x14ac:dyDescent="0.25">
      <c r="A1042" s="133"/>
      <c r="D1042" s="8"/>
    </row>
    <row r="1043" spans="1:4" x14ac:dyDescent="0.25">
      <c r="A1043" s="133"/>
      <c r="D1043" s="8"/>
    </row>
    <row r="1044" spans="1:4" x14ac:dyDescent="0.25">
      <c r="A1044" s="133"/>
      <c r="D1044" s="8"/>
    </row>
    <row r="1045" spans="1:4" x14ac:dyDescent="0.25">
      <c r="A1045" s="133"/>
      <c r="D1045" s="8"/>
    </row>
    <row r="1046" spans="1:4" x14ac:dyDescent="0.25">
      <c r="A1046" s="133"/>
      <c r="D1046" s="8"/>
    </row>
    <row r="1047" spans="1:4" x14ac:dyDescent="0.25">
      <c r="A1047" s="133"/>
      <c r="D1047" s="8"/>
    </row>
    <row r="1048" spans="1:4" x14ac:dyDescent="0.25">
      <c r="A1048" s="133"/>
      <c r="D1048" s="8"/>
    </row>
    <row r="1049" spans="1:4" x14ac:dyDescent="0.25">
      <c r="A1049" s="133"/>
      <c r="D1049" s="8"/>
    </row>
    <row r="1050" spans="1:4" x14ac:dyDescent="0.25">
      <c r="A1050" s="133"/>
      <c r="D1050" s="8"/>
    </row>
    <row r="1051" spans="1:4" x14ac:dyDescent="0.25">
      <c r="A1051" s="133"/>
      <c r="D1051" s="8"/>
    </row>
    <row r="1052" spans="1:4" x14ac:dyDescent="0.25">
      <c r="A1052" s="133"/>
      <c r="D1052" s="8"/>
    </row>
    <row r="1053" spans="1:4" x14ac:dyDescent="0.25">
      <c r="A1053" s="133"/>
      <c r="D1053" s="8"/>
    </row>
    <row r="1054" spans="1:4" x14ac:dyDescent="0.25">
      <c r="A1054" s="133"/>
      <c r="D1054" s="8"/>
    </row>
    <row r="1055" spans="1:4" x14ac:dyDescent="0.25">
      <c r="A1055" s="133"/>
      <c r="D1055" s="8"/>
    </row>
    <row r="1056" spans="1:4" x14ac:dyDescent="0.25">
      <c r="A1056" s="133"/>
      <c r="D1056" s="8"/>
    </row>
    <row r="1057" spans="1:4" x14ac:dyDescent="0.25">
      <c r="A1057" s="133"/>
      <c r="D1057" s="8"/>
    </row>
    <row r="1058" spans="1:4" x14ac:dyDescent="0.25">
      <c r="A1058" s="133"/>
      <c r="D1058" s="8"/>
    </row>
    <row r="1059" spans="1:4" x14ac:dyDescent="0.25">
      <c r="A1059" s="133"/>
      <c r="D1059" s="8"/>
    </row>
    <row r="1060" spans="1:4" x14ac:dyDescent="0.25">
      <c r="A1060" s="133"/>
      <c r="D1060" s="8"/>
    </row>
    <row r="1061" spans="1:4" x14ac:dyDescent="0.25">
      <c r="A1061" s="133"/>
      <c r="D1061" s="8"/>
    </row>
    <row r="1062" spans="1:4" x14ac:dyDescent="0.25">
      <c r="A1062" s="133"/>
      <c r="D1062" s="8"/>
    </row>
    <row r="1063" spans="1:4" x14ac:dyDescent="0.25">
      <c r="A1063" s="133"/>
      <c r="D1063" s="8"/>
    </row>
    <row r="1064" spans="1:4" x14ac:dyDescent="0.25">
      <c r="A1064" s="133"/>
      <c r="D1064" s="8"/>
    </row>
    <row r="1065" spans="1:4" x14ac:dyDescent="0.25">
      <c r="A1065" s="133"/>
      <c r="D1065" s="8"/>
    </row>
    <row r="1066" spans="1:4" x14ac:dyDescent="0.25">
      <c r="A1066" s="133"/>
      <c r="D1066" s="8"/>
    </row>
    <row r="1067" spans="1:4" x14ac:dyDescent="0.25">
      <c r="A1067" s="133"/>
      <c r="D1067" s="8"/>
    </row>
    <row r="1068" spans="1:4" x14ac:dyDescent="0.25">
      <c r="A1068" s="133"/>
      <c r="D1068" s="8"/>
    </row>
    <row r="1069" spans="1:4" x14ac:dyDescent="0.25">
      <c r="A1069" s="133"/>
      <c r="D1069" s="8"/>
    </row>
    <row r="1070" spans="1:4" x14ac:dyDescent="0.25">
      <c r="A1070" s="133"/>
      <c r="D1070" s="8"/>
    </row>
    <row r="1071" spans="1:4" x14ac:dyDescent="0.25">
      <c r="A1071" s="133"/>
      <c r="D1071" s="8"/>
    </row>
    <row r="1072" spans="1:4" x14ac:dyDescent="0.25">
      <c r="A1072" s="133"/>
      <c r="D1072" s="8"/>
    </row>
    <row r="1073" spans="1:4" x14ac:dyDescent="0.25">
      <c r="A1073" s="133"/>
      <c r="D1073" s="8"/>
    </row>
    <row r="1074" spans="1:4" x14ac:dyDescent="0.25">
      <c r="A1074" s="133"/>
      <c r="D1074" s="8"/>
    </row>
    <row r="1075" spans="1:4" x14ac:dyDescent="0.25">
      <c r="A1075" s="133"/>
      <c r="D1075" s="8"/>
    </row>
    <row r="1076" spans="1:4" x14ac:dyDescent="0.25">
      <c r="A1076" s="133"/>
      <c r="D1076" s="8"/>
    </row>
    <row r="1077" spans="1:4" x14ac:dyDescent="0.25">
      <c r="A1077" s="133"/>
      <c r="D1077" s="8"/>
    </row>
    <row r="1078" spans="1:4" x14ac:dyDescent="0.25">
      <c r="A1078" s="133"/>
      <c r="D1078" s="8"/>
    </row>
    <row r="1079" spans="1:4" x14ac:dyDescent="0.25">
      <c r="A1079" s="133"/>
      <c r="D1079" s="8"/>
    </row>
    <row r="1080" spans="1:4" x14ac:dyDescent="0.25">
      <c r="A1080" s="133"/>
      <c r="D1080" s="8"/>
    </row>
    <row r="1081" spans="1:4" x14ac:dyDescent="0.25">
      <c r="A1081" s="133"/>
      <c r="D1081" s="8"/>
    </row>
    <row r="1082" spans="1:4" x14ac:dyDescent="0.25">
      <c r="A1082" s="133"/>
      <c r="D1082" s="8"/>
    </row>
    <row r="1083" spans="1:4" x14ac:dyDescent="0.25">
      <c r="A1083" s="133"/>
      <c r="D1083" s="8"/>
    </row>
    <row r="1084" spans="1:4" x14ac:dyDescent="0.25">
      <c r="A1084" s="133"/>
      <c r="D1084" s="8"/>
    </row>
    <row r="1085" spans="1:4" x14ac:dyDescent="0.25">
      <c r="A1085" s="133"/>
      <c r="D1085" s="8"/>
    </row>
    <row r="1086" spans="1:4" x14ac:dyDescent="0.25">
      <c r="A1086" s="133"/>
      <c r="D1086" s="8"/>
    </row>
    <row r="1087" spans="1:4" x14ac:dyDescent="0.25">
      <c r="A1087" s="133"/>
      <c r="D1087" s="8"/>
    </row>
    <row r="1088" spans="1:4" x14ac:dyDescent="0.25">
      <c r="A1088" s="133"/>
      <c r="D1088" s="8"/>
    </row>
    <row r="1089" spans="1:4" x14ac:dyDescent="0.25">
      <c r="A1089" s="133"/>
      <c r="D1089" s="8"/>
    </row>
    <row r="1090" spans="1:4" x14ac:dyDescent="0.25">
      <c r="A1090" s="133"/>
      <c r="D1090" s="8"/>
    </row>
    <row r="1091" spans="1:4" x14ac:dyDescent="0.25">
      <c r="A1091" s="133"/>
      <c r="D1091" s="8"/>
    </row>
    <row r="1092" spans="1:4" x14ac:dyDescent="0.25">
      <c r="A1092" s="133"/>
      <c r="D1092" s="8"/>
    </row>
    <row r="1093" spans="1:4" x14ac:dyDescent="0.25">
      <c r="A1093" s="133"/>
      <c r="D1093" s="8"/>
    </row>
    <row r="1094" spans="1:4" x14ac:dyDescent="0.25">
      <c r="A1094" s="133"/>
      <c r="D1094" s="8"/>
    </row>
    <row r="1095" spans="1:4" x14ac:dyDescent="0.25">
      <c r="A1095" s="133"/>
      <c r="D1095" s="8"/>
    </row>
    <row r="1096" spans="1:4" x14ac:dyDescent="0.25">
      <c r="A1096" s="133"/>
      <c r="D1096" s="8"/>
    </row>
    <row r="1097" spans="1:4" x14ac:dyDescent="0.25">
      <c r="A1097" s="133"/>
      <c r="D1097" s="8"/>
    </row>
    <row r="1098" spans="1:4" x14ac:dyDescent="0.25">
      <c r="A1098" s="133"/>
      <c r="D1098" s="8"/>
    </row>
    <row r="1099" spans="1:4" x14ac:dyDescent="0.25">
      <c r="A1099" s="133"/>
      <c r="D1099" s="8"/>
    </row>
    <row r="1100" spans="1:4" x14ac:dyDescent="0.25">
      <c r="A1100" s="133"/>
      <c r="D1100" s="8"/>
    </row>
    <row r="1101" spans="1:4" x14ac:dyDescent="0.25">
      <c r="A1101" s="133"/>
      <c r="D1101" s="8"/>
    </row>
    <row r="1102" spans="1:4" x14ac:dyDescent="0.25">
      <c r="A1102" s="133"/>
      <c r="D1102" s="8"/>
    </row>
    <row r="1103" spans="1:4" x14ac:dyDescent="0.25">
      <c r="A1103" s="133"/>
      <c r="D1103" s="8"/>
    </row>
    <row r="1104" spans="1:4" x14ac:dyDescent="0.25">
      <c r="A1104" s="133"/>
      <c r="D1104" s="8"/>
    </row>
    <row r="1105" spans="1:4" x14ac:dyDescent="0.25">
      <c r="A1105" s="133"/>
      <c r="D1105" s="8"/>
    </row>
    <row r="1106" spans="1:4" x14ac:dyDescent="0.25">
      <c r="A1106" s="133"/>
      <c r="D1106" s="8"/>
    </row>
    <row r="1107" spans="1:4" x14ac:dyDescent="0.25">
      <c r="A1107" s="133"/>
      <c r="D1107" s="8"/>
    </row>
    <row r="1108" spans="1:4" x14ac:dyDescent="0.25">
      <c r="A1108" s="133"/>
      <c r="D1108" s="8"/>
    </row>
    <row r="1109" spans="1:4" x14ac:dyDescent="0.25">
      <c r="A1109" s="133"/>
      <c r="D1109" s="8"/>
    </row>
    <row r="1110" spans="1:4" x14ac:dyDescent="0.25">
      <c r="A1110" s="133"/>
      <c r="D1110" s="8"/>
    </row>
    <row r="1111" spans="1:4" x14ac:dyDescent="0.25">
      <c r="A1111" s="133"/>
      <c r="D1111" s="8"/>
    </row>
    <row r="1112" spans="1:4" x14ac:dyDescent="0.25">
      <c r="A1112" s="133"/>
      <c r="D1112" s="8"/>
    </row>
    <row r="1113" spans="1:4" x14ac:dyDescent="0.25">
      <c r="A1113" s="133"/>
      <c r="D1113" s="8"/>
    </row>
    <row r="1114" spans="1:4" x14ac:dyDescent="0.25">
      <c r="A1114" s="133"/>
      <c r="D1114" s="8"/>
    </row>
    <row r="1115" spans="1:4" x14ac:dyDescent="0.25">
      <c r="A1115" s="133"/>
      <c r="D1115" s="8"/>
    </row>
    <row r="1116" spans="1:4" x14ac:dyDescent="0.25">
      <c r="A1116" s="133"/>
      <c r="D1116" s="8"/>
    </row>
    <row r="1117" spans="1:4" x14ac:dyDescent="0.25">
      <c r="A1117" s="133"/>
      <c r="D1117" s="8"/>
    </row>
    <row r="1118" spans="1:4" x14ac:dyDescent="0.25">
      <c r="A1118" s="133"/>
      <c r="D1118" s="8"/>
    </row>
    <row r="1119" spans="1:4" x14ac:dyDescent="0.25">
      <c r="A1119" s="133"/>
      <c r="D1119" s="8"/>
    </row>
    <row r="1120" spans="1:4" x14ac:dyDescent="0.25">
      <c r="A1120" s="133"/>
      <c r="D1120" s="8"/>
    </row>
    <row r="1121" spans="1:4" x14ac:dyDescent="0.25">
      <c r="A1121" s="133"/>
      <c r="D1121" s="8"/>
    </row>
    <row r="1122" spans="1:4" x14ac:dyDescent="0.25">
      <c r="A1122" s="133"/>
      <c r="D1122" s="8"/>
    </row>
    <row r="1123" spans="1:4" x14ac:dyDescent="0.25">
      <c r="A1123" s="133"/>
      <c r="D1123" s="8"/>
    </row>
    <row r="1124" spans="1:4" x14ac:dyDescent="0.25">
      <c r="A1124" s="133"/>
      <c r="D1124" s="8"/>
    </row>
    <row r="1125" spans="1:4" x14ac:dyDescent="0.25">
      <c r="A1125" s="133"/>
      <c r="D1125" s="8"/>
    </row>
    <row r="1126" spans="1:4" x14ac:dyDescent="0.25">
      <c r="A1126" s="133"/>
      <c r="D1126" s="8"/>
    </row>
    <row r="1127" spans="1:4" x14ac:dyDescent="0.25">
      <c r="A1127" s="133"/>
      <c r="D1127" s="8"/>
    </row>
    <row r="1128" spans="1:4" x14ac:dyDescent="0.25">
      <c r="A1128" s="133"/>
      <c r="D1128" s="8"/>
    </row>
    <row r="1129" spans="1:4" x14ac:dyDescent="0.25">
      <c r="A1129" s="133"/>
      <c r="D1129" s="8"/>
    </row>
    <row r="1130" spans="1:4" x14ac:dyDescent="0.25">
      <c r="A1130" s="133"/>
      <c r="D1130" s="8"/>
    </row>
    <row r="1131" spans="1:4" x14ac:dyDescent="0.25">
      <c r="A1131" s="133"/>
      <c r="D1131" s="8"/>
    </row>
    <row r="1132" spans="1:4" x14ac:dyDescent="0.25">
      <c r="A1132" s="133"/>
      <c r="D1132" s="8"/>
    </row>
    <row r="1133" spans="1:4" x14ac:dyDescent="0.25">
      <c r="A1133" s="133"/>
      <c r="D1133" s="8"/>
    </row>
    <row r="1134" spans="1:4" x14ac:dyDescent="0.25">
      <c r="A1134" s="133"/>
      <c r="D1134" s="8"/>
    </row>
    <row r="1135" spans="1:4" x14ac:dyDescent="0.25">
      <c r="A1135" s="133"/>
      <c r="D1135" s="8"/>
    </row>
    <row r="1136" spans="1:4" x14ac:dyDescent="0.25">
      <c r="A1136" s="133"/>
      <c r="D1136" s="8"/>
    </row>
    <row r="1137" spans="1:4" x14ac:dyDescent="0.25">
      <c r="A1137" s="133"/>
      <c r="D1137" s="8"/>
    </row>
    <row r="1138" spans="1:4" x14ac:dyDescent="0.25">
      <c r="A1138" s="133"/>
      <c r="D1138" s="8"/>
    </row>
    <row r="1139" spans="1:4" x14ac:dyDescent="0.25">
      <c r="A1139" s="133"/>
      <c r="D1139" s="8"/>
    </row>
    <row r="1140" spans="1:4" x14ac:dyDescent="0.25">
      <c r="A1140" s="133"/>
      <c r="D1140" s="8"/>
    </row>
    <row r="1141" spans="1:4" x14ac:dyDescent="0.25">
      <c r="A1141" s="133"/>
      <c r="D1141" s="8"/>
    </row>
    <row r="1142" spans="1:4" x14ac:dyDescent="0.25">
      <c r="A1142" s="133"/>
      <c r="D1142" s="8"/>
    </row>
    <row r="1143" spans="1:4" x14ac:dyDescent="0.25">
      <c r="A1143" s="133"/>
      <c r="D1143" s="8"/>
    </row>
    <row r="1144" spans="1:4" x14ac:dyDescent="0.25">
      <c r="A1144" s="133"/>
      <c r="D1144" s="8"/>
    </row>
    <row r="1145" spans="1:4" x14ac:dyDescent="0.25">
      <c r="A1145" s="133"/>
      <c r="D1145" s="8"/>
    </row>
    <row r="1146" spans="1:4" x14ac:dyDescent="0.25">
      <c r="A1146" s="133"/>
      <c r="D1146" s="8"/>
    </row>
    <row r="1147" spans="1:4" x14ac:dyDescent="0.25">
      <c r="A1147" s="133"/>
      <c r="D1147" s="8"/>
    </row>
    <row r="1148" spans="1:4" x14ac:dyDescent="0.25">
      <c r="A1148" s="133"/>
      <c r="D1148" s="8"/>
    </row>
    <row r="1149" spans="1:4" x14ac:dyDescent="0.25">
      <c r="A1149" s="133"/>
      <c r="D1149" s="8"/>
    </row>
    <row r="1150" spans="1:4" x14ac:dyDescent="0.25">
      <c r="A1150" s="133"/>
      <c r="D1150" s="8"/>
    </row>
    <row r="1151" spans="1:4" x14ac:dyDescent="0.25">
      <c r="A1151" s="133"/>
      <c r="D1151" s="8"/>
    </row>
    <row r="1152" spans="1:4" x14ac:dyDescent="0.25">
      <c r="A1152" s="133"/>
      <c r="D1152" s="8"/>
    </row>
    <row r="1153" spans="1:4" x14ac:dyDescent="0.25">
      <c r="A1153" s="133"/>
      <c r="D1153" s="8"/>
    </row>
    <row r="1154" spans="1:4" x14ac:dyDescent="0.25">
      <c r="A1154" s="133"/>
      <c r="D1154" s="8"/>
    </row>
    <row r="1155" spans="1:4" x14ac:dyDescent="0.25">
      <c r="A1155" s="133"/>
      <c r="D1155" s="8"/>
    </row>
    <row r="1156" spans="1:4" x14ac:dyDescent="0.25">
      <c r="A1156" s="133"/>
      <c r="D1156" s="8"/>
    </row>
    <row r="1157" spans="1:4" x14ac:dyDescent="0.25">
      <c r="A1157" s="133"/>
      <c r="D1157" s="8"/>
    </row>
    <row r="1158" spans="1:4" x14ac:dyDescent="0.25">
      <c r="A1158" s="133"/>
      <c r="D1158" s="8"/>
    </row>
    <row r="1159" spans="1:4" x14ac:dyDescent="0.25">
      <c r="A1159" s="133"/>
      <c r="D1159" s="8"/>
    </row>
    <row r="1160" spans="1:4" x14ac:dyDescent="0.25">
      <c r="A1160" s="133"/>
      <c r="D1160" s="8"/>
    </row>
    <row r="1161" spans="1:4" x14ac:dyDescent="0.25">
      <c r="A1161" s="133"/>
      <c r="D1161" s="8"/>
    </row>
    <row r="1162" spans="1:4" x14ac:dyDescent="0.25">
      <c r="A1162" s="133"/>
      <c r="D1162" s="8"/>
    </row>
    <row r="1163" spans="1:4" x14ac:dyDescent="0.25">
      <c r="A1163" s="133"/>
      <c r="D1163" s="8"/>
    </row>
    <row r="1164" spans="1:4" x14ac:dyDescent="0.25">
      <c r="A1164" s="133"/>
      <c r="D1164" s="8"/>
    </row>
    <row r="1165" spans="1:4" x14ac:dyDescent="0.25">
      <c r="A1165" s="133"/>
      <c r="D1165" s="8"/>
    </row>
    <row r="1166" spans="1:4" x14ac:dyDescent="0.25">
      <c r="A1166" s="133"/>
      <c r="D1166" s="8"/>
    </row>
    <row r="1167" spans="1:4" x14ac:dyDescent="0.25">
      <c r="A1167" s="133"/>
      <c r="D1167" s="8"/>
    </row>
    <row r="1168" spans="1:4" x14ac:dyDescent="0.25">
      <c r="A1168" s="133"/>
      <c r="D1168" s="8"/>
    </row>
    <row r="1169" spans="1:4" x14ac:dyDescent="0.25">
      <c r="A1169" s="133"/>
      <c r="D1169" s="8"/>
    </row>
    <row r="1170" spans="1:4" x14ac:dyDescent="0.25">
      <c r="A1170" s="133"/>
      <c r="D1170" s="8"/>
    </row>
    <row r="1171" spans="1:4" x14ac:dyDescent="0.25">
      <c r="A1171" s="133"/>
      <c r="D1171" s="8"/>
    </row>
    <row r="1172" spans="1:4" x14ac:dyDescent="0.25">
      <c r="A1172" s="133"/>
      <c r="D1172" s="8"/>
    </row>
    <row r="1173" spans="1:4" x14ac:dyDescent="0.25">
      <c r="A1173" s="133"/>
      <c r="D1173" s="8"/>
    </row>
    <row r="1174" spans="1:4" x14ac:dyDescent="0.25">
      <c r="A1174" s="133"/>
      <c r="D1174" s="8"/>
    </row>
    <row r="1175" spans="1:4" x14ac:dyDescent="0.25">
      <c r="A1175" s="133"/>
      <c r="D1175" s="8"/>
    </row>
    <row r="1176" spans="1:4" x14ac:dyDescent="0.25">
      <c r="A1176" s="133"/>
      <c r="D1176" s="8"/>
    </row>
    <row r="1177" spans="1:4" x14ac:dyDescent="0.25">
      <c r="A1177" s="133"/>
      <c r="D1177" s="8"/>
    </row>
    <row r="1178" spans="1:4" x14ac:dyDescent="0.25">
      <c r="A1178" s="133"/>
      <c r="D1178" s="8"/>
    </row>
    <row r="1179" spans="1:4" x14ac:dyDescent="0.25">
      <c r="A1179" s="133"/>
      <c r="D1179" s="8"/>
    </row>
    <row r="1180" spans="1:4" x14ac:dyDescent="0.25">
      <c r="A1180" s="133"/>
      <c r="D1180" s="8"/>
    </row>
    <row r="1181" spans="1:4" x14ac:dyDescent="0.25">
      <c r="A1181" s="133"/>
      <c r="D1181" s="8"/>
    </row>
    <row r="1182" spans="1:4" x14ac:dyDescent="0.25">
      <c r="A1182" s="133"/>
      <c r="D1182" s="8"/>
    </row>
    <row r="1183" spans="1:4" x14ac:dyDescent="0.25">
      <c r="A1183" s="133"/>
      <c r="D1183" s="8"/>
    </row>
    <row r="1184" spans="1:4" x14ac:dyDescent="0.25">
      <c r="A1184" s="133"/>
      <c r="D1184" s="8"/>
    </row>
    <row r="1185" spans="1:4" x14ac:dyDescent="0.25">
      <c r="A1185" s="133"/>
      <c r="D1185" s="8"/>
    </row>
    <row r="1186" spans="1:4" x14ac:dyDescent="0.25">
      <c r="A1186" s="133"/>
      <c r="D1186" s="8"/>
    </row>
    <row r="1187" spans="1:4" x14ac:dyDescent="0.25">
      <c r="A1187" s="133"/>
      <c r="D1187" s="8"/>
    </row>
    <row r="1188" spans="1:4" x14ac:dyDescent="0.25">
      <c r="A1188" s="133"/>
      <c r="D1188" s="8"/>
    </row>
    <row r="1189" spans="1:4" x14ac:dyDescent="0.25">
      <c r="A1189" s="133"/>
      <c r="D1189" s="8"/>
    </row>
    <row r="1190" spans="1:4" x14ac:dyDescent="0.25">
      <c r="A1190" s="133"/>
      <c r="D1190" s="8"/>
    </row>
    <row r="1191" spans="1:4" x14ac:dyDescent="0.25">
      <c r="A1191" s="133"/>
      <c r="D1191" s="8"/>
    </row>
    <row r="1192" spans="1:4" x14ac:dyDescent="0.25">
      <c r="A1192" s="133"/>
      <c r="D1192" s="8"/>
    </row>
    <row r="1193" spans="1:4" x14ac:dyDescent="0.25">
      <c r="A1193" s="133"/>
      <c r="D1193" s="8"/>
    </row>
    <row r="1194" spans="1:4" x14ac:dyDescent="0.25">
      <c r="A1194" s="133"/>
      <c r="D1194" s="8"/>
    </row>
    <row r="1195" spans="1:4" x14ac:dyDescent="0.25">
      <c r="A1195" s="133"/>
      <c r="D1195" s="8"/>
    </row>
    <row r="1196" spans="1:4" x14ac:dyDescent="0.25">
      <c r="A1196" s="133"/>
      <c r="D1196" s="8"/>
    </row>
    <row r="1197" spans="1:4" x14ac:dyDescent="0.25">
      <c r="A1197" s="133"/>
      <c r="D1197" s="8"/>
    </row>
    <row r="1198" spans="1:4" x14ac:dyDescent="0.25">
      <c r="A1198" s="133"/>
      <c r="D1198" s="8"/>
    </row>
    <row r="1199" spans="1:4" x14ac:dyDescent="0.25">
      <c r="A1199" s="133"/>
      <c r="D1199" s="8"/>
    </row>
    <row r="1200" spans="1:4" x14ac:dyDescent="0.25">
      <c r="A1200" s="133"/>
      <c r="D1200" s="8"/>
    </row>
    <row r="1201" spans="1:4" x14ac:dyDescent="0.25">
      <c r="A1201" s="133"/>
      <c r="D1201" s="8"/>
    </row>
    <row r="1202" spans="1:4" x14ac:dyDescent="0.25">
      <c r="A1202" s="133"/>
      <c r="D1202" s="8"/>
    </row>
    <row r="1203" spans="1:4" x14ac:dyDescent="0.25">
      <c r="A1203" s="133"/>
      <c r="D1203" s="8"/>
    </row>
    <row r="1204" spans="1:4" x14ac:dyDescent="0.25">
      <c r="A1204" s="133"/>
      <c r="D1204" s="8"/>
    </row>
    <row r="1205" spans="1:4" x14ac:dyDescent="0.25">
      <c r="A1205" s="133"/>
      <c r="D1205" s="8"/>
    </row>
    <row r="1206" spans="1:4" x14ac:dyDescent="0.25">
      <c r="A1206" s="133"/>
      <c r="D1206" s="8"/>
    </row>
    <row r="1207" spans="1:4" x14ac:dyDescent="0.25">
      <c r="A1207" s="133"/>
      <c r="D1207" s="8"/>
    </row>
    <row r="1208" spans="1:4" x14ac:dyDescent="0.25">
      <c r="A1208" s="133"/>
      <c r="D1208" s="8"/>
    </row>
    <row r="1209" spans="1:4" x14ac:dyDescent="0.25">
      <c r="A1209" s="133"/>
      <c r="D1209" s="8"/>
    </row>
    <row r="1210" spans="1:4" x14ac:dyDescent="0.25">
      <c r="A1210" s="133"/>
      <c r="D1210" s="8"/>
    </row>
    <row r="1211" spans="1:4" x14ac:dyDescent="0.25">
      <c r="A1211" s="133"/>
      <c r="D1211" s="8"/>
    </row>
    <row r="1212" spans="1:4" x14ac:dyDescent="0.25">
      <c r="A1212" s="133"/>
      <c r="D1212" s="8"/>
    </row>
    <row r="1213" spans="1:4" x14ac:dyDescent="0.25">
      <c r="A1213" s="133"/>
      <c r="D1213" s="8"/>
    </row>
    <row r="1214" spans="1:4" x14ac:dyDescent="0.25">
      <c r="A1214" s="133"/>
      <c r="D1214" s="8"/>
    </row>
    <row r="1215" spans="1:4" x14ac:dyDescent="0.25">
      <c r="A1215" s="133"/>
      <c r="D1215" s="8"/>
    </row>
    <row r="1216" spans="1:4" x14ac:dyDescent="0.25">
      <c r="A1216" s="133"/>
      <c r="D1216" s="8"/>
    </row>
    <row r="1217" spans="1:4" x14ac:dyDescent="0.25">
      <c r="A1217" s="133"/>
      <c r="D1217" s="8"/>
    </row>
    <row r="1218" spans="1:4" x14ac:dyDescent="0.25">
      <c r="A1218" s="133"/>
      <c r="D1218" s="8"/>
    </row>
    <row r="1219" spans="1:4" x14ac:dyDescent="0.25">
      <c r="A1219" s="133"/>
      <c r="D1219" s="8"/>
    </row>
    <row r="1220" spans="1:4" x14ac:dyDescent="0.25">
      <c r="A1220" s="133"/>
      <c r="D1220" s="8"/>
    </row>
    <row r="1221" spans="1:4" x14ac:dyDescent="0.25">
      <c r="A1221" s="133"/>
      <c r="D1221" s="8"/>
    </row>
    <row r="1222" spans="1:4" x14ac:dyDescent="0.25">
      <c r="A1222" s="133"/>
      <c r="D1222" s="8"/>
    </row>
    <row r="1223" spans="1:4" x14ac:dyDescent="0.25">
      <c r="A1223" s="133"/>
      <c r="D1223" s="8"/>
    </row>
    <row r="1224" spans="1:4" x14ac:dyDescent="0.25">
      <c r="A1224" s="133"/>
      <c r="D1224" s="8"/>
    </row>
    <row r="1225" spans="1:4" x14ac:dyDescent="0.25">
      <c r="A1225" s="133"/>
      <c r="D1225" s="8"/>
    </row>
    <row r="1226" spans="1:4" x14ac:dyDescent="0.25">
      <c r="A1226" s="133"/>
      <c r="D1226" s="8"/>
    </row>
    <row r="1227" spans="1:4" x14ac:dyDescent="0.25">
      <c r="A1227" s="133"/>
      <c r="D1227" s="8"/>
    </row>
    <row r="1228" spans="1:4" x14ac:dyDescent="0.25">
      <c r="A1228" s="133"/>
      <c r="D1228" s="8"/>
    </row>
    <row r="1229" spans="1:4" x14ac:dyDescent="0.25">
      <c r="A1229" s="133"/>
      <c r="D1229" s="8"/>
    </row>
    <row r="1230" spans="1:4" x14ac:dyDescent="0.25">
      <c r="A1230" s="133"/>
      <c r="D1230" s="8"/>
    </row>
    <row r="1231" spans="1:4" x14ac:dyDescent="0.25">
      <c r="A1231" s="133"/>
      <c r="D1231" s="8"/>
    </row>
    <row r="1232" spans="1:4" x14ac:dyDescent="0.25">
      <c r="A1232" s="133"/>
      <c r="D1232" s="8"/>
    </row>
    <row r="1233" spans="1:4" x14ac:dyDescent="0.25">
      <c r="A1233" s="133"/>
      <c r="D1233" s="8"/>
    </row>
    <row r="1234" spans="1:4" x14ac:dyDescent="0.25">
      <c r="A1234" s="133"/>
      <c r="D1234" s="8"/>
    </row>
    <row r="1235" spans="1:4" x14ac:dyDescent="0.25">
      <c r="A1235" s="133"/>
      <c r="D1235" s="8"/>
    </row>
    <row r="1236" spans="1:4" x14ac:dyDescent="0.25">
      <c r="A1236" s="133"/>
      <c r="D1236" s="8"/>
    </row>
    <row r="1237" spans="1:4" x14ac:dyDescent="0.25">
      <c r="A1237" s="133"/>
      <c r="D1237" s="8"/>
    </row>
    <row r="1238" spans="1:4" x14ac:dyDescent="0.25">
      <c r="A1238" s="133"/>
      <c r="D1238" s="8"/>
    </row>
    <row r="1239" spans="1:4" x14ac:dyDescent="0.25">
      <c r="A1239" s="133"/>
      <c r="D1239" s="8"/>
    </row>
    <row r="1240" spans="1:4" x14ac:dyDescent="0.25">
      <c r="A1240" s="133"/>
      <c r="D1240" s="8"/>
    </row>
    <row r="1241" spans="1:4" x14ac:dyDescent="0.25">
      <c r="A1241" s="133"/>
      <c r="D1241" s="8"/>
    </row>
    <row r="1242" spans="1:4" x14ac:dyDescent="0.25">
      <c r="A1242" s="133"/>
      <c r="D1242" s="8"/>
    </row>
    <row r="1243" spans="1:4" x14ac:dyDescent="0.25">
      <c r="A1243" s="133"/>
      <c r="D1243" s="8"/>
    </row>
    <row r="1244" spans="1:4" x14ac:dyDescent="0.25">
      <c r="A1244" s="133"/>
      <c r="D1244" s="8"/>
    </row>
    <row r="1245" spans="1:4" x14ac:dyDescent="0.25">
      <c r="A1245" s="133"/>
      <c r="D1245" s="8"/>
    </row>
    <row r="1246" spans="1:4" x14ac:dyDescent="0.25">
      <c r="A1246" s="133"/>
      <c r="D1246" s="8"/>
    </row>
    <row r="1247" spans="1:4" x14ac:dyDescent="0.25">
      <c r="A1247" s="133"/>
      <c r="D1247" s="8"/>
    </row>
    <row r="1248" spans="1:4" x14ac:dyDescent="0.25">
      <c r="A1248" s="133"/>
      <c r="D1248" s="8"/>
    </row>
    <row r="1249" spans="1:4" x14ac:dyDescent="0.25">
      <c r="A1249" s="133"/>
      <c r="D1249" s="8"/>
    </row>
    <row r="1250" spans="1:4" x14ac:dyDescent="0.25">
      <c r="A1250" s="133"/>
      <c r="D1250" s="8"/>
    </row>
    <row r="1251" spans="1:4" x14ac:dyDescent="0.25">
      <c r="A1251" s="133"/>
      <c r="D1251" s="8"/>
    </row>
    <row r="1252" spans="1:4" x14ac:dyDescent="0.25">
      <c r="A1252" s="133"/>
      <c r="D1252" s="8"/>
    </row>
    <row r="1253" spans="1:4" x14ac:dyDescent="0.25">
      <c r="A1253" s="133"/>
      <c r="D1253" s="8"/>
    </row>
    <row r="1254" spans="1:4" x14ac:dyDescent="0.25">
      <c r="A1254" s="133"/>
      <c r="D1254" s="8"/>
    </row>
    <row r="1255" spans="1:4" x14ac:dyDescent="0.25">
      <c r="A1255" s="133"/>
      <c r="D1255" s="8"/>
    </row>
    <row r="1256" spans="1:4" x14ac:dyDescent="0.25">
      <c r="A1256" s="133"/>
      <c r="D1256" s="8"/>
    </row>
    <row r="1257" spans="1:4" x14ac:dyDescent="0.25">
      <c r="A1257" s="133"/>
      <c r="D1257" s="8"/>
    </row>
    <row r="1258" spans="1:4" x14ac:dyDescent="0.25">
      <c r="A1258" s="133"/>
      <c r="D1258" s="8"/>
    </row>
    <row r="1259" spans="1:4" x14ac:dyDescent="0.25">
      <c r="A1259" s="133"/>
      <c r="D1259" s="8"/>
    </row>
    <row r="1260" spans="1:4" x14ac:dyDescent="0.25">
      <c r="A1260" s="133"/>
      <c r="D1260" s="8"/>
    </row>
    <row r="1261" spans="1:4" x14ac:dyDescent="0.25">
      <c r="A1261" s="133"/>
      <c r="D1261" s="8"/>
    </row>
    <row r="1262" spans="1:4" x14ac:dyDescent="0.25">
      <c r="A1262" s="133"/>
      <c r="D1262" s="8"/>
    </row>
    <row r="1263" spans="1:4" x14ac:dyDescent="0.25">
      <c r="A1263" s="133"/>
      <c r="D1263" s="8"/>
    </row>
    <row r="1264" spans="1:4" x14ac:dyDescent="0.25">
      <c r="A1264" s="133"/>
      <c r="D1264" s="8"/>
    </row>
    <row r="1265" spans="1:4" x14ac:dyDescent="0.25">
      <c r="A1265" s="133"/>
      <c r="D1265" s="8"/>
    </row>
    <row r="1266" spans="1:4" x14ac:dyDescent="0.25">
      <c r="A1266" s="133"/>
      <c r="D1266" s="8"/>
    </row>
    <row r="1267" spans="1:4" x14ac:dyDescent="0.25">
      <c r="A1267" s="133"/>
      <c r="D1267" s="8"/>
    </row>
    <row r="1268" spans="1:4" x14ac:dyDescent="0.25">
      <c r="A1268" s="133"/>
      <c r="D1268" s="8"/>
    </row>
    <row r="1269" spans="1:4" x14ac:dyDescent="0.25">
      <c r="A1269" s="133"/>
      <c r="D1269" s="8"/>
    </row>
    <row r="1270" spans="1:4" x14ac:dyDescent="0.25">
      <c r="A1270" s="133"/>
      <c r="D1270" s="8"/>
    </row>
    <row r="1271" spans="1:4" x14ac:dyDescent="0.25">
      <c r="A1271" s="133"/>
      <c r="D1271" s="8"/>
    </row>
    <row r="1272" spans="1:4" x14ac:dyDescent="0.25">
      <c r="A1272" s="133"/>
      <c r="D1272" s="8"/>
    </row>
    <row r="1273" spans="1:4" x14ac:dyDescent="0.25">
      <c r="A1273" s="133"/>
      <c r="D1273" s="8"/>
    </row>
    <row r="1274" spans="1:4" x14ac:dyDescent="0.25">
      <c r="A1274" s="133"/>
      <c r="D1274" s="8"/>
    </row>
    <row r="1275" spans="1:4" x14ac:dyDescent="0.25">
      <c r="A1275" s="133"/>
      <c r="D1275" s="8"/>
    </row>
    <row r="1276" spans="1:4" x14ac:dyDescent="0.25">
      <c r="A1276" s="133"/>
      <c r="D1276" s="8"/>
    </row>
    <row r="1277" spans="1:4" x14ac:dyDescent="0.25">
      <c r="A1277" s="133"/>
      <c r="D1277" s="8"/>
    </row>
    <row r="1278" spans="1:4" x14ac:dyDescent="0.25">
      <c r="A1278" s="133"/>
      <c r="D1278" s="8"/>
    </row>
    <row r="1279" spans="1:4" x14ac:dyDescent="0.25">
      <c r="A1279" s="133"/>
      <c r="D1279" s="8"/>
    </row>
    <row r="1280" spans="1:4" x14ac:dyDescent="0.25">
      <c r="A1280" s="133"/>
      <c r="D1280" s="8"/>
    </row>
    <row r="1281" spans="1:4" x14ac:dyDescent="0.25">
      <c r="A1281" s="133"/>
      <c r="D1281" s="8"/>
    </row>
    <row r="1282" spans="1:4" x14ac:dyDescent="0.25">
      <c r="A1282" s="133"/>
      <c r="D1282" s="8"/>
    </row>
    <row r="1283" spans="1:4" x14ac:dyDescent="0.25">
      <c r="A1283" s="133"/>
      <c r="D1283" s="8"/>
    </row>
    <row r="1284" spans="1:4" x14ac:dyDescent="0.25">
      <c r="A1284" s="133"/>
      <c r="D1284" s="8"/>
    </row>
    <row r="1285" spans="1:4" x14ac:dyDescent="0.25">
      <c r="A1285" s="133"/>
      <c r="D1285" s="8"/>
    </row>
    <row r="1286" spans="1:4" x14ac:dyDescent="0.25">
      <c r="A1286" s="133"/>
      <c r="D1286" s="8"/>
    </row>
    <row r="1287" spans="1:4" x14ac:dyDescent="0.25">
      <c r="A1287" s="133"/>
      <c r="D1287" s="8"/>
    </row>
    <row r="1288" spans="1:4" x14ac:dyDescent="0.25">
      <c r="A1288" s="133"/>
      <c r="D1288" s="8"/>
    </row>
    <row r="1289" spans="1:4" x14ac:dyDescent="0.25">
      <c r="A1289" s="133"/>
      <c r="D1289" s="8"/>
    </row>
    <row r="1290" spans="1:4" x14ac:dyDescent="0.25">
      <c r="A1290" s="133"/>
      <c r="D1290" s="8"/>
    </row>
    <row r="1291" spans="1:4" x14ac:dyDescent="0.25">
      <c r="A1291" s="133"/>
      <c r="D1291" s="8"/>
    </row>
    <row r="1292" spans="1:4" x14ac:dyDescent="0.25">
      <c r="A1292" s="133"/>
      <c r="D1292" s="8"/>
    </row>
    <row r="1293" spans="1:4" x14ac:dyDescent="0.25">
      <c r="A1293" s="133"/>
      <c r="D1293" s="8"/>
    </row>
    <row r="1294" spans="1:4" x14ac:dyDescent="0.25">
      <c r="A1294" s="133"/>
      <c r="D1294" s="8"/>
    </row>
    <row r="1295" spans="1:4" x14ac:dyDescent="0.25">
      <c r="A1295" s="133"/>
      <c r="D1295" s="8"/>
    </row>
    <row r="1296" spans="1:4" x14ac:dyDescent="0.25">
      <c r="A1296" s="133"/>
      <c r="D1296" s="8"/>
    </row>
    <row r="1297" spans="1:4" x14ac:dyDescent="0.25">
      <c r="A1297" s="133"/>
      <c r="D1297" s="8"/>
    </row>
    <row r="1298" spans="1:4" x14ac:dyDescent="0.25">
      <c r="A1298" s="133"/>
      <c r="D1298" s="8"/>
    </row>
    <row r="1299" spans="1:4" x14ac:dyDescent="0.25">
      <c r="A1299" s="133"/>
      <c r="D1299" s="8"/>
    </row>
    <row r="1300" spans="1:4" x14ac:dyDescent="0.25">
      <c r="A1300" s="133"/>
      <c r="D1300" s="8"/>
    </row>
    <row r="1301" spans="1:4" x14ac:dyDescent="0.25">
      <c r="A1301" s="133"/>
      <c r="D1301" s="8"/>
    </row>
    <row r="1302" spans="1:4" x14ac:dyDescent="0.25">
      <c r="A1302" s="133"/>
      <c r="D1302" s="8"/>
    </row>
    <row r="1303" spans="1:4" x14ac:dyDescent="0.25">
      <c r="A1303" s="133"/>
      <c r="D1303" s="8"/>
    </row>
    <row r="1304" spans="1:4" x14ac:dyDescent="0.25">
      <c r="A1304" s="133"/>
      <c r="D1304" s="8"/>
    </row>
    <row r="1305" spans="1:4" x14ac:dyDescent="0.25">
      <c r="A1305" s="133"/>
      <c r="D1305" s="8"/>
    </row>
    <row r="1306" spans="1:4" x14ac:dyDescent="0.25">
      <c r="A1306" s="133"/>
      <c r="D1306" s="8"/>
    </row>
    <row r="1307" spans="1:4" x14ac:dyDescent="0.25">
      <c r="A1307" s="133"/>
      <c r="D1307" s="8"/>
    </row>
    <row r="1308" spans="1:4" x14ac:dyDescent="0.25">
      <c r="A1308" s="133"/>
      <c r="D1308" s="8"/>
    </row>
    <row r="1309" spans="1:4" x14ac:dyDescent="0.25">
      <c r="A1309" s="133"/>
      <c r="D1309" s="8"/>
    </row>
    <row r="1310" spans="1:4" x14ac:dyDescent="0.25">
      <c r="A1310" s="133"/>
      <c r="D1310" s="8"/>
    </row>
    <row r="1311" spans="1:4" x14ac:dyDescent="0.25">
      <c r="A1311" s="133"/>
      <c r="D1311" s="8"/>
    </row>
    <row r="1312" spans="1:4" x14ac:dyDescent="0.25">
      <c r="A1312" s="133"/>
      <c r="D1312" s="8"/>
    </row>
    <row r="1313" spans="1:4" x14ac:dyDescent="0.25">
      <c r="A1313" s="133"/>
      <c r="D1313" s="8"/>
    </row>
    <row r="1314" spans="1:4" x14ac:dyDescent="0.25">
      <c r="A1314" s="133"/>
      <c r="D1314" s="8"/>
    </row>
    <row r="1315" spans="1:4" x14ac:dyDescent="0.25">
      <c r="A1315" s="133"/>
      <c r="D1315" s="8"/>
    </row>
    <row r="1316" spans="1:4" x14ac:dyDescent="0.25">
      <c r="A1316" s="133"/>
      <c r="D1316" s="8"/>
    </row>
    <row r="1317" spans="1:4" x14ac:dyDescent="0.25">
      <c r="A1317" s="133"/>
      <c r="D1317" s="8"/>
    </row>
    <row r="1318" spans="1:4" x14ac:dyDescent="0.25">
      <c r="A1318" s="133"/>
      <c r="D1318" s="8"/>
    </row>
    <row r="1319" spans="1:4" x14ac:dyDescent="0.25">
      <c r="A1319" s="133"/>
      <c r="D1319" s="8"/>
    </row>
    <row r="1320" spans="1:4" x14ac:dyDescent="0.25">
      <c r="A1320" s="133"/>
      <c r="D1320" s="8"/>
    </row>
    <row r="1321" spans="1:4" x14ac:dyDescent="0.25">
      <c r="A1321" s="133"/>
      <c r="D1321" s="8"/>
    </row>
    <row r="1322" spans="1:4" x14ac:dyDescent="0.25">
      <c r="A1322" s="133"/>
      <c r="D1322" s="8"/>
    </row>
    <row r="1323" spans="1:4" x14ac:dyDescent="0.25">
      <c r="A1323" s="133"/>
      <c r="D1323" s="8"/>
    </row>
    <row r="1324" spans="1:4" x14ac:dyDescent="0.25">
      <c r="A1324" s="133"/>
      <c r="D1324" s="8"/>
    </row>
    <row r="1325" spans="1:4" x14ac:dyDescent="0.25">
      <c r="A1325" s="133"/>
      <c r="D1325" s="8"/>
    </row>
    <row r="1326" spans="1:4" x14ac:dyDescent="0.25">
      <c r="A1326" s="133"/>
      <c r="D1326" s="8"/>
    </row>
    <row r="1327" spans="1:4" x14ac:dyDescent="0.25">
      <c r="A1327" s="133"/>
      <c r="D1327" s="8"/>
    </row>
    <row r="1328" spans="1:4" x14ac:dyDescent="0.25">
      <c r="A1328" s="133"/>
      <c r="D1328" s="8"/>
    </row>
    <row r="1329" spans="1:4" x14ac:dyDescent="0.25">
      <c r="A1329" s="133"/>
      <c r="D1329" s="8"/>
    </row>
    <row r="1330" spans="1:4" x14ac:dyDescent="0.25">
      <c r="A1330" s="133"/>
      <c r="D1330" s="8"/>
    </row>
    <row r="1331" spans="1:4" x14ac:dyDescent="0.25">
      <c r="A1331" s="133"/>
      <c r="D1331" s="8"/>
    </row>
    <row r="1332" spans="1:4" x14ac:dyDescent="0.25">
      <c r="A1332" s="133"/>
      <c r="D1332" s="8"/>
    </row>
    <row r="1333" spans="1:4" x14ac:dyDescent="0.25">
      <c r="A1333" s="133"/>
      <c r="D1333" s="8"/>
    </row>
    <row r="1334" spans="1:4" x14ac:dyDescent="0.25">
      <c r="A1334" s="133"/>
      <c r="D1334" s="8"/>
    </row>
    <row r="1335" spans="1:4" x14ac:dyDescent="0.25">
      <c r="A1335" s="133"/>
      <c r="D1335" s="8"/>
    </row>
    <row r="1336" spans="1:4" x14ac:dyDescent="0.25">
      <c r="A1336" s="133"/>
      <c r="D1336" s="8"/>
    </row>
    <row r="1337" spans="1:4" x14ac:dyDescent="0.25">
      <c r="A1337" s="133"/>
      <c r="D1337" s="8"/>
    </row>
    <row r="1338" spans="1:4" x14ac:dyDescent="0.25">
      <c r="A1338" s="133"/>
      <c r="D1338" s="8"/>
    </row>
    <row r="1339" spans="1:4" x14ac:dyDescent="0.25">
      <c r="A1339" s="133"/>
      <c r="D1339" s="8"/>
    </row>
    <row r="1340" spans="1:4" x14ac:dyDescent="0.25">
      <c r="A1340" s="133"/>
      <c r="D1340" s="8"/>
    </row>
    <row r="1341" spans="1:4" x14ac:dyDescent="0.25">
      <c r="A1341" s="133"/>
      <c r="D1341" s="8"/>
    </row>
    <row r="1342" spans="1:4" x14ac:dyDescent="0.25">
      <c r="A1342" s="133"/>
      <c r="D1342" s="8"/>
    </row>
    <row r="1343" spans="1:4" x14ac:dyDescent="0.25">
      <c r="A1343" s="133"/>
      <c r="D1343" s="8"/>
    </row>
    <row r="1344" spans="1:4" x14ac:dyDescent="0.25">
      <c r="A1344" s="133"/>
      <c r="D1344" s="8"/>
    </row>
    <row r="1345" spans="1:4" x14ac:dyDescent="0.25">
      <c r="A1345" s="133"/>
      <c r="D1345" s="8"/>
    </row>
    <row r="1346" spans="1:4" x14ac:dyDescent="0.25">
      <c r="A1346" s="133"/>
      <c r="D1346" s="8"/>
    </row>
    <row r="1347" spans="1:4" x14ac:dyDescent="0.25">
      <c r="A1347" s="133"/>
      <c r="D1347" s="8"/>
    </row>
    <row r="1348" spans="1:4" x14ac:dyDescent="0.25">
      <c r="A1348" s="133"/>
      <c r="D1348" s="8"/>
    </row>
    <row r="1349" spans="1:4" x14ac:dyDescent="0.25">
      <c r="A1349" s="133"/>
      <c r="D1349" s="8"/>
    </row>
    <row r="1350" spans="1:4" x14ac:dyDescent="0.25">
      <c r="A1350" s="133"/>
      <c r="D1350" s="8"/>
    </row>
    <row r="1351" spans="1:4" x14ac:dyDescent="0.25">
      <c r="A1351" s="133"/>
      <c r="D1351" s="8"/>
    </row>
    <row r="1352" spans="1:4" x14ac:dyDescent="0.25">
      <c r="A1352" s="133"/>
      <c r="D1352" s="8"/>
    </row>
    <row r="1353" spans="1:4" x14ac:dyDescent="0.25">
      <c r="A1353" s="133"/>
      <c r="D1353" s="8"/>
    </row>
    <row r="1354" spans="1:4" x14ac:dyDescent="0.25">
      <c r="A1354" s="133"/>
      <c r="D1354" s="8"/>
    </row>
    <row r="1355" spans="1:4" x14ac:dyDescent="0.25">
      <c r="A1355" s="133"/>
      <c r="D1355" s="8"/>
    </row>
    <row r="1356" spans="1:4" x14ac:dyDescent="0.25">
      <c r="A1356" s="133"/>
      <c r="D1356" s="8"/>
    </row>
    <row r="1357" spans="1:4" x14ac:dyDescent="0.25">
      <c r="A1357" s="133"/>
      <c r="D1357" s="8"/>
    </row>
    <row r="1358" spans="1:4" x14ac:dyDescent="0.25">
      <c r="A1358" s="133"/>
      <c r="D1358" s="8"/>
    </row>
    <row r="1359" spans="1:4" x14ac:dyDescent="0.25">
      <c r="A1359" s="133"/>
      <c r="D1359" s="8"/>
    </row>
    <row r="1360" spans="1:4" x14ac:dyDescent="0.25">
      <c r="A1360" s="133"/>
      <c r="D1360" s="8"/>
    </row>
    <row r="1361" spans="1:4" x14ac:dyDescent="0.25">
      <c r="A1361" s="133"/>
      <c r="D1361" s="8"/>
    </row>
    <row r="1362" spans="1:4" x14ac:dyDescent="0.25">
      <c r="A1362" s="133"/>
      <c r="D1362" s="8"/>
    </row>
    <row r="1363" spans="1:4" x14ac:dyDescent="0.25">
      <c r="A1363" s="133"/>
      <c r="D1363" s="8"/>
    </row>
    <row r="1364" spans="1:4" x14ac:dyDescent="0.25">
      <c r="A1364" s="133"/>
      <c r="D1364" s="8"/>
    </row>
    <row r="1365" spans="1:4" x14ac:dyDescent="0.25">
      <c r="A1365" s="133"/>
      <c r="D1365" s="8"/>
    </row>
    <row r="1366" spans="1:4" x14ac:dyDescent="0.25">
      <c r="A1366" s="133"/>
      <c r="D1366" s="8"/>
    </row>
    <row r="1367" spans="1:4" x14ac:dyDescent="0.25">
      <c r="A1367" s="133"/>
      <c r="D1367" s="8"/>
    </row>
    <row r="1368" spans="1:4" x14ac:dyDescent="0.25">
      <c r="A1368" s="133"/>
      <c r="D1368" s="8"/>
    </row>
    <row r="1369" spans="1:4" x14ac:dyDescent="0.25">
      <c r="A1369" s="133"/>
      <c r="D1369" s="8"/>
    </row>
    <row r="1370" spans="1:4" x14ac:dyDescent="0.25">
      <c r="A1370" s="133"/>
      <c r="D1370" s="8"/>
    </row>
    <row r="1371" spans="1:4" x14ac:dyDescent="0.25">
      <c r="A1371" s="133"/>
      <c r="D1371" s="8"/>
    </row>
    <row r="1372" spans="1:4" x14ac:dyDescent="0.25">
      <c r="A1372" s="133"/>
      <c r="D1372" s="8"/>
    </row>
    <row r="1373" spans="1:4" x14ac:dyDescent="0.25">
      <c r="A1373" s="133"/>
      <c r="D1373" s="8"/>
    </row>
    <row r="1374" spans="1:4" x14ac:dyDescent="0.25">
      <c r="A1374" s="133"/>
      <c r="D1374" s="8"/>
    </row>
    <row r="1375" spans="1:4" x14ac:dyDescent="0.25">
      <c r="A1375" s="133"/>
      <c r="D1375" s="8"/>
    </row>
    <row r="1376" spans="1:4" x14ac:dyDescent="0.25">
      <c r="A1376" s="133"/>
      <c r="D1376" s="8"/>
    </row>
    <row r="1377" spans="1:4" x14ac:dyDescent="0.25">
      <c r="A1377" s="133"/>
      <c r="D1377" s="8"/>
    </row>
    <row r="1378" spans="1:4" x14ac:dyDescent="0.25">
      <c r="A1378" s="133"/>
      <c r="D1378" s="8"/>
    </row>
    <row r="1379" spans="1:4" x14ac:dyDescent="0.25">
      <c r="A1379" s="133"/>
      <c r="D1379" s="8"/>
    </row>
    <row r="1380" spans="1:4" x14ac:dyDescent="0.25">
      <c r="A1380" s="133"/>
      <c r="D1380" s="8"/>
    </row>
    <row r="1381" spans="1:4" x14ac:dyDescent="0.25">
      <c r="A1381" s="133"/>
      <c r="D1381" s="8"/>
    </row>
    <row r="1382" spans="1:4" x14ac:dyDescent="0.25">
      <c r="A1382" s="133"/>
      <c r="D1382" s="8"/>
    </row>
    <row r="1383" spans="1:4" x14ac:dyDescent="0.25">
      <c r="A1383" s="133"/>
      <c r="D1383" s="8"/>
    </row>
    <row r="1384" spans="1:4" x14ac:dyDescent="0.25">
      <c r="A1384" s="133"/>
      <c r="D1384" s="8"/>
    </row>
    <row r="1385" spans="1:4" x14ac:dyDescent="0.25">
      <c r="A1385" s="133"/>
      <c r="D1385" s="8"/>
    </row>
    <row r="1386" spans="1:4" x14ac:dyDescent="0.25">
      <c r="A1386" s="133"/>
      <c r="D1386" s="8"/>
    </row>
    <row r="1387" spans="1:4" x14ac:dyDescent="0.25">
      <c r="A1387" s="133"/>
      <c r="D1387" s="8"/>
    </row>
    <row r="1388" spans="1:4" x14ac:dyDescent="0.25">
      <c r="A1388" s="133"/>
      <c r="D1388" s="8"/>
    </row>
    <row r="1389" spans="1:4" x14ac:dyDescent="0.25">
      <c r="A1389" s="133"/>
      <c r="D1389" s="8"/>
    </row>
    <row r="1390" spans="1:4" x14ac:dyDescent="0.25">
      <c r="A1390" s="133"/>
      <c r="D1390" s="8"/>
    </row>
    <row r="1391" spans="1:4" x14ac:dyDescent="0.25">
      <c r="A1391" s="133"/>
      <c r="D1391" s="8"/>
    </row>
    <row r="1392" spans="1:4" x14ac:dyDescent="0.25">
      <c r="A1392" s="133"/>
      <c r="D1392" s="8"/>
    </row>
    <row r="1393" spans="1:4" x14ac:dyDescent="0.25">
      <c r="A1393" s="133"/>
      <c r="D1393" s="8"/>
    </row>
    <row r="1394" spans="1:4" x14ac:dyDescent="0.25">
      <c r="A1394" s="133"/>
      <c r="D1394" s="8"/>
    </row>
    <row r="1395" spans="1:4" x14ac:dyDescent="0.25">
      <c r="A1395" s="133"/>
      <c r="D1395" s="8"/>
    </row>
    <row r="1396" spans="1:4" x14ac:dyDescent="0.25">
      <c r="A1396" s="133"/>
      <c r="D1396" s="8"/>
    </row>
    <row r="1397" spans="1:4" x14ac:dyDescent="0.25">
      <c r="A1397" s="133"/>
      <c r="D1397" s="8"/>
    </row>
    <row r="1398" spans="1:4" x14ac:dyDescent="0.25">
      <c r="A1398" s="133"/>
      <c r="D1398" s="8"/>
    </row>
    <row r="1399" spans="1:4" x14ac:dyDescent="0.25">
      <c r="A1399" s="133"/>
      <c r="D1399" s="8"/>
    </row>
    <row r="1400" spans="1:4" x14ac:dyDescent="0.25">
      <c r="A1400" s="133"/>
      <c r="D1400" s="8"/>
    </row>
    <row r="1401" spans="1:4" x14ac:dyDescent="0.25">
      <c r="A1401" s="133"/>
      <c r="D1401" s="8"/>
    </row>
    <row r="1402" spans="1:4" x14ac:dyDescent="0.25">
      <c r="A1402" s="133"/>
      <c r="D1402" s="8"/>
    </row>
    <row r="1403" spans="1:4" x14ac:dyDescent="0.25">
      <c r="A1403" s="133"/>
      <c r="D1403" s="8"/>
    </row>
    <row r="1404" spans="1:4" x14ac:dyDescent="0.25">
      <c r="A1404" s="133"/>
      <c r="D1404" s="8"/>
    </row>
    <row r="1405" spans="1:4" x14ac:dyDescent="0.25">
      <c r="A1405" s="133"/>
      <c r="D1405" s="8"/>
    </row>
    <row r="1406" spans="1:4" x14ac:dyDescent="0.25">
      <c r="A1406" s="133"/>
      <c r="D1406" s="8"/>
    </row>
    <row r="1407" spans="1:4" x14ac:dyDescent="0.25">
      <c r="A1407" s="133"/>
      <c r="D1407" s="8"/>
    </row>
    <row r="1408" spans="1:4" x14ac:dyDescent="0.25">
      <c r="A1408" s="133"/>
      <c r="D1408" s="8"/>
    </row>
    <row r="1409" spans="1:4" x14ac:dyDescent="0.25">
      <c r="A1409" s="133"/>
      <c r="D1409" s="8"/>
    </row>
    <row r="1410" spans="1:4" x14ac:dyDescent="0.25">
      <c r="A1410" s="133"/>
      <c r="D1410" s="8"/>
    </row>
    <row r="1411" spans="1:4" x14ac:dyDescent="0.25">
      <c r="A1411" s="133"/>
      <c r="D1411" s="8"/>
    </row>
    <row r="1412" spans="1:4" x14ac:dyDescent="0.25">
      <c r="A1412" s="133"/>
      <c r="D1412" s="8"/>
    </row>
    <row r="1413" spans="1:4" x14ac:dyDescent="0.25">
      <c r="A1413" s="133"/>
      <c r="D1413" s="8"/>
    </row>
    <row r="1414" spans="1:4" x14ac:dyDescent="0.25">
      <c r="A1414" s="133"/>
      <c r="D1414" s="8"/>
    </row>
    <row r="1415" spans="1:4" x14ac:dyDescent="0.25">
      <c r="A1415" s="133"/>
      <c r="D1415" s="8"/>
    </row>
    <row r="1416" spans="1:4" x14ac:dyDescent="0.25">
      <c r="A1416" s="133"/>
      <c r="D1416" s="8"/>
    </row>
    <row r="1417" spans="1:4" x14ac:dyDescent="0.25">
      <c r="A1417" s="133"/>
      <c r="D1417" s="8"/>
    </row>
    <row r="1418" spans="1:4" x14ac:dyDescent="0.25">
      <c r="A1418" s="133"/>
      <c r="D1418" s="8"/>
    </row>
    <row r="1419" spans="1:4" x14ac:dyDescent="0.25">
      <c r="A1419" s="133"/>
      <c r="D1419" s="8"/>
    </row>
    <row r="1420" spans="1:4" x14ac:dyDescent="0.25">
      <c r="A1420" s="133"/>
      <c r="D1420" s="8"/>
    </row>
    <row r="1421" spans="1:4" x14ac:dyDescent="0.25">
      <c r="A1421" s="133"/>
      <c r="D1421" s="8"/>
    </row>
    <row r="1422" spans="1:4" x14ac:dyDescent="0.25">
      <c r="A1422" s="133"/>
      <c r="D1422" s="8"/>
    </row>
    <row r="1423" spans="1:4" x14ac:dyDescent="0.25">
      <c r="A1423" s="133"/>
      <c r="D1423" s="8"/>
    </row>
    <row r="1424" spans="1:4" x14ac:dyDescent="0.25">
      <c r="A1424" s="133"/>
      <c r="D1424" s="8"/>
    </row>
    <row r="1425" spans="1:4" x14ac:dyDescent="0.25">
      <c r="A1425" s="133"/>
      <c r="D1425" s="8"/>
    </row>
    <row r="1426" spans="1:4" x14ac:dyDescent="0.25">
      <c r="A1426" s="133"/>
      <c r="D1426" s="8"/>
    </row>
    <row r="1427" spans="1:4" x14ac:dyDescent="0.25">
      <c r="A1427" s="133"/>
      <c r="D1427" s="8"/>
    </row>
    <row r="1428" spans="1:4" x14ac:dyDescent="0.25">
      <c r="A1428" s="133"/>
      <c r="D1428" s="8"/>
    </row>
    <row r="1429" spans="1:4" x14ac:dyDescent="0.25">
      <c r="A1429" s="133"/>
      <c r="D1429" s="8"/>
    </row>
    <row r="1430" spans="1:4" x14ac:dyDescent="0.25">
      <c r="A1430" s="133"/>
      <c r="D1430" s="8"/>
    </row>
    <row r="1431" spans="1:4" x14ac:dyDescent="0.25">
      <c r="A1431" s="133"/>
      <c r="D1431" s="8"/>
    </row>
    <row r="1432" spans="1:4" x14ac:dyDescent="0.25">
      <c r="A1432" s="133"/>
      <c r="D1432" s="8"/>
    </row>
    <row r="1433" spans="1:4" x14ac:dyDescent="0.25">
      <c r="A1433" s="133"/>
      <c r="D1433" s="8"/>
    </row>
    <row r="1434" spans="1:4" x14ac:dyDescent="0.25">
      <c r="A1434" s="133"/>
      <c r="D1434" s="8"/>
    </row>
    <row r="1435" spans="1:4" x14ac:dyDescent="0.25">
      <c r="A1435" s="133"/>
      <c r="D1435" s="8"/>
    </row>
    <row r="1436" spans="1:4" x14ac:dyDescent="0.25">
      <c r="A1436" s="133"/>
      <c r="D1436" s="8"/>
    </row>
    <row r="1437" spans="1:4" x14ac:dyDescent="0.25">
      <c r="A1437" s="133"/>
      <c r="D1437" s="8"/>
    </row>
    <row r="1438" spans="1:4" x14ac:dyDescent="0.25">
      <c r="A1438" s="133"/>
      <c r="D1438" s="8"/>
    </row>
    <row r="1439" spans="1:4" x14ac:dyDescent="0.25">
      <c r="A1439" s="133"/>
      <c r="D1439" s="8"/>
    </row>
    <row r="1440" spans="1:4" x14ac:dyDescent="0.25">
      <c r="A1440" s="133"/>
      <c r="D1440" s="8"/>
    </row>
    <row r="1441" spans="1:4" x14ac:dyDescent="0.25">
      <c r="A1441" s="133"/>
      <c r="D1441" s="8"/>
    </row>
    <row r="1442" spans="1:4" x14ac:dyDescent="0.25">
      <c r="A1442" s="133"/>
      <c r="D1442" s="8"/>
    </row>
    <row r="1443" spans="1:4" x14ac:dyDescent="0.25">
      <c r="A1443" s="133"/>
      <c r="D1443" s="8"/>
    </row>
    <row r="1444" spans="1:4" x14ac:dyDescent="0.25">
      <c r="A1444" s="133"/>
      <c r="D1444" s="8"/>
    </row>
    <row r="1445" spans="1:4" x14ac:dyDescent="0.25">
      <c r="A1445" s="133"/>
      <c r="D1445" s="8"/>
    </row>
    <row r="1446" spans="1:4" x14ac:dyDescent="0.25">
      <c r="A1446" s="133"/>
      <c r="D1446" s="8"/>
    </row>
    <row r="1447" spans="1:4" x14ac:dyDescent="0.25">
      <c r="A1447" s="133"/>
      <c r="D1447" s="8"/>
    </row>
    <row r="1448" spans="1:4" x14ac:dyDescent="0.25">
      <c r="A1448" s="133"/>
      <c r="D1448" s="8"/>
    </row>
    <row r="1449" spans="1:4" x14ac:dyDescent="0.25">
      <c r="A1449" s="133"/>
      <c r="D1449" s="8"/>
    </row>
    <row r="1450" spans="1:4" x14ac:dyDescent="0.25">
      <c r="A1450" s="133"/>
      <c r="D1450" s="8"/>
    </row>
    <row r="1451" spans="1:4" x14ac:dyDescent="0.25">
      <c r="A1451" s="133"/>
      <c r="D1451" s="8"/>
    </row>
    <row r="1452" spans="1:4" x14ac:dyDescent="0.25">
      <c r="A1452" s="133"/>
      <c r="D1452" s="8"/>
    </row>
    <row r="1453" spans="1:4" x14ac:dyDescent="0.25">
      <c r="A1453" s="133"/>
      <c r="D1453" s="8"/>
    </row>
    <row r="1454" spans="1:4" x14ac:dyDescent="0.25">
      <c r="A1454" s="133"/>
      <c r="D1454" s="8"/>
    </row>
    <row r="1455" spans="1:4" x14ac:dyDescent="0.25">
      <c r="A1455" s="133"/>
      <c r="D1455" s="8"/>
    </row>
    <row r="1456" spans="1:4" x14ac:dyDescent="0.25">
      <c r="A1456" s="133"/>
      <c r="D1456" s="8"/>
    </row>
    <row r="1457" spans="1:4" x14ac:dyDescent="0.25">
      <c r="A1457" s="133"/>
      <c r="D1457" s="8"/>
    </row>
    <row r="1458" spans="1:4" x14ac:dyDescent="0.25">
      <c r="A1458" s="133"/>
      <c r="D1458" s="8"/>
    </row>
    <row r="1459" spans="1:4" x14ac:dyDescent="0.25">
      <c r="A1459" s="133"/>
      <c r="D1459" s="8"/>
    </row>
    <row r="1460" spans="1:4" x14ac:dyDescent="0.25">
      <c r="A1460" s="133"/>
      <c r="D1460" s="8"/>
    </row>
    <row r="1461" spans="1:4" x14ac:dyDescent="0.25">
      <c r="A1461" s="133"/>
      <c r="D1461" s="8"/>
    </row>
    <row r="1462" spans="1:4" x14ac:dyDescent="0.25">
      <c r="A1462" s="133"/>
      <c r="D1462" s="8"/>
    </row>
    <row r="1463" spans="1:4" x14ac:dyDescent="0.25">
      <c r="A1463" s="133"/>
      <c r="D1463" s="8"/>
    </row>
    <row r="1464" spans="1:4" x14ac:dyDescent="0.25">
      <c r="A1464" s="133"/>
      <c r="D1464" s="8"/>
    </row>
    <row r="1465" spans="1:4" x14ac:dyDescent="0.25">
      <c r="A1465" s="133"/>
      <c r="D1465" s="8"/>
    </row>
    <row r="1466" spans="1:4" x14ac:dyDescent="0.25">
      <c r="A1466" s="133"/>
      <c r="D1466" s="8"/>
    </row>
    <row r="1467" spans="1:4" x14ac:dyDescent="0.25">
      <c r="A1467" s="133"/>
      <c r="D1467" s="8"/>
    </row>
    <row r="1468" spans="1:4" x14ac:dyDescent="0.25">
      <c r="A1468" s="133"/>
      <c r="D1468" s="8"/>
    </row>
    <row r="1469" spans="1:4" x14ac:dyDescent="0.25">
      <c r="A1469" s="133"/>
      <c r="D1469" s="8"/>
    </row>
    <row r="1470" spans="1:4" x14ac:dyDescent="0.25">
      <c r="A1470" s="133"/>
      <c r="D1470" s="8"/>
    </row>
    <row r="1471" spans="1:4" x14ac:dyDescent="0.25">
      <c r="A1471" s="133"/>
      <c r="D1471" s="8"/>
    </row>
    <row r="1472" spans="1:4" x14ac:dyDescent="0.25">
      <c r="A1472" s="133"/>
      <c r="D1472" s="8"/>
    </row>
    <row r="1473" spans="1:4" x14ac:dyDescent="0.25">
      <c r="A1473" s="133"/>
      <c r="D1473" s="8"/>
    </row>
    <row r="1474" spans="1:4" x14ac:dyDescent="0.25">
      <c r="A1474" s="133"/>
      <c r="D1474" s="8"/>
    </row>
    <row r="1475" spans="1:4" x14ac:dyDescent="0.25">
      <c r="A1475" s="133"/>
      <c r="D1475" s="8"/>
    </row>
    <row r="1476" spans="1:4" x14ac:dyDescent="0.25">
      <c r="A1476" s="133"/>
      <c r="D1476" s="8"/>
    </row>
    <row r="1477" spans="1:4" x14ac:dyDescent="0.25">
      <c r="A1477" s="133"/>
      <c r="D1477" s="8"/>
    </row>
    <row r="1478" spans="1:4" x14ac:dyDescent="0.25">
      <c r="A1478" s="133"/>
      <c r="D1478" s="8"/>
    </row>
    <row r="1479" spans="1:4" x14ac:dyDescent="0.25">
      <c r="A1479" s="133"/>
      <c r="D1479" s="8"/>
    </row>
    <row r="1480" spans="1:4" x14ac:dyDescent="0.25">
      <c r="A1480" s="133"/>
      <c r="D1480" s="8"/>
    </row>
    <row r="1481" spans="1:4" x14ac:dyDescent="0.25">
      <c r="A1481" s="133"/>
      <c r="D1481" s="8"/>
    </row>
    <row r="1482" spans="1:4" x14ac:dyDescent="0.25">
      <c r="A1482" s="133"/>
      <c r="D1482" s="8"/>
    </row>
    <row r="1483" spans="1:4" x14ac:dyDescent="0.25">
      <c r="A1483" s="133"/>
      <c r="D1483" s="8"/>
    </row>
    <row r="1484" spans="1:4" x14ac:dyDescent="0.25">
      <c r="A1484" s="133"/>
      <c r="D1484" s="8"/>
    </row>
    <row r="1485" spans="1:4" x14ac:dyDescent="0.25">
      <c r="A1485" s="133"/>
      <c r="D1485" s="8"/>
    </row>
    <row r="1486" spans="1:4" x14ac:dyDescent="0.25">
      <c r="A1486" s="133"/>
      <c r="D1486" s="8"/>
    </row>
    <row r="1487" spans="1:4" x14ac:dyDescent="0.25">
      <c r="A1487" s="133"/>
      <c r="D1487" s="8"/>
    </row>
    <row r="1488" spans="1:4" x14ac:dyDescent="0.25">
      <c r="A1488" s="133"/>
      <c r="D1488" s="8"/>
    </row>
    <row r="1489" spans="1:4" x14ac:dyDescent="0.25">
      <c r="A1489" s="133"/>
      <c r="D1489" s="8"/>
    </row>
    <row r="1490" spans="1:4" x14ac:dyDescent="0.25">
      <c r="A1490" s="133"/>
      <c r="D1490" s="8"/>
    </row>
    <row r="1491" spans="1:4" x14ac:dyDescent="0.25">
      <c r="A1491" s="133"/>
      <c r="D1491" s="8"/>
    </row>
    <row r="1492" spans="1:4" x14ac:dyDescent="0.25">
      <c r="A1492" s="133"/>
      <c r="D1492" s="8"/>
    </row>
    <row r="1493" spans="1:4" x14ac:dyDescent="0.25">
      <c r="A1493" s="133"/>
      <c r="D1493" s="8"/>
    </row>
    <row r="1494" spans="1:4" x14ac:dyDescent="0.25">
      <c r="A1494" s="133"/>
      <c r="D1494" s="8"/>
    </row>
    <row r="1495" spans="1:4" x14ac:dyDescent="0.25">
      <c r="A1495" s="133"/>
      <c r="D1495" s="8"/>
    </row>
    <row r="1496" spans="1:4" x14ac:dyDescent="0.25">
      <c r="A1496" s="133"/>
      <c r="D1496" s="8"/>
    </row>
    <row r="1497" spans="1:4" x14ac:dyDescent="0.25">
      <c r="A1497" s="133"/>
      <c r="D1497" s="8"/>
    </row>
    <row r="1498" spans="1:4" x14ac:dyDescent="0.25">
      <c r="A1498" s="133"/>
      <c r="D1498" s="8"/>
    </row>
    <row r="1499" spans="1:4" x14ac:dyDescent="0.25">
      <c r="A1499" s="133"/>
      <c r="D1499" s="8"/>
    </row>
    <row r="1500" spans="1:4" x14ac:dyDescent="0.25">
      <c r="A1500" s="133"/>
      <c r="D1500" s="8"/>
    </row>
    <row r="1501" spans="1:4" x14ac:dyDescent="0.25">
      <c r="A1501" s="133"/>
      <c r="D1501" s="8"/>
    </row>
    <row r="1502" spans="1:4" x14ac:dyDescent="0.25">
      <c r="A1502" s="133"/>
      <c r="D1502" s="8"/>
    </row>
    <row r="1503" spans="1:4" x14ac:dyDescent="0.25">
      <c r="A1503" s="133"/>
      <c r="D1503" s="8"/>
    </row>
    <row r="1504" spans="1:4" x14ac:dyDescent="0.25">
      <c r="A1504" s="133"/>
      <c r="D1504" s="8"/>
    </row>
    <row r="1505" spans="1:4" x14ac:dyDescent="0.25">
      <c r="A1505" s="133"/>
      <c r="D1505" s="8"/>
    </row>
    <row r="1506" spans="1:4" x14ac:dyDescent="0.25">
      <c r="A1506" s="133"/>
      <c r="D1506" s="8"/>
    </row>
    <row r="1507" spans="1:4" x14ac:dyDescent="0.25">
      <c r="A1507" s="133"/>
      <c r="D1507" s="8"/>
    </row>
    <row r="1508" spans="1:4" x14ac:dyDescent="0.25">
      <c r="A1508" s="133"/>
      <c r="D1508" s="8"/>
    </row>
    <row r="1509" spans="1:4" x14ac:dyDescent="0.25">
      <c r="A1509" s="133"/>
      <c r="D1509" s="8"/>
    </row>
    <row r="1510" spans="1:4" x14ac:dyDescent="0.25">
      <c r="A1510" s="133"/>
      <c r="D1510" s="8"/>
    </row>
    <row r="1511" spans="1:4" x14ac:dyDescent="0.25">
      <c r="A1511" s="133"/>
      <c r="D1511" s="8"/>
    </row>
    <row r="1512" spans="1:4" x14ac:dyDescent="0.25">
      <c r="A1512" s="133"/>
      <c r="D1512" s="8"/>
    </row>
    <row r="1513" spans="1:4" x14ac:dyDescent="0.25">
      <c r="A1513" s="133"/>
      <c r="D1513" s="8"/>
    </row>
    <row r="1514" spans="1:4" x14ac:dyDescent="0.25">
      <c r="A1514" s="133"/>
      <c r="D1514" s="8"/>
    </row>
    <row r="1515" spans="1:4" x14ac:dyDescent="0.25">
      <c r="A1515" s="133"/>
      <c r="D1515" s="8"/>
    </row>
    <row r="1516" spans="1:4" x14ac:dyDescent="0.25">
      <c r="A1516" s="133"/>
      <c r="D1516" s="8"/>
    </row>
    <row r="1517" spans="1:4" x14ac:dyDescent="0.25">
      <c r="A1517" s="133"/>
      <c r="D1517" s="8"/>
    </row>
    <row r="1518" spans="1:4" x14ac:dyDescent="0.25">
      <c r="A1518" s="133"/>
      <c r="D1518" s="8"/>
    </row>
    <row r="1519" spans="1:4" x14ac:dyDescent="0.25">
      <c r="A1519" s="133"/>
      <c r="D1519" s="8"/>
    </row>
    <row r="1520" spans="1:4" x14ac:dyDescent="0.25">
      <c r="A1520" s="133"/>
      <c r="D1520" s="8"/>
    </row>
    <row r="1521" spans="1:4" x14ac:dyDescent="0.25">
      <c r="A1521" s="133"/>
      <c r="D1521" s="8"/>
    </row>
    <row r="1522" spans="1:4" x14ac:dyDescent="0.25">
      <c r="A1522" s="133"/>
      <c r="D1522" s="8"/>
    </row>
    <row r="1523" spans="1:4" x14ac:dyDescent="0.25">
      <c r="A1523" s="133"/>
      <c r="D1523" s="8"/>
    </row>
    <row r="1524" spans="1:4" x14ac:dyDescent="0.25">
      <c r="A1524" s="133"/>
      <c r="D1524" s="8"/>
    </row>
    <row r="1525" spans="1:4" x14ac:dyDescent="0.25">
      <c r="A1525" s="133"/>
      <c r="D1525" s="8"/>
    </row>
    <row r="1526" spans="1:4" x14ac:dyDescent="0.25">
      <c r="A1526" s="133"/>
      <c r="D1526" s="8"/>
    </row>
    <row r="1527" spans="1:4" x14ac:dyDescent="0.25">
      <c r="A1527" s="133"/>
      <c r="D1527" s="8"/>
    </row>
    <row r="1528" spans="1:4" x14ac:dyDescent="0.25">
      <c r="A1528" s="133"/>
      <c r="D1528" s="8"/>
    </row>
    <row r="1529" spans="1:4" x14ac:dyDescent="0.25">
      <c r="A1529" s="133"/>
      <c r="D1529" s="8"/>
    </row>
    <row r="1530" spans="1:4" x14ac:dyDescent="0.25">
      <c r="A1530" s="133"/>
      <c r="D1530" s="8"/>
    </row>
    <row r="1531" spans="1:4" x14ac:dyDescent="0.25">
      <c r="A1531" s="133"/>
      <c r="D1531" s="8"/>
    </row>
    <row r="1532" spans="1:4" x14ac:dyDescent="0.25">
      <c r="A1532" s="133"/>
      <c r="D1532" s="8"/>
    </row>
    <row r="1533" spans="1:4" x14ac:dyDescent="0.25">
      <c r="A1533" s="133"/>
      <c r="D1533" s="8"/>
    </row>
    <row r="1534" spans="1:4" x14ac:dyDescent="0.25">
      <c r="A1534" s="133"/>
      <c r="D1534" s="8"/>
    </row>
    <row r="1535" spans="1:4" x14ac:dyDescent="0.25">
      <c r="A1535" s="133"/>
      <c r="D1535" s="8"/>
    </row>
    <row r="1536" spans="1:4" x14ac:dyDescent="0.25">
      <c r="A1536" s="133"/>
      <c r="D1536" s="8"/>
    </row>
    <row r="1537" spans="1:4" x14ac:dyDescent="0.25">
      <c r="A1537" s="133"/>
      <c r="D1537" s="8"/>
    </row>
    <row r="1538" spans="1:4" x14ac:dyDescent="0.25">
      <c r="A1538" s="133"/>
      <c r="D1538" s="8"/>
    </row>
    <row r="1539" spans="1:4" x14ac:dyDescent="0.25">
      <c r="A1539" s="133"/>
      <c r="D1539" s="8"/>
    </row>
    <row r="1540" spans="1:4" x14ac:dyDescent="0.25">
      <c r="A1540" s="133"/>
      <c r="D1540" s="8"/>
    </row>
    <row r="1541" spans="1:4" x14ac:dyDescent="0.25">
      <c r="A1541" s="133"/>
      <c r="D1541" s="8"/>
    </row>
    <row r="1542" spans="1:4" x14ac:dyDescent="0.25">
      <c r="A1542" s="133"/>
      <c r="D1542" s="8"/>
    </row>
    <row r="1543" spans="1:4" x14ac:dyDescent="0.25">
      <c r="A1543" s="133"/>
      <c r="D1543" s="8"/>
    </row>
    <row r="1544" spans="1:4" x14ac:dyDescent="0.25">
      <c r="A1544" s="133"/>
      <c r="D1544" s="8"/>
    </row>
    <row r="1545" spans="1:4" x14ac:dyDescent="0.25">
      <c r="A1545" s="133"/>
      <c r="D1545" s="8"/>
    </row>
    <row r="1546" spans="1:4" x14ac:dyDescent="0.25">
      <c r="A1546" s="133"/>
      <c r="D1546" s="8"/>
    </row>
    <row r="1547" spans="1:4" x14ac:dyDescent="0.25">
      <c r="A1547" s="133"/>
      <c r="D1547" s="8"/>
    </row>
    <row r="1548" spans="1:4" x14ac:dyDescent="0.25">
      <c r="A1548" s="133"/>
      <c r="D1548" s="8"/>
    </row>
    <row r="1549" spans="1:4" x14ac:dyDescent="0.25">
      <c r="A1549" s="133"/>
      <c r="D1549" s="8"/>
    </row>
    <row r="1550" spans="1:4" x14ac:dyDescent="0.25">
      <c r="A1550" s="133"/>
      <c r="D1550" s="8"/>
    </row>
    <row r="1551" spans="1:4" x14ac:dyDescent="0.25">
      <c r="A1551" s="133"/>
      <c r="D1551" s="8"/>
    </row>
    <row r="1552" spans="1:4" x14ac:dyDescent="0.25">
      <c r="A1552" s="133"/>
      <c r="D1552" s="8"/>
    </row>
    <row r="1553" spans="1:4" x14ac:dyDescent="0.25">
      <c r="A1553" s="133"/>
      <c r="D1553" s="8"/>
    </row>
    <row r="1554" spans="1:4" x14ac:dyDescent="0.25">
      <c r="A1554" s="133"/>
      <c r="D1554" s="8"/>
    </row>
    <row r="1555" spans="1:4" x14ac:dyDescent="0.25">
      <c r="A1555" s="133"/>
      <c r="D1555" s="8"/>
    </row>
    <row r="1556" spans="1:4" x14ac:dyDescent="0.25">
      <c r="A1556" s="133"/>
      <c r="D1556" s="8"/>
    </row>
    <row r="1557" spans="1:4" x14ac:dyDescent="0.25">
      <c r="A1557" s="133"/>
      <c r="D1557" s="8"/>
    </row>
    <row r="1558" spans="1:4" x14ac:dyDescent="0.25">
      <c r="A1558" s="133"/>
      <c r="D1558" s="8"/>
    </row>
    <row r="1559" spans="1:4" x14ac:dyDescent="0.25">
      <c r="A1559" s="133"/>
      <c r="D1559" s="8"/>
    </row>
    <row r="1560" spans="1:4" x14ac:dyDescent="0.25">
      <c r="A1560" s="133"/>
      <c r="D1560" s="8"/>
    </row>
    <row r="1561" spans="1:4" x14ac:dyDescent="0.25">
      <c r="A1561" s="133"/>
      <c r="D1561" s="8"/>
    </row>
    <row r="1562" spans="1:4" x14ac:dyDescent="0.25">
      <c r="A1562" s="133"/>
      <c r="D1562" s="8"/>
    </row>
    <row r="1563" spans="1:4" x14ac:dyDescent="0.25">
      <c r="A1563" s="133"/>
      <c r="D1563" s="8"/>
    </row>
    <row r="1564" spans="1:4" x14ac:dyDescent="0.25">
      <c r="A1564" s="133"/>
      <c r="D1564" s="8"/>
    </row>
    <row r="1565" spans="1:4" x14ac:dyDescent="0.25">
      <c r="A1565" s="133"/>
      <c r="D1565" s="8"/>
    </row>
    <row r="1566" spans="1:4" x14ac:dyDescent="0.25">
      <c r="A1566" s="133"/>
      <c r="D1566" s="8"/>
    </row>
    <row r="1567" spans="1:4" x14ac:dyDescent="0.25">
      <c r="A1567" s="133"/>
      <c r="D1567" s="8"/>
    </row>
    <row r="1568" spans="1:4" x14ac:dyDescent="0.25">
      <c r="A1568" s="133"/>
      <c r="D1568" s="8"/>
    </row>
    <row r="1569" spans="1:4" x14ac:dyDescent="0.25">
      <c r="A1569" s="133"/>
      <c r="D1569" s="8"/>
    </row>
    <row r="1570" spans="1:4" x14ac:dyDescent="0.25">
      <c r="A1570" s="133"/>
      <c r="D1570" s="8"/>
    </row>
    <row r="1571" spans="1:4" x14ac:dyDescent="0.25">
      <c r="A1571" s="133"/>
      <c r="D1571" s="8"/>
    </row>
    <row r="1572" spans="1:4" x14ac:dyDescent="0.25">
      <c r="A1572" s="133"/>
      <c r="D1572" s="8"/>
    </row>
    <row r="1573" spans="1:4" x14ac:dyDescent="0.25">
      <c r="A1573" s="133"/>
      <c r="D1573" s="8"/>
    </row>
    <row r="1574" spans="1:4" x14ac:dyDescent="0.25">
      <c r="A1574" s="133"/>
      <c r="D1574" s="8"/>
    </row>
    <row r="1575" spans="1:4" x14ac:dyDescent="0.25">
      <c r="A1575" s="133"/>
      <c r="D1575" s="8"/>
    </row>
    <row r="1576" spans="1:4" x14ac:dyDescent="0.25">
      <c r="A1576" s="133"/>
      <c r="D1576" s="8"/>
    </row>
    <row r="1577" spans="1:4" x14ac:dyDescent="0.25">
      <c r="A1577" s="133"/>
      <c r="D1577" s="8"/>
    </row>
    <row r="1578" spans="1:4" x14ac:dyDescent="0.25">
      <c r="A1578" s="133"/>
      <c r="D1578" s="8"/>
    </row>
    <row r="1579" spans="1:4" x14ac:dyDescent="0.25">
      <c r="A1579" s="133"/>
      <c r="D1579" s="8"/>
    </row>
    <row r="1580" spans="1:4" x14ac:dyDescent="0.25">
      <c r="A1580" s="133"/>
      <c r="D1580" s="8"/>
    </row>
    <row r="1581" spans="1:4" x14ac:dyDescent="0.25">
      <c r="A1581" s="133"/>
      <c r="D1581" s="8"/>
    </row>
    <row r="1582" spans="1:4" x14ac:dyDescent="0.25">
      <c r="A1582" s="133"/>
      <c r="D1582" s="8"/>
    </row>
    <row r="1583" spans="1:4" x14ac:dyDescent="0.25">
      <c r="A1583" s="133"/>
      <c r="D1583" s="8"/>
    </row>
    <row r="1584" spans="1:4" x14ac:dyDescent="0.25">
      <c r="A1584" s="133"/>
      <c r="D1584" s="8"/>
    </row>
    <row r="1585" spans="1:4" x14ac:dyDescent="0.25">
      <c r="A1585" s="133"/>
      <c r="D1585" s="8"/>
    </row>
    <row r="1586" spans="1:4" x14ac:dyDescent="0.25">
      <c r="A1586" s="133"/>
      <c r="D1586" s="8"/>
    </row>
    <row r="1587" spans="1:4" x14ac:dyDescent="0.25">
      <c r="A1587" s="133"/>
      <c r="D1587" s="8"/>
    </row>
    <row r="1588" spans="1:4" x14ac:dyDescent="0.25">
      <c r="A1588" s="133"/>
      <c r="D1588" s="8"/>
    </row>
    <row r="1589" spans="1:4" x14ac:dyDescent="0.25">
      <c r="A1589" s="133"/>
      <c r="D1589" s="8"/>
    </row>
    <row r="1590" spans="1:4" x14ac:dyDescent="0.25">
      <c r="A1590" s="133"/>
      <c r="D1590" s="8"/>
    </row>
    <row r="1591" spans="1:4" x14ac:dyDescent="0.25">
      <c r="A1591" s="133"/>
      <c r="D1591" s="8"/>
    </row>
    <row r="1592" spans="1:4" x14ac:dyDescent="0.25">
      <c r="A1592" s="133"/>
      <c r="D1592" s="8"/>
    </row>
    <row r="1593" spans="1:4" x14ac:dyDescent="0.25">
      <c r="A1593" s="133"/>
      <c r="D1593" s="8"/>
    </row>
    <row r="1594" spans="1:4" x14ac:dyDescent="0.25">
      <c r="A1594" s="133"/>
      <c r="D1594" s="8"/>
    </row>
    <row r="1595" spans="1:4" x14ac:dyDescent="0.25">
      <c r="A1595" s="133"/>
      <c r="D1595" s="8"/>
    </row>
    <row r="1596" spans="1:4" x14ac:dyDescent="0.25">
      <c r="A1596" s="133"/>
      <c r="D1596" s="8"/>
    </row>
    <row r="1597" spans="1:4" x14ac:dyDescent="0.25">
      <c r="A1597" s="133"/>
      <c r="D1597" s="8"/>
    </row>
    <row r="1598" spans="1:4" x14ac:dyDescent="0.25">
      <c r="A1598" s="133"/>
      <c r="D1598" s="8"/>
    </row>
    <row r="1599" spans="1:4" x14ac:dyDescent="0.25">
      <c r="A1599" s="133"/>
      <c r="D1599" s="8"/>
    </row>
    <row r="1600" spans="1:4" x14ac:dyDescent="0.25">
      <c r="A1600" s="133"/>
      <c r="D1600" s="8"/>
    </row>
    <row r="1601" spans="1:4" x14ac:dyDescent="0.25">
      <c r="A1601" s="133"/>
      <c r="D1601" s="8"/>
    </row>
    <row r="1602" spans="1:4" x14ac:dyDescent="0.25">
      <c r="A1602" s="133"/>
      <c r="D1602" s="8"/>
    </row>
    <row r="1603" spans="1:4" x14ac:dyDescent="0.25">
      <c r="A1603" s="133"/>
      <c r="D1603" s="8"/>
    </row>
    <row r="1604" spans="1:4" x14ac:dyDescent="0.25">
      <c r="A1604" s="133"/>
      <c r="D1604" s="8"/>
    </row>
    <row r="1605" spans="1:4" x14ac:dyDescent="0.25">
      <c r="A1605" s="133"/>
      <c r="D1605" s="8"/>
    </row>
    <row r="1606" spans="1:4" x14ac:dyDescent="0.25">
      <c r="A1606" s="133"/>
      <c r="D1606" s="8"/>
    </row>
    <row r="1607" spans="1:4" x14ac:dyDescent="0.25">
      <c r="A1607" s="133"/>
      <c r="D1607" s="8"/>
    </row>
    <row r="1608" spans="1:4" x14ac:dyDescent="0.25">
      <c r="A1608" s="133"/>
      <c r="D1608" s="8"/>
    </row>
    <row r="1609" spans="1:4" x14ac:dyDescent="0.25">
      <c r="A1609" s="133"/>
      <c r="D1609" s="8"/>
    </row>
    <row r="1610" spans="1:4" x14ac:dyDescent="0.25">
      <c r="A1610" s="133"/>
      <c r="D1610" s="8"/>
    </row>
    <row r="1611" spans="1:4" x14ac:dyDescent="0.25">
      <c r="A1611" s="133"/>
      <c r="D1611" s="8"/>
    </row>
    <row r="1612" spans="1:4" x14ac:dyDescent="0.25">
      <c r="A1612" s="133"/>
      <c r="D1612" s="8"/>
    </row>
    <row r="1613" spans="1:4" x14ac:dyDescent="0.25">
      <c r="A1613" s="133"/>
      <c r="D1613" s="8"/>
    </row>
    <row r="1614" spans="1:4" x14ac:dyDescent="0.25">
      <c r="A1614" s="133"/>
      <c r="D1614" s="8"/>
    </row>
    <row r="1615" spans="1:4" x14ac:dyDescent="0.25">
      <c r="A1615" s="133"/>
      <c r="D1615" s="8"/>
    </row>
    <row r="1616" spans="1:4" x14ac:dyDescent="0.25">
      <c r="A1616" s="133"/>
      <c r="D1616" s="8"/>
    </row>
    <row r="1617" spans="1:4" x14ac:dyDescent="0.25">
      <c r="A1617" s="133"/>
      <c r="D1617" s="8"/>
    </row>
    <row r="1618" spans="1:4" x14ac:dyDescent="0.25">
      <c r="A1618" s="133"/>
      <c r="D1618" s="8"/>
    </row>
    <row r="1619" spans="1:4" x14ac:dyDescent="0.25">
      <c r="A1619" s="133"/>
      <c r="D1619" s="8"/>
    </row>
    <row r="1620" spans="1:4" x14ac:dyDescent="0.25">
      <c r="A1620" s="133"/>
      <c r="D1620" s="8"/>
    </row>
    <row r="1621" spans="1:4" x14ac:dyDescent="0.25">
      <c r="A1621" s="133"/>
      <c r="D1621" s="8"/>
    </row>
    <row r="1622" spans="1:4" x14ac:dyDescent="0.25">
      <c r="A1622" s="133"/>
      <c r="D1622" s="8"/>
    </row>
    <row r="1623" spans="1:4" x14ac:dyDescent="0.25">
      <c r="A1623" s="133"/>
      <c r="D1623" s="8"/>
    </row>
    <row r="1624" spans="1:4" x14ac:dyDescent="0.25">
      <c r="A1624" s="133"/>
      <c r="D1624" s="8"/>
    </row>
    <row r="1625" spans="1:4" x14ac:dyDescent="0.25">
      <c r="A1625" s="133"/>
      <c r="D1625" s="8"/>
    </row>
    <row r="1626" spans="1:4" x14ac:dyDescent="0.25">
      <c r="A1626" s="133"/>
      <c r="D1626" s="8"/>
    </row>
    <row r="1627" spans="1:4" x14ac:dyDescent="0.25">
      <c r="A1627" s="133"/>
      <c r="D1627" s="8"/>
    </row>
    <row r="1628" spans="1:4" x14ac:dyDescent="0.25">
      <c r="A1628" s="133"/>
      <c r="D1628" s="8"/>
    </row>
    <row r="1629" spans="1:4" x14ac:dyDescent="0.25">
      <c r="A1629" s="133"/>
      <c r="D1629" s="8"/>
    </row>
    <row r="1630" spans="1:4" x14ac:dyDescent="0.25">
      <c r="A1630" s="133"/>
      <c r="D1630" s="8"/>
    </row>
    <row r="1631" spans="1:4" x14ac:dyDescent="0.25">
      <c r="A1631" s="133"/>
      <c r="D1631" s="8"/>
    </row>
    <row r="1632" spans="1:4" x14ac:dyDescent="0.25">
      <c r="A1632" s="133"/>
      <c r="D1632" s="8"/>
    </row>
    <row r="1633" spans="1:4" x14ac:dyDescent="0.25">
      <c r="A1633" s="133"/>
      <c r="D1633" s="8"/>
    </row>
    <row r="1634" spans="1:4" x14ac:dyDescent="0.25">
      <c r="A1634" s="133"/>
      <c r="D1634" s="8"/>
    </row>
    <row r="1635" spans="1:4" x14ac:dyDescent="0.25">
      <c r="A1635" s="133"/>
      <c r="D1635" s="8"/>
    </row>
    <row r="1636" spans="1:4" x14ac:dyDescent="0.25">
      <c r="A1636" s="133"/>
      <c r="D1636" s="8"/>
    </row>
    <row r="1637" spans="1:4" x14ac:dyDescent="0.25">
      <c r="A1637" s="133"/>
      <c r="D1637" s="8"/>
    </row>
    <row r="1638" spans="1:4" x14ac:dyDescent="0.25">
      <c r="A1638" s="133"/>
      <c r="D1638" s="8"/>
    </row>
    <row r="1639" spans="1:4" x14ac:dyDescent="0.25">
      <c r="A1639" s="133"/>
      <c r="D1639" s="8"/>
    </row>
    <row r="1640" spans="1:4" x14ac:dyDescent="0.25">
      <c r="A1640" s="133"/>
      <c r="D1640" s="8"/>
    </row>
    <row r="1641" spans="1:4" x14ac:dyDescent="0.25">
      <c r="A1641" s="133"/>
      <c r="D1641" s="8"/>
    </row>
    <row r="1642" spans="1:4" x14ac:dyDescent="0.25">
      <c r="A1642" s="133"/>
      <c r="D1642" s="8"/>
    </row>
    <row r="1643" spans="1:4" x14ac:dyDescent="0.25">
      <c r="A1643" s="133"/>
      <c r="D1643" s="8"/>
    </row>
    <row r="1644" spans="1:4" x14ac:dyDescent="0.25">
      <c r="A1644" s="133"/>
      <c r="D1644" s="8"/>
    </row>
    <row r="1645" spans="1:4" x14ac:dyDescent="0.25">
      <c r="A1645" s="133"/>
      <c r="D1645" s="8"/>
    </row>
    <row r="1646" spans="1:4" x14ac:dyDescent="0.25">
      <c r="A1646" s="133"/>
      <c r="D1646" s="8"/>
    </row>
    <row r="1647" spans="1:4" x14ac:dyDescent="0.25">
      <c r="A1647" s="133"/>
      <c r="D1647" s="8"/>
    </row>
    <row r="1648" spans="1:4" x14ac:dyDescent="0.25">
      <c r="A1648" s="133"/>
      <c r="D1648" s="8"/>
    </row>
    <row r="1649" spans="1:4" x14ac:dyDescent="0.25">
      <c r="A1649" s="133"/>
      <c r="D1649" s="8"/>
    </row>
    <row r="1650" spans="1:4" x14ac:dyDescent="0.25">
      <c r="A1650" s="133"/>
      <c r="D1650" s="8"/>
    </row>
    <row r="1651" spans="1:4" x14ac:dyDescent="0.25">
      <c r="A1651" s="133"/>
      <c r="D1651" s="8"/>
    </row>
    <row r="1652" spans="1:4" x14ac:dyDescent="0.25">
      <c r="A1652" s="133"/>
      <c r="D1652" s="8"/>
    </row>
    <row r="1653" spans="1:4" x14ac:dyDescent="0.25">
      <c r="A1653" s="133"/>
      <c r="D1653" s="8"/>
    </row>
    <row r="1654" spans="1:4" x14ac:dyDescent="0.25">
      <c r="A1654" s="133"/>
      <c r="D1654" s="8"/>
    </row>
    <row r="1655" spans="1:4" x14ac:dyDescent="0.25">
      <c r="A1655" s="133"/>
      <c r="D1655" s="8"/>
    </row>
    <row r="1656" spans="1:4" x14ac:dyDescent="0.25">
      <c r="A1656" s="133"/>
      <c r="D1656" s="8"/>
    </row>
    <row r="1657" spans="1:4" x14ac:dyDescent="0.25">
      <c r="A1657" s="133"/>
      <c r="D1657" s="8"/>
    </row>
    <row r="1658" spans="1:4" x14ac:dyDescent="0.25">
      <c r="A1658" s="133"/>
      <c r="D1658" s="8"/>
    </row>
    <row r="1659" spans="1:4" x14ac:dyDescent="0.25">
      <c r="A1659" s="133"/>
      <c r="D1659" s="8"/>
    </row>
    <row r="1660" spans="1:4" x14ac:dyDescent="0.25">
      <c r="A1660" s="133"/>
      <c r="D1660" s="8"/>
    </row>
    <row r="1661" spans="1:4" x14ac:dyDescent="0.25">
      <c r="A1661" s="133"/>
      <c r="D1661" s="8"/>
    </row>
    <row r="1662" spans="1:4" x14ac:dyDescent="0.25">
      <c r="A1662" s="133"/>
      <c r="D1662" s="8"/>
    </row>
    <row r="1663" spans="1:4" x14ac:dyDescent="0.25">
      <c r="A1663" s="133"/>
      <c r="D1663" s="8"/>
    </row>
    <row r="1664" spans="1:4" x14ac:dyDescent="0.25">
      <c r="A1664" s="133"/>
      <c r="D1664" s="8"/>
    </row>
    <row r="1665" spans="1:4" x14ac:dyDescent="0.25">
      <c r="A1665" s="133"/>
      <c r="D1665" s="8"/>
    </row>
    <row r="1666" spans="1:4" x14ac:dyDescent="0.25">
      <c r="A1666" s="133"/>
      <c r="D1666" s="8"/>
    </row>
    <row r="1667" spans="1:4" x14ac:dyDescent="0.25">
      <c r="A1667" s="133"/>
      <c r="D1667" s="8"/>
    </row>
    <row r="1668" spans="1:4" x14ac:dyDescent="0.25">
      <c r="A1668" s="133"/>
      <c r="D1668" s="8"/>
    </row>
    <row r="1669" spans="1:4" x14ac:dyDescent="0.25">
      <c r="A1669" s="133"/>
      <c r="D1669" s="8"/>
    </row>
    <row r="1670" spans="1:4" x14ac:dyDescent="0.25">
      <c r="A1670" s="133"/>
      <c r="D1670" s="8"/>
    </row>
    <row r="1671" spans="1:4" x14ac:dyDescent="0.25">
      <c r="A1671" s="133"/>
      <c r="D1671" s="8"/>
    </row>
    <row r="1672" spans="1:4" x14ac:dyDescent="0.25">
      <c r="A1672" s="133"/>
      <c r="D1672" s="8"/>
    </row>
    <row r="1673" spans="1:4" x14ac:dyDescent="0.25">
      <c r="A1673" s="133"/>
      <c r="D1673" s="8"/>
    </row>
    <row r="1674" spans="1:4" x14ac:dyDescent="0.25">
      <c r="A1674" s="133"/>
      <c r="D1674" s="8"/>
    </row>
    <row r="1675" spans="1:4" x14ac:dyDescent="0.25">
      <c r="A1675" s="133"/>
      <c r="D1675" s="8"/>
    </row>
    <row r="1676" spans="1:4" x14ac:dyDescent="0.25">
      <c r="A1676" s="133"/>
      <c r="D1676" s="8"/>
    </row>
    <row r="1677" spans="1:4" x14ac:dyDescent="0.25">
      <c r="A1677" s="133"/>
      <c r="D1677" s="8"/>
    </row>
    <row r="1678" spans="1:4" x14ac:dyDescent="0.25">
      <c r="A1678" s="133"/>
      <c r="D1678" s="8"/>
    </row>
    <row r="1679" spans="1:4" x14ac:dyDescent="0.25">
      <c r="A1679" s="133"/>
      <c r="D1679" s="8"/>
    </row>
    <row r="1680" spans="1:4" x14ac:dyDescent="0.25">
      <c r="A1680" s="133"/>
      <c r="D1680" s="8"/>
    </row>
    <row r="1681" spans="1:4" x14ac:dyDescent="0.25">
      <c r="A1681" s="133"/>
      <c r="D1681" s="8"/>
    </row>
    <row r="1682" spans="1:4" x14ac:dyDescent="0.25">
      <c r="A1682" s="133"/>
      <c r="D1682" s="8"/>
    </row>
    <row r="1683" spans="1:4" x14ac:dyDescent="0.25">
      <c r="A1683" s="133"/>
      <c r="D1683" s="8"/>
    </row>
    <row r="1684" spans="1:4" x14ac:dyDescent="0.25">
      <c r="A1684" s="133"/>
      <c r="D1684" s="8"/>
    </row>
    <row r="1685" spans="1:4" x14ac:dyDescent="0.25">
      <c r="A1685" s="133"/>
      <c r="D1685" s="8"/>
    </row>
    <row r="1686" spans="1:4" x14ac:dyDescent="0.25">
      <c r="A1686" s="133"/>
      <c r="D1686" s="8"/>
    </row>
    <row r="1687" spans="1:4" x14ac:dyDescent="0.25">
      <c r="A1687" s="133"/>
      <c r="D1687" s="8"/>
    </row>
    <row r="1688" spans="1:4" x14ac:dyDescent="0.25">
      <c r="A1688" s="133"/>
      <c r="D1688" s="8"/>
    </row>
    <row r="1689" spans="1:4" x14ac:dyDescent="0.25">
      <c r="A1689" s="133"/>
      <c r="D1689" s="8"/>
    </row>
    <row r="1690" spans="1:4" x14ac:dyDescent="0.25">
      <c r="A1690" s="133"/>
      <c r="D1690" s="8"/>
    </row>
    <row r="1691" spans="1:4" x14ac:dyDescent="0.25">
      <c r="A1691" s="133"/>
      <c r="D1691" s="8"/>
    </row>
    <row r="1692" spans="1:4" x14ac:dyDescent="0.25">
      <c r="A1692" s="133"/>
      <c r="D1692" s="8"/>
    </row>
    <row r="1693" spans="1:4" x14ac:dyDescent="0.25">
      <c r="A1693" s="133"/>
      <c r="D1693" s="8"/>
    </row>
    <row r="1694" spans="1:4" x14ac:dyDescent="0.25">
      <c r="A1694" s="133"/>
      <c r="D1694" s="8"/>
    </row>
    <row r="1695" spans="1:4" x14ac:dyDescent="0.25">
      <c r="A1695" s="133"/>
      <c r="D1695" s="8"/>
    </row>
    <row r="1696" spans="1:4" x14ac:dyDescent="0.25">
      <c r="A1696" s="133"/>
      <c r="D1696" s="8"/>
    </row>
    <row r="1697" spans="1:4" x14ac:dyDescent="0.25">
      <c r="A1697" s="133"/>
      <c r="D1697" s="8"/>
    </row>
    <row r="1698" spans="1:4" x14ac:dyDescent="0.25">
      <c r="A1698" s="133"/>
      <c r="D1698" s="8"/>
    </row>
    <row r="1699" spans="1:4" x14ac:dyDescent="0.25">
      <c r="A1699" s="133"/>
      <c r="D1699" s="8"/>
    </row>
    <row r="1700" spans="1:4" x14ac:dyDescent="0.25">
      <c r="A1700" s="133"/>
      <c r="D1700" s="8"/>
    </row>
    <row r="1701" spans="1:4" x14ac:dyDescent="0.25">
      <c r="A1701" s="133"/>
      <c r="D1701" s="8"/>
    </row>
    <row r="1702" spans="1:4" x14ac:dyDescent="0.25">
      <c r="A1702" s="133"/>
      <c r="D1702" s="8"/>
    </row>
    <row r="1703" spans="1:4" x14ac:dyDescent="0.25">
      <c r="A1703" s="133"/>
      <c r="D1703" s="8"/>
    </row>
    <row r="1704" spans="1:4" x14ac:dyDescent="0.25">
      <c r="A1704" s="133"/>
      <c r="D1704" s="8"/>
    </row>
    <row r="1705" spans="1:4" x14ac:dyDescent="0.25">
      <c r="A1705" s="133"/>
      <c r="D1705" s="8"/>
    </row>
    <row r="1706" spans="1:4" x14ac:dyDescent="0.25">
      <c r="A1706" s="133"/>
      <c r="D1706" s="8"/>
    </row>
    <row r="1707" spans="1:4" x14ac:dyDescent="0.25">
      <c r="A1707" s="133"/>
      <c r="D1707" s="8"/>
    </row>
    <row r="1708" spans="1:4" x14ac:dyDescent="0.25">
      <c r="A1708" s="133"/>
      <c r="D1708" s="8"/>
    </row>
    <row r="1709" spans="1:4" x14ac:dyDescent="0.25">
      <c r="A1709" s="133"/>
      <c r="D1709" s="8"/>
    </row>
    <row r="1710" spans="1:4" x14ac:dyDescent="0.25">
      <c r="A1710" s="133"/>
      <c r="D1710" s="8"/>
    </row>
    <row r="1711" spans="1:4" x14ac:dyDescent="0.25">
      <c r="A1711" s="133"/>
      <c r="D1711" s="8"/>
    </row>
    <row r="1712" spans="1:4" x14ac:dyDescent="0.25">
      <c r="A1712" s="133"/>
      <c r="D1712" s="8"/>
    </row>
    <row r="1713" spans="1:4" x14ac:dyDescent="0.25">
      <c r="A1713" s="133"/>
      <c r="D1713" s="8"/>
    </row>
    <row r="1714" spans="1:4" x14ac:dyDescent="0.25">
      <c r="A1714" s="133"/>
      <c r="D1714" s="8"/>
    </row>
    <row r="1715" spans="1:4" x14ac:dyDescent="0.25">
      <c r="A1715" s="133"/>
      <c r="D1715" s="8"/>
    </row>
    <row r="1716" spans="1:4" x14ac:dyDescent="0.25">
      <c r="A1716" s="133"/>
      <c r="D1716" s="8"/>
    </row>
    <row r="1717" spans="1:4" x14ac:dyDescent="0.25">
      <c r="A1717" s="133"/>
      <c r="D1717" s="8"/>
    </row>
    <row r="1718" spans="1:4" x14ac:dyDescent="0.25">
      <c r="A1718" s="133"/>
      <c r="D1718" s="8"/>
    </row>
    <row r="1719" spans="1:4" x14ac:dyDescent="0.25">
      <c r="A1719" s="133"/>
      <c r="D1719" s="8"/>
    </row>
    <row r="1720" spans="1:4" x14ac:dyDescent="0.25">
      <c r="A1720" s="133"/>
      <c r="D1720" s="8"/>
    </row>
    <row r="1721" spans="1:4" x14ac:dyDescent="0.25">
      <c r="A1721" s="133"/>
      <c r="D1721" s="8"/>
    </row>
    <row r="1722" spans="1:4" x14ac:dyDescent="0.25">
      <c r="A1722" s="133"/>
      <c r="D1722" s="8"/>
    </row>
    <row r="1723" spans="1:4" x14ac:dyDescent="0.25">
      <c r="A1723" s="133"/>
      <c r="D1723" s="8"/>
    </row>
    <row r="1724" spans="1:4" x14ac:dyDescent="0.25">
      <c r="A1724" s="133"/>
      <c r="D1724" s="8"/>
    </row>
    <row r="1725" spans="1:4" x14ac:dyDescent="0.25">
      <c r="A1725" s="133"/>
      <c r="D1725" s="8"/>
    </row>
    <row r="1726" spans="1:4" x14ac:dyDescent="0.25">
      <c r="A1726" s="133"/>
      <c r="D1726" s="8"/>
    </row>
    <row r="1727" spans="1:4" x14ac:dyDescent="0.25">
      <c r="A1727" s="133"/>
      <c r="D1727" s="8"/>
    </row>
    <row r="1728" spans="1:4" x14ac:dyDescent="0.25">
      <c r="A1728" s="133"/>
      <c r="D1728" s="8"/>
    </row>
    <row r="1729" spans="1:4" x14ac:dyDescent="0.25">
      <c r="A1729" s="133"/>
      <c r="D1729" s="8"/>
    </row>
    <row r="1730" spans="1:4" x14ac:dyDescent="0.25">
      <c r="A1730" s="133"/>
      <c r="D1730" s="8"/>
    </row>
    <row r="1731" spans="1:4" x14ac:dyDescent="0.25">
      <c r="A1731" s="133"/>
      <c r="D1731" s="8"/>
    </row>
    <row r="1732" spans="1:4" x14ac:dyDescent="0.25">
      <c r="A1732" s="133"/>
      <c r="D1732" s="8"/>
    </row>
    <row r="1733" spans="1:4" x14ac:dyDescent="0.25">
      <c r="A1733" s="133"/>
      <c r="D1733" s="8"/>
    </row>
    <row r="1734" spans="1:4" x14ac:dyDescent="0.25">
      <c r="A1734" s="133"/>
      <c r="D1734" s="8"/>
    </row>
    <row r="1735" spans="1:4" x14ac:dyDescent="0.25">
      <c r="A1735" s="133"/>
      <c r="D1735" s="8"/>
    </row>
    <row r="1736" spans="1:4" x14ac:dyDescent="0.25">
      <c r="A1736" s="133"/>
      <c r="D1736" s="8"/>
    </row>
    <row r="1737" spans="1:4" x14ac:dyDescent="0.25">
      <c r="A1737" s="133"/>
      <c r="D1737" s="8"/>
    </row>
    <row r="1738" spans="1:4" x14ac:dyDescent="0.25">
      <c r="A1738" s="133"/>
      <c r="D1738" s="8"/>
    </row>
    <row r="1739" spans="1:4" x14ac:dyDescent="0.25">
      <c r="A1739" s="133"/>
      <c r="D1739" s="8"/>
    </row>
    <row r="1740" spans="1:4" x14ac:dyDescent="0.25">
      <c r="A1740" s="133"/>
      <c r="D1740" s="8"/>
    </row>
    <row r="1741" spans="1:4" x14ac:dyDescent="0.25">
      <c r="A1741" s="133"/>
      <c r="D1741" s="8"/>
    </row>
    <row r="1742" spans="1:4" x14ac:dyDescent="0.25">
      <c r="A1742" s="133"/>
      <c r="D1742" s="8"/>
    </row>
    <row r="1743" spans="1:4" x14ac:dyDescent="0.25">
      <c r="A1743" s="133"/>
      <c r="D1743" s="8"/>
    </row>
    <row r="1744" spans="1:4" x14ac:dyDescent="0.25">
      <c r="A1744" s="133"/>
      <c r="D1744" s="8"/>
    </row>
    <row r="1745" spans="1:4" x14ac:dyDescent="0.25">
      <c r="A1745" s="133"/>
      <c r="D1745" s="8"/>
    </row>
    <row r="1746" spans="1:4" x14ac:dyDescent="0.25">
      <c r="A1746" s="133"/>
      <c r="D1746" s="8"/>
    </row>
    <row r="1747" spans="1:4" x14ac:dyDescent="0.25">
      <c r="A1747" s="133"/>
      <c r="D1747" s="8"/>
    </row>
    <row r="1748" spans="1:4" x14ac:dyDescent="0.25">
      <c r="A1748" s="133"/>
      <c r="D1748" s="8"/>
    </row>
    <row r="1749" spans="1:4" x14ac:dyDescent="0.25">
      <c r="A1749" s="133"/>
      <c r="D1749" s="8"/>
    </row>
    <row r="1750" spans="1:4" x14ac:dyDescent="0.25">
      <c r="A1750" s="133"/>
      <c r="D1750" s="8"/>
    </row>
    <row r="1751" spans="1:4" x14ac:dyDescent="0.25">
      <c r="A1751" s="133"/>
      <c r="D1751" s="8"/>
    </row>
    <row r="1752" spans="1:4" x14ac:dyDescent="0.25">
      <c r="A1752" s="133"/>
      <c r="D1752" s="8"/>
    </row>
    <row r="1753" spans="1:4" x14ac:dyDescent="0.25">
      <c r="A1753" s="133"/>
      <c r="D1753" s="8"/>
    </row>
    <row r="1754" spans="1:4" x14ac:dyDescent="0.25">
      <c r="A1754" s="133"/>
      <c r="D1754" s="8"/>
    </row>
    <row r="1755" spans="1:4" x14ac:dyDescent="0.25">
      <c r="A1755" s="133"/>
      <c r="D1755" s="8"/>
    </row>
    <row r="1756" spans="1:4" x14ac:dyDescent="0.25">
      <c r="A1756" s="133"/>
      <c r="D1756" s="8"/>
    </row>
    <row r="1757" spans="1:4" x14ac:dyDescent="0.25">
      <c r="A1757" s="133"/>
      <c r="D1757" s="8"/>
    </row>
    <row r="1758" spans="1:4" x14ac:dyDescent="0.25">
      <c r="A1758" s="133"/>
      <c r="D1758" s="8"/>
    </row>
    <row r="1759" spans="1:4" x14ac:dyDescent="0.25">
      <c r="A1759" s="133"/>
      <c r="D1759" s="8"/>
    </row>
    <row r="1760" spans="1:4" x14ac:dyDescent="0.25">
      <c r="A1760" s="133"/>
      <c r="D1760" s="8"/>
    </row>
    <row r="1761" spans="1:4" x14ac:dyDescent="0.25">
      <c r="A1761" s="133"/>
      <c r="D1761" s="8"/>
    </row>
    <row r="1762" spans="1:4" x14ac:dyDescent="0.25">
      <c r="A1762" s="133"/>
      <c r="D1762" s="8"/>
    </row>
    <row r="1763" spans="1:4" x14ac:dyDescent="0.25">
      <c r="A1763" s="133"/>
      <c r="D1763" s="8"/>
    </row>
    <row r="1764" spans="1:4" x14ac:dyDescent="0.25">
      <c r="A1764" s="133"/>
      <c r="D1764" s="8"/>
    </row>
    <row r="1765" spans="1:4" x14ac:dyDescent="0.25">
      <c r="A1765" s="133"/>
      <c r="D1765" s="8"/>
    </row>
    <row r="1766" spans="1:4" x14ac:dyDescent="0.25">
      <c r="A1766" s="133"/>
      <c r="D1766" s="8"/>
    </row>
    <row r="1767" spans="1:4" x14ac:dyDescent="0.25">
      <c r="A1767" s="133"/>
      <c r="D1767" s="8"/>
    </row>
    <row r="1768" spans="1:4" x14ac:dyDescent="0.25">
      <c r="A1768" s="133"/>
      <c r="D1768" s="8"/>
    </row>
    <row r="1769" spans="1:4" x14ac:dyDescent="0.25">
      <c r="A1769" s="133"/>
      <c r="D1769" s="8"/>
    </row>
    <row r="1770" spans="1:4" x14ac:dyDescent="0.25">
      <c r="A1770" s="133"/>
      <c r="D1770" s="8"/>
    </row>
    <row r="1771" spans="1:4" x14ac:dyDescent="0.25">
      <c r="A1771" s="133"/>
      <c r="D1771" s="8"/>
    </row>
    <row r="1772" spans="1:4" x14ac:dyDescent="0.25">
      <c r="A1772" s="133"/>
      <c r="D1772" s="8"/>
    </row>
    <row r="1773" spans="1:4" x14ac:dyDescent="0.25">
      <c r="A1773" s="133"/>
      <c r="D1773" s="8"/>
    </row>
    <row r="1774" spans="1:4" x14ac:dyDescent="0.25">
      <c r="A1774" s="133"/>
      <c r="D1774" s="8"/>
    </row>
    <row r="1775" spans="1:4" x14ac:dyDescent="0.25">
      <c r="A1775" s="133"/>
      <c r="D1775" s="8"/>
    </row>
    <row r="1776" spans="1:4" x14ac:dyDescent="0.25">
      <c r="A1776" s="133"/>
      <c r="D1776" s="8"/>
    </row>
    <row r="1777" spans="1:4" x14ac:dyDescent="0.25">
      <c r="A1777" s="133"/>
      <c r="D1777" s="8"/>
    </row>
    <row r="1778" spans="1:4" x14ac:dyDescent="0.25">
      <c r="A1778" s="133"/>
      <c r="D1778" s="8"/>
    </row>
    <row r="1779" spans="1:4" x14ac:dyDescent="0.25">
      <c r="A1779" s="133"/>
      <c r="D1779" s="8"/>
    </row>
    <row r="1780" spans="1:4" x14ac:dyDescent="0.25">
      <c r="A1780" s="133"/>
      <c r="D1780" s="8"/>
    </row>
    <row r="1781" spans="1:4" x14ac:dyDescent="0.25">
      <c r="A1781" s="133"/>
      <c r="D1781" s="8"/>
    </row>
    <row r="1782" spans="1:4" x14ac:dyDescent="0.25">
      <c r="A1782" s="133"/>
      <c r="D1782" s="8"/>
    </row>
    <row r="1783" spans="1:4" x14ac:dyDescent="0.25">
      <c r="A1783" s="133"/>
      <c r="D1783" s="8"/>
    </row>
    <row r="1784" spans="1:4" x14ac:dyDescent="0.25">
      <c r="A1784" s="133"/>
      <c r="D1784" s="8"/>
    </row>
    <row r="1785" spans="1:4" x14ac:dyDescent="0.25">
      <c r="A1785" s="133"/>
      <c r="D1785" s="8"/>
    </row>
    <row r="1786" spans="1:4" x14ac:dyDescent="0.25">
      <c r="A1786" s="133"/>
      <c r="D1786" s="8"/>
    </row>
    <row r="1787" spans="1:4" x14ac:dyDescent="0.25">
      <c r="A1787" s="133"/>
      <c r="D1787" s="8"/>
    </row>
    <row r="1788" spans="1:4" x14ac:dyDescent="0.25">
      <c r="A1788" s="133"/>
      <c r="D1788" s="8"/>
    </row>
    <row r="1789" spans="1:4" x14ac:dyDescent="0.25">
      <c r="A1789" s="133"/>
      <c r="D1789" s="8"/>
    </row>
    <row r="1790" spans="1:4" x14ac:dyDescent="0.25">
      <c r="A1790" s="133"/>
      <c r="D1790" s="8"/>
    </row>
    <row r="1791" spans="1:4" x14ac:dyDescent="0.25">
      <c r="A1791" s="133"/>
      <c r="D1791" s="8"/>
    </row>
    <row r="1792" spans="1:4" x14ac:dyDescent="0.25">
      <c r="A1792" s="133"/>
      <c r="D1792" s="8"/>
    </row>
    <row r="1793" spans="1:4" x14ac:dyDescent="0.25">
      <c r="A1793" s="133"/>
      <c r="D1793" s="8"/>
    </row>
    <row r="1794" spans="1:4" x14ac:dyDescent="0.25">
      <c r="A1794" s="133"/>
      <c r="D1794" s="8"/>
    </row>
    <row r="1795" spans="1:4" x14ac:dyDescent="0.25">
      <c r="A1795" s="133"/>
      <c r="D1795" s="8"/>
    </row>
    <row r="1796" spans="1:4" x14ac:dyDescent="0.25">
      <c r="A1796" s="133"/>
      <c r="D1796" s="8"/>
    </row>
    <row r="1797" spans="1:4" x14ac:dyDescent="0.25">
      <c r="A1797" s="133"/>
      <c r="D1797" s="8"/>
    </row>
    <row r="1798" spans="1:4" x14ac:dyDescent="0.25">
      <c r="A1798" s="133"/>
      <c r="D1798" s="8"/>
    </row>
    <row r="1799" spans="1:4" x14ac:dyDescent="0.25">
      <c r="A1799" s="133"/>
      <c r="D1799" s="8"/>
    </row>
    <row r="1800" spans="1:4" x14ac:dyDescent="0.25">
      <c r="A1800" s="133"/>
      <c r="D1800" s="8"/>
    </row>
    <row r="1801" spans="1:4" x14ac:dyDescent="0.25">
      <c r="A1801" s="133"/>
      <c r="D1801" s="8"/>
    </row>
    <row r="1802" spans="1:4" x14ac:dyDescent="0.25">
      <c r="A1802" s="133"/>
      <c r="D1802" s="8"/>
    </row>
    <row r="1803" spans="1:4" x14ac:dyDescent="0.25">
      <c r="A1803" s="133"/>
      <c r="D1803" s="8"/>
    </row>
    <row r="1804" spans="1:4" x14ac:dyDescent="0.25">
      <c r="A1804" s="133"/>
      <c r="D1804" s="8"/>
    </row>
    <row r="1805" spans="1:4" x14ac:dyDescent="0.25">
      <c r="A1805" s="133"/>
      <c r="D1805" s="8"/>
    </row>
    <row r="1806" spans="1:4" x14ac:dyDescent="0.25">
      <c r="A1806" s="133"/>
      <c r="D1806" s="8"/>
    </row>
    <row r="1807" spans="1:4" x14ac:dyDescent="0.25">
      <c r="A1807" s="133"/>
      <c r="D1807" s="8"/>
    </row>
    <row r="1808" spans="1:4" x14ac:dyDescent="0.25">
      <c r="A1808" s="133"/>
      <c r="D1808" s="8"/>
    </row>
    <row r="1809" spans="1:4" x14ac:dyDescent="0.25">
      <c r="A1809" s="133"/>
      <c r="D1809" s="8"/>
    </row>
    <row r="1810" spans="1:4" x14ac:dyDescent="0.25">
      <c r="A1810" s="133"/>
      <c r="D1810" s="8"/>
    </row>
    <row r="1811" spans="1:4" x14ac:dyDescent="0.25">
      <c r="A1811" s="133"/>
      <c r="D1811" s="8"/>
    </row>
    <row r="1812" spans="1:4" x14ac:dyDescent="0.25">
      <c r="A1812" s="133"/>
      <c r="D1812" s="8"/>
    </row>
    <row r="1813" spans="1:4" x14ac:dyDescent="0.25">
      <c r="A1813" s="133"/>
      <c r="D1813" s="8"/>
    </row>
    <row r="1814" spans="1:4" x14ac:dyDescent="0.25">
      <c r="A1814" s="133"/>
      <c r="D1814" s="8"/>
    </row>
    <row r="1815" spans="1:4" x14ac:dyDescent="0.25">
      <c r="A1815" s="133"/>
      <c r="D1815" s="8"/>
    </row>
    <row r="1816" spans="1:4" x14ac:dyDescent="0.25">
      <c r="A1816" s="133"/>
      <c r="D1816" s="8"/>
    </row>
    <row r="1817" spans="1:4" x14ac:dyDescent="0.25">
      <c r="A1817" s="133"/>
      <c r="D1817" s="8"/>
    </row>
    <row r="1818" spans="1:4" x14ac:dyDescent="0.25">
      <c r="A1818" s="133"/>
      <c r="D1818" s="8"/>
    </row>
    <row r="1819" spans="1:4" x14ac:dyDescent="0.25">
      <c r="A1819" s="133"/>
      <c r="D1819" s="8"/>
    </row>
    <row r="1820" spans="1:4" x14ac:dyDescent="0.25">
      <c r="A1820" s="133"/>
      <c r="D1820" s="8"/>
    </row>
    <row r="1821" spans="1:4" x14ac:dyDescent="0.25">
      <c r="A1821" s="133"/>
      <c r="D1821" s="8"/>
    </row>
    <row r="1822" spans="1:4" x14ac:dyDescent="0.25">
      <c r="A1822" s="133"/>
      <c r="D1822" s="8"/>
    </row>
    <row r="1823" spans="1:4" x14ac:dyDescent="0.25">
      <c r="A1823" s="133"/>
      <c r="D1823" s="8"/>
    </row>
    <row r="1824" spans="1:4" x14ac:dyDescent="0.25">
      <c r="A1824" s="133"/>
      <c r="D1824" s="8"/>
    </row>
    <row r="1825" spans="1:4" x14ac:dyDescent="0.25">
      <c r="A1825" s="133"/>
      <c r="D1825" s="8"/>
    </row>
    <row r="1826" spans="1:4" x14ac:dyDescent="0.25">
      <c r="A1826" s="133"/>
      <c r="D1826" s="8"/>
    </row>
    <row r="1827" spans="1:4" x14ac:dyDescent="0.25">
      <c r="A1827" s="133"/>
      <c r="D1827" s="8"/>
    </row>
    <row r="1828" spans="1:4" x14ac:dyDescent="0.25">
      <c r="A1828" s="133"/>
      <c r="D1828" s="8"/>
    </row>
    <row r="1829" spans="1:4" x14ac:dyDescent="0.25">
      <c r="A1829" s="133"/>
      <c r="D1829" s="8"/>
    </row>
    <row r="1830" spans="1:4" x14ac:dyDescent="0.25">
      <c r="A1830" s="133"/>
      <c r="D1830" s="8"/>
    </row>
    <row r="1831" spans="1:4" x14ac:dyDescent="0.25">
      <c r="A1831" s="133"/>
      <c r="D1831" s="8"/>
    </row>
    <row r="1832" spans="1:4" x14ac:dyDescent="0.25">
      <c r="A1832" s="133"/>
      <c r="D1832" s="8"/>
    </row>
    <row r="1833" spans="1:4" x14ac:dyDescent="0.25">
      <c r="A1833" s="133"/>
      <c r="D1833" s="8"/>
    </row>
    <row r="1834" spans="1:4" x14ac:dyDescent="0.25">
      <c r="A1834" s="133"/>
      <c r="D1834" s="8"/>
    </row>
    <row r="1835" spans="1:4" x14ac:dyDescent="0.25">
      <c r="A1835" s="133"/>
      <c r="D1835" s="8"/>
    </row>
    <row r="1836" spans="1:4" x14ac:dyDescent="0.25">
      <c r="A1836" s="133"/>
      <c r="D1836" s="8"/>
    </row>
    <row r="1837" spans="1:4" x14ac:dyDescent="0.25">
      <c r="A1837" s="133"/>
      <c r="D1837" s="8"/>
    </row>
    <row r="1838" spans="1:4" x14ac:dyDescent="0.25">
      <c r="A1838" s="133"/>
      <c r="D1838" s="8"/>
    </row>
    <row r="1839" spans="1:4" x14ac:dyDescent="0.25">
      <c r="A1839" s="133"/>
      <c r="D1839" s="8"/>
    </row>
    <row r="1840" spans="1:4" x14ac:dyDescent="0.25">
      <c r="A1840" s="133"/>
      <c r="D1840" s="8"/>
    </row>
    <row r="1841" spans="1:4" x14ac:dyDescent="0.25">
      <c r="A1841" s="133"/>
      <c r="D1841" s="8"/>
    </row>
    <row r="1842" spans="1:4" x14ac:dyDescent="0.25">
      <c r="A1842" s="133"/>
      <c r="D1842" s="8"/>
    </row>
    <row r="1843" spans="1:4" x14ac:dyDescent="0.25">
      <c r="A1843" s="133"/>
      <c r="D1843" s="8"/>
    </row>
    <row r="1844" spans="1:4" x14ac:dyDescent="0.25">
      <c r="A1844" s="133"/>
      <c r="D1844" s="8"/>
    </row>
    <row r="1845" spans="1:4" x14ac:dyDescent="0.25">
      <c r="A1845" s="133"/>
      <c r="D1845" s="8"/>
    </row>
    <row r="1846" spans="1:4" x14ac:dyDescent="0.25">
      <c r="A1846" s="133"/>
      <c r="D1846" s="8"/>
    </row>
    <row r="1847" spans="1:4" x14ac:dyDescent="0.25">
      <c r="A1847" s="133"/>
      <c r="D1847" s="8"/>
    </row>
    <row r="1848" spans="1:4" x14ac:dyDescent="0.25">
      <c r="A1848" s="133"/>
      <c r="D1848" s="8"/>
    </row>
    <row r="1849" spans="1:4" x14ac:dyDescent="0.25">
      <c r="A1849" s="133"/>
      <c r="D1849" s="8"/>
    </row>
    <row r="1850" spans="1:4" x14ac:dyDescent="0.25">
      <c r="A1850" s="133"/>
      <c r="D1850" s="8"/>
    </row>
    <row r="1851" spans="1:4" x14ac:dyDescent="0.25">
      <c r="A1851" s="133"/>
      <c r="D1851" s="8"/>
    </row>
    <row r="1852" spans="1:4" x14ac:dyDescent="0.25">
      <c r="A1852" s="133"/>
      <c r="D1852" s="8"/>
    </row>
    <row r="1853" spans="1:4" x14ac:dyDescent="0.25">
      <c r="A1853" s="133"/>
      <c r="D1853" s="8"/>
    </row>
    <row r="1854" spans="1:4" x14ac:dyDescent="0.25">
      <c r="A1854" s="133"/>
      <c r="D1854" s="8"/>
    </row>
    <row r="1855" spans="1:4" x14ac:dyDescent="0.25">
      <c r="A1855" s="133"/>
      <c r="D1855" s="8"/>
    </row>
    <row r="1856" spans="1:4" x14ac:dyDescent="0.25">
      <c r="A1856" s="133"/>
      <c r="D1856" s="8"/>
    </row>
    <row r="1857" spans="1:4" x14ac:dyDescent="0.25">
      <c r="A1857" s="133"/>
      <c r="D1857" s="8"/>
    </row>
    <row r="1858" spans="1:4" x14ac:dyDescent="0.25">
      <c r="A1858" s="133"/>
      <c r="D1858" s="8"/>
    </row>
    <row r="1859" spans="1:4" x14ac:dyDescent="0.25">
      <c r="A1859" s="133"/>
      <c r="D1859" s="8"/>
    </row>
    <row r="1860" spans="1:4" x14ac:dyDescent="0.25">
      <c r="A1860" s="133"/>
      <c r="D1860" s="8"/>
    </row>
    <row r="1861" spans="1:4" x14ac:dyDescent="0.25">
      <c r="A1861" s="133"/>
      <c r="D1861" s="8"/>
    </row>
    <row r="1862" spans="1:4" x14ac:dyDescent="0.25">
      <c r="A1862" s="133"/>
      <c r="D1862" s="8"/>
    </row>
    <row r="1863" spans="1:4" x14ac:dyDescent="0.25">
      <c r="A1863" s="133"/>
      <c r="D1863" s="8"/>
    </row>
    <row r="1864" spans="1:4" x14ac:dyDescent="0.25">
      <c r="A1864" s="133"/>
      <c r="D1864" s="8"/>
    </row>
    <row r="1865" spans="1:4" x14ac:dyDescent="0.25">
      <c r="A1865" s="133"/>
      <c r="D1865" s="8"/>
    </row>
    <row r="1866" spans="1:4" x14ac:dyDescent="0.25">
      <c r="A1866" s="133"/>
      <c r="D1866" s="8"/>
    </row>
    <row r="1867" spans="1:4" x14ac:dyDescent="0.25">
      <c r="A1867" s="133"/>
      <c r="D1867" s="8"/>
    </row>
    <row r="1868" spans="1:4" x14ac:dyDescent="0.25">
      <c r="A1868" s="133"/>
      <c r="D1868" s="8"/>
    </row>
    <row r="1869" spans="1:4" x14ac:dyDescent="0.25">
      <c r="A1869" s="133"/>
      <c r="D1869" s="8"/>
    </row>
    <row r="1870" spans="1:4" x14ac:dyDescent="0.25">
      <c r="A1870" s="133"/>
      <c r="D1870" s="8"/>
    </row>
    <row r="1871" spans="1:4" x14ac:dyDescent="0.25">
      <c r="A1871" s="133"/>
      <c r="D1871" s="8"/>
    </row>
    <row r="1872" spans="1:4" x14ac:dyDescent="0.25">
      <c r="A1872" s="133"/>
      <c r="D1872" s="8"/>
    </row>
    <row r="1873" spans="1:4" x14ac:dyDescent="0.25">
      <c r="A1873" s="133"/>
      <c r="D1873" s="8"/>
    </row>
    <row r="1874" spans="1:4" x14ac:dyDescent="0.25">
      <c r="A1874" s="133"/>
      <c r="D1874" s="8"/>
    </row>
    <row r="1875" spans="1:4" x14ac:dyDescent="0.25">
      <c r="A1875" s="133"/>
      <c r="D1875" s="8"/>
    </row>
    <row r="1876" spans="1:4" x14ac:dyDescent="0.25">
      <c r="A1876" s="133"/>
      <c r="D1876" s="8"/>
    </row>
    <row r="1877" spans="1:4" x14ac:dyDescent="0.25">
      <c r="A1877" s="133"/>
      <c r="D1877" s="8"/>
    </row>
    <row r="1878" spans="1:4" x14ac:dyDescent="0.25">
      <c r="A1878" s="133"/>
      <c r="D1878" s="8"/>
    </row>
    <row r="1879" spans="1:4" x14ac:dyDescent="0.25">
      <c r="A1879" s="133"/>
      <c r="D1879" s="8"/>
    </row>
    <row r="1880" spans="1:4" x14ac:dyDescent="0.25">
      <c r="A1880" s="133"/>
      <c r="D1880" s="8"/>
    </row>
    <row r="1881" spans="1:4" x14ac:dyDescent="0.25">
      <c r="A1881" s="133"/>
      <c r="D1881" s="8"/>
    </row>
    <row r="1882" spans="1:4" x14ac:dyDescent="0.25">
      <c r="A1882" s="133"/>
      <c r="D1882" s="8"/>
    </row>
    <row r="1883" spans="1:4" x14ac:dyDescent="0.25">
      <c r="A1883" s="133"/>
      <c r="D1883" s="8"/>
    </row>
    <row r="1884" spans="1:4" x14ac:dyDescent="0.25">
      <c r="A1884" s="133"/>
      <c r="D1884" s="8"/>
    </row>
    <row r="1885" spans="1:4" x14ac:dyDescent="0.25">
      <c r="A1885" s="133"/>
      <c r="D1885" s="8"/>
    </row>
    <row r="1886" spans="1:4" x14ac:dyDescent="0.25">
      <c r="A1886" s="133"/>
      <c r="D1886" s="8"/>
    </row>
    <row r="1887" spans="1:4" x14ac:dyDescent="0.25">
      <c r="A1887" s="133"/>
      <c r="D1887" s="8"/>
    </row>
    <row r="1888" spans="1:4" x14ac:dyDescent="0.25">
      <c r="A1888" s="133"/>
      <c r="D1888" s="8"/>
    </row>
    <row r="1889" spans="1:4" x14ac:dyDescent="0.25">
      <c r="A1889" s="133"/>
      <c r="D1889" s="8"/>
    </row>
    <row r="1890" spans="1:4" x14ac:dyDescent="0.25">
      <c r="A1890" s="133"/>
      <c r="D1890" s="8"/>
    </row>
    <row r="1891" spans="1:4" x14ac:dyDescent="0.25">
      <c r="A1891" s="133"/>
      <c r="D1891" s="8"/>
    </row>
    <row r="1892" spans="1:4" x14ac:dyDescent="0.25">
      <c r="A1892" s="133"/>
      <c r="D1892" s="8"/>
    </row>
    <row r="1893" spans="1:4" x14ac:dyDescent="0.25">
      <c r="A1893" s="133"/>
      <c r="D1893" s="8"/>
    </row>
    <row r="1894" spans="1:4" x14ac:dyDescent="0.25">
      <c r="A1894" s="133"/>
      <c r="D1894" s="8"/>
    </row>
    <row r="1895" spans="1:4" x14ac:dyDescent="0.25">
      <c r="A1895" s="133"/>
      <c r="D1895" s="8"/>
    </row>
    <row r="1896" spans="1:4" x14ac:dyDescent="0.25">
      <c r="A1896" s="133"/>
      <c r="D1896" s="8"/>
    </row>
    <row r="1897" spans="1:4" x14ac:dyDescent="0.25">
      <c r="A1897" s="133"/>
      <c r="D1897" s="8"/>
    </row>
    <row r="1898" spans="1:4" x14ac:dyDescent="0.25">
      <c r="A1898" s="133"/>
      <c r="D1898" s="8"/>
    </row>
    <row r="1899" spans="1:4" x14ac:dyDescent="0.25">
      <c r="A1899" s="133"/>
      <c r="D1899" s="8"/>
    </row>
    <row r="1900" spans="1:4" x14ac:dyDescent="0.25">
      <c r="A1900" s="133"/>
      <c r="D1900" s="8"/>
    </row>
    <row r="1901" spans="1:4" x14ac:dyDescent="0.25">
      <c r="A1901" s="133"/>
      <c r="D1901" s="8"/>
    </row>
    <row r="1902" spans="1:4" x14ac:dyDescent="0.25">
      <c r="A1902" s="133"/>
      <c r="D1902" s="8"/>
    </row>
    <row r="1903" spans="1:4" x14ac:dyDescent="0.25">
      <c r="A1903" s="133"/>
      <c r="D1903" s="8"/>
    </row>
    <row r="1904" spans="1:4" x14ac:dyDescent="0.25">
      <c r="A1904" s="133"/>
      <c r="D1904" s="8"/>
    </row>
    <row r="1905" spans="1:4" x14ac:dyDescent="0.25">
      <c r="A1905" s="133"/>
      <c r="D1905" s="8"/>
    </row>
    <row r="1906" spans="1:4" x14ac:dyDescent="0.25">
      <c r="A1906" s="133"/>
      <c r="D1906" s="8"/>
    </row>
    <row r="1907" spans="1:4" x14ac:dyDescent="0.25">
      <c r="A1907" s="133"/>
      <c r="D1907" s="8"/>
    </row>
    <row r="1908" spans="1:4" x14ac:dyDescent="0.25">
      <c r="A1908" s="133"/>
      <c r="D1908" s="8"/>
    </row>
    <row r="1909" spans="1:4" x14ac:dyDescent="0.25">
      <c r="A1909" s="133"/>
      <c r="D1909" s="8"/>
    </row>
    <row r="1910" spans="1:4" x14ac:dyDescent="0.25">
      <c r="A1910" s="133"/>
      <c r="D1910" s="8"/>
    </row>
    <row r="1911" spans="1:4" x14ac:dyDescent="0.25">
      <c r="A1911" s="133"/>
      <c r="D1911" s="8"/>
    </row>
    <row r="1912" spans="1:4" x14ac:dyDescent="0.25">
      <c r="A1912" s="133"/>
      <c r="D1912" s="8"/>
    </row>
    <row r="1913" spans="1:4" x14ac:dyDescent="0.25">
      <c r="A1913" s="133"/>
      <c r="D1913" s="8"/>
    </row>
    <row r="1914" spans="1:4" x14ac:dyDescent="0.25">
      <c r="A1914" s="133"/>
      <c r="D1914" s="8"/>
    </row>
    <row r="1915" spans="1:4" x14ac:dyDescent="0.25">
      <c r="A1915" s="133"/>
      <c r="D1915" s="8"/>
    </row>
    <row r="1916" spans="1:4" x14ac:dyDescent="0.25">
      <c r="A1916" s="133"/>
      <c r="D1916" s="8"/>
    </row>
    <row r="1917" spans="1:4" x14ac:dyDescent="0.25">
      <c r="A1917" s="133"/>
      <c r="D1917" s="8"/>
    </row>
    <row r="1918" spans="1:4" x14ac:dyDescent="0.25">
      <c r="A1918" s="133"/>
      <c r="D1918" s="8"/>
    </row>
    <row r="1919" spans="1:4" x14ac:dyDescent="0.25">
      <c r="A1919" s="133"/>
      <c r="D1919" s="8"/>
    </row>
    <row r="1920" spans="1:4" x14ac:dyDescent="0.25">
      <c r="A1920" s="133"/>
      <c r="D1920" s="8"/>
    </row>
    <row r="1921" spans="1:4" x14ac:dyDescent="0.25">
      <c r="A1921" s="133"/>
      <c r="D1921" s="8"/>
    </row>
    <row r="1922" spans="1:4" x14ac:dyDescent="0.25">
      <c r="A1922" s="133"/>
      <c r="D1922" s="8"/>
    </row>
    <row r="1923" spans="1:4" x14ac:dyDescent="0.25">
      <c r="A1923" s="133"/>
      <c r="D1923" s="8"/>
    </row>
    <row r="1924" spans="1:4" x14ac:dyDescent="0.25">
      <c r="A1924" s="133"/>
      <c r="D1924" s="8"/>
    </row>
    <row r="1925" spans="1:4" x14ac:dyDescent="0.25">
      <c r="A1925" s="133"/>
      <c r="D1925" s="8"/>
    </row>
    <row r="1926" spans="1:4" x14ac:dyDescent="0.25">
      <c r="A1926" s="133"/>
      <c r="D1926" s="8"/>
    </row>
    <row r="1927" spans="1:4" x14ac:dyDescent="0.25">
      <c r="A1927" s="133"/>
      <c r="D1927" s="8"/>
    </row>
    <row r="1928" spans="1:4" x14ac:dyDescent="0.25">
      <c r="A1928" s="133"/>
      <c r="D1928" s="8"/>
    </row>
    <row r="1929" spans="1:4" x14ac:dyDescent="0.25">
      <c r="A1929" s="133"/>
      <c r="D1929" s="8"/>
    </row>
    <row r="1930" spans="1:4" x14ac:dyDescent="0.25">
      <c r="A1930" s="133"/>
      <c r="D1930" s="8"/>
    </row>
    <row r="1931" spans="1:4" x14ac:dyDescent="0.25">
      <c r="A1931" s="133"/>
      <c r="D1931" s="8"/>
    </row>
    <row r="1932" spans="1:4" x14ac:dyDescent="0.25">
      <c r="A1932" s="133"/>
      <c r="D1932" s="8"/>
    </row>
    <row r="1933" spans="1:4" x14ac:dyDescent="0.25">
      <c r="A1933" s="133"/>
      <c r="D1933" s="8"/>
    </row>
    <row r="1934" spans="1:4" x14ac:dyDescent="0.25">
      <c r="A1934" s="133"/>
      <c r="D1934" s="8"/>
    </row>
    <row r="1935" spans="1:4" x14ac:dyDescent="0.25">
      <c r="A1935" s="133"/>
      <c r="D1935" s="8"/>
    </row>
    <row r="1936" spans="1:4" x14ac:dyDescent="0.25">
      <c r="A1936" s="133"/>
      <c r="D1936" s="8"/>
    </row>
    <row r="1937" spans="1:4" x14ac:dyDescent="0.25">
      <c r="A1937" s="133"/>
      <c r="D1937" s="8"/>
    </row>
    <row r="1938" spans="1:4" x14ac:dyDescent="0.25">
      <c r="A1938" s="133"/>
      <c r="D1938" s="8"/>
    </row>
    <row r="1939" spans="1:4" x14ac:dyDescent="0.25">
      <c r="A1939" s="133"/>
      <c r="D1939" s="8"/>
    </row>
    <row r="1940" spans="1:4" x14ac:dyDescent="0.25">
      <c r="A1940" s="133"/>
      <c r="D1940" s="8"/>
    </row>
    <row r="1941" spans="1:4" x14ac:dyDescent="0.25">
      <c r="A1941" s="133"/>
      <c r="D1941" s="8"/>
    </row>
    <row r="1942" spans="1:4" x14ac:dyDescent="0.25">
      <c r="A1942" s="133"/>
      <c r="D1942" s="8"/>
    </row>
    <row r="1943" spans="1:4" x14ac:dyDescent="0.25">
      <c r="A1943" s="133"/>
      <c r="D1943" s="8"/>
    </row>
    <row r="1944" spans="1:4" x14ac:dyDescent="0.25">
      <c r="A1944" s="133"/>
      <c r="D1944" s="8"/>
    </row>
    <row r="1945" spans="1:4" x14ac:dyDescent="0.25">
      <c r="A1945" s="133"/>
      <c r="D1945" s="8"/>
    </row>
    <row r="1946" spans="1:4" x14ac:dyDescent="0.25">
      <c r="A1946" s="133"/>
      <c r="D1946" s="8"/>
    </row>
    <row r="1947" spans="1:4" x14ac:dyDescent="0.25">
      <c r="A1947" s="133"/>
      <c r="D1947" s="8"/>
    </row>
    <row r="1948" spans="1:4" x14ac:dyDescent="0.25">
      <c r="A1948" s="133"/>
      <c r="D1948" s="8"/>
    </row>
    <row r="1949" spans="1:4" x14ac:dyDescent="0.25">
      <c r="A1949" s="133"/>
      <c r="D1949" s="8"/>
    </row>
    <row r="1950" spans="1:4" x14ac:dyDescent="0.25">
      <c r="A1950" s="133"/>
      <c r="D1950" s="8"/>
    </row>
    <row r="1951" spans="1:4" x14ac:dyDescent="0.25">
      <c r="A1951" s="133"/>
      <c r="D1951" s="8"/>
    </row>
    <row r="1952" spans="1:4" x14ac:dyDescent="0.25">
      <c r="A1952" s="133"/>
      <c r="D1952" s="8"/>
    </row>
    <row r="1953" spans="1:4" x14ac:dyDescent="0.25">
      <c r="A1953" s="133"/>
      <c r="D1953" s="8"/>
    </row>
    <row r="1954" spans="1:4" x14ac:dyDescent="0.25">
      <c r="A1954" s="133"/>
      <c r="D1954" s="8"/>
    </row>
    <row r="1955" spans="1:4" x14ac:dyDescent="0.25">
      <c r="A1955" s="133"/>
      <c r="D1955" s="8"/>
    </row>
    <row r="1956" spans="1:4" x14ac:dyDescent="0.25">
      <c r="A1956" s="133"/>
      <c r="D1956" s="8"/>
    </row>
    <row r="1957" spans="1:4" x14ac:dyDescent="0.25">
      <c r="A1957" s="133"/>
      <c r="D1957" s="8"/>
    </row>
    <row r="1958" spans="1:4" x14ac:dyDescent="0.25">
      <c r="A1958" s="133"/>
      <c r="D1958" s="8"/>
    </row>
    <row r="1959" spans="1:4" x14ac:dyDescent="0.25">
      <c r="A1959" s="133"/>
      <c r="D1959" s="8"/>
    </row>
    <row r="1960" spans="1:4" x14ac:dyDescent="0.25">
      <c r="A1960" s="133"/>
      <c r="D1960" s="8"/>
    </row>
    <row r="1961" spans="1:4" x14ac:dyDescent="0.25">
      <c r="A1961" s="133"/>
      <c r="D1961" s="8"/>
    </row>
    <row r="1962" spans="1:4" x14ac:dyDescent="0.25">
      <c r="A1962" s="133"/>
      <c r="D1962" s="8"/>
    </row>
    <row r="1963" spans="1:4" x14ac:dyDescent="0.25">
      <c r="A1963" s="133"/>
      <c r="D1963" s="8"/>
    </row>
    <row r="1964" spans="1:4" x14ac:dyDescent="0.25">
      <c r="A1964" s="133"/>
      <c r="D1964" s="8"/>
    </row>
    <row r="1965" spans="1:4" x14ac:dyDescent="0.25">
      <c r="A1965" s="133"/>
      <c r="D1965" s="8"/>
    </row>
    <row r="1966" spans="1:4" x14ac:dyDescent="0.25">
      <c r="A1966" s="133"/>
      <c r="D1966" s="8"/>
    </row>
    <row r="1967" spans="1:4" x14ac:dyDescent="0.25">
      <c r="A1967" s="133"/>
      <c r="D1967" s="8"/>
    </row>
    <row r="1968" spans="1:4" x14ac:dyDescent="0.25">
      <c r="A1968" s="133"/>
      <c r="D1968" s="8"/>
    </row>
    <row r="1969" spans="1:4" x14ac:dyDescent="0.25">
      <c r="A1969" s="133"/>
      <c r="D1969" s="8"/>
    </row>
    <row r="1970" spans="1:4" x14ac:dyDescent="0.25">
      <c r="A1970" s="133"/>
      <c r="D1970" s="8"/>
    </row>
    <row r="1971" spans="1:4" x14ac:dyDescent="0.25">
      <c r="A1971" s="133"/>
      <c r="D1971" s="8"/>
    </row>
    <row r="1972" spans="1:4" x14ac:dyDescent="0.25">
      <c r="A1972" s="133"/>
      <c r="D1972" s="8"/>
    </row>
    <row r="1973" spans="1:4" x14ac:dyDescent="0.25">
      <c r="A1973" s="133"/>
      <c r="D1973" s="8"/>
    </row>
    <row r="1974" spans="1:4" x14ac:dyDescent="0.25">
      <c r="A1974" s="133"/>
      <c r="D1974" s="8"/>
    </row>
    <row r="1975" spans="1:4" x14ac:dyDescent="0.25">
      <c r="A1975" s="133"/>
      <c r="D1975" s="8"/>
    </row>
    <row r="1976" spans="1:4" x14ac:dyDescent="0.25">
      <c r="A1976" s="133"/>
      <c r="D1976" s="8"/>
    </row>
    <row r="1977" spans="1:4" x14ac:dyDescent="0.25">
      <c r="A1977" s="133"/>
      <c r="D1977" s="8"/>
    </row>
    <row r="1978" spans="1:4" x14ac:dyDescent="0.25">
      <c r="A1978" s="133"/>
      <c r="D1978" s="8"/>
    </row>
    <row r="1979" spans="1:4" x14ac:dyDescent="0.25">
      <c r="A1979" s="133"/>
      <c r="D1979" s="8"/>
    </row>
    <row r="1980" spans="1:4" x14ac:dyDescent="0.25">
      <c r="A1980" s="133"/>
      <c r="D1980" s="8"/>
    </row>
    <row r="1981" spans="1:4" x14ac:dyDescent="0.25">
      <c r="A1981" s="133"/>
      <c r="D1981" s="8"/>
    </row>
    <row r="1982" spans="1:4" x14ac:dyDescent="0.25">
      <c r="A1982" s="133"/>
      <c r="D1982" s="8"/>
    </row>
    <row r="1983" spans="1:4" x14ac:dyDescent="0.25">
      <c r="A1983" s="133"/>
      <c r="D1983" s="8"/>
    </row>
    <row r="1984" spans="1:4" x14ac:dyDescent="0.25">
      <c r="A1984" s="133"/>
      <c r="D1984" s="8"/>
    </row>
    <row r="1985" spans="1:4" x14ac:dyDescent="0.25">
      <c r="A1985" s="133"/>
      <c r="D1985" s="8"/>
    </row>
    <row r="1986" spans="1:4" x14ac:dyDescent="0.25">
      <c r="A1986" s="133"/>
      <c r="D1986" s="8"/>
    </row>
    <row r="1987" spans="1:4" x14ac:dyDescent="0.25">
      <c r="A1987" s="133"/>
      <c r="D1987" s="8"/>
    </row>
    <row r="1988" spans="1:4" x14ac:dyDescent="0.25">
      <c r="A1988" s="133"/>
      <c r="D1988" s="8"/>
    </row>
    <row r="1989" spans="1:4" x14ac:dyDescent="0.25">
      <c r="A1989" s="133"/>
      <c r="D1989" s="8"/>
    </row>
    <row r="1990" spans="1:4" x14ac:dyDescent="0.25">
      <c r="A1990" s="133"/>
      <c r="D1990" s="8"/>
    </row>
    <row r="1991" spans="1:4" x14ac:dyDescent="0.25">
      <c r="A1991" s="133"/>
      <c r="D1991" s="8"/>
    </row>
    <row r="1992" spans="1:4" x14ac:dyDescent="0.25">
      <c r="A1992" s="133"/>
      <c r="D1992" s="8"/>
    </row>
    <row r="1993" spans="1:4" x14ac:dyDescent="0.25">
      <c r="A1993" s="133"/>
      <c r="D1993" s="8"/>
    </row>
    <row r="1994" spans="1:4" x14ac:dyDescent="0.25">
      <c r="A1994" s="133"/>
      <c r="D1994" s="8"/>
    </row>
    <row r="1995" spans="1:4" x14ac:dyDescent="0.25">
      <c r="A1995" s="133"/>
      <c r="D1995" s="8"/>
    </row>
    <row r="1996" spans="1:4" x14ac:dyDescent="0.25">
      <c r="A1996" s="133"/>
      <c r="D1996" s="8"/>
    </row>
    <row r="1997" spans="1:4" x14ac:dyDescent="0.25">
      <c r="A1997" s="133"/>
      <c r="D1997" s="8"/>
    </row>
    <row r="1998" spans="1:4" x14ac:dyDescent="0.25">
      <c r="A1998" s="133"/>
      <c r="D1998" s="8"/>
    </row>
    <row r="1999" spans="1:4" x14ac:dyDescent="0.25">
      <c r="A1999" s="133"/>
      <c r="D1999" s="8"/>
    </row>
    <row r="2000" spans="1:4" x14ac:dyDescent="0.25">
      <c r="A2000" s="133"/>
      <c r="D2000" s="8"/>
    </row>
    <row r="2001" spans="1:4" x14ac:dyDescent="0.25">
      <c r="A2001" s="133"/>
      <c r="D2001" s="8"/>
    </row>
    <row r="2002" spans="1:4" x14ac:dyDescent="0.25">
      <c r="A2002" s="133"/>
      <c r="D2002" s="8"/>
    </row>
    <row r="2003" spans="1:4" x14ac:dyDescent="0.25">
      <c r="A2003" s="133"/>
      <c r="D2003" s="8"/>
    </row>
    <row r="2004" spans="1:4" x14ac:dyDescent="0.25">
      <c r="A2004" s="133"/>
      <c r="D2004" s="8"/>
    </row>
    <row r="2005" spans="1:4" x14ac:dyDescent="0.25">
      <c r="A2005" s="133"/>
      <c r="D2005" s="8"/>
    </row>
    <row r="2006" spans="1:4" x14ac:dyDescent="0.25">
      <c r="A2006" s="133"/>
      <c r="D2006" s="8"/>
    </row>
    <row r="2007" spans="1:4" x14ac:dyDescent="0.25">
      <c r="A2007" s="133"/>
      <c r="D2007" s="8"/>
    </row>
    <row r="2008" spans="1:4" x14ac:dyDescent="0.25">
      <c r="A2008" s="133"/>
      <c r="D2008" s="8"/>
    </row>
    <row r="2009" spans="1:4" x14ac:dyDescent="0.25">
      <c r="A2009" s="133"/>
      <c r="D2009" s="8"/>
    </row>
    <row r="2010" spans="1:4" x14ac:dyDescent="0.25">
      <c r="A2010" s="133"/>
      <c r="D2010" s="8"/>
    </row>
    <row r="2011" spans="1:4" x14ac:dyDescent="0.25">
      <c r="A2011" s="133"/>
      <c r="D2011" s="8"/>
    </row>
    <row r="2012" spans="1:4" x14ac:dyDescent="0.25">
      <c r="A2012" s="133"/>
      <c r="D2012" s="8"/>
    </row>
    <row r="2013" spans="1:4" x14ac:dyDescent="0.25">
      <c r="A2013" s="133"/>
      <c r="D2013" s="8"/>
    </row>
    <row r="2014" spans="1:4" x14ac:dyDescent="0.25">
      <c r="A2014" s="133"/>
      <c r="D2014" s="8"/>
    </row>
    <row r="2015" spans="1:4" x14ac:dyDescent="0.25">
      <c r="A2015" s="133"/>
      <c r="D2015" s="8"/>
    </row>
    <row r="2016" spans="1:4" x14ac:dyDescent="0.25">
      <c r="A2016" s="133"/>
      <c r="D2016" s="8"/>
    </row>
    <row r="2017" spans="1:4" x14ac:dyDescent="0.25">
      <c r="A2017" s="133"/>
      <c r="D2017" s="8"/>
    </row>
    <row r="2018" spans="1:4" x14ac:dyDescent="0.25">
      <c r="A2018" s="133"/>
      <c r="D2018" s="8"/>
    </row>
    <row r="2019" spans="1:4" x14ac:dyDescent="0.25">
      <c r="A2019" s="133"/>
      <c r="D2019" s="8"/>
    </row>
    <row r="2020" spans="1:4" x14ac:dyDescent="0.25">
      <c r="A2020" s="133"/>
      <c r="D2020" s="8"/>
    </row>
    <row r="2021" spans="1:4" x14ac:dyDescent="0.25">
      <c r="A2021" s="133"/>
      <c r="D2021" s="8"/>
    </row>
    <row r="2022" spans="1:4" x14ac:dyDescent="0.25">
      <c r="A2022" s="133"/>
      <c r="D2022" s="8"/>
    </row>
    <row r="2023" spans="1:4" x14ac:dyDescent="0.25">
      <c r="A2023" s="133"/>
      <c r="D2023" s="8"/>
    </row>
    <row r="2024" spans="1:4" x14ac:dyDescent="0.25">
      <c r="A2024" s="133"/>
      <c r="D2024" s="8"/>
    </row>
    <row r="2025" spans="1:4" x14ac:dyDescent="0.25">
      <c r="A2025" s="133"/>
      <c r="D2025" s="8"/>
    </row>
    <row r="2026" spans="1:4" x14ac:dyDescent="0.25">
      <c r="A2026" s="133"/>
      <c r="D2026" s="8"/>
    </row>
    <row r="2027" spans="1:4" x14ac:dyDescent="0.25">
      <c r="A2027" s="133"/>
      <c r="D2027" s="8"/>
    </row>
    <row r="2028" spans="1:4" x14ac:dyDescent="0.25">
      <c r="A2028" s="133"/>
      <c r="D2028" s="8"/>
    </row>
    <row r="2029" spans="1:4" x14ac:dyDescent="0.25">
      <c r="A2029" s="133"/>
      <c r="D2029" s="8"/>
    </row>
    <row r="2030" spans="1:4" x14ac:dyDescent="0.25">
      <c r="A2030" s="133"/>
      <c r="D2030" s="8"/>
    </row>
    <row r="2031" spans="1:4" x14ac:dyDescent="0.25">
      <c r="A2031" s="133"/>
      <c r="D2031" s="8"/>
    </row>
    <row r="2032" spans="1:4" x14ac:dyDescent="0.25">
      <c r="A2032" s="133"/>
      <c r="D2032" s="8"/>
    </row>
    <row r="2033" spans="1:4" x14ac:dyDescent="0.25">
      <c r="A2033" s="133"/>
      <c r="D2033" s="8"/>
    </row>
    <row r="2034" spans="1:4" x14ac:dyDescent="0.25">
      <c r="A2034" s="133"/>
      <c r="D2034" s="8"/>
    </row>
    <row r="2035" spans="1:4" x14ac:dyDescent="0.25">
      <c r="A2035" s="133"/>
      <c r="D2035" s="8"/>
    </row>
    <row r="2036" spans="1:4" x14ac:dyDescent="0.25">
      <c r="A2036" s="133"/>
      <c r="D2036" s="8"/>
    </row>
    <row r="2037" spans="1:4" x14ac:dyDescent="0.25">
      <c r="A2037" s="133"/>
      <c r="D2037" s="8"/>
    </row>
    <row r="2038" spans="1:4" x14ac:dyDescent="0.25">
      <c r="A2038" s="133"/>
      <c r="D2038" s="8"/>
    </row>
    <row r="2039" spans="1:4" x14ac:dyDescent="0.25">
      <c r="A2039" s="133"/>
      <c r="D2039" s="8"/>
    </row>
    <row r="2040" spans="1:4" x14ac:dyDescent="0.25">
      <c r="A2040" s="133"/>
      <c r="D2040" s="8"/>
    </row>
    <row r="2041" spans="1:4" x14ac:dyDescent="0.25">
      <c r="A2041" s="133"/>
      <c r="D2041" s="8"/>
    </row>
    <row r="2042" spans="1:4" x14ac:dyDescent="0.25">
      <c r="A2042" s="133"/>
      <c r="D2042" s="8"/>
    </row>
    <row r="2043" spans="1:4" x14ac:dyDescent="0.25">
      <c r="A2043" s="133"/>
      <c r="D2043" s="8"/>
    </row>
    <row r="2044" spans="1:4" x14ac:dyDescent="0.25">
      <c r="A2044" s="133"/>
      <c r="D2044" s="8"/>
    </row>
    <row r="2045" spans="1:4" x14ac:dyDescent="0.25">
      <c r="A2045" s="133"/>
      <c r="D2045" s="8"/>
    </row>
    <row r="2046" spans="1:4" x14ac:dyDescent="0.25">
      <c r="A2046" s="133"/>
      <c r="D2046" s="8"/>
    </row>
    <row r="2047" spans="1:4" x14ac:dyDescent="0.25">
      <c r="A2047" s="133"/>
      <c r="D2047" s="8"/>
    </row>
    <row r="2048" spans="1:4" x14ac:dyDescent="0.25">
      <c r="A2048" s="133"/>
      <c r="D2048" s="8"/>
    </row>
    <row r="2049" spans="1:4" x14ac:dyDescent="0.25">
      <c r="A2049" s="133"/>
      <c r="D2049" s="8"/>
    </row>
    <row r="2050" spans="1:4" x14ac:dyDescent="0.25">
      <c r="A2050" s="133"/>
      <c r="D2050" s="8"/>
    </row>
    <row r="2051" spans="1:4" x14ac:dyDescent="0.25">
      <c r="A2051" s="133"/>
      <c r="D2051" s="8"/>
    </row>
    <row r="2052" spans="1:4" x14ac:dyDescent="0.25">
      <c r="A2052" s="133"/>
      <c r="D2052" s="8"/>
    </row>
    <row r="2053" spans="1:4" x14ac:dyDescent="0.25">
      <c r="A2053" s="133"/>
      <c r="D2053" s="8"/>
    </row>
    <row r="2054" spans="1:4" x14ac:dyDescent="0.25">
      <c r="A2054" s="133"/>
      <c r="D2054" s="8"/>
    </row>
    <row r="2055" spans="1:4" x14ac:dyDescent="0.25">
      <c r="A2055" s="133"/>
      <c r="D2055" s="8"/>
    </row>
    <row r="2056" spans="1:4" x14ac:dyDescent="0.25">
      <c r="A2056" s="133"/>
      <c r="D2056" s="8"/>
    </row>
    <row r="2057" spans="1:4" x14ac:dyDescent="0.25">
      <c r="A2057" s="133"/>
      <c r="D2057" s="8"/>
    </row>
    <row r="2058" spans="1:4" x14ac:dyDescent="0.25">
      <c r="A2058" s="133"/>
      <c r="D2058" s="8"/>
    </row>
    <row r="2059" spans="1:4" x14ac:dyDescent="0.25">
      <c r="A2059" s="133"/>
      <c r="D2059" s="8"/>
    </row>
    <row r="2060" spans="1:4" x14ac:dyDescent="0.25">
      <c r="A2060" s="133"/>
      <c r="D2060" s="8"/>
    </row>
    <row r="2061" spans="1:4" x14ac:dyDescent="0.25">
      <c r="A2061" s="133"/>
      <c r="D2061" s="8"/>
    </row>
    <row r="2062" spans="1:4" x14ac:dyDescent="0.25">
      <c r="A2062" s="133"/>
      <c r="D2062" s="8"/>
    </row>
    <row r="2063" spans="1:4" x14ac:dyDescent="0.25">
      <c r="A2063" s="133"/>
      <c r="D2063" s="8"/>
    </row>
    <row r="2064" spans="1:4" x14ac:dyDescent="0.25">
      <c r="A2064" s="133"/>
      <c r="D2064" s="8"/>
    </row>
    <row r="2065" spans="1:4" x14ac:dyDescent="0.25">
      <c r="A2065" s="133"/>
      <c r="D2065" s="8"/>
    </row>
    <row r="2066" spans="1:4" x14ac:dyDescent="0.25">
      <c r="A2066" s="133"/>
      <c r="D2066" s="8"/>
    </row>
    <row r="2067" spans="1:4" x14ac:dyDescent="0.25">
      <c r="A2067" s="133"/>
      <c r="D2067" s="8"/>
    </row>
    <row r="2068" spans="1:4" x14ac:dyDescent="0.25">
      <c r="A2068" s="133"/>
      <c r="D2068" s="8"/>
    </row>
    <row r="2069" spans="1:4" x14ac:dyDescent="0.25">
      <c r="A2069" s="133"/>
      <c r="D2069" s="8"/>
    </row>
    <row r="2070" spans="1:4" x14ac:dyDescent="0.25">
      <c r="A2070" s="133"/>
      <c r="D2070" s="8"/>
    </row>
    <row r="2071" spans="1:4" x14ac:dyDescent="0.25">
      <c r="A2071" s="133"/>
      <c r="D2071" s="8"/>
    </row>
    <row r="2072" spans="1:4" x14ac:dyDescent="0.25">
      <c r="A2072" s="133"/>
      <c r="D2072" s="8"/>
    </row>
    <row r="2073" spans="1:4" x14ac:dyDescent="0.25">
      <c r="A2073" s="133"/>
      <c r="D2073" s="8"/>
    </row>
    <row r="2074" spans="1:4" x14ac:dyDescent="0.25">
      <c r="A2074" s="133"/>
      <c r="D2074" s="8"/>
    </row>
    <row r="2075" spans="1:4" x14ac:dyDescent="0.25">
      <c r="A2075" s="133"/>
      <c r="D2075" s="8"/>
    </row>
    <row r="2076" spans="1:4" x14ac:dyDescent="0.25">
      <c r="A2076" s="133"/>
      <c r="D2076" s="8"/>
    </row>
    <row r="2077" spans="1:4" x14ac:dyDescent="0.25">
      <c r="A2077" s="133"/>
      <c r="D2077" s="8"/>
    </row>
    <row r="2078" spans="1:4" x14ac:dyDescent="0.25">
      <c r="A2078" s="133"/>
      <c r="D2078" s="8"/>
    </row>
    <row r="2079" spans="1:4" x14ac:dyDescent="0.25">
      <c r="A2079" s="133"/>
      <c r="D2079" s="8"/>
    </row>
    <row r="2080" spans="1:4" x14ac:dyDescent="0.25">
      <c r="A2080" s="133"/>
      <c r="D2080" s="8"/>
    </row>
    <row r="2081" spans="1:4" x14ac:dyDescent="0.25">
      <c r="A2081" s="133"/>
      <c r="D2081" s="8"/>
    </row>
    <row r="2082" spans="1:4" x14ac:dyDescent="0.25">
      <c r="A2082" s="133"/>
      <c r="D2082" s="8"/>
    </row>
    <row r="2083" spans="1:4" x14ac:dyDescent="0.25">
      <c r="A2083" s="133"/>
      <c r="D2083" s="8"/>
    </row>
    <row r="2084" spans="1:4" x14ac:dyDescent="0.25">
      <c r="A2084" s="133"/>
      <c r="D2084" s="8"/>
    </row>
    <row r="2085" spans="1:4" x14ac:dyDescent="0.25">
      <c r="A2085" s="133"/>
      <c r="D2085" s="8"/>
    </row>
    <row r="2086" spans="1:4" x14ac:dyDescent="0.25">
      <c r="A2086" s="133"/>
      <c r="D2086" s="8"/>
    </row>
    <row r="2087" spans="1:4" x14ac:dyDescent="0.25">
      <c r="A2087" s="133"/>
      <c r="D2087" s="8"/>
    </row>
    <row r="2088" spans="1:4" x14ac:dyDescent="0.25">
      <c r="A2088" s="133"/>
      <c r="D2088" s="8"/>
    </row>
    <row r="2089" spans="1:4" x14ac:dyDescent="0.25">
      <c r="A2089" s="133"/>
      <c r="D2089" s="8"/>
    </row>
    <row r="2090" spans="1:4" x14ac:dyDescent="0.25">
      <c r="A2090" s="133"/>
      <c r="D2090" s="8"/>
    </row>
    <row r="2091" spans="1:4" x14ac:dyDescent="0.25">
      <c r="A2091" s="133"/>
      <c r="D2091" s="8"/>
    </row>
    <row r="2092" spans="1:4" x14ac:dyDescent="0.25">
      <c r="A2092" s="133"/>
      <c r="D2092" s="8"/>
    </row>
    <row r="2093" spans="1:4" x14ac:dyDescent="0.25">
      <c r="A2093" s="133"/>
      <c r="D2093" s="8"/>
    </row>
    <row r="2094" spans="1:4" x14ac:dyDescent="0.25">
      <c r="A2094" s="133"/>
      <c r="D2094" s="8"/>
    </row>
    <row r="2095" spans="1:4" x14ac:dyDescent="0.25">
      <c r="A2095" s="133"/>
      <c r="D2095" s="8"/>
    </row>
    <row r="2096" spans="1:4" x14ac:dyDescent="0.25">
      <c r="A2096" s="133"/>
      <c r="D2096" s="8"/>
    </row>
    <row r="2097" spans="1:4" x14ac:dyDescent="0.25">
      <c r="A2097" s="133"/>
      <c r="D2097" s="8"/>
    </row>
    <row r="2098" spans="1:4" x14ac:dyDescent="0.25">
      <c r="A2098" s="133"/>
      <c r="D2098" s="8"/>
    </row>
    <row r="2099" spans="1:4" x14ac:dyDescent="0.25">
      <c r="A2099" s="133"/>
      <c r="D2099" s="8"/>
    </row>
    <row r="2100" spans="1:4" x14ac:dyDescent="0.25">
      <c r="A2100" s="133"/>
      <c r="D2100" s="8"/>
    </row>
    <row r="2101" spans="1:4" x14ac:dyDescent="0.25">
      <c r="A2101" s="133"/>
      <c r="D2101" s="8"/>
    </row>
    <row r="2102" spans="1:4" x14ac:dyDescent="0.25">
      <c r="A2102" s="133"/>
      <c r="D2102" s="8"/>
    </row>
    <row r="2103" spans="1:4" x14ac:dyDescent="0.25">
      <c r="A2103" s="133"/>
      <c r="D2103" s="8"/>
    </row>
    <row r="2104" spans="1:4" x14ac:dyDescent="0.25">
      <c r="A2104" s="133"/>
      <c r="D2104" s="8"/>
    </row>
    <row r="2105" spans="1:4" x14ac:dyDescent="0.25">
      <c r="A2105" s="133"/>
      <c r="D2105" s="8"/>
    </row>
    <row r="2106" spans="1:4" x14ac:dyDescent="0.25">
      <c r="A2106" s="133"/>
      <c r="D2106" s="8"/>
    </row>
    <row r="2107" spans="1:4" x14ac:dyDescent="0.25">
      <c r="A2107" s="133"/>
      <c r="D2107" s="8"/>
    </row>
    <row r="2108" spans="1:4" x14ac:dyDescent="0.25">
      <c r="A2108" s="133"/>
      <c r="D2108" s="8"/>
    </row>
    <row r="2109" spans="1:4" x14ac:dyDescent="0.25">
      <c r="A2109" s="133"/>
      <c r="D2109" s="8"/>
    </row>
    <row r="2110" spans="1:4" x14ac:dyDescent="0.25">
      <c r="A2110" s="133"/>
      <c r="D2110" s="8"/>
    </row>
    <row r="2111" spans="1:4" x14ac:dyDescent="0.25">
      <c r="A2111" s="133"/>
      <c r="D2111" s="8"/>
    </row>
    <row r="2112" spans="1:4" x14ac:dyDescent="0.25">
      <c r="A2112" s="133"/>
      <c r="D2112" s="8"/>
    </row>
    <row r="2113" spans="1:4" x14ac:dyDescent="0.25">
      <c r="A2113" s="133"/>
      <c r="D2113" s="8"/>
    </row>
    <row r="2114" spans="1:4" x14ac:dyDescent="0.25">
      <c r="A2114" s="133"/>
      <c r="D2114" s="8"/>
    </row>
    <row r="2115" spans="1:4" x14ac:dyDescent="0.25">
      <c r="A2115" s="133"/>
      <c r="D2115" s="8"/>
    </row>
    <row r="2116" spans="1:4" x14ac:dyDescent="0.25">
      <c r="A2116" s="133"/>
      <c r="D2116" s="8"/>
    </row>
    <row r="2117" spans="1:4" x14ac:dyDescent="0.25">
      <c r="A2117" s="133"/>
      <c r="D2117" s="8"/>
    </row>
    <row r="2118" spans="1:4" x14ac:dyDescent="0.25">
      <c r="A2118" s="133"/>
      <c r="D2118" s="8"/>
    </row>
    <row r="2119" spans="1:4" x14ac:dyDescent="0.25">
      <c r="A2119" s="133"/>
      <c r="D2119" s="8"/>
    </row>
    <row r="2120" spans="1:4" x14ac:dyDescent="0.25">
      <c r="A2120" s="133"/>
      <c r="D2120" s="8"/>
    </row>
    <row r="2121" spans="1:4" x14ac:dyDescent="0.25">
      <c r="A2121" s="133"/>
      <c r="D2121" s="8"/>
    </row>
    <row r="2122" spans="1:4" x14ac:dyDescent="0.25">
      <c r="A2122" s="133"/>
      <c r="D2122" s="8"/>
    </row>
    <row r="2123" spans="1:4" x14ac:dyDescent="0.25">
      <c r="A2123" s="133"/>
      <c r="D2123" s="8"/>
    </row>
    <row r="2124" spans="1:4" x14ac:dyDescent="0.25">
      <c r="A2124" s="133"/>
      <c r="D2124" s="8"/>
    </row>
    <row r="2125" spans="1:4" x14ac:dyDescent="0.25">
      <c r="A2125" s="133"/>
      <c r="D2125" s="8"/>
    </row>
    <row r="2126" spans="1:4" x14ac:dyDescent="0.25">
      <c r="A2126" s="133"/>
      <c r="D2126" s="8"/>
    </row>
    <row r="2127" spans="1:4" x14ac:dyDescent="0.25">
      <c r="A2127" s="133"/>
      <c r="D2127" s="8"/>
    </row>
    <row r="2128" spans="1:4" x14ac:dyDescent="0.25">
      <c r="A2128" s="133"/>
      <c r="D2128" s="8"/>
    </row>
    <row r="2129" spans="1:4" x14ac:dyDescent="0.25">
      <c r="A2129" s="133"/>
      <c r="D2129" s="8"/>
    </row>
    <row r="2130" spans="1:4" x14ac:dyDescent="0.25">
      <c r="A2130" s="133"/>
      <c r="D2130" s="8"/>
    </row>
    <row r="2131" spans="1:4" x14ac:dyDescent="0.25">
      <c r="A2131" s="133"/>
      <c r="D2131" s="8"/>
    </row>
    <row r="2132" spans="1:4" x14ac:dyDescent="0.25">
      <c r="A2132" s="133"/>
      <c r="D2132" s="8"/>
    </row>
    <row r="2133" spans="1:4" x14ac:dyDescent="0.25">
      <c r="A2133" s="133"/>
      <c r="D2133" s="8"/>
    </row>
    <row r="2134" spans="1:4" x14ac:dyDescent="0.25">
      <c r="A2134" s="133"/>
      <c r="D2134" s="8"/>
    </row>
    <row r="2135" spans="1:4" x14ac:dyDescent="0.25">
      <c r="A2135" s="133"/>
      <c r="D2135" s="8"/>
    </row>
    <row r="2136" spans="1:4" x14ac:dyDescent="0.25">
      <c r="A2136" s="133"/>
      <c r="D2136" s="8"/>
    </row>
    <row r="2137" spans="1:4" x14ac:dyDescent="0.25">
      <c r="A2137" s="133"/>
      <c r="D2137" s="8"/>
    </row>
    <row r="2138" spans="1:4" x14ac:dyDescent="0.25">
      <c r="A2138" s="133"/>
      <c r="D2138" s="8"/>
    </row>
    <row r="2139" spans="1:4" x14ac:dyDescent="0.25">
      <c r="A2139" s="133"/>
      <c r="D2139" s="8"/>
    </row>
    <row r="2140" spans="1:4" x14ac:dyDescent="0.25">
      <c r="A2140" s="133"/>
      <c r="D2140" s="8"/>
    </row>
    <row r="2141" spans="1:4" x14ac:dyDescent="0.25">
      <c r="A2141" s="133"/>
      <c r="D2141" s="8"/>
    </row>
    <row r="2142" spans="1:4" x14ac:dyDescent="0.25">
      <c r="A2142" s="133"/>
      <c r="D2142" s="8"/>
    </row>
    <row r="2143" spans="1:4" x14ac:dyDescent="0.25">
      <c r="A2143" s="133"/>
      <c r="D2143" s="8"/>
    </row>
    <row r="2144" spans="1:4" x14ac:dyDescent="0.25">
      <c r="A2144" s="133"/>
      <c r="D2144" s="8"/>
    </row>
    <row r="2145" spans="1:4" x14ac:dyDescent="0.25">
      <c r="A2145" s="133"/>
      <c r="D2145" s="8"/>
    </row>
    <row r="2146" spans="1:4" x14ac:dyDescent="0.25">
      <c r="A2146" s="133"/>
      <c r="D2146" s="8"/>
    </row>
    <row r="2147" spans="1:4" x14ac:dyDescent="0.25">
      <c r="A2147" s="133"/>
      <c r="D2147" s="8"/>
    </row>
    <row r="2148" spans="1:4" x14ac:dyDescent="0.25">
      <c r="A2148" s="133"/>
      <c r="D2148" s="8"/>
    </row>
    <row r="2149" spans="1:4" x14ac:dyDescent="0.25">
      <c r="A2149" s="133"/>
      <c r="D2149" s="8"/>
    </row>
    <row r="2150" spans="1:4" x14ac:dyDescent="0.25">
      <c r="A2150" s="133"/>
      <c r="D2150" s="8"/>
    </row>
    <row r="2151" spans="1:4" x14ac:dyDescent="0.25">
      <c r="A2151" s="133"/>
      <c r="D2151" s="8"/>
    </row>
    <row r="2152" spans="1:4" x14ac:dyDescent="0.25">
      <c r="A2152" s="133"/>
      <c r="D2152" s="8"/>
    </row>
    <row r="2153" spans="1:4" x14ac:dyDescent="0.25">
      <c r="A2153" s="133"/>
      <c r="D2153" s="8"/>
    </row>
    <row r="2154" spans="1:4" x14ac:dyDescent="0.25">
      <c r="A2154" s="133"/>
      <c r="D2154" s="8"/>
    </row>
    <row r="2155" spans="1:4" x14ac:dyDescent="0.25">
      <c r="A2155" s="133"/>
      <c r="D2155" s="8"/>
    </row>
    <row r="2156" spans="1:4" x14ac:dyDescent="0.25">
      <c r="A2156" s="133"/>
      <c r="D2156" s="8"/>
    </row>
    <row r="2157" spans="1:4" x14ac:dyDescent="0.25">
      <c r="A2157" s="133"/>
      <c r="D2157" s="8"/>
    </row>
    <row r="2158" spans="1:4" x14ac:dyDescent="0.25">
      <c r="A2158" s="133"/>
      <c r="D2158" s="8"/>
    </row>
    <row r="2159" spans="1:4" x14ac:dyDescent="0.25">
      <c r="A2159" s="133"/>
      <c r="D2159" s="8"/>
    </row>
    <row r="2160" spans="1:4" x14ac:dyDescent="0.25">
      <c r="A2160" s="133"/>
      <c r="D2160" s="8"/>
    </row>
    <row r="2161" spans="1:4" x14ac:dyDescent="0.25">
      <c r="A2161" s="133"/>
      <c r="D2161" s="8"/>
    </row>
    <row r="2162" spans="1:4" x14ac:dyDescent="0.25">
      <c r="A2162" s="133"/>
      <c r="D2162" s="8"/>
    </row>
    <row r="2163" spans="1:4" x14ac:dyDescent="0.25">
      <c r="A2163" s="133"/>
      <c r="D2163" s="8"/>
    </row>
    <row r="2164" spans="1:4" x14ac:dyDescent="0.25">
      <c r="A2164" s="133"/>
      <c r="D2164" s="8"/>
    </row>
    <row r="2165" spans="1:4" x14ac:dyDescent="0.25">
      <c r="A2165" s="133"/>
      <c r="D2165" s="8"/>
    </row>
    <row r="2166" spans="1:4" x14ac:dyDescent="0.25">
      <c r="A2166" s="133"/>
      <c r="D2166" s="8"/>
    </row>
    <row r="2167" spans="1:4" x14ac:dyDescent="0.25">
      <c r="A2167" s="133"/>
      <c r="D2167" s="8"/>
    </row>
    <row r="2168" spans="1:4" x14ac:dyDescent="0.25">
      <c r="A2168" s="133"/>
      <c r="D2168" s="8"/>
    </row>
    <row r="2169" spans="1:4" x14ac:dyDescent="0.25">
      <c r="A2169" s="133"/>
      <c r="D2169" s="8"/>
    </row>
    <row r="2170" spans="1:4" x14ac:dyDescent="0.25">
      <c r="A2170" s="133"/>
      <c r="D2170" s="8"/>
    </row>
    <row r="2171" spans="1:4" x14ac:dyDescent="0.25">
      <c r="A2171" s="133"/>
      <c r="D2171" s="8"/>
    </row>
    <row r="2172" spans="1:4" x14ac:dyDescent="0.25">
      <c r="A2172" s="133"/>
      <c r="D2172" s="8"/>
    </row>
    <row r="2173" spans="1:4" x14ac:dyDescent="0.25">
      <c r="A2173" s="133"/>
      <c r="D2173" s="8"/>
    </row>
    <row r="2174" spans="1:4" x14ac:dyDescent="0.25">
      <c r="A2174" s="133"/>
      <c r="D2174" s="8"/>
    </row>
    <row r="2175" spans="1:4" x14ac:dyDescent="0.25">
      <c r="A2175" s="133"/>
      <c r="D2175" s="8"/>
    </row>
    <row r="2176" spans="1:4" x14ac:dyDescent="0.25">
      <c r="A2176" s="133"/>
      <c r="D2176" s="8"/>
    </row>
    <row r="2177" spans="1:4" x14ac:dyDescent="0.25">
      <c r="A2177" s="133"/>
      <c r="D2177" s="8"/>
    </row>
    <row r="2178" spans="1:4" x14ac:dyDescent="0.25">
      <c r="A2178" s="133"/>
      <c r="D2178" s="8"/>
    </row>
    <row r="2179" spans="1:4" x14ac:dyDescent="0.25">
      <c r="A2179" s="133"/>
      <c r="D2179" s="8"/>
    </row>
    <row r="2180" spans="1:4" x14ac:dyDescent="0.25">
      <c r="A2180" s="133"/>
      <c r="D2180" s="8"/>
    </row>
    <row r="2181" spans="1:4" x14ac:dyDescent="0.25">
      <c r="A2181" s="133"/>
      <c r="D2181" s="8"/>
    </row>
    <row r="2182" spans="1:4" x14ac:dyDescent="0.25">
      <c r="A2182" s="133"/>
      <c r="D2182" s="8"/>
    </row>
    <row r="2183" spans="1:4" x14ac:dyDescent="0.25">
      <c r="A2183" s="133"/>
      <c r="D2183" s="8"/>
    </row>
    <row r="2184" spans="1:4" x14ac:dyDescent="0.25">
      <c r="A2184" s="133"/>
      <c r="D2184" s="8"/>
    </row>
    <row r="2185" spans="1:4" x14ac:dyDescent="0.25">
      <c r="A2185" s="133"/>
      <c r="D2185" s="8"/>
    </row>
    <row r="2186" spans="1:4" x14ac:dyDescent="0.25">
      <c r="A2186" s="133"/>
      <c r="D2186" s="8"/>
    </row>
    <row r="2187" spans="1:4" x14ac:dyDescent="0.25">
      <c r="A2187" s="133"/>
      <c r="D2187" s="8"/>
    </row>
    <row r="2188" spans="1:4" x14ac:dyDescent="0.25">
      <c r="A2188" s="133"/>
      <c r="D2188" s="8"/>
    </row>
    <row r="2189" spans="1:4" x14ac:dyDescent="0.25">
      <c r="A2189" s="133"/>
      <c r="D2189" s="8"/>
    </row>
    <row r="2190" spans="1:4" x14ac:dyDescent="0.25">
      <c r="A2190" s="133"/>
      <c r="D2190" s="8"/>
    </row>
    <row r="2191" spans="1:4" x14ac:dyDescent="0.25">
      <c r="A2191" s="133"/>
      <c r="D2191" s="8"/>
    </row>
    <row r="2192" spans="1:4" x14ac:dyDescent="0.25">
      <c r="A2192" s="133"/>
      <c r="D2192" s="8"/>
    </row>
    <row r="2193" spans="1:4" x14ac:dyDescent="0.25">
      <c r="A2193" s="133"/>
      <c r="D2193" s="8"/>
    </row>
    <row r="2194" spans="1:4" x14ac:dyDescent="0.25">
      <c r="A2194" s="133"/>
      <c r="D2194" s="8"/>
    </row>
    <row r="2195" spans="1:4" x14ac:dyDescent="0.25">
      <c r="A2195" s="133"/>
      <c r="D2195" s="8"/>
    </row>
    <row r="2196" spans="1:4" x14ac:dyDescent="0.25">
      <c r="A2196" s="133"/>
      <c r="D2196" s="8"/>
    </row>
    <row r="2197" spans="1:4" x14ac:dyDescent="0.25">
      <c r="A2197" s="133"/>
      <c r="D2197" s="8"/>
    </row>
    <row r="2198" spans="1:4" x14ac:dyDescent="0.25">
      <c r="A2198" s="133"/>
      <c r="D2198" s="8"/>
    </row>
    <row r="2199" spans="1:4" x14ac:dyDescent="0.25">
      <c r="A2199" s="133"/>
      <c r="D2199" s="8"/>
    </row>
    <row r="2200" spans="1:4" x14ac:dyDescent="0.25">
      <c r="A2200" s="133"/>
      <c r="D2200" s="8"/>
    </row>
    <row r="2201" spans="1:4" x14ac:dyDescent="0.25">
      <c r="A2201" s="133"/>
      <c r="D2201" s="8"/>
    </row>
    <row r="2202" spans="1:4" x14ac:dyDescent="0.25">
      <c r="A2202" s="133"/>
      <c r="D2202" s="8"/>
    </row>
    <row r="2203" spans="1:4" x14ac:dyDescent="0.25">
      <c r="A2203" s="133"/>
      <c r="D2203" s="8"/>
    </row>
    <row r="2204" spans="1:4" x14ac:dyDescent="0.25">
      <c r="A2204" s="133"/>
      <c r="D2204" s="8"/>
    </row>
    <row r="2205" spans="1:4" x14ac:dyDescent="0.25">
      <c r="A2205" s="133"/>
      <c r="D2205" s="8"/>
    </row>
    <row r="2206" spans="1:4" x14ac:dyDescent="0.25">
      <c r="A2206" s="133"/>
      <c r="D2206" s="8"/>
    </row>
    <row r="2207" spans="1:4" x14ac:dyDescent="0.25">
      <c r="A2207" s="133"/>
      <c r="D2207" s="8"/>
    </row>
    <row r="2208" spans="1:4" x14ac:dyDescent="0.25">
      <c r="A2208" s="133"/>
      <c r="D2208" s="8"/>
    </row>
    <row r="2209" spans="1:4" x14ac:dyDescent="0.25">
      <c r="A2209" s="133"/>
      <c r="D2209" s="8"/>
    </row>
    <row r="2210" spans="1:4" x14ac:dyDescent="0.25">
      <c r="A2210" s="133"/>
      <c r="D2210" s="8"/>
    </row>
    <row r="2211" spans="1:4" x14ac:dyDescent="0.25">
      <c r="A2211" s="133"/>
      <c r="D2211" s="8"/>
    </row>
    <row r="2212" spans="1:4" x14ac:dyDescent="0.25">
      <c r="A2212" s="133"/>
      <c r="D2212" s="8"/>
    </row>
    <row r="2213" spans="1:4" x14ac:dyDescent="0.25">
      <c r="A2213" s="133"/>
      <c r="D2213" s="8"/>
    </row>
    <row r="2214" spans="1:4" x14ac:dyDescent="0.25">
      <c r="A2214" s="133"/>
      <c r="D2214" s="8"/>
    </row>
    <row r="2215" spans="1:4" x14ac:dyDescent="0.25">
      <c r="A2215" s="133"/>
      <c r="D2215" s="8"/>
    </row>
    <row r="2216" spans="1:4" x14ac:dyDescent="0.25">
      <c r="A2216" s="133"/>
      <c r="D2216" s="8"/>
    </row>
    <row r="2217" spans="1:4" x14ac:dyDescent="0.25">
      <c r="A2217" s="133"/>
      <c r="D2217" s="8"/>
    </row>
    <row r="2218" spans="1:4" x14ac:dyDescent="0.25">
      <c r="A2218" s="133"/>
      <c r="D2218" s="8"/>
    </row>
    <row r="2219" spans="1:4" x14ac:dyDescent="0.25">
      <c r="A2219" s="133"/>
      <c r="D2219" s="8"/>
    </row>
    <row r="2220" spans="1:4" x14ac:dyDescent="0.25">
      <c r="A2220" s="133"/>
      <c r="D2220" s="8"/>
    </row>
    <row r="2221" spans="1:4" x14ac:dyDescent="0.25">
      <c r="A2221" s="133"/>
      <c r="D2221" s="8"/>
    </row>
    <row r="2222" spans="1:4" x14ac:dyDescent="0.25">
      <c r="A2222" s="133"/>
      <c r="D2222" s="8"/>
    </row>
    <row r="2223" spans="1:4" x14ac:dyDescent="0.25">
      <c r="A2223" s="133"/>
      <c r="D2223" s="8"/>
    </row>
    <row r="2224" spans="1:4" x14ac:dyDescent="0.25">
      <c r="A2224" s="133"/>
      <c r="D2224" s="8"/>
    </row>
    <row r="2225" spans="1:4" x14ac:dyDescent="0.25">
      <c r="A2225" s="133"/>
      <c r="D2225" s="8"/>
    </row>
    <row r="2226" spans="1:4" x14ac:dyDescent="0.25">
      <c r="A2226" s="133"/>
      <c r="D2226" s="8"/>
    </row>
    <row r="2227" spans="1:4" x14ac:dyDescent="0.25">
      <c r="A2227" s="133"/>
      <c r="D2227" s="8"/>
    </row>
    <row r="2228" spans="1:4" x14ac:dyDescent="0.25">
      <c r="A2228" s="133"/>
      <c r="D2228" s="8"/>
    </row>
    <row r="2229" spans="1:4" x14ac:dyDescent="0.25">
      <c r="A2229" s="133"/>
      <c r="D2229" s="8"/>
    </row>
    <row r="2230" spans="1:4" x14ac:dyDescent="0.25">
      <c r="A2230" s="133"/>
      <c r="D2230" s="8"/>
    </row>
    <row r="2231" spans="1:4" x14ac:dyDescent="0.25">
      <c r="A2231" s="133"/>
      <c r="D2231" s="8"/>
    </row>
    <row r="2232" spans="1:4" x14ac:dyDescent="0.25">
      <c r="A2232" s="133"/>
      <c r="D2232" s="8"/>
    </row>
    <row r="2233" spans="1:4" x14ac:dyDescent="0.25">
      <c r="A2233" s="133"/>
      <c r="D2233" s="8"/>
    </row>
    <row r="2234" spans="1:4" x14ac:dyDescent="0.25">
      <c r="A2234" s="133"/>
      <c r="D2234" s="8"/>
    </row>
    <row r="2235" spans="1:4" x14ac:dyDescent="0.25">
      <c r="A2235" s="133"/>
      <c r="D2235" s="8"/>
    </row>
    <row r="2236" spans="1:4" x14ac:dyDescent="0.25">
      <c r="A2236" s="133"/>
      <c r="D2236" s="8"/>
    </row>
    <row r="2237" spans="1:4" x14ac:dyDescent="0.25">
      <c r="A2237" s="133"/>
      <c r="D2237" s="8"/>
    </row>
    <row r="2238" spans="1:4" x14ac:dyDescent="0.25">
      <c r="A2238" s="133"/>
      <c r="D2238" s="8"/>
    </row>
    <row r="2239" spans="1:4" x14ac:dyDescent="0.25">
      <c r="A2239" s="133"/>
      <c r="D2239" s="8"/>
    </row>
    <row r="2240" spans="1:4" x14ac:dyDescent="0.25">
      <c r="A2240" s="133"/>
      <c r="D2240" s="8"/>
    </row>
    <row r="2241" spans="1:4" x14ac:dyDescent="0.25">
      <c r="A2241" s="133"/>
      <c r="D2241" s="8"/>
    </row>
    <row r="2242" spans="1:4" x14ac:dyDescent="0.25">
      <c r="A2242" s="133"/>
      <c r="D2242" s="8"/>
    </row>
    <row r="2243" spans="1:4" x14ac:dyDescent="0.25">
      <c r="A2243" s="133"/>
      <c r="D2243" s="8"/>
    </row>
    <row r="2244" spans="1:4" x14ac:dyDescent="0.25">
      <c r="A2244" s="133"/>
      <c r="D2244" s="8"/>
    </row>
    <row r="2245" spans="1:4" x14ac:dyDescent="0.25">
      <c r="A2245" s="133"/>
      <c r="D2245" s="8"/>
    </row>
    <row r="2246" spans="1:4" x14ac:dyDescent="0.25">
      <c r="A2246" s="133"/>
      <c r="D2246" s="8"/>
    </row>
    <row r="2247" spans="1:4" x14ac:dyDescent="0.25">
      <c r="A2247" s="133"/>
      <c r="D2247" s="8"/>
    </row>
    <row r="2248" spans="1:4" x14ac:dyDescent="0.25">
      <c r="A2248" s="133"/>
      <c r="D2248" s="8"/>
    </row>
    <row r="2249" spans="1:4" x14ac:dyDescent="0.25">
      <c r="A2249" s="133"/>
      <c r="D2249" s="8"/>
    </row>
    <row r="2250" spans="1:4" x14ac:dyDescent="0.25">
      <c r="A2250" s="133"/>
      <c r="D2250" s="8"/>
    </row>
    <row r="2251" spans="1:4" x14ac:dyDescent="0.25">
      <c r="A2251" s="133"/>
      <c r="D2251" s="8"/>
    </row>
    <row r="2252" spans="1:4" x14ac:dyDescent="0.25">
      <c r="A2252" s="133"/>
      <c r="D2252" s="8"/>
    </row>
    <row r="2253" spans="1:4" x14ac:dyDescent="0.25">
      <c r="A2253" s="133"/>
      <c r="D2253" s="8"/>
    </row>
    <row r="2254" spans="1:4" x14ac:dyDescent="0.25">
      <c r="A2254" s="133"/>
      <c r="D2254" s="8"/>
    </row>
    <row r="2255" spans="1:4" x14ac:dyDescent="0.25">
      <c r="A2255" s="133"/>
      <c r="D2255" s="8"/>
    </row>
    <row r="2256" spans="1:4" x14ac:dyDescent="0.25">
      <c r="A2256" s="133"/>
      <c r="D2256" s="8"/>
    </row>
    <row r="2257" spans="1:4" x14ac:dyDescent="0.25">
      <c r="A2257" s="133"/>
      <c r="D2257" s="8"/>
    </row>
    <row r="2258" spans="1:4" x14ac:dyDescent="0.25">
      <c r="A2258" s="133"/>
      <c r="D2258" s="8"/>
    </row>
    <row r="2259" spans="1:4" x14ac:dyDescent="0.25">
      <c r="A2259" s="133"/>
      <c r="D2259" s="8"/>
    </row>
    <row r="2260" spans="1:4" x14ac:dyDescent="0.25">
      <c r="A2260" s="133"/>
      <c r="D2260" s="8"/>
    </row>
    <row r="2261" spans="1:4" x14ac:dyDescent="0.25">
      <c r="A2261" s="133"/>
      <c r="D2261" s="8"/>
    </row>
    <row r="2262" spans="1:4" x14ac:dyDescent="0.25">
      <c r="A2262" s="133"/>
      <c r="D2262" s="8"/>
    </row>
    <row r="2263" spans="1:4" x14ac:dyDescent="0.25">
      <c r="A2263" s="133"/>
      <c r="D2263" s="8"/>
    </row>
    <row r="2264" spans="1:4" x14ac:dyDescent="0.25">
      <c r="A2264" s="133"/>
      <c r="D2264" s="8"/>
    </row>
    <row r="2265" spans="1:4" x14ac:dyDescent="0.25">
      <c r="A2265" s="133"/>
      <c r="D2265" s="8"/>
    </row>
    <row r="2266" spans="1:4" x14ac:dyDescent="0.25">
      <c r="A2266" s="133"/>
      <c r="D2266" s="8"/>
    </row>
    <row r="2267" spans="1:4" x14ac:dyDescent="0.25">
      <c r="A2267" s="133"/>
      <c r="D2267" s="8"/>
    </row>
    <row r="2268" spans="1:4" x14ac:dyDescent="0.25">
      <c r="A2268" s="133"/>
      <c r="D2268" s="8"/>
    </row>
    <row r="2269" spans="1:4" x14ac:dyDescent="0.25">
      <c r="A2269" s="133"/>
      <c r="D2269" s="8"/>
    </row>
    <row r="2270" spans="1:4" x14ac:dyDescent="0.25">
      <c r="A2270" s="133"/>
      <c r="D2270" s="8"/>
    </row>
    <row r="2271" spans="1:4" x14ac:dyDescent="0.25">
      <c r="A2271" s="133"/>
      <c r="D2271" s="8"/>
    </row>
    <row r="2272" spans="1:4" x14ac:dyDescent="0.25">
      <c r="A2272" s="133"/>
      <c r="D2272" s="8"/>
    </row>
    <row r="2273" spans="1:4" x14ac:dyDescent="0.25">
      <c r="A2273" s="133"/>
      <c r="D2273" s="8"/>
    </row>
    <row r="2274" spans="1:4" x14ac:dyDescent="0.25">
      <c r="A2274" s="133"/>
      <c r="D2274" s="8"/>
    </row>
    <row r="2275" spans="1:4" x14ac:dyDescent="0.25">
      <c r="A2275" s="133"/>
      <c r="D2275" s="8"/>
    </row>
    <row r="2276" spans="1:4" x14ac:dyDescent="0.25">
      <c r="A2276" s="133"/>
      <c r="D2276" s="8"/>
    </row>
    <row r="2277" spans="1:4" x14ac:dyDescent="0.25">
      <c r="A2277" s="133"/>
      <c r="D2277" s="8"/>
    </row>
    <row r="2278" spans="1:4" x14ac:dyDescent="0.25">
      <c r="A2278" s="133"/>
      <c r="D2278" s="8"/>
    </row>
    <row r="2279" spans="1:4" x14ac:dyDescent="0.25">
      <c r="A2279" s="133"/>
      <c r="D2279" s="8"/>
    </row>
    <row r="2280" spans="1:4" x14ac:dyDescent="0.25">
      <c r="A2280" s="133"/>
      <c r="D2280" s="8"/>
    </row>
    <row r="2281" spans="1:4" x14ac:dyDescent="0.25">
      <c r="A2281" s="133"/>
      <c r="D2281" s="8"/>
    </row>
    <row r="2282" spans="1:4" x14ac:dyDescent="0.25">
      <c r="A2282" s="133"/>
      <c r="D2282" s="8"/>
    </row>
    <row r="2283" spans="1:4" x14ac:dyDescent="0.25">
      <c r="A2283" s="133"/>
      <c r="D2283" s="8"/>
    </row>
    <row r="2284" spans="1:4" x14ac:dyDescent="0.25">
      <c r="A2284" s="133"/>
      <c r="D2284" s="8"/>
    </row>
    <row r="2285" spans="1:4" x14ac:dyDescent="0.25">
      <c r="A2285" s="133"/>
      <c r="D2285" s="8"/>
    </row>
    <row r="2286" spans="1:4" x14ac:dyDescent="0.25">
      <c r="A2286" s="133"/>
      <c r="D2286" s="8"/>
    </row>
    <row r="2287" spans="1:4" x14ac:dyDescent="0.25">
      <c r="A2287" s="133"/>
      <c r="D2287" s="8"/>
    </row>
    <row r="2288" spans="1:4" x14ac:dyDescent="0.25">
      <c r="A2288" s="133"/>
      <c r="D2288" s="8"/>
    </row>
    <row r="2289" spans="1:4" x14ac:dyDescent="0.25">
      <c r="A2289" s="133"/>
      <c r="D2289" s="8"/>
    </row>
    <row r="2290" spans="1:4" x14ac:dyDescent="0.25">
      <c r="A2290" s="133"/>
      <c r="D2290" s="8"/>
    </row>
    <row r="2291" spans="1:4" x14ac:dyDescent="0.25">
      <c r="A2291" s="133"/>
      <c r="D2291" s="8"/>
    </row>
    <row r="2292" spans="1:4" x14ac:dyDescent="0.25">
      <c r="A2292" s="133"/>
      <c r="D2292" s="8"/>
    </row>
    <row r="2293" spans="1:4" x14ac:dyDescent="0.25">
      <c r="A2293" s="133"/>
      <c r="D2293" s="8"/>
    </row>
    <row r="2294" spans="1:4" x14ac:dyDescent="0.25">
      <c r="A2294" s="133"/>
      <c r="D2294" s="8"/>
    </row>
    <row r="2295" spans="1:4" x14ac:dyDescent="0.25">
      <c r="A2295" s="133"/>
      <c r="D2295" s="8"/>
    </row>
    <row r="2296" spans="1:4" x14ac:dyDescent="0.25">
      <c r="A2296" s="133"/>
      <c r="D2296" s="8"/>
    </row>
    <row r="2297" spans="1:4" x14ac:dyDescent="0.25">
      <c r="A2297" s="133"/>
      <c r="D2297" s="8"/>
    </row>
    <row r="2298" spans="1:4" x14ac:dyDescent="0.25">
      <c r="A2298" s="133"/>
      <c r="D2298" s="8"/>
    </row>
    <row r="2299" spans="1:4" x14ac:dyDescent="0.25">
      <c r="A2299" s="133"/>
      <c r="D2299" s="8"/>
    </row>
    <row r="2300" spans="1:4" x14ac:dyDescent="0.25">
      <c r="A2300" s="133"/>
      <c r="D2300" s="8"/>
    </row>
    <row r="2301" spans="1:4" x14ac:dyDescent="0.25">
      <c r="A2301" s="133"/>
      <c r="D2301" s="8"/>
    </row>
    <row r="2302" spans="1:4" x14ac:dyDescent="0.25">
      <c r="A2302" s="133"/>
      <c r="D2302" s="8"/>
    </row>
    <row r="2303" spans="1:4" x14ac:dyDescent="0.25">
      <c r="A2303" s="133"/>
      <c r="D2303" s="8"/>
    </row>
    <row r="2304" spans="1:4" x14ac:dyDescent="0.25">
      <c r="A2304" s="133"/>
      <c r="D2304" s="8"/>
    </row>
    <row r="2305" spans="1:4" x14ac:dyDescent="0.25">
      <c r="A2305" s="133"/>
      <c r="D2305" s="8"/>
    </row>
    <row r="2306" spans="1:4" x14ac:dyDescent="0.25">
      <c r="A2306" s="133"/>
      <c r="D2306" s="8"/>
    </row>
    <row r="2307" spans="1:4" x14ac:dyDescent="0.25">
      <c r="A2307" s="133"/>
      <c r="D2307" s="8"/>
    </row>
    <row r="2308" spans="1:4" x14ac:dyDescent="0.25">
      <c r="A2308" s="133"/>
      <c r="D2308" s="8"/>
    </row>
    <row r="2309" spans="1:4" x14ac:dyDescent="0.25">
      <c r="A2309" s="133"/>
      <c r="D2309" s="8"/>
    </row>
    <row r="2310" spans="1:4" x14ac:dyDescent="0.25">
      <c r="A2310" s="133"/>
      <c r="D2310" s="8"/>
    </row>
    <row r="2311" spans="1:4" x14ac:dyDescent="0.25">
      <c r="A2311" s="133"/>
      <c r="D2311" s="8"/>
    </row>
    <row r="2312" spans="1:4" x14ac:dyDescent="0.25">
      <c r="A2312" s="133"/>
      <c r="D2312" s="8"/>
    </row>
    <row r="2313" spans="1:4" x14ac:dyDescent="0.25">
      <c r="A2313" s="133"/>
      <c r="D2313" s="8"/>
    </row>
    <row r="2314" spans="1:4" x14ac:dyDescent="0.25">
      <c r="A2314" s="133"/>
      <c r="D2314" s="8"/>
    </row>
    <row r="2315" spans="1:4" x14ac:dyDescent="0.25">
      <c r="A2315" s="133"/>
      <c r="D2315" s="8"/>
    </row>
    <row r="2316" spans="1:4" x14ac:dyDescent="0.25">
      <c r="A2316" s="133"/>
      <c r="D2316" s="8"/>
    </row>
    <row r="2317" spans="1:4" x14ac:dyDescent="0.25">
      <c r="A2317" s="133"/>
      <c r="D2317" s="8"/>
    </row>
    <row r="2318" spans="1:4" x14ac:dyDescent="0.25">
      <c r="A2318" s="133"/>
      <c r="D2318" s="8"/>
    </row>
    <row r="2319" spans="1:4" x14ac:dyDescent="0.25">
      <c r="A2319" s="133"/>
      <c r="D2319" s="8"/>
    </row>
    <row r="2320" spans="1:4" x14ac:dyDescent="0.25">
      <c r="A2320" s="133"/>
      <c r="D2320" s="8"/>
    </row>
    <row r="2321" spans="1:4" x14ac:dyDescent="0.25">
      <c r="A2321" s="133"/>
      <c r="D2321" s="8"/>
    </row>
    <row r="2322" spans="1:4" x14ac:dyDescent="0.25">
      <c r="A2322" s="133"/>
      <c r="D2322" s="8"/>
    </row>
    <row r="2323" spans="1:4" x14ac:dyDescent="0.25">
      <c r="A2323" s="133"/>
      <c r="D2323" s="8"/>
    </row>
    <row r="2324" spans="1:4" x14ac:dyDescent="0.25">
      <c r="A2324" s="133"/>
      <c r="D2324" s="8"/>
    </row>
    <row r="2325" spans="1:4" x14ac:dyDescent="0.25">
      <c r="A2325" s="133"/>
      <c r="D2325" s="8"/>
    </row>
    <row r="2326" spans="1:4" x14ac:dyDescent="0.25">
      <c r="A2326" s="133"/>
      <c r="D2326" s="8"/>
    </row>
    <row r="2327" spans="1:4" x14ac:dyDescent="0.25">
      <c r="A2327" s="133"/>
      <c r="D2327" s="8"/>
    </row>
    <row r="2328" spans="1:4" x14ac:dyDescent="0.25">
      <c r="A2328" s="133"/>
      <c r="D2328" s="8"/>
    </row>
    <row r="2329" spans="1:4" x14ac:dyDescent="0.25">
      <c r="A2329" s="133"/>
      <c r="D2329" s="8"/>
    </row>
    <row r="2330" spans="1:4" x14ac:dyDescent="0.25">
      <c r="A2330" s="133"/>
      <c r="D2330" s="8"/>
    </row>
    <row r="2331" spans="1:4" x14ac:dyDescent="0.25">
      <c r="A2331" s="133"/>
      <c r="D2331" s="8"/>
    </row>
    <row r="2332" spans="1:4" x14ac:dyDescent="0.25">
      <c r="A2332" s="133"/>
      <c r="D2332" s="8"/>
    </row>
    <row r="2333" spans="1:4" x14ac:dyDescent="0.25">
      <c r="A2333" s="133"/>
      <c r="D2333" s="8"/>
    </row>
    <row r="2334" spans="1:4" x14ac:dyDescent="0.25">
      <c r="A2334" s="133"/>
      <c r="D2334" s="8"/>
    </row>
    <row r="2335" spans="1:4" x14ac:dyDescent="0.25">
      <c r="A2335" s="133"/>
      <c r="D2335" s="8"/>
    </row>
    <row r="2336" spans="1:4" x14ac:dyDescent="0.25">
      <c r="A2336" s="133"/>
      <c r="D2336" s="8"/>
    </row>
    <row r="2337" spans="1:4" x14ac:dyDescent="0.25">
      <c r="A2337" s="133"/>
      <c r="D2337" s="8"/>
    </row>
    <row r="2338" spans="1:4" x14ac:dyDescent="0.25">
      <c r="A2338" s="133"/>
      <c r="D2338" s="8"/>
    </row>
    <row r="2339" spans="1:4" x14ac:dyDescent="0.25">
      <c r="A2339" s="133"/>
      <c r="D2339" s="8"/>
    </row>
    <row r="2340" spans="1:4" x14ac:dyDescent="0.25">
      <c r="A2340" s="133"/>
      <c r="D2340" s="8"/>
    </row>
    <row r="2341" spans="1:4" x14ac:dyDescent="0.25">
      <c r="A2341" s="133"/>
      <c r="D2341" s="8"/>
    </row>
    <row r="2342" spans="1:4" x14ac:dyDescent="0.25">
      <c r="A2342" s="133"/>
      <c r="D2342" s="8"/>
    </row>
    <row r="2343" spans="1:4" x14ac:dyDescent="0.25">
      <c r="A2343" s="133"/>
      <c r="D2343" s="8"/>
    </row>
    <row r="2344" spans="1:4" x14ac:dyDescent="0.25">
      <c r="A2344" s="133"/>
      <c r="D2344" s="8"/>
    </row>
    <row r="2345" spans="1:4" x14ac:dyDescent="0.25">
      <c r="A2345" s="133"/>
      <c r="D2345" s="8"/>
    </row>
    <row r="2346" spans="1:4" x14ac:dyDescent="0.25">
      <c r="A2346" s="133"/>
      <c r="D2346" s="8"/>
    </row>
    <row r="2347" spans="1:4" x14ac:dyDescent="0.25">
      <c r="A2347" s="133"/>
      <c r="D2347" s="8"/>
    </row>
    <row r="2348" spans="1:4" x14ac:dyDescent="0.25">
      <c r="A2348" s="133"/>
      <c r="D2348" s="8"/>
    </row>
    <row r="2349" spans="1:4" x14ac:dyDescent="0.25">
      <c r="A2349" s="133"/>
      <c r="D2349" s="8"/>
    </row>
    <row r="2350" spans="1:4" x14ac:dyDescent="0.25">
      <c r="A2350" s="133"/>
      <c r="D2350" s="8"/>
    </row>
    <row r="2351" spans="1:4" x14ac:dyDescent="0.25">
      <c r="A2351" s="133"/>
      <c r="D2351" s="8"/>
    </row>
    <row r="2352" spans="1:4" x14ac:dyDescent="0.25">
      <c r="A2352" s="133"/>
      <c r="D2352" s="8"/>
    </row>
    <row r="2353" spans="1:4" x14ac:dyDescent="0.25">
      <c r="A2353" s="133"/>
      <c r="D2353" s="8"/>
    </row>
    <row r="2354" spans="1:4" x14ac:dyDescent="0.25">
      <c r="A2354" s="133"/>
      <c r="D2354" s="8"/>
    </row>
    <row r="2355" spans="1:4" x14ac:dyDescent="0.25">
      <c r="A2355" s="133"/>
      <c r="D2355" s="8"/>
    </row>
    <row r="2356" spans="1:4" x14ac:dyDescent="0.25">
      <c r="A2356" s="133"/>
      <c r="D2356" s="8"/>
    </row>
    <row r="2357" spans="1:4" x14ac:dyDescent="0.25">
      <c r="A2357" s="133"/>
      <c r="D2357" s="8"/>
    </row>
    <row r="2358" spans="1:4" x14ac:dyDescent="0.25">
      <c r="A2358" s="133"/>
      <c r="D2358" s="8"/>
    </row>
    <row r="2359" spans="1:4" x14ac:dyDescent="0.25">
      <c r="A2359" s="133"/>
      <c r="D2359" s="8"/>
    </row>
    <row r="2360" spans="1:4" x14ac:dyDescent="0.25">
      <c r="A2360" s="133"/>
      <c r="D2360" s="8"/>
    </row>
    <row r="2361" spans="1:4" x14ac:dyDescent="0.25">
      <c r="A2361" s="133"/>
      <c r="D2361" s="8"/>
    </row>
    <row r="2362" spans="1:4" x14ac:dyDescent="0.25">
      <c r="A2362" s="133"/>
      <c r="D2362" s="8"/>
    </row>
    <row r="2363" spans="1:4" x14ac:dyDescent="0.25">
      <c r="A2363" s="133"/>
      <c r="D2363" s="8"/>
    </row>
    <row r="2364" spans="1:4" x14ac:dyDescent="0.25">
      <c r="A2364" s="133"/>
      <c r="D2364" s="8"/>
    </row>
    <row r="2365" spans="1:4" x14ac:dyDescent="0.25">
      <c r="A2365" s="133"/>
      <c r="D2365" s="8"/>
    </row>
    <row r="2366" spans="1:4" x14ac:dyDescent="0.25">
      <c r="A2366" s="133"/>
      <c r="D2366" s="8"/>
    </row>
    <row r="2367" spans="1:4" x14ac:dyDescent="0.25">
      <c r="A2367" s="133"/>
      <c r="D2367" s="8"/>
    </row>
    <row r="2368" spans="1:4" x14ac:dyDescent="0.25">
      <c r="A2368" s="133"/>
      <c r="D2368" s="8"/>
    </row>
    <row r="2369" spans="1:4" x14ac:dyDescent="0.25">
      <c r="A2369" s="133"/>
      <c r="D2369" s="8"/>
    </row>
    <row r="2370" spans="1:4" x14ac:dyDescent="0.25">
      <c r="A2370" s="133"/>
      <c r="D2370" s="8"/>
    </row>
    <row r="2371" spans="1:4" x14ac:dyDescent="0.25">
      <c r="A2371" s="133"/>
      <c r="D2371" s="8"/>
    </row>
    <row r="2372" spans="1:4" x14ac:dyDescent="0.25">
      <c r="A2372" s="133"/>
      <c r="D2372" s="8"/>
    </row>
    <row r="2373" spans="1:4" x14ac:dyDescent="0.25">
      <c r="A2373" s="133"/>
      <c r="D2373" s="8"/>
    </row>
    <row r="2374" spans="1:4" x14ac:dyDescent="0.25">
      <c r="A2374" s="133"/>
      <c r="D2374" s="8"/>
    </row>
    <row r="2375" spans="1:4" x14ac:dyDescent="0.25">
      <c r="A2375" s="133"/>
      <c r="D2375" s="8"/>
    </row>
    <row r="2376" spans="1:4" x14ac:dyDescent="0.25">
      <c r="A2376" s="133"/>
      <c r="D2376" s="8"/>
    </row>
    <row r="2377" spans="1:4" x14ac:dyDescent="0.25">
      <c r="A2377" s="133"/>
      <c r="D2377" s="8"/>
    </row>
    <row r="2378" spans="1:4" x14ac:dyDescent="0.25">
      <c r="A2378" s="133"/>
      <c r="D2378" s="8"/>
    </row>
    <row r="2379" spans="1:4" x14ac:dyDescent="0.25">
      <c r="A2379" s="133"/>
      <c r="D2379" s="8"/>
    </row>
    <row r="2380" spans="1:4" x14ac:dyDescent="0.25">
      <c r="A2380" s="133"/>
      <c r="D2380" s="8"/>
    </row>
    <row r="2381" spans="1:4" x14ac:dyDescent="0.25">
      <c r="A2381" s="133"/>
      <c r="D2381" s="8"/>
    </row>
    <row r="2382" spans="1:4" x14ac:dyDescent="0.25">
      <c r="A2382" s="133"/>
      <c r="D2382" s="8"/>
    </row>
    <row r="2383" spans="1:4" x14ac:dyDescent="0.25">
      <c r="A2383" s="133"/>
      <c r="D2383" s="8"/>
    </row>
    <row r="2384" spans="1:4" x14ac:dyDescent="0.25">
      <c r="A2384" s="133"/>
      <c r="D2384" s="8"/>
    </row>
    <row r="2385" spans="1:4" x14ac:dyDescent="0.25">
      <c r="A2385" s="133"/>
      <c r="D2385" s="8"/>
    </row>
    <row r="2386" spans="1:4" x14ac:dyDescent="0.25">
      <c r="A2386" s="133"/>
      <c r="D2386" s="8"/>
    </row>
    <row r="2387" spans="1:4" x14ac:dyDescent="0.25">
      <c r="A2387" s="133"/>
      <c r="D2387" s="8"/>
    </row>
    <row r="2388" spans="1:4" x14ac:dyDescent="0.25">
      <c r="A2388" s="133"/>
      <c r="D2388" s="8"/>
    </row>
    <row r="2389" spans="1:4" x14ac:dyDescent="0.25">
      <c r="A2389" s="133"/>
      <c r="D2389" s="8"/>
    </row>
    <row r="2390" spans="1:4" x14ac:dyDescent="0.25">
      <c r="A2390" s="133"/>
      <c r="D2390" s="8"/>
    </row>
    <row r="2391" spans="1:4" x14ac:dyDescent="0.25">
      <c r="A2391" s="133"/>
      <c r="D2391" s="8"/>
    </row>
    <row r="2392" spans="1:4" x14ac:dyDescent="0.25">
      <c r="A2392" s="133"/>
      <c r="D2392" s="8"/>
    </row>
    <row r="2393" spans="1:4" x14ac:dyDescent="0.25">
      <c r="A2393" s="133"/>
      <c r="D2393" s="8"/>
    </row>
    <row r="2394" spans="1:4" x14ac:dyDescent="0.25">
      <c r="A2394" s="133"/>
      <c r="D2394" s="8"/>
    </row>
    <row r="2395" spans="1:4" x14ac:dyDescent="0.25">
      <c r="A2395" s="133"/>
      <c r="D2395" s="8"/>
    </row>
    <row r="2396" spans="1:4" x14ac:dyDescent="0.25">
      <c r="A2396" s="133"/>
      <c r="D2396" s="8"/>
    </row>
    <row r="2397" spans="1:4" x14ac:dyDescent="0.25">
      <c r="A2397" s="133"/>
      <c r="D2397" s="8"/>
    </row>
    <row r="2398" spans="1:4" x14ac:dyDescent="0.25">
      <c r="A2398" s="133"/>
      <c r="D2398" s="8"/>
    </row>
    <row r="2399" spans="1:4" x14ac:dyDescent="0.25">
      <c r="A2399" s="133"/>
      <c r="D2399" s="8"/>
    </row>
    <row r="2400" spans="1:4" x14ac:dyDescent="0.25">
      <c r="A2400" s="133"/>
      <c r="D2400" s="8"/>
    </row>
    <row r="2401" spans="1:4" x14ac:dyDescent="0.25">
      <c r="A2401" s="133"/>
      <c r="D2401" s="8"/>
    </row>
    <row r="2402" spans="1:4" x14ac:dyDescent="0.25">
      <c r="A2402" s="133"/>
      <c r="D2402" s="8"/>
    </row>
    <row r="2403" spans="1:4" x14ac:dyDescent="0.25">
      <c r="A2403" s="133"/>
      <c r="D2403" s="8"/>
    </row>
    <row r="2404" spans="1:4" x14ac:dyDescent="0.25">
      <c r="A2404" s="133"/>
      <c r="D2404" s="8"/>
    </row>
    <row r="2405" spans="1:4" x14ac:dyDescent="0.25">
      <c r="A2405" s="133"/>
      <c r="D2405" s="8"/>
    </row>
    <row r="2406" spans="1:4" x14ac:dyDescent="0.25">
      <c r="A2406" s="133"/>
      <c r="D2406" s="8"/>
    </row>
    <row r="2407" spans="1:4" x14ac:dyDescent="0.25">
      <c r="A2407" s="133"/>
      <c r="D2407" s="8"/>
    </row>
    <row r="2408" spans="1:4" x14ac:dyDescent="0.25">
      <c r="A2408" s="133"/>
      <c r="D2408" s="8"/>
    </row>
    <row r="2409" spans="1:4" x14ac:dyDescent="0.25">
      <c r="A2409" s="133"/>
      <c r="D2409" s="8"/>
    </row>
    <row r="2410" spans="1:4" x14ac:dyDescent="0.25">
      <c r="A2410" s="133"/>
      <c r="D2410" s="8"/>
    </row>
    <row r="2411" spans="1:4" x14ac:dyDescent="0.25">
      <c r="A2411" s="133"/>
      <c r="D2411" s="8"/>
    </row>
    <row r="2412" spans="1:4" x14ac:dyDescent="0.25">
      <c r="A2412" s="133"/>
      <c r="D2412" s="8"/>
    </row>
    <row r="2413" spans="1:4" x14ac:dyDescent="0.25">
      <c r="A2413" s="133"/>
      <c r="D2413" s="8"/>
    </row>
    <row r="2414" spans="1:4" x14ac:dyDescent="0.25">
      <c r="A2414" s="133"/>
      <c r="D2414" s="8"/>
    </row>
    <row r="2415" spans="1:4" x14ac:dyDescent="0.25">
      <c r="A2415" s="133"/>
      <c r="D2415" s="8"/>
    </row>
    <row r="2416" spans="1:4" x14ac:dyDescent="0.25">
      <c r="A2416" s="133"/>
      <c r="D2416" s="8"/>
    </row>
    <row r="2417" spans="1:4" x14ac:dyDescent="0.25">
      <c r="A2417" s="133"/>
      <c r="D2417" s="8"/>
    </row>
    <row r="2418" spans="1:4" x14ac:dyDescent="0.25">
      <c r="A2418" s="133"/>
      <c r="D2418" s="8"/>
    </row>
    <row r="2419" spans="1:4" x14ac:dyDescent="0.25">
      <c r="A2419" s="133"/>
      <c r="D2419" s="8"/>
    </row>
    <row r="2420" spans="1:4" x14ac:dyDescent="0.25">
      <c r="A2420" s="133"/>
      <c r="D2420" s="8"/>
    </row>
    <row r="2421" spans="1:4" x14ac:dyDescent="0.25">
      <c r="A2421" s="133"/>
      <c r="D2421" s="8"/>
    </row>
    <row r="2422" spans="1:4" x14ac:dyDescent="0.25">
      <c r="A2422" s="133"/>
      <c r="D2422" s="8"/>
    </row>
    <row r="2423" spans="1:4" x14ac:dyDescent="0.25">
      <c r="A2423" s="133"/>
      <c r="D2423" s="8"/>
    </row>
    <row r="2424" spans="1:4" x14ac:dyDescent="0.25">
      <c r="A2424" s="133"/>
      <c r="D2424" s="8"/>
    </row>
    <row r="2425" spans="1:4" x14ac:dyDescent="0.25">
      <c r="A2425" s="133"/>
      <c r="D2425" s="8"/>
    </row>
    <row r="2426" spans="1:4" x14ac:dyDescent="0.25">
      <c r="A2426" s="133"/>
      <c r="D2426" s="8"/>
    </row>
    <row r="2427" spans="1:4" x14ac:dyDescent="0.25">
      <c r="A2427" s="133"/>
      <c r="D2427" s="8"/>
    </row>
    <row r="2428" spans="1:4" x14ac:dyDescent="0.25">
      <c r="A2428" s="133"/>
      <c r="D2428" s="8"/>
    </row>
    <row r="2429" spans="1:4" x14ac:dyDescent="0.25">
      <c r="A2429" s="133"/>
      <c r="D2429" s="8"/>
    </row>
    <row r="2430" spans="1:4" x14ac:dyDescent="0.25">
      <c r="A2430" s="133"/>
      <c r="D2430" s="8"/>
    </row>
    <row r="2431" spans="1:4" x14ac:dyDescent="0.25">
      <c r="A2431" s="133"/>
      <c r="D2431" s="8"/>
    </row>
    <row r="2432" spans="1:4" x14ac:dyDescent="0.25">
      <c r="A2432" s="133"/>
      <c r="D2432" s="8"/>
    </row>
    <row r="2433" spans="1:4" x14ac:dyDescent="0.25">
      <c r="A2433" s="133"/>
      <c r="D2433" s="8"/>
    </row>
    <row r="2434" spans="1:4" x14ac:dyDescent="0.25">
      <c r="A2434" s="133"/>
      <c r="D2434" s="8"/>
    </row>
    <row r="2435" spans="1:4" x14ac:dyDescent="0.25">
      <c r="A2435" s="133"/>
      <c r="D2435" s="8"/>
    </row>
    <row r="2436" spans="1:4" x14ac:dyDescent="0.25">
      <c r="A2436" s="133"/>
      <c r="D2436" s="8"/>
    </row>
    <row r="2437" spans="1:4" x14ac:dyDescent="0.25">
      <c r="A2437" s="133"/>
      <c r="D2437" s="8"/>
    </row>
    <row r="2438" spans="1:4" x14ac:dyDescent="0.25">
      <c r="A2438" s="133"/>
      <c r="D2438" s="8"/>
    </row>
    <row r="2439" spans="1:4" x14ac:dyDescent="0.25">
      <c r="A2439" s="133"/>
      <c r="D2439" s="8"/>
    </row>
    <row r="2440" spans="1:4" x14ac:dyDescent="0.25">
      <c r="A2440" s="133"/>
      <c r="D2440" s="8"/>
    </row>
    <row r="2441" spans="1:4" x14ac:dyDescent="0.25">
      <c r="A2441" s="133"/>
      <c r="D2441" s="8"/>
    </row>
    <row r="2442" spans="1:4" x14ac:dyDescent="0.25">
      <c r="A2442" s="133"/>
      <c r="D2442" s="8"/>
    </row>
    <row r="2443" spans="1:4" x14ac:dyDescent="0.25">
      <c r="A2443" s="133"/>
      <c r="D2443" s="8"/>
    </row>
    <row r="2444" spans="1:4" x14ac:dyDescent="0.25">
      <c r="A2444" s="133"/>
      <c r="D2444" s="8"/>
    </row>
    <row r="2445" spans="1:4" x14ac:dyDescent="0.25">
      <c r="A2445" s="133"/>
      <c r="D2445" s="8"/>
    </row>
    <row r="2446" spans="1:4" x14ac:dyDescent="0.25">
      <c r="A2446" s="133"/>
      <c r="D2446" s="8"/>
    </row>
    <row r="2447" spans="1:4" x14ac:dyDescent="0.25">
      <c r="A2447" s="133"/>
      <c r="D2447" s="8"/>
    </row>
    <row r="2448" spans="1:4" x14ac:dyDescent="0.25">
      <c r="A2448" s="133"/>
      <c r="D2448" s="8"/>
    </row>
    <row r="2449" spans="1:4" x14ac:dyDescent="0.25">
      <c r="A2449" s="133"/>
      <c r="D2449" s="8"/>
    </row>
    <row r="2450" spans="1:4" x14ac:dyDescent="0.25">
      <c r="A2450" s="133"/>
      <c r="D2450" s="8"/>
    </row>
    <row r="2451" spans="1:4" x14ac:dyDescent="0.25">
      <c r="A2451" s="133"/>
      <c r="D2451" s="8"/>
    </row>
    <row r="2452" spans="1:4" x14ac:dyDescent="0.25">
      <c r="A2452" s="133"/>
      <c r="D2452" s="8"/>
    </row>
    <row r="2453" spans="1:4" x14ac:dyDescent="0.25">
      <c r="A2453" s="133"/>
      <c r="D2453" s="8"/>
    </row>
    <row r="2454" spans="1:4" x14ac:dyDescent="0.25">
      <c r="A2454" s="133"/>
      <c r="D2454" s="8"/>
    </row>
    <row r="2455" spans="1:4" x14ac:dyDescent="0.25">
      <c r="A2455" s="133"/>
      <c r="D2455" s="8"/>
    </row>
    <row r="2456" spans="1:4" x14ac:dyDescent="0.25">
      <c r="A2456" s="133"/>
      <c r="D2456" s="8"/>
    </row>
    <row r="2457" spans="1:4" x14ac:dyDescent="0.25">
      <c r="A2457" s="133"/>
      <c r="D2457" s="8"/>
    </row>
    <row r="2458" spans="1:4" x14ac:dyDescent="0.25">
      <c r="A2458" s="133"/>
      <c r="D2458" s="8"/>
    </row>
    <row r="2459" spans="1:4" x14ac:dyDescent="0.25">
      <c r="A2459" s="133"/>
      <c r="D2459" s="8"/>
    </row>
    <row r="2460" spans="1:4" x14ac:dyDescent="0.25">
      <c r="A2460" s="133"/>
      <c r="D2460" s="8"/>
    </row>
    <row r="2461" spans="1:4" x14ac:dyDescent="0.25">
      <c r="A2461" s="133"/>
      <c r="D2461" s="8"/>
    </row>
    <row r="2462" spans="1:4" x14ac:dyDescent="0.25">
      <c r="A2462" s="133"/>
      <c r="D2462" s="8"/>
    </row>
    <row r="2463" spans="1:4" x14ac:dyDescent="0.25">
      <c r="A2463" s="133"/>
      <c r="D2463" s="8"/>
    </row>
    <row r="2464" spans="1:4" x14ac:dyDescent="0.25">
      <c r="A2464" s="133"/>
      <c r="D2464" s="8"/>
    </row>
    <row r="2465" spans="1:4" x14ac:dyDescent="0.25">
      <c r="A2465" s="133"/>
      <c r="D2465" s="8"/>
    </row>
    <row r="2466" spans="1:4" x14ac:dyDescent="0.25">
      <c r="A2466" s="133"/>
      <c r="D2466" s="8"/>
    </row>
    <row r="2467" spans="1:4" x14ac:dyDescent="0.25">
      <c r="A2467" s="133"/>
      <c r="D2467" s="8"/>
    </row>
    <row r="2468" spans="1:4" x14ac:dyDescent="0.25">
      <c r="A2468" s="133"/>
      <c r="D2468" s="8"/>
    </row>
    <row r="2469" spans="1:4" x14ac:dyDescent="0.25">
      <c r="A2469" s="133"/>
      <c r="D2469" s="8"/>
    </row>
    <row r="2470" spans="1:4" x14ac:dyDescent="0.25">
      <c r="A2470" s="133"/>
      <c r="D2470" s="8"/>
    </row>
    <row r="2471" spans="1:4" x14ac:dyDescent="0.25">
      <c r="A2471" s="133"/>
      <c r="D2471" s="8"/>
    </row>
    <row r="2472" spans="1:4" x14ac:dyDescent="0.25">
      <c r="A2472" s="133"/>
      <c r="D2472" s="8"/>
    </row>
    <row r="2473" spans="1:4" x14ac:dyDescent="0.25">
      <c r="A2473" s="133"/>
      <c r="D2473" s="8"/>
    </row>
    <row r="2474" spans="1:4" x14ac:dyDescent="0.25">
      <c r="A2474" s="133"/>
      <c r="D2474" s="8"/>
    </row>
    <row r="2475" spans="1:4" x14ac:dyDescent="0.25">
      <c r="A2475" s="133"/>
      <c r="D2475" s="8"/>
    </row>
    <row r="2476" spans="1:4" x14ac:dyDescent="0.25">
      <c r="A2476" s="133"/>
      <c r="D2476" s="8"/>
    </row>
    <row r="2477" spans="1:4" x14ac:dyDescent="0.25">
      <c r="A2477" s="133"/>
      <c r="D2477" s="8"/>
    </row>
    <row r="2478" spans="1:4" x14ac:dyDescent="0.25">
      <c r="A2478" s="133"/>
      <c r="D2478" s="8"/>
    </row>
    <row r="2479" spans="1:4" x14ac:dyDescent="0.25">
      <c r="A2479" s="133"/>
      <c r="D2479" s="8"/>
    </row>
    <row r="2480" spans="1:4" x14ac:dyDescent="0.25">
      <c r="A2480" s="133"/>
      <c r="D2480" s="8"/>
    </row>
    <row r="2481" spans="1:4" x14ac:dyDescent="0.25">
      <c r="A2481" s="133"/>
      <c r="D2481" s="8"/>
    </row>
    <row r="2482" spans="1:4" x14ac:dyDescent="0.25">
      <c r="A2482" s="133"/>
      <c r="D2482" s="8"/>
    </row>
    <row r="2483" spans="1:4" x14ac:dyDescent="0.25">
      <c r="A2483" s="133"/>
      <c r="D2483" s="8"/>
    </row>
    <row r="2484" spans="1:4" x14ac:dyDescent="0.25">
      <c r="A2484" s="133"/>
      <c r="D2484" s="8"/>
    </row>
    <row r="2485" spans="1:4" x14ac:dyDescent="0.25">
      <c r="A2485" s="133"/>
      <c r="D2485" s="8"/>
    </row>
    <row r="2486" spans="1:4" x14ac:dyDescent="0.25">
      <c r="A2486" s="133"/>
      <c r="D2486" s="8"/>
    </row>
    <row r="2487" spans="1:4" x14ac:dyDescent="0.25">
      <c r="A2487" s="133"/>
      <c r="D2487" s="8"/>
    </row>
    <row r="2488" spans="1:4" x14ac:dyDescent="0.25">
      <c r="A2488" s="133"/>
      <c r="D2488" s="8"/>
    </row>
    <row r="2489" spans="1:4" x14ac:dyDescent="0.25">
      <c r="A2489" s="133"/>
      <c r="D2489" s="8"/>
    </row>
    <row r="2490" spans="1:4" x14ac:dyDescent="0.25">
      <c r="A2490" s="133"/>
      <c r="D2490" s="8"/>
    </row>
    <row r="2491" spans="1:4" x14ac:dyDescent="0.25">
      <c r="A2491" s="133"/>
      <c r="D2491" s="8"/>
    </row>
    <row r="2492" spans="1:4" x14ac:dyDescent="0.25">
      <c r="A2492" s="133"/>
      <c r="D2492" s="8"/>
    </row>
    <row r="2493" spans="1:4" x14ac:dyDescent="0.25">
      <c r="A2493" s="133"/>
      <c r="D2493" s="8"/>
    </row>
    <row r="2494" spans="1:4" x14ac:dyDescent="0.25">
      <c r="A2494" s="133"/>
      <c r="D2494" s="8"/>
    </row>
    <row r="2495" spans="1:4" x14ac:dyDescent="0.25">
      <c r="A2495" s="133"/>
      <c r="D2495" s="8"/>
    </row>
    <row r="2496" spans="1:4" x14ac:dyDescent="0.25">
      <c r="A2496" s="133"/>
      <c r="D2496" s="8"/>
    </row>
    <row r="2497" spans="1:4" x14ac:dyDescent="0.25">
      <c r="A2497" s="133"/>
      <c r="D2497" s="8"/>
    </row>
    <row r="2498" spans="1:4" x14ac:dyDescent="0.25">
      <c r="A2498" s="133"/>
      <c r="D2498" s="8"/>
    </row>
    <row r="2499" spans="1:4" x14ac:dyDescent="0.25">
      <c r="A2499" s="133"/>
      <c r="D2499" s="8"/>
    </row>
    <row r="2500" spans="1:4" x14ac:dyDescent="0.25">
      <c r="A2500" s="133"/>
      <c r="D2500" s="8"/>
    </row>
    <row r="2501" spans="1:4" x14ac:dyDescent="0.25">
      <c r="A2501" s="133"/>
      <c r="D2501" s="8"/>
    </row>
    <row r="2502" spans="1:4" x14ac:dyDescent="0.25">
      <c r="A2502" s="133"/>
      <c r="D2502" s="8"/>
    </row>
    <row r="2503" spans="1:4" x14ac:dyDescent="0.25">
      <c r="A2503" s="133"/>
      <c r="D2503" s="8"/>
    </row>
    <row r="2504" spans="1:4" x14ac:dyDescent="0.25">
      <c r="A2504" s="133"/>
      <c r="D2504" s="8"/>
    </row>
    <row r="2505" spans="1:4" x14ac:dyDescent="0.25">
      <c r="A2505" s="133"/>
      <c r="D2505" s="8"/>
    </row>
    <row r="2506" spans="1:4" x14ac:dyDescent="0.25">
      <c r="A2506" s="133"/>
      <c r="D2506" s="8"/>
    </row>
    <row r="2507" spans="1:4" x14ac:dyDescent="0.25">
      <c r="A2507" s="133"/>
      <c r="D2507" s="8"/>
    </row>
    <row r="2508" spans="1:4" x14ac:dyDescent="0.25">
      <c r="A2508" s="133"/>
      <c r="D2508" s="8"/>
    </row>
    <row r="2509" spans="1:4" x14ac:dyDescent="0.25">
      <c r="A2509" s="133"/>
      <c r="D2509" s="8"/>
    </row>
    <row r="2510" spans="1:4" x14ac:dyDescent="0.25">
      <c r="A2510" s="133"/>
      <c r="D2510" s="8"/>
    </row>
    <row r="2511" spans="1:4" x14ac:dyDescent="0.25">
      <c r="A2511" s="133"/>
      <c r="D2511" s="8"/>
    </row>
    <row r="2512" spans="1:4" x14ac:dyDescent="0.25">
      <c r="A2512" s="133"/>
      <c r="D2512" s="8"/>
    </row>
    <row r="2513" spans="1:4" x14ac:dyDescent="0.25">
      <c r="A2513" s="133"/>
      <c r="D2513" s="8"/>
    </row>
    <row r="2514" spans="1:4" x14ac:dyDescent="0.25">
      <c r="A2514" s="133"/>
      <c r="D2514" s="8"/>
    </row>
    <row r="2515" spans="1:4" x14ac:dyDescent="0.25">
      <c r="A2515" s="133"/>
      <c r="D2515" s="8"/>
    </row>
    <row r="2516" spans="1:4" x14ac:dyDescent="0.25">
      <c r="A2516" s="133"/>
      <c r="D2516" s="8"/>
    </row>
    <row r="2517" spans="1:4" x14ac:dyDescent="0.25">
      <c r="A2517" s="133"/>
      <c r="D2517" s="8"/>
    </row>
    <row r="2518" spans="1:4" x14ac:dyDescent="0.25">
      <c r="A2518" s="133"/>
      <c r="D2518" s="8"/>
    </row>
    <row r="2519" spans="1:4" x14ac:dyDescent="0.25">
      <c r="A2519" s="133"/>
      <c r="D2519" s="8"/>
    </row>
    <row r="2520" spans="1:4" x14ac:dyDescent="0.25">
      <c r="A2520" s="133"/>
      <c r="D2520" s="8"/>
    </row>
    <row r="2521" spans="1:4" x14ac:dyDescent="0.25">
      <c r="A2521" s="133"/>
      <c r="D2521" s="8"/>
    </row>
    <row r="2522" spans="1:4" x14ac:dyDescent="0.25">
      <c r="A2522" s="133"/>
      <c r="D2522" s="8"/>
    </row>
    <row r="2523" spans="1:4" x14ac:dyDescent="0.25">
      <c r="A2523" s="133"/>
      <c r="D2523" s="8"/>
    </row>
    <row r="2524" spans="1:4" x14ac:dyDescent="0.25">
      <c r="A2524" s="133"/>
      <c r="D2524" s="8"/>
    </row>
    <row r="2525" spans="1:4" x14ac:dyDescent="0.25">
      <c r="A2525" s="133"/>
      <c r="D2525" s="8"/>
    </row>
    <row r="2526" spans="1:4" x14ac:dyDescent="0.25">
      <c r="A2526" s="133"/>
      <c r="D2526" s="8"/>
    </row>
    <row r="2527" spans="1:4" x14ac:dyDescent="0.25">
      <c r="A2527" s="133"/>
      <c r="D2527" s="8"/>
    </row>
    <row r="2528" spans="1:4" x14ac:dyDescent="0.25">
      <c r="A2528" s="133"/>
      <c r="D2528" s="8"/>
    </row>
    <row r="2529" spans="1:4" x14ac:dyDescent="0.25">
      <c r="A2529" s="133"/>
      <c r="D2529" s="8"/>
    </row>
    <row r="2530" spans="1:4" x14ac:dyDescent="0.25">
      <c r="A2530" s="133"/>
      <c r="D2530" s="8"/>
    </row>
    <row r="2531" spans="1:4" x14ac:dyDescent="0.25">
      <c r="A2531" s="133"/>
      <c r="D2531" s="8"/>
    </row>
    <row r="2532" spans="1:4" x14ac:dyDescent="0.25">
      <c r="A2532" s="133"/>
      <c r="D2532" s="8"/>
    </row>
    <row r="2533" spans="1:4" x14ac:dyDescent="0.25">
      <c r="A2533" s="133"/>
      <c r="D2533" s="8"/>
    </row>
    <row r="2534" spans="1:4" x14ac:dyDescent="0.25">
      <c r="A2534" s="133"/>
      <c r="D2534" s="8"/>
    </row>
    <row r="2535" spans="1:4" x14ac:dyDescent="0.25">
      <c r="A2535" s="133"/>
      <c r="D2535" s="8"/>
    </row>
    <row r="2536" spans="1:4" x14ac:dyDescent="0.25">
      <c r="A2536" s="133"/>
      <c r="D2536" s="8"/>
    </row>
    <row r="2537" spans="1:4" x14ac:dyDescent="0.25">
      <c r="A2537" s="133"/>
      <c r="D2537" s="8"/>
    </row>
    <row r="2538" spans="1:4" x14ac:dyDescent="0.25">
      <c r="A2538" s="133"/>
      <c r="D2538" s="8"/>
    </row>
    <row r="2539" spans="1:4" x14ac:dyDescent="0.25">
      <c r="A2539" s="133"/>
      <c r="D2539" s="8"/>
    </row>
    <row r="2540" spans="1:4" x14ac:dyDescent="0.25">
      <c r="A2540" s="133"/>
      <c r="D2540" s="8"/>
    </row>
    <row r="2541" spans="1:4" x14ac:dyDescent="0.25">
      <c r="A2541" s="133"/>
      <c r="D2541" s="8"/>
    </row>
    <row r="2542" spans="1:4" x14ac:dyDescent="0.25">
      <c r="A2542" s="133"/>
      <c r="D2542" s="8"/>
    </row>
    <row r="2543" spans="1:4" x14ac:dyDescent="0.25">
      <c r="A2543" s="133"/>
      <c r="D2543" s="8"/>
    </row>
    <row r="2544" spans="1:4" x14ac:dyDescent="0.25">
      <c r="A2544" s="133"/>
      <c r="D2544" s="8"/>
    </row>
    <row r="2545" spans="1:4" x14ac:dyDescent="0.25">
      <c r="A2545" s="133"/>
      <c r="D2545" s="8"/>
    </row>
    <row r="2546" spans="1:4" x14ac:dyDescent="0.25">
      <c r="A2546" s="133"/>
      <c r="D2546" s="8"/>
    </row>
    <row r="2547" spans="1:4" x14ac:dyDescent="0.25">
      <c r="A2547" s="133"/>
      <c r="D2547" s="8"/>
    </row>
    <row r="2548" spans="1:4" x14ac:dyDescent="0.25">
      <c r="A2548" s="133"/>
      <c r="D2548" s="8"/>
    </row>
    <row r="2549" spans="1:4" x14ac:dyDescent="0.25">
      <c r="A2549" s="133"/>
      <c r="D2549" s="8"/>
    </row>
    <row r="2550" spans="1:4" x14ac:dyDescent="0.25">
      <c r="A2550" s="133"/>
      <c r="D2550" s="8"/>
    </row>
    <row r="2551" spans="1:4" x14ac:dyDescent="0.25">
      <c r="A2551" s="133"/>
      <c r="D2551" s="8"/>
    </row>
    <row r="2552" spans="1:4" x14ac:dyDescent="0.25">
      <c r="A2552" s="133"/>
      <c r="D2552" s="8"/>
    </row>
    <row r="2553" spans="1:4" x14ac:dyDescent="0.25">
      <c r="A2553" s="133"/>
      <c r="D2553" s="8"/>
    </row>
    <row r="2554" spans="1:4" x14ac:dyDescent="0.25">
      <c r="A2554" s="133"/>
      <c r="D2554" s="8"/>
    </row>
    <row r="2555" spans="1:4" x14ac:dyDescent="0.25">
      <c r="A2555" s="133"/>
      <c r="D2555" s="8"/>
    </row>
    <row r="2556" spans="1:4" x14ac:dyDescent="0.25">
      <c r="A2556" s="133"/>
      <c r="D2556" s="8"/>
    </row>
    <row r="2557" spans="1:4" x14ac:dyDescent="0.25">
      <c r="A2557" s="133"/>
      <c r="D2557" s="8"/>
    </row>
    <row r="2558" spans="1:4" x14ac:dyDescent="0.25">
      <c r="A2558" s="133"/>
      <c r="D2558" s="8"/>
    </row>
    <row r="2559" spans="1:4" x14ac:dyDescent="0.25">
      <c r="A2559" s="133"/>
      <c r="D2559" s="8"/>
    </row>
    <row r="2560" spans="1:4" x14ac:dyDescent="0.25">
      <c r="A2560" s="133"/>
      <c r="D2560" s="8"/>
    </row>
    <row r="2561" spans="1:4" x14ac:dyDescent="0.25">
      <c r="A2561" s="133"/>
      <c r="D2561" s="8"/>
    </row>
    <row r="2562" spans="1:4" x14ac:dyDescent="0.25">
      <c r="A2562" s="133"/>
      <c r="D2562" s="8"/>
    </row>
    <row r="2563" spans="1:4" x14ac:dyDescent="0.25">
      <c r="A2563" s="133"/>
      <c r="D2563" s="8"/>
    </row>
    <row r="2564" spans="1:4" x14ac:dyDescent="0.25">
      <c r="A2564" s="133"/>
      <c r="D2564" s="8"/>
    </row>
    <row r="2565" spans="1:4" x14ac:dyDescent="0.25">
      <c r="A2565" s="133"/>
      <c r="D2565" s="8"/>
    </row>
    <row r="2566" spans="1:4" x14ac:dyDescent="0.25">
      <c r="A2566" s="133"/>
      <c r="D2566" s="8"/>
    </row>
    <row r="2567" spans="1:4" x14ac:dyDescent="0.25">
      <c r="A2567" s="133"/>
      <c r="D2567" s="8"/>
    </row>
    <row r="2568" spans="1:4" x14ac:dyDescent="0.25">
      <c r="A2568" s="133"/>
      <c r="D2568" s="8"/>
    </row>
    <row r="2569" spans="1:4" x14ac:dyDescent="0.25">
      <c r="A2569" s="133"/>
      <c r="D2569" s="8"/>
    </row>
    <row r="2570" spans="1:4" x14ac:dyDescent="0.25">
      <c r="A2570" s="133"/>
      <c r="D2570" s="8"/>
    </row>
    <row r="2571" spans="1:4" x14ac:dyDescent="0.25">
      <c r="A2571" s="133"/>
      <c r="D2571" s="8"/>
    </row>
    <row r="2572" spans="1:4" x14ac:dyDescent="0.25">
      <c r="A2572" s="133"/>
      <c r="D2572" s="8"/>
    </row>
    <row r="2573" spans="1:4" x14ac:dyDescent="0.25">
      <c r="A2573" s="133"/>
      <c r="D2573" s="8"/>
    </row>
    <row r="2574" spans="1:4" x14ac:dyDescent="0.25">
      <c r="A2574" s="133"/>
      <c r="D2574" s="8"/>
    </row>
    <row r="2575" spans="1:4" x14ac:dyDescent="0.25">
      <c r="A2575" s="133"/>
      <c r="D2575" s="8"/>
    </row>
    <row r="2576" spans="1:4" x14ac:dyDescent="0.25">
      <c r="A2576" s="133"/>
      <c r="D2576" s="8"/>
    </row>
    <row r="2577" spans="1:4" x14ac:dyDescent="0.25">
      <c r="A2577" s="133"/>
      <c r="D2577" s="8"/>
    </row>
    <row r="2578" spans="1:4" x14ac:dyDescent="0.25">
      <c r="A2578" s="133"/>
      <c r="D2578" s="8"/>
    </row>
    <row r="2579" spans="1:4" x14ac:dyDescent="0.25">
      <c r="A2579" s="133"/>
      <c r="D2579" s="8"/>
    </row>
    <row r="2580" spans="1:4" x14ac:dyDescent="0.25">
      <c r="A2580" s="133"/>
      <c r="D2580" s="8"/>
    </row>
    <row r="2581" spans="1:4" x14ac:dyDescent="0.25">
      <c r="A2581" s="133"/>
      <c r="D2581" s="8"/>
    </row>
    <row r="2582" spans="1:4" x14ac:dyDescent="0.25">
      <c r="A2582" s="133"/>
      <c r="D2582" s="8"/>
    </row>
    <row r="2583" spans="1:4" x14ac:dyDescent="0.25">
      <c r="A2583" s="133"/>
      <c r="D2583" s="8"/>
    </row>
    <row r="2584" spans="1:4" x14ac:dyDescent="0.25">
      <c r="A2584" s="133"/>
      <c r="D2584" s="8"/>
    </row>
    <row r="2585" spans="1:4" x14ac:dyDescent="0.25">
      <c r="A2585" s="133"/>
      <c r="D2585" s="8"/>
    </row>
    <row r="2586" spans="1:4" x14ac:dyDescent="0.25">
      <c r="A2586" s="133"/>
      <c r="D2586" s="8"/>
    </row>
    <row r="2587" spans="1:4" x14ac:dyDescent="0.25">
      <c r="A2587" s="133"/>
      <c r="D2587" s="8"/>
    </row>
    <row r="2588" spans="1:4" x14ac:dyDescent="0.25">
      <c r="A2588" s="133"/>
      <c r="D2588" s="8"/>
    </row>
    <row r="2589" spans="1:4" x14ac:dyDescent="0.25">
      <c r="A2589" s="133"/>
      <c r="D2589" s="8"/>
    </row>
    <row r="2590" spans="1:4" x14ac:dyDescent="0.25">
      <c r="A2590" s="133"/>
      <c r="D2590" s="8"/>
    </row>
    <row r="2591" spans="1:4" x14ac:dyDescent="0.25">
      <c r="A2591" s="133"/>
      <c r="D2591" s="8"/>
    </row>
    <row r="2592" spans="1:4" x14ac:dyDescent="0.25">
      <c r="A2592" s="133"/>
      <c r="D2592" s="8"/>
    </row>
    <row r="2593" spans="1:4" x14ac:dyDescent="0.25">
      <c r="A2593" s="133"/>
      <c r="D2593" s="8"/>
    </row>
    <row r="2594" spans="1:4" x14ac:dyDescent="0.25">
      <c r="A2594" s="133"/>
      <c r="D2594" s="8"/>
    </row>
    <row r="2595" spans="1:4" x14ac:dyDescent="0.25">
      <c r="A2595" s="133"/>
      <c r="D2595" s="8"/>
    </row>
    <row r="2596" spans="1:4" x14ac:dyDescent="0.25">
      <c r="A2596" s="133"/>
      <c r="D2596" s="8"/>
    </row>
    <row r="2597" spans="1:4" x14ac:dyDescent="0.25">
      <c r="A2597" s="133"/>
      <c r="D2597" s="8"/>
    </row>
    <row r="2598" spans="1:4" x14ac:dyDescent="0.25">
      <c r="A2598" s="133"/>
      <c r="D2598" s="8"/>
    </row>
    <row r="2599" spans="1:4" x14ac:dyDescent="0.25">
      <c r="A2599" s="133"/>
      <c r="D2599" s="8"/>
    </row>
    <row r="2600" spans="1:4" x14ac:dyDescent="0.25">
      <c r="A2600" s="133"/>
      <c r="D2600" s="8"/>
    </row>
    <row r="2601" spans="1:4" x14ac:dyDescent="0.25">
      <c r="A2601" s="133"/>
      <c r="D2601" s="8"/>
    </row>
    <row r="2602" spans="1:4" x14ac:dyDescent="0.25">
      <c r="A2602" s="133"/>
      <c r="D2602" s="8"/>
    </row>
    <row r="2603" spans="1:4" x14ac:dyDescent="0.25">
      <c r="A2603" s="133"/>
      <c r="D2603" s="8"/>
    </row>
    <row r="2604" spans="1:4" x14ac:dyDescent="0.25">
      <c r="A2604" s="133"/>
      <c r="D2604" s="8"/>
    </row>
    <row r="2605" spans="1:4" x14ac:dyDescent="0.25">
      <c r="A2605" s="133"/>
      <c r="D2605" s="8"/>
    </row>
    <row r="2606" spans="1:4" x14ac:dyDescent="0.25">
      <c r="A2606" s="133"/>
      <c r="D2606" s="8"/>
    </row>
    <row r="2607" spans="1:4" x14ac:dyDescent="0.25">
      <c r="A2607" s="133"/>
      <c r="D2607" s="8"/>
    </row>
    <row r="2608" spans="1:4" x14ac:dyDescent="0.25">
      <c r="A2608" s="133"/>
      <c r="D2608" s="8"/>
    </row>
    <row r="2609" spans="1:4" x14ac:dyDescent="0.25">
      <c r="A2609" s="133"/>
      <c r="D2609" s="8"/>
    </row>
    <row r="2610" spans="1:4" x14ac:dyDescent="0.25">
      <c r="A2610" s="133"/>
      <c r="D2610" s="8"/>
    </row>
    <row r="2611" spans="1:4" x14ac:dyDescent="0.25">
      <c r="A2611" s="133"/>
      <c r="D2611" s="8"/>
    </row>
    <row r="2612" spans="1:4" x14ac:dyDescent="0.25">
      <c r="A2612" s="133"/>
      <c r="D2612" s="8"/>
    </row>
    <row r="2613" spans="1:4" x14ac:dyDescent="0.25">
      <c r="A2613" s="133"/>
      <c r="D2613" s="8"/>
    </row>
    <row r="2614" spans="1:4" x14ac:dyDescent="0.25">
      <c r="A2614" s="133"/>
      <c r="D2614" s="8"/>
    </row>
    <row r="2615" spans="1:4" x14ac:dyDescent="0.25">
      <c r="A2615" s="133"/>
      <c r="D2615" s="8"/>
    </row>
    <row r="2616" spans="1:4" x14ac:dyDescent="0.25">
      <c r="A2616" s="133"/>
      <c r="D2616" s="8"/>
    </row>
    <row r="2617" spans="1:4" x14ac:dyDescent="0.25">
      <c r="A2617" s="133"/>
      <c r="D2617" s="8"/>
    </row>
    <row r="2618" spans="1:4" x14ac:dyDescent="0.25">
      <c r="A2618" s="133"/>
      <c r="D2618" s="8"/>
    </row>
    <row r="2619" spans="1:4" x14ac:dyDescent="0.25">
      <c r="A2619" s="133"/>
      <c r="D2619" s="8"/>
    </row>
    <row r="2620" spans="1:4" x14ac:dyDescent="0.25">
      <c r="A2620" s="133"/>
      <c r="D2620" s="8"/>
    </row>
    <row r="2621" spans="1:4" x14ac:dyDescent="0.25">
      <c r="A2621" s="133"/>
      <c r="D2621" s="8"/>
    </row>
    <row r="2622" spans="1:4" x14ac:dyDescent="0.25">
      <c r="A2622" s="133"/>
      <c r="D2622" s="8"/>
    </row>
    <row r="2623" spans="1:4" x14ac:dyDescent="0.25">
      <c r="A2623" s="133"/>
      <c r="D2623" s="8"/>
    </row>
    <row r="2624" spans="1:4" x14ac:dyDescent="0.25">
      <c r="A2624" s="133"/>
      <c r="D2624" s="8"/>
    </row>
    <row r="2625" spans="1:4" x14ac:dyDescent="0.25">
      <c r="A2625" s="133"/>
      <c r="D2625" s="8"/>
    </row>
    <row r="2626" spans="1:4" x14ac:dyDescent="0.25">
      <c r="A2626" s="133"/>
      <c r="D2626" s="8"/>
    </row>
    <row r="2627" spans="1:4" x14ac:dyDescent="0.25">
      <c r="A2627" s="133"/>
      <c r="D2627" s="8"/>
    </row>
    <row r="2628" spans="1:4" x14ac:dyDescent="0.25">
      <c r="A2628" s="133"/>
      <c r="D2628" s="8"/>
    </row>
    <row r="2629" spans="1:4" x14ac:dyDescent="0.25">
      <c r="A2629" s="133"/>
      <c r="D2629" s="8"/>
    </row>
    <row r="2630" spans="1:4" x14ac:dyDescent="0.25">
      <c r="A2630" s="133"/>
      <c r="D2630" s="8"/>
    </row>
    <row r="2631" spans="1:4" x14ac:dyDescent="0.25">
      <c r="A2631" s="133"/>
      <c r="D2631" s="8"/>
    </row>
    <row r="2632" spans="1:4" x14ac:dyDescent="0.25">
      <c r="A2632" s="133"/>
      <c r="D2632" s="8"/>
    </row>
    <row r="2633" spans="1:4" x14ac:dyDescent="0.25">
      <c r="A2633" s="133"/>
      <c r="D2633" s="8"/>
    </row>
    <row r="2634" spans="1:4" x14ac:dyDescent="0.25">
      <c r="A2634" s="133"/>
      <c r="D2634" s="8"/>
    </row>
    <row r="2635" spans="1:4" x14ac:dyDescent="0.25">
      <c r="A2635" s="133"/>
      <c r="D2635" s="8"/>
    </row>
    <row r="2636" spans="1:4" x14ac:dyDescent="0.25">
      <c r="A2636" s="133"/>
      <c r="D2636" s="8"/>
    </row>
    <row r="2637" spans="1:4" x14ac:dyDescent="0.25">
      <c r="A2637" s="133"/>
      <c r="D2637" s="8"/>
    </row>
    <row r="2638" spans="1:4" x14ac:dyDescent="0.25">
      <c r="A2638" s="133"/>
      <c r="D2638" s="8"/>
    </row>
    <row r="2639" spans="1:4" x14ac:dyDescent="0.25">
      <c r="A2639" s="133"/>
      <c r="D2639" s="8"/>
    </row>
    <row r="2640" spans="1:4" x14ac:dyDescent="0.25">
      <c r="A2640" s="133"/>
      <c r="D2640" s="8"/>
    </row>
    <row r="2641" spans="1:4" x14ac:dyDescent="0.25">
      <c r="A2641" s="133"/>
      <c r="D2641" s="8"/>
    </row>
    <row r="2642" spans="1:4" x14ac:dyDescent="0.25">
      <c r="A2642" s="133"/>
      <c r="D2642" s="8"/>
    </row>
    <row r="2643" spans="1:4" x14ac:dyDescent="0.25">
      <c r="A2643" s="133"/>
      <c r="D2643" s="8"/>
    </row>
    <row r="2644" spans="1:4" x14ac:dyDescent="0.25">
      <c r="A2644" s="133"/>
      <c r="D2644" s="8"/>
    </row>
    <row r="2645" spans="1:4" x14ac:dyDescent="0.25">
      <c r="A2645" s="133"/>
      <c r="D2645" s="8"/>
    </row>
    <row r="2646" spans="1:4" x14ac:dyDescent="0.25">
      <c r="A2646" s="133"/>
      <c r="D2646" s="8"/>
    </row>
    <row r="2647" spans="1:4" x14ac:dyDescent="0.25">
      <c r="A2647" s="133"/>
      <c r="D2647" s="8"/>
    </row>
    <row r="2648" spans="1:4" x14ac:dyDescent="0.25">
      <c r="A2648" s="133"/>
      <c r="D2648" s="8"/>
    </row>
    <row r="2649" spans="1:4" x14ac:dyDescent="0.25">
      <c r="A2649" s="133"/>
      <c r="D2649" s="8"/>
    </row>
    <row r="2650" spans="1:4" x14ac:dyDescent="0.25">
      <c r="A2650" s="133"/>
      <c r="D2650" s="8"/>
    </row>
    <row r="2651" spans="1:4" x14ac:dyDescent="0.25">
      <c r="A2651" s="133"/>
      <c r="D2651" s="8"/>
    </row>
    <row r="2652" spans="1:4" x14ac:dyDescent="0.25">
      <c r="A2652" s="133"/>
      <c r="D2652" s="8"/>
    </row>
    <row r="2653" spans="1:4" x14ac:dyDescent="0.25">
      <c r="A2653" s="133"/>
      <c r="D2653" s="8"/>
    </row>
    <row r="2654" spans="1:4" x14ac:dyDescent="0.25">
      <c r="A2654" s="133"/>
      <c r="D2654" s="8"/>
    </row>
    <row r="2655" spans="1:4" x14ac:dyDescent="0.25">
      <c r="A2655" s="133"/>
      <c r="D2655" s="8"/>
    </row>
    <row r="2656" spans="1:4" x14ac:dyDescent="0.25">
      <c r="A2656" s="133"/>
      <c r="D2656" s="8"/>
    </row>
    <row r="2657" spans="1:4" x14ac:dyDescent="0.25">
      <c r="A2657" s="133"/>
      <c r="D2657" s="8"/>
    </row>
    <row r="2658" spans="1:4" x14ac:dyDescent="0.25">
      <c r="A2658" s="133"/>
      <c r="D2658" s="8"/>
    </row>
    <row r="2659" spans="1:4" x14ac:dyDescent="0.25">
      <c r="A2659" s="133"/>
      <c r="D2659" s="8"/>
    </row>
    <row r="2660" spans="1:4" x14ac:dyDescent="0.25">
      <c r="A2660" s="133"/>
      <c r="D2660" s="8"/>
    </row>
    <row r="2661" spans="1:4" x14ac:dyDescent="0.25">
      <c r="A2661" s="133"/>
      <c r="D2661" s="8"/>
    </row>
    <row r="2662" spans="1:4" x14ac:dyDescent="0.25">
      <c r="A2662" s="133"/>
      <c r="D2662" s="8"/>
    </row>
    <row r="2663" spans="1:4" x14ac:dyDescent="0.25">
      <c r="A2663" s="133"/>
      <c r="D2663" s="8"/>
    </row>
    <row r="2664" spans="1:4" x14ac:dyDescent="0.25">
      <c r="A2664" s="133"/>
      <c r="D2664" s="8"/>
    </row>
    <row r="2665" spans="1:4" x14ac:dyDescent="0.25">
      <c r="A2665" s="133"/>
      <c r="D2665" s="8"/>
    </row>
    <row r="2666" spans="1:4" x14ac:dyDescent="0.25">
      <c r="A2666" s="133"/>
      <c r="D2666" s="8"/>
    </row>
    <row r="2667" spans="1:4" x14ac:dyDescent="0.25">
      <c r="A2667" s="133"/>
      <c r="D2667" s="8"/>
    </row>
    <row r="2668" spans="1:4" x14ac:dyDescent="0.25">
      <c r="A2668" s="133"/>
      <c r="D2668" s="8"/>
    </row>
    <row r="2669" spans="1:4" x14ac:dyDescent="0.25">
      <c r="A2669" s="133"/>
      <c r="D2669" s="8"/>
    </row>
    <row r="2670" spans="1:4" x14ac:dyDescent="0.25">
      <c r="A2670" s="133"/>
      <c r="D2670" s="8"/>
    </row>
    <row r="2671" spans="1:4" x14ac:dyDescent="0.25">
      <c r="A2671" s="133"/>
      <c r="D2671" s="8"/>
    </row>
    <row r="2672" spans="1:4" x14ac:dyDescent="0.25">
      <c r="A2672" s="133"/>
      <c r="D2672" s="8"/>
    </row>
    <row r="2673" spans="1:4" x14ac:dyDescent="0.25">
      <c r="A2673" s="133"/>
      <c r="D2673" s="8"/>
    </row>
    <row r="2674" spans="1:4" x14ac:dyDescent="0.25">
      <c r="A2674" s="133"/>
      <c r="D2674" s="8"/>
    </row>
    <row r="2675" spans="1:4" x14ac:dyDescent="0.25">
      <c r="A2675" s="133"/>
      <c r="D2675" s="8"/>
    </row>
    <row r="2676" spans="1:4" x14ac:dyDescent="0.25">
      <c r="A2676" s="133"/>
      <c r="D2676" s="8"/>
    </row>
    <row r="2677" spans="1:4" x14ac:dyDescent="0.25">
      <c r="A2677" s="133"/>
      <c r="D2677" s="8"/>
    </row>
    <row r="2678" spans="1:4" x14ac:dyDescent="0.25">
      <c r="A2678" s="133"/>
      <c r="D2678" s="8"/>
    </row>
    <row r="2679" spans="1:4" x14ac:dyDescent="0.25">
      <c r="A2679" s="133"/>
      <c r="D2679" s="8"/>
    </row>
    <row r="2680" spans="1:4" x14ac:dyDescent="0.25">
      <c r="A2680" s="133"/>
      <c r="D2680" s="8"/>
    </row>
    <row r="2681" spans="1:4" x14ac:dyDescent="0.25">
      <c r="A2681" s="133"/>
      <c r="D2681" s="8"/>
    </row>
    <row r="2682" spans="1:4" x14ac:dyDescent="0.25">
      <c r="A2682" s="133"/>
      <c r="D2682" s="8"/>
    </row>
    <row r="2683" spans="1:4" x14ac:dyDescent="0.25">
      <c r="A2683" s="133"/>
      <c r="D2683" s="8"/>
    </row>
    <row r="2684" spans="1:4" x14ac:dyDescent="0.25">
      <c r="A2684" s="133"/>
      <c r="D2684" s="8"/>
    </row>
    <row r="2685" spans="1:4" x14ac:dyDescent="0.25">
      <c r="A2685" s="133"/>
      <c r="D2685" s="8"/>
    </row>
    <row r="2686" spans="1:4" x14ac:dyDescent="0.25">
      <c r="A2686" s="133"/>
      <c r="D2686" s="8"/>
    </row>
    <row r="2687" spans="1:4" x14ac:dyDescent="0.25">
      <c r="A2687" s="133"/>
      <c r="D2687" s="8"/>
    </row>
    <row r="2688" spans="1:4" x14ac:dyDescent="0.25">
      <c r="A2688" s="133"/>
      <c r="D2688" s="8"/>
    </row>
    <row r="2689" spans="1:4" x14ac:dyDescent="0.25">
      <c r="A2689" s="133"/>
      <c r="D2689" s="8"/>
    </row>
    <row r="2690" spans="1:4" x14ac:dyDescent="0.25">
      <c r="A2690" s="133"/>
      <c r="D2690" s="8"/>
    </row>
    <row r="2691" spans="1:4" x14ac:dyDescent="0.25">
      <c r="A2691" s="133"/>
      <c r="D2691" s="8"/>
    </row>
    <row r="2692" spans="1:4" x14ac:dyDescent="0.25">
      <c r="A2692" s="133"/>
      <c r="D2692" s="8"/>
    </row>
    <row r="2693" spans="1:4" x14ac:dyDescent="0.25">
      <c r="A2693" s="133"/>
      <c r="D2693" s="8"/>
    </row>
    <row r="2694" spans="1:4" x14ac:dyDescent="0.25">
      <c r="A2694" s="133"/>
      <c r="D2694" s="8"/>
    </row>
    <row r="2695" spans="1:4" x14ac:dyDescent="0.25">
      <c r="A2695" s="133"/>
      <c r="D2695" s="8"/>
    </row>
    <row r="2696" spans="1:4" x14ac:dyDescent="0.25">
      <c r="A2696" s="133"/>
      <c r="D2696" s="8"/>
    </row>
    <row r="2697" spans="1:4" x14ac:dyDescent="0.25">
      <c r="A2697" s="133"/>
      <c r="D2697" s="8"/>
    </row>
    <row r="2698" spans="1:4" x14ac:dyDescent="0.25">
      <c r="A2698" s="133"/>
      <c r="D2698" s="8"/>
    </row>
    <row r="2699" spans="1:4" x14ac:dyDescent="0.25">
      <c r="A2699" s="133"/>
      <c r="D2699" s="8"/>
    </row>
    <row r="2700" spans="1:4" x14ac:dyDescent="0.25">
      <c r="A2700" s="133"/>
      <c r="D2700" s="8"/>
    </row>
    <row r="2701" spans="1:4" x14ac:dyDescent="0.25">
      <c r="A2701" s="133"/>
      <c r="D2701" s="8"/>
    </row>
    <row r="2702" spans="1:4" x14ac:dyDescent="0.25">
      <c r="A2702" s="133"/>
      <c r="D2702" s="8"/>
    </row>
    <row r="2703" spans="1:4" x14ac:dyDescent="0.25">
      <c r="A2703" s="133"/>
      <c r="D2703" s="8"/>
    </row>
    <row r="2704" spans="1:4" x14ac:dyDescent="0.25">
      <c r="A2704" s="133"/>
      <c r="D2704" s="8"/>
    </row>
    <row r="2705" spans="1:4" x14ac:dyDescent="0.25">
      <c r="A2705" s="133"/>
      <c r="D2705" s="8"/>
    </row>
    <row r="2706" spans="1:4" x14ac:dyDescent="0.25">
      <c r="A2706" s="133"/>
      <c r="D2706" s="8"/>
    </row>
    <row r="2707" spans="1:4" x14ac:dyDescent="0.25">
      <c r="A2707" s="133"/>
      <c r="D2707" s="8"/>
    </row>
    <row r="2708" spans="1:4" x14ac:dyDescent="0.25">
      <c r="A2708" s="133"/>
      <c r="D2708" s="8"/>
    </row>
    <row r="2709" spans="1:4" x14ac:dyDescent="0.25">
      <c r="A2709" s="133"/>
      <c r="D2709" s="8"/>
    </row>
    <row r="2710" spans="1:4" x14ac:dyDescent="0.25">
      <c r="A2710" s="133"/>
      <c r="D2710" s="8"/>
    </row>
    <row r="2711" spans="1:4" x14ac:dyDescent="0.25">
      <c r="A2711" s="133"/>
      <c r="D2711" s="8"/>
    </row>
    <row r="2712" spans="1:4" x14ac:dyDescent="0.25">
      <c r="A2712" s="133"/>
      <c r="D2712" s="8"/>
    </row>
    <row r="2713" spans="1:4" x14ac:dyDescent="0.25">
      <c r="A2713" s="133"/>
      <c r="D2713" s="8"/>
    </row>
    <row r="2714" spans="1:4" x14ac:dyDescent="0.25">
      <c r="A2714" s="133"/>
      <c r="D2714" s="8"/>
    </row>
    <row r="2715" spans="1:4" x14ac:dyDescent="0.25">
      <c r="A2715" s="133"/>
      <c r="D2715" s="8"/>
    </row>
    <row r="2716" spans="1:4" x14ac:dyDescent="0.25">
      <c r="A2716" s="133"/>
      <c r="D2716" s="8"/>
    </row>
    <row r="2717" spans="1:4" x14ac:dyDescent="0.25">
      <c r="A2717" s="133"/>
      <c r="D2717" s="8"/>
    </row>
    <row r="2718" spans="1:4" x14ac:dyDescent="0.25">
      <c r="A2718" s="133"/>
      <c r="D2718" s="8"/>
    </row>
    <row r="2719" spans="1:4" x14ac:dyDescent="0.25">
      <c r="A2719" s="133"/>
      <c r="D2719" s="8"/>
    </row>
    <row r="2720" spans="1:4" x14ac:dyDescent="0.25">
      <c r="A2720" s="133"/>
      <c r="D2720" s="8"/>
    </row>
    <row r="2721" spans="1:4" x14ac:dyDescent="0.25">
      <c r="A2721" s="133"/>
      <c r="D2721" s="8"/>
    </row>
    <row r="2722" spans="1:4" x14ac:dyDescent="0.25">
      <c r="A2722" s="133"/>
      <c r="D2722" s="8"/>
    </row>
    <row r="2723" spans="1:4" x14ac:dyDescent="0.25">
      <c r="A2723" s="133"/>
      <c r="D2723" s="8"/>
    </row>
    <row r="2724" spans="1:4" x14ac:dyDescent="0.25">
      <c r="A2724" s="133"/>
      <c r="D2724" s="8"/>
    </row>
    <row r="2725" spans="1:4" x14ac:dyDescent="0.25">
      <c r="A2725" s="133"/>
      <c r="D2725" s="8"/>
    </row>
    <row r="2726" spans="1:4" x14ac:dyDescent="0.25">
      <c r="A2726" s="133"/>
      <c r="D2726" s="8"/>
    </row>
    <row r="2727" spans="1:4" x14ac:dyDescent="0.25">
      <c r="A2727" s="133"/>
      <c r="D2727" s="8"/>
    </row>
    <row r="2728" spans="1:4" x14ac:dyDescent="0.25">
      <c r="A2728" s="133"/>
      <c r="D2728" s="8"/>
    </row>
    <row r="2729" spans="1:4" x14ac:dyDescent="0.25">
      <c r="A2729" s="133"/>
      <c r="D2729" s="8"/>
    </row>
    <row r="2730" spans="1:4" x14ac:dyDescent="0.25">
      <c r="A2730" s="133"/>
      <c r="D2730" s="8"/>
    </row>
    <row r="2731" spans="1:4" x14ac:dyDescent="0.25">
      <c r="A2731" s="133"/>
      <c r="D2731" s="8"/>
    </row>
    <row r="2732" spans="1:4" x14ac:dyDescent="0.25">
      <c r="A2732" s="133"/>
      <c r="D2732" s="8"/>
    </row>
    <row r="2733" spans="1:4" x14ac:dyDescent="0.25">
      <c r="A2733" s="133"/>
      <c r="D2733" s="8"/>
    </row>
    <row r="2734" spans="1:4" x14ac:dyDescent="0.25">
      <c r="A2734" s="133"/>
      <c r="D2734" s="8"/>
    </row>
    <row r="2735" spans="1:4" x14ac:dyDescent="0.25">
      <c r="A2735" s="133"/>
      <c r="D2735" s="8"/>
    </row>
    <row r="2736" spans="1:4" x14ac:dyDescent="0.25">
      <c r="A2736" s="133"/>
      <c r="D2736" s="8"/>
    </row>
    <row r="2737" spans="1:4" x14ac:dyDescent="0.25">
      <c r="A2737" s="133"/>
      <c r="D2737" s="8"/>
    </row>
    <row r="2738" spans="1:4" x14ac:dyDescent="0.25">
      <c r="A2738" s="133"/>
      <c r="D2738" s="8"/>
    </row>
    <row r="2739" spans="1:4" x14ac:dyDescent="0.25">
      <c r="A2739" s="133"/>
      <c r="D2739" s="8"/>
    </row>
    <row r="2740" spans="1:4" x14ac:dyDescent="0.25">
      <c r="A2740" s="133"/>
      <c r="D2740" s="8"/>
    </row>
    <row r="2741" spans="1:4" x14ac:dyDescent="0.25">
      <c r="A2741" s="133"/>
      <c r="D2741" s="8"/>
    </row>
    <row r="2742" spans="1:4" x14ac:dyDescent="0.25">
      <c r="A2742" s="133"/>
      <c r="D2742" s="8"/>
    </row>
    <row r="2743" spans="1:4" x14ac:dyDescent="0.25">
      <c r="A2743" s="133"/>
      <c r="D2743" s="8"/>
    </row>
    <row r="2744" spans="1:4" x14ac:dyDescent="0.25">
      <c r="A2744" s="133"/>
      <c r="D2744" s="8"/>
    </row>
    <row r="2745" spans="1:4" x14ac:dyDescent="0.25">
      <c r="A2745" s="133"/>
      <c r="D2745" s="8"/>
    </row>
    <row r="2746" spans="1:4" x14ac:dyDescent="0.25">
      <c r="A2746" s="133"/>
      <c r="D2746" s="8"/>
    </row>
    <row r="2747" spans="1:4" x14ac:dyDescent="0.25">
      <c r="A2747" s="133"/>
      <c r="D2747" s="8"/>
    </row>
    <row r="2748" spans="1:4" x14ac:dyDescent="0.25">
      <c r="A2748" s="133"/>
      <c r="D2748" s="8"/>
    </row>
    <row r="2749" spans="1:4" x14ac:dyDescent="0.25">
      <c r="A2749" s="133"/>
      <c r="D2749" s="8"/>
    </row>
    <row r="2750" spans="1:4" x14ac:dyDescent="0.25">
      <c r="A2750" s="133"/>
      <c r="D2750" s="8"/>
    </row>
    <row r="2751" spans="1:4" x14ac:dyDescent="0.25">
      <c r="A2751" s="133"/>
      <c r="D2751" s="8"/>
    </row>
    <row r="2752" spans="1:4" x14ac:dyDescent="0.25">
      <c r="A2752" s="133"/>
      <c r="D2752" s="8"/>
    </row>
    <row r="2753" spans="1:4" x14ac:dyDescent="0.25">
      <c r="A2753" s="133"/>
      <c r="D2753" s="8"/>
    </row>
    <row r="2754" spans="1:4" x14ac:dyDescent="0.25">
      <c r="A2754" s="133"/>
      <c r="D2754" s="8"/>
    </row>
    <row r="2755" spans="1:4" x14ac:dyDescent="0.25">
      <c r="A2755" s="133"/>
      <c r="D2755" s="8"/>
    </row>
    <row r="2756" spans="1:4" x14ac:dyDescent="0.25">
      <c r="A2756" s="133"/>
      <c r="D2756" s="8"/>
    </row>
    <row r="2757" spans="1:4" x14ac:dyDescent="0.25">
      <c r="A2757" s="133"/>
      <c r="D2757" s="8"/>
    </row>
    <row r="2758" spans="1:4" x14ac:dyDescent="0.25">
      <c r="A2758" s="133"/>
      <c r="D2758" s="8"/>
    </row>
    <row r="2759" spans="1:4" x14ac:dyDescent="0.25">
      <c r="A2759" s="133"/>
      <c r="D2759" s="8"/>
    </row>
    <row r="2760" spans="1:4" x14ac:dyDescent="0.25">
      <c r="A2760" s="133"/>
      <c r="D2760" s="8"/>
    </row>
    <row r="2761" spans="1:4" x14ac:dyDescent="0.25">
      <c r="A2761" s="133"/>
      <c r="D2761" s="8"/>
    </row>
    <row r="2762" spans="1:4" x14ac:dyDescent="0.25">
      <c r="A2762" s="133"/>
      <c r="D2762" s="8"/>
    </row>
    <row r="2763" spans="1:4" x14ac:dyDescent="0.25">
      <c r="A2763" s="133"/>
      <c r="D2763" s="8"/>
    </row>
    <row r="2764" spans="1:4" x14ac:dyDescent="0.25">
      <c r="A2764" s="133"/>
      <c r="D2764" s="8"/>
    </row>
    <row r="2765" spans="1:4" x14ac:dyDescent="0.25">
      <c r="A2765" s="133"/>
      <c r="D2765" s="8"/>
    </row>
    <row r="2766" spans="1:4" x14ac:dyDescent="0.25">
      <c r="A2766" s="133"/>
      <c r="D2766" s="8"/>
    </row>
    <row r="2767" spans="1:4" x14ac:dyDescent="0.25">
      <c r="A2767" s="133"/>
      <c r="D2767" s="8"/>
    </row>
    <row r="2768" spans="1:4" x14ac:dyDescent="0.25">
      <c r="A2768" s="133"/>
      <c r="D2768" s="8"/>
    </row>
    <row r="2769" spans="1:4" x14ac:dyDescent="0.25">
      <c r="A2769" s="133"/>
      <c r="D2769" s="8"/>
    </row>
    <row r="2770" spans="1:4" x14ac:dyDescent="0.25">
      <c r="A2770" s="133"/>
      <c r="D2770" s="8"/>
    </row>
    <row r="2771" spans="1:4" x14ac:dyDescent="0.25">
      <c r="A2771" s="133"/>
      <c r="D2771" s="8"/>
    </row>
    <row r="2772" spans="1:4" x14ac:dyDescent="0.25">
      <c r="A2772" s="133"/>
      <c r="D2772" s="8"/>
    </row>
    <row r="2773" spans="1:4" x14ac:dyDescent="0.25">
      <c r="A2773" s="133"/>
      <c r="D2773" s="8"/>
    </row>
    <row r="2774" spans="1:4" x14ac:dyDescent="0.25">
      <c r="A2774" s="133"/>
      <c r="D2774" s="8"/>
    </row>
    <row r="2775" spans="1:4" x14ac:dyDescent="0.25">
      <c r="A2775" s="133"/>
      <c r="D2775" s="8"/>
    </row>
    <row r="2776" spans="1:4" x14ac:dyDescent="0.25">
      <c r="A2776" s="133"/>
      <c r="D2776" s="8"/>
    </row>
    <row r="2777" spans="1:4" x14ac:dyDescent="0.25">
      <c r="A2777" s="133"/>
      <c r="D2777" s="8"/>
    </row>
    <row r="2778" spans="1:4" x14ac:dyDescent="0.25">
      <c r="A2778" s="133"/>
      <c r="D2778" s="8"/>
    </row>
    <row r="2779" spans="1:4" x14ac:dyDescent="0.25">
      <c r="A2779" s="133"/>
      <c r="D2779" s="8"/>
    </row>
    <row r="2780" spans="1:4" x14ac:dyDescent="0.25">
      <c r="A2780" s="133"/>
      <c r="D2780" s="8"/>
    </row>
    <row r="2781" spans="1:4" x14ac:dyDescent="0.25">
      <c r="A2781" s="133"/>
      <c r="D2781" s="8"/>
    </row>
    <row r="2782" spans="1:4" x14ac:dyDescent="0.25">
      <c r="A2782" s="133"/>
      <c r="D2782" s="8"/>
    </row>
    <row r="2783" spans="1:4" x14ac:dyDescent="0.25">
      <c r="A2783" s="133"/>
      <c r="D2783" s="8"/>
    </row>
    <row r="2784" spans="1:4" x14ac:dyDescent="0.25">
      <c r="A2784" s="133"/>
      <c r="D2784" s="8"/>
    </row>
    <row r="2785" spans="1:4" x14ac:dyDescent="0.25">
      <c r="A2785" s="133"/>
      <c r="D2785" s="8"/>
    </row>
    <row r="2786" spans="1:4" x14ac:dyDescent="0.25">
      <c r="A2786" s="133"/>
      <c r="D2786" s="8"/>
    </row>
    <row r="2787" spans="1:4" x14ac:dyDescent="0.25">
      <c r="A2787" s="133"/>
      <c r="D2787" s="8"/>
    </row>
    <row r="2788" spans="1:4" x14ac:dyDescent="0.25">
      <c r="A2788" s="133"/>
      <c r="D2788" s="8"/>
    </row>
    <row r="2789" spans="1:4" x14ac:dyDescent="0.25">
      <c r="A2789" s="133"/>
      <c r="D2789" s="8"/>
    </row>
    <row r="2790" spans="1:4" x14ac:dyDescent="0.25">
      <c r="A2790" s="133"/>
      <c r="D2790" s="8"/>
    </row>
    <row r="2791" spans="1:4" x14ac:dyDescent="0.25">
      <c r="A2791" s="133"/>
      <c r="D2791" s="8"/>
    </row>
    <row r="2792" spans="1:4" x14ac:dyDescent="0.25">
      <c r="A2792" s="133"/>
      <c r="D2792" s="8"/>
    </row>
    <row r="2793" spans="1:4" x14ac:dyDescent="0.25">
      <c r="A2793" s="133"/>
      <c r="D2793" s="8"/>
    </row>
    <row r="2794" spans="1:4" x14ac:dyDescent="0.25">
      <c r="A2794" s="133"/>
      <c r="D2794" s="8"/>
    </row>
    <row r="2795" spans="1:4" x14ac:dyDescent="0.25">
      <c r="A2795" s="133"/>
      <c r="D2795" s="8"/>
    </row>
    <row r="2796" spans="1:4" x14ac:dyDescent="0.25">
      <c r="A2796" s="133"/>
      <c r="D2796" s="8"/>
    </row>
    <row r="2797" spans="1:4" x14ac:dyDescent="0.25">
      <c r="A2797" s="133"/>
      <c r="D2797" s="8"/>
    </row>
    <row r="2798" spans="1:4" x14ac:dyDescent="0.25">
      <c r="A2798" s="133"/>
      <c r="D2798" s="8"/>
    </row>
    <row r="2799" spans="1:4" x14ac:dyDescent="0.25">
      <c r="A2799" s="133"/>
      <c r="D2799" s="8"/>
    </row>
    <row r="2800" spans="1:4" x14ac:dyDescent="0.25">
      <c r="A2800" s="133"/>
      <c r="D2800" s="8"/>
    </row>
    <row r="2801" spans="1:4" x14ac:dyDescent="0.25">
      <c r="A2801" s="133"/>
      <c r="D2801" s="8"/>
    </row>
    <row r="2802" spans="1:4" x14ac:dyDescent="0.25">
      <c r="A2802" s="133"/>
      <c r="D2802" s="8"/>
    </row>
    <row r="2803" spans="1:4" x14ac:dyDescent="0.25">
      <c r="A2803" s="133"/>
      <c r="D2803" s="8"/>
    </row>
    <row r="2804" spans="1:4" x14ac:dyDescent="0.25">
      <c r="A2804" s="133"/>
      <c r="D2804" s="8"/>
    </row>
    <row r="2805" spans="1:4" x14ac:dyDescent="0.25">
      <c r="A2805" s="133"/>
      <c r="D2805" s="8"/>
    </row>
    <row r="2806" spans="1:4" x14ac:dyDescent="0.25">
      <c r="A2806" s="133"/>
      <c r="D2806" s="8"/>
    </row>
    <row r="2807" spans="1:4" x14ac:dyDescent="0.25">
      <c r="A2807" s="133"/>
      <c r="D2807" s="8"/>
    </row>
    <row r="2808" spans="1:4" x14ac:dyDescent="0.25">
      <c r="A2808" s="133"/>
      <c r="D2808" s="8"/>
    </row>
    <row r="2809" spans="1:4" x14ac:dyDescent="0.25">
      <c r="A2809" s="133"/>
      <c r="D2809" s="8"/>
    </row>
    <row r="2810" spans="1:4" x14ac:dyDescent="0.25">
      <c r="A2810" s="133"/>
      <c r="D2810" s="8"/>
    </row>
    <row r="2811" spans="1:4" x14ac:dyDescent="0.25">
      <c r="A2811" s="133"/>
      <c r="D2811" s="8"/>
    </row>
    <row r="2812" spans="1:4" x14ac:dyDescent="0.25">
      <c r="A2812" s="133"/>
      <c r="D2812" s="8"/>
    </row>
    <row r="2813" spans="1:4" x14ac:dyDescent="0.25">
      <c r="A2813" s="133"/>
      <c r="D2813" s="8"/>
    </row>
    <row r="2814" spans="1:4" x14ac:dyDescent="0.25">
      <c r="A2814" s="133"/>
      <c r="D2814" s="8"/>
    </row>
    <row r="2815" spans="1:4" x14ac:dyDescent="0.25">
      <c r="A2815" s="133"/>
      <c r="D2815" s="8"/>
    </row>
    <row r="2816" spans="1:4" x14ac:dyDescent="0.25">
      <c r="A2816" s="133"/>
      <c r="D2816" s="8"/>
    </row>
    <row r="2817" spans="1:4" x14ac:dyDescent="0.25">
      <c r="A2817" s="133"/>
      <c r="D2817" s="8"/>
    </row>
    <row r="2818" spans="1:4" x14ac:dyDescent="0.25">
      <c r="A2818" s="133"/>
      <c r="D2818" s="8"/>
    </row>
    <row r="2819" spans="1:4" x14ac:dyDescent="0.25">
      <c r="A2819" s="133"/>
      <c r="D2819" s="8"/>
    </row>
    <row r="2820" spans="1:4" x14ac:dyDescent="0.25">
      <c r="A2820" s="133"/>
      <c r="D2820" s="8"/>
    </row>
    <row r="2821" spans="1:4" x14ac:dyDescent="0.25">
      <c r="A2821" s="133"/>
      <c r="D2821" s="8"/>
    </row>
    <row r="2822" spans="1:4" x14ac:dyDescent="0.25">
      <c r="A2822" s="133"/>
      <c r="D2822" s="8"/>
    </row>
    <row r="2823" spans="1:4" x14ac:dyDescent="0.25">
      <c r="A2823" s="133"/>
      <c r="D2823" s="8"/>
    </row>
    <row r="2824" spans="1:4" x14ac:dyDescent="0.25">
      <c r="A2824" s="133"/>
      <c r="D2824" s="8"/>
    </row>
    <row r="2825" spans="1:4" x14ac:dyDescent="0.25">
      <c r="A2825" s="133"/>
      <c r="D2825" s="8"/>
    </row>
    <row r="2826" spans="1:4" x14ac:dyDescent="0.25">
      <c r="A2826" s="133"/>
      <c r="D2826" s="8"/>
    </row>
    <row r="2827" spans="1:4" x14ac:dyDescent="0.25">
      <c r="A2827" s="133"/>
      <c r="D2827" s="8"/>
    </row>
    <row r="2828" spans="1:4" x14ac:dyDescent="0.25">
      <c r="A2828" s="133"/>
      <c r="D2828" s="8"/>
    </row>
    <row r="2829" spans="1:4" x14ac:dyDescent="0.25">
      <c r="A2829" s="133"/>
      <c r="D2829" s="8"/>
    </row>
    <row r="2830" spans="1:4" x14ac:dyDescent="0.25">
      <c r="A2830" s="133"/>
      <c r="D2830" s="8"/>
    </row>
    <row r="2831" spans="1:4" x14ac:dyDescent="0.25">
      <c r="A2831" s="133"/>
      <c r="D2831" s="8"/>
    </row>
    <row r="2832" spans="1:4" x14ac:dyDescent="0.25">
      <c r="A2832" s="133"/>
      <c r="D2832" s="8"/>
    </row>
    <row r="2833" spans="1:4" x14ac:dyDescent="0.25">
      <c r="A2833" s="133"/>
      <c r="D2833" s="8"/>
    </row>
    <row r="2834" spans="1:4" x14ac:dyDescent="0.25">
      <c r="A2834" s="133"/>
      <c r="D2834" s="8"/>
    </row>
    <row r="2835" spans="1:4" x14ac:dyDescent="0.25">
      <c r="A2835" s="133"/>
      <c r="D2835" s="8"/>
    </row>
    <row r="2836" spans="1:4" x14ac:dyDescent="0.25">
      <c r="A2836" s="133"/>
      <c r="D2836" s="8"/>
    </row>
    <row r="2837" spans="1:4" x14ac:dyDescent="0.25">
      <c r="A2837" s="133"/>
      <c r="D2837" s="8"/>
    </row>
    <row r="2838" spans="1:4" x14ac:dyDescent="0.25">
      <c r="A2838" s="133"/>
      <c r="D2838" s="8"/>
    </row>
    <row r="2839" spans="1:4" x14ac:dyDescent="0.25">
      <c r="A2839" s="133"/>
      <c r="D2839" s="8"/>
    </row>
    <row r="2840" spans="1:4" x14ac:dyDescent="0.25">
      <c r="A2840" s="133"/>
      <c r="D2840" s="8"/>
    </row>
    <row r="2841" spans="1:4" x14ac:dyDescent="0.25">
      <c r="A2841" s="133"/>
      <c r="D2841" s="8"/>
    </row>
    <row r="2842" spans="1:4" x14ac:dyDescent="0.25">
      <c r="A2842" s="133"/>
      <c r="D2842" s="8"/>
    </row>
    <row r="2843" spans="1:4" x14ac:dyDescent="0.25">
      <c r="A2843" s="133"/>
      <c r="D2843" s="8"/>
    </row>
    <row r="2844" spans="1:4" x14ac:dyDescent="0.25">
      <c r="A2844" s="133"/>
      <c r="D2844" s="8"/>
    </row>
    <row r="2845" spans="1:4" x14ac:dyDescent="0.25">
      <c r="A2845" s="133"/>
      <c r="D2845" s="8"/>
    </row>
    <row r="2846" spans="1:4" x14ac:dyDescent="0.25">
      <c r="A2846" s="133"/>
      <c r="D2846" s="8"/>
    </row>
    <row r="2847" spans="1:4" x14ac:dyDescent="0.25">
      <c r="A2847" s="133"/>
      <c r="D2847" s="8"/>
    </row>
    <row r="2848" spans="1:4" x14ac:dyDescent="0.25">
      <c r="A2848" s="133"/>
      <c r="D2848" s="8"/>
    </row>
    <row r="2849" spans="1:4" x14ac:dyDescent="0.25">
      <c r="A2849" s="133"/>
      <c r="D2849" s="8"/>
    </row>
    <row r="2850" spans="1:4" x14ac:dyDescent="0.25">
      <c r="A2850" s="133"/>
      <c r="D2850" s="8"/>
    </row>
    <row r="2851" spans="1:4" x14ac:dyDescent="0.25">
      <c r="A2851" s="133"/>
      <c r="D2851" s="8"/>
    </row>
    <row r="2852" spans="1:4" x14ac:dyDescent="0.25">
      <c r="A2852" s="133"/>
      <c r="D2852" s="8"/>
    </row>
    <row r="2853" spans="1:4" x14ac:dyDescent="0.25">
      <c r="A2853" s="133"/>
      <c r="D2853" s="8"/>
    </row>
    <row r="2854" spans="1:4" x14ac:dyDescent="0.25">
      <c r="A2854" s="133"/>
      <c r="D2854" s="8"/>
    </row>
    <row r="2855" spans="1:4" x14ac:dyDescent="0.25">
      <c r="A2855" s="133"/>
      <c r="D2855" s="8"/>
    </row>
    <row r="2856" spans="1:4" x14ac:dyDescent="0.25">
      <c r="A2856" s="133"/>
      <c r="D2856" s="8"/>
    </row>
    <row r="2857" spans="1:4" x14ac:dyDescent="0.25">
      <c r="A2857" s="133"/>
      <c r="D2857" s="8"/>
    </row>
    <row r="2858" spans="1:4" x14ac:dyDescent="0.25">
      <c r="A2858" s="133"/>
      <c r="D2858" s="8"/>
    </row>
    <row r="2859" spans="1:4" x14ac:dyDescent="0.25">
      <c r="A2859" s="133"/>
      <c r="D2859" s="8"/>
    </row>
    <row r="2860" spans="1:4" x14ac:dyDescent="0.25">
      <c r="A2860" s="133"/>
      <c r="D2860" s="8"/>
    </row>
    <row r="2861" spans="1:4" x14ac:dyDescent="0.25">
      <c r="A2861" s="133"/>
      <c r="D2861" s="8"/>
    </row>
    <row r="2862" spans="1:4" x14ac:dyDescent="0.25">
      <c r="A2862" s="133"/>
      <c r="D2862" s="8"/>
    </row>
    <row r="2863" spans="1:4" x14ac:dyDescent="0.25">
      <c r="A2863" s="133"/>
      <c r="D2863" s="8"/>
    </row>
    <row r="2864" spans="1:4" x14ac:dyDescent="0.25">
      <c r="A2864" s="133"/>
      <c r="D2864" s="8"/>
    </row>
    <row r="2865" spans="1:4" x14ac:dyDescent="0.25">
      <c r="A2865" s="133"/>
      <c r="D2865" s="8"/>
    </row>
    <row r="2866" spans="1:4" x14ac:dyDescent="0.25">
      <c r="A2866" s="133"/>
      <c r="D2866" s="8"/>
    </row>
    <row r="2867" spans="1:4" x14ac:dyDescent="0.25">
      <c r="A2867" s="133"/>
      <c r="D2867" s="8"/>
    </row>
    <row r="2868" spans="1:4" x14ac:dyDescent="0.25">
      <c r="A2868" s="133"/>
      <c r="D2868" s="8"/>
    </row>
    <row r="2869" spans="1:4" x14ac:dyDescent="0.25">
      <c r="A2869" s="133"/>
      <c r="D2869" s="8"/>
    </row>
    <row r="2870" spans="1:4" x14ac:dyDescent="0.25">
      <c r="A2870" s="133"/>
      <c r="D2870" s="8"/>
    </row>
    <row r="2871" spans="1:4" x14ac:dyDescent="0.25">
      <c r="A2871" s="133"/>
      <c r="D2871" s="8"/>
    </row>
    <row r="2872" spans="1:4" x14ac:dyDescent="0.25">
      <c r="A2872" s="133"/>
      <c r="D2872" s="8"/>
    </row>
    <row r="2873" spans="1:4" x14ac:dyDescent="0.25">
      <c r="A2873" s="133"/>
      <c r="D2873" s="8"/>
    </row>
    <row r="2874" spans="1:4" x14ac:dyDescent="0.25">
      <c r="A2874" s="133"/>
      <c r="D2874" s="8"/>
    </row>
    <row r="2875" spans="1:4" x14ac:dyDescent="0.25">
      <c r="A2875" s="133"/>
      <c r="D2875" s="8"/>
    </row>
    <row r="2876" spans="1:4" x14ac:dyDescent="0.25">
      <c r="A2876" s="133"/>
      <c r="D2876" s="8"/>
    </row>
    <row r="2877" spans="1:4" x14ac:dyDescent="0.25">
      <c r="A2877" s="133"/>
      <c r="D2877" s="8"/>
    </row>
    <row r="2878" spans="1:4" x14ac:dyDescent="0.25">
      <c r="A2878" s="133"/>
      <c r="D2878" s="8"/>
    </row>
    <row r="2879" spans="1:4" x14ac:dyDescent="0.25">
      <c r="A2879" s="133"/>
      <c r="D2879" s="8"/>
    </row>
    <row r="2880" spans="1:4" x14ac:dyDescent="0.25">
      <c r="A2880" s="133"/>
      <c r="D2880" s="8"/>
    </row>
    <row r="2881" spans="1:4" x14ac:dyDescent="0.25">
      <c r="A2881" s="133"/>
      <c r="D2881" s="8"/>
    </row>
    <row r="2882" spans="1:4" x14ac:dyDescent="0.25">
      <c r="A2882" s="133"/>
      <c r="D2882" s="8"/>
    </row>
    <row r="2883" spans="1:4" x14ac:dyDescent="0.25">
      <c r="A2883" s="133"/>
      <c r="D2883" s="8"/>
    </row>
    <row r="2884" spans="1:4" x14ac:dyDescent="0.25">
      <c r="A2884" s="133"/>
      <c r="D2884" s="8"/>
    </row>
    <row r="2885" spans="1:4" x14ac:dyDescent="0.25">
      <c r="A2885" s="133"/>
      <c r="D2885" s="8"/>
    </row>
    <row r="2886" spans="1:4" x14ac:dyDescent="0.25">
      <c r="A2886" s="133"/>
      <c r="D2886" s="8"/>
    </row>
    <row r="2887" spans="1:4" x14ac:dyDescent="0.25">
      <c r="A2887" s="133"/>
      <c r="D2887" s="8"/>
    </row>
    <row r="2888" spans="1:4" x14ac:dyDescent="0.25">
      <c r="A2888" s="133"/>
      <c r="D2888" s="8"/>
    </row>
    <row r="2889" spans="1:4" x14ac:dyDescent="0.25">
      <c r="A2889" s="133"/>
      <c r="D2889" s="8"/>
    </row>
    <row r="2890" spans="1:4" x14ac:dyDescent="0.25">
      <c r="A2890" s="133"/>
      <c r="D2890" s="8"/>
    </row>
    <row r="2891" spans="1:4" x14ac:dyDescent="0.25">
      <c r="A2891" s="133"/>
      <c r="D2891" s="8"/>
    </row>
    <row r="2892" spans="1:4" x14ac:dyDescent="0.25">
      <c r="A2892" s="133"/>
      <c r="D2892" s="8"/>
    </row>
    <row r="2893" spans="1:4" x14ac:dyDescent="0.25">
      <c r="A2893" s="133"/>
      <c r="D2893" s="8"/>
    </row>
    <row r="2894" spans="1:4" x14ac:dyDescent="0.25">
      <c r="A2894" s="133"/>
      <c r="D2894" s="8"/>
    </row>
    <row r="2895" spans="1:4" x14ac:dyDescent="0.25">
      <c r="A2895" s="133"/>
      <c r="D2895" s="8"/>
    </row>
    <row r="2896" spans="1:4" x14ac:dyDescent="0.25">
      <c r="A2896" s="133"/>
      <c r="D2896" s="8"/>
    </row>
    <row r="2897" spans="1:4" x14ac:dyDescent="0.25">
      <c r="A2897" s="133"/>
      <c r="D2897" s="8"/>
    </row>
    <row r="2898" spans="1:4" x14ac:dyDescent="0.25">
      <c r="A2898" s="133"/>
      <c r="D2898" s="8"/>
    </row>
    <row r="2899" spans="1:4" x14ac:dyDescent="0.25">
      <c r="A2899" s="133"/>
      <c r="D2899" s="8"/>
    </row>
    <row r="2900" spans="1:4" x14ac:dyDescent="0.25">
      <c r="A2900" s="133"/>
      <c r="D2900" s="8"/>
    </row>
    <row r="2901" spans="1:4" x14ac:dyDescent="0.25">
      <c r="A2901" s="133"/>
      <c r="D2901" s="8"/>
    </row>
    <row r="2902" spans="1:4" x14ac:dyDescent="0.25">
      <c r="A2902" s="133"/>
      <c r="D2902" s="8"/>
    </row>
    <row r="2903" spans="1:4" x14ac:dyDescent="0.25">
      <c r="A2903" s="133"/>
      <c r="D2903" s="8"/>
    </row>
    <row r="2904" spans="1:4" x14ac:dyDescent="0.25">
      <c r="A2904" s="133"/>
      <c r="D2904" s="8"/>
    </row>
    <row r="2905" spans="1:4" x14ac:dyDescent="0.25">
      <c r="A2905" s="133"/>
      <c r="D2905" s="8"/>
    </row>
    <row r="2906" spans="1:4" x14ac:dyDescent="0.25">
      <c r="A2906" s="133"/>
      <c r="D2906" s="8"/>
    </row>
    <row r="2907" spans="1:4" x14ac:dyDescent="0.25">
      <c r="A2907" s="133"/>
      <c r="D2907" s="8"/>
    </row>
    <row r="2908" spans="1:4" x14ac:dyDescent="0.25">
      <c r="A2908" s="133"/>
      <c r="D2908" s="8"/>
    </row>
    <row r="2909" spans="1:4" x14ac:dyDescent="0.25">
      <c r="A2909" s="133"/>
      <c r="D2909" s="8"/>
    </row>
    <row r="2910" spans="1:4" x14ac:dyDescent="0.25">
      <c r="A2910" s="133"/>
      <c r="D2910" s="8"/>
    </row>
    <row r="2911" spans="1:4" x14ac:dyDescent="0.25">
      <c r="A2911" s="133"/>
      <c r="D2911" s="8"/>
    </row>
    <row r="2912" spans="1:4" x14ac:dyDescent="0.25">
      <c r="A2912" s="133"/>
      <c r="D2912" s="8"/>
    </row>
    <row r="2913" spans="1:4" x14ac:dyDescent="0.25">
      <c r="A2913" s="133"/>
      <c r="D2913" s="8"/>
    </row>
    <row r="2914" spans="1:4" x14ac:dyDescent="0.25">
      <c r="A2914" s="133"/>
      <c r="D2914" s="8"/>
    </row>
    <row r="2915" spans="1:4" x14ac:dyDescent="0.25">
      <c r="A2915" s="133"/>
      <c r="D2915" s="8"/>
    </row>
    <row r="2916" spans="1:4" x14ac:dyDescent="0.25">
      <c r="A2916" s="133"/>
      <c r="D2916" s="8"/>
    </row>
    <row r="2917" spans="1:4" x14ac:dyDescent="0.25">
      <c r="A2917" s="133"/>
      <c r="D2917" s="8"/>
    </row>
    <row r="2918" spans="1:4" x14ac:dyDescent="0.25">
      <c r="A2918" s="133"/>
      <c r="D2918" s="8"/>
    </row>
    <row r="2919" spans="1:4" x14ac:dyDescent="0.25">
      <c r="A2919" s="133"/>
      <c r="D2919" s="8"/>
    </row>
    <row r="2920" spans="1:4" x14ac:dyDescent="0.25">
      <c r="A2920" s="133"/>
      <c r="D2920" s="8"/>
    </row>
    <row r="2921" spans="1:4" x14ac:dyDescent="0.25">
      <c r="A2921" s="133"/>
      <c r="D2921" s="8"/>
    </row>
    <row r="2922" spans="1:4" x14ac:dyDescent="0.25">
      <c r="A2922" s="133"/>
      <c r="D2922" s="8"/>
    </row>
    <row r="2923" spans="1:4" x14ac:dyDescent="0.25">
      <c r="A2923" s="133"/>
      <c r="D2923" s="8"/>
    </row>
    <row r="2924" spans="1:4" x14ac:dyDescent="0.25">
      <c r="A2924" s="133"/>
      <c r="D2924" s="8"/>
    </row>
    <row r="2925" spans="1:4" x14ac:dyDescent="0.25">
      <c r="A2925" s="133"/>
      <c r="D2925" s="8"/>
    </row>
    <row r="2926" spans="1:4" x14ac:dyDescent="0.25">
      <c r="A2926" s="133"/>
      <c r="D2926" s="8"/>
    </row>
    <row r="2927" spans="1:4" x14ac:dyDescent="0.25">
      <c r="A2927" s="133"/>
      <c r="D2927" s="8"/>
    </row>
    <row r="2928" spans="1:4" x14ac:dyDescent="0.25">
      <c r="A2928" s="133"/>
      <c r="D2928" s="8"/>
    </row>
    <row r="2929" spans="1:4" x14ac:dyDescent="0.25">
      <c r="A2929" s="133"/>
      <c r="D2929" s="8"/>
    </row>
    <row r="2930" spans="1:4" x14ac:dyDescent="0.25">
      <c r="A2930" s="133"/>
      <c r="D2930" s="8"/>
    </row>
    <row r="2931" spans="1:4" x14ac:dyDescent="0.25">
      <c r="A2931" s="133"/>
      <c r="D2931" s="8"/>
    </row>
    <row r="2932" spans="1:4" x14ac:dyDescent="0.25">
      <c r="A2932" s="133"/>
      <c r="D2932" s="8"/>
    </row>
    <row r="2933" spans="1:4" x14ac:dyDescent="0.25">
      <c r="A2933" s="133"/>
      <c r="D2933" s="8"/>
    </row>
    <row r="2934" spans="1:4" x14ac:dyDescent="0.25">
      <c r="A2934" s="133"/>
      <c r="D2934" s="8"/>
    </row>
    <row r="2935" spans="1:4" x14ac:dyDescent="0.25">
      <c r="A2935" s="133"/>
      <c r="D2935" s="8"/>
    </row>
    <row r="2936" spans="1:4" x14ac:dyDescent="0.25">
      <c r="A2936" s="133"/>
      <c r="D2936" s="8"/>
    </row>
    <row r="2937" spans="1:4" x14ac:dyDescent="0.25">
      <c r="A2937" s="133"/>
      <c r="D2937" s="8"/>
    </row>
    <row r="2938" spans="1:4" x14ac:dyDescent="0.25">
      <c r="A2938" s="133"/>
      <c r="D2938" s="8"/>
    </row>
    <row r="2939" spans="1:4" x14ac:dyDescent="0.25">
      <c r="A2939" s="133"/>
      <c r="D2939" s="8"/>
    </row>
    <row r="2940" spans="1:4" x14ac:dyDescent="0.25">
      <c r="A2940" s="133"/>
      <c r="D2940" s="8"/>
    </row>
    <row r="2941" spans="1:4" x14ac:dyDescent="0.25">
      <c r="A2941" s="133"/>
      <c r="D2941" s="8"/>
    </row>
    <row r="2942" spans="1:4" x14ac:dyDescent="0.25">
      <c r="A2942" s="133"/>
      <c r="D2942" s="8"/>
    </row>
    <row r="2943" spans="1:4" x14ac:dyDescent="0.25">
      <c r="A2943" s="133"/>
      <c r="D2943" s="8"/>
    </row>
    <row r="2944" spans="1:4" x14ac:dyDescent="0.25">
      <c r="A2944" s="133"/>
      <c r="D2944" s="8"/>
    </row>
    <row r="2945" spans="1:4" x14ac:dyDescent="0.25">
      <c r="A2945" s="133"/>
      <c r="D2945" s="8"/>
    </row>
    <row r="2946" spans="1:4" x14ac:dyDescent="0.25">
      <c r="A2946" s="133"/>
      <c r="D2946" s="8"/>
    </row>
    <row r="2947" spans="1:4" x14ac:dyDescent="0.25">
      <c r="A2947" s="133"/>
      <c r="D2947" s="8"/>
    </row>
    <row r="2948" spans="1:4" x14ac:dyDescent="0.25">
      <c r="A2948" s="133"/>
      <c r="D2948" s="8"/>
    </row>
    <row r="2949" spans="1:4" x14ac:dyDescent="0.25">
      <c r="A2949" s="133"/>
      <c r="D2949" s="8"/>
    </row>
    <row r="2950" spans="1:4" x14ac:dyDescent="0.25">
      <c r="A2950" s="133"/>
      <c r="D2950" s="8"/>
    </row>
    <row r="2951" spans="1:4" x14ac:dyDescent="0.25">
      <c r="A2951" s="133"/>
      <c r="D2951" s="8"/>
    </row>
    <row r="2952" spans="1:4" x14ac:dyDescent="0.25">
      <c r="A2952" s="133"/>
      <c r="D2952" s="8"/>
    </row>
    <row r="2953" spans="1:4" x14ac:dyDescent="0.25">
      <c r="A2953" s="133"/>
      <c r="D2953" s="8"/>
    </row>
    <row r="2954" spans="1:4" x14ac:dyDescent="0.25">
      <c r="A2954" s="133"/>
      <c r="D2954" s="8"/>
    </row>
    <row r="2955" spans="1:4" x14ac:dyDescent="0.25">
      <c r="A2955" s="133"/>
      <c r="D2955" s="8"/>
    </row>
    <row r="2956" spans="1:4" x14ac:dyDescent="0.25">
      <c r="A2956" s="133"/>
      <c r="D2956" s="8"/>
    </row>
    <row r="2957" spans="1:4" x14ac:dyDescent="0.25">
      <c r="A2957" s="133"/>
      <c r="D2957" s="8"/>
    </row>
    <row r="2958" spans="1:4" x14ac:dyDescent="0.25">
      <c r="A2958" s="133"/>
      <c r="D2958" s="8"/>
    </row>
    <row r="2959" spans="1:4" x14ac:dyDescent="0.25">
      <c r="A2959" s="133"/>
      <c r="D2959" s="8"/>
    </row>
    <row r="2960" spans="1:4" x14ac:dyDescent="0.25">
      <c r="A2960" s="133"/>
      <c r="D2960" s="8"/>
    </row>
    <row r="2961" spans="1:4" x14ac:dyDescent="0.25">
      <c r="A2961" s="133"/>
      <c r="D2961" s="8"/>
    </row>
    <row r="2962" spans="1:4" x14ac:dyDescent="0.25">
      <c r="A2962" s="133"/>
      <c r="D2962" s="8"/>
    </row>
    <row r="2963" spans="1:4" x14ac:dyDescent="0.25">
      <c r="A2963" s="133"/>
      <c r="D2963" s="8"/>
    </row>
    <row r="2964" spans="1:4" x14ac:dyDescent="0.25">
      <c r="A2964" s="133"/>
      <c r="D2964" s="8"/>
    </row>
    <row r="2965" spans="1:4" x14ac:dyDescent="0.25">
      <c r="A2965" s="133"/>
      <c r="D2965" s="8"/>
    </row>
    <row r="2966" spans="1:4" x14ac:dyDescent="0.25">
      <c r="A2966" s="133"/>
      <c r="D2966" s="8"/>
    </row>
    <row r="2967" spans="1:4" x14ac:dyDescent="0.25">
      <c r="A2967" s="133"/>
      <c r="D2967" s="8"/>
    </row>
    <row r="2968" spans="1:4" x14ac:dyDescent="0.25">
      <c r="A2968" s="133"/>
      <c r="D2968" s="8"/>
    </row>
    <row r="2969" spans="1:4" x14ac:dyDescent="0.25">
      <c r="A2969" s="133"/>
      <c r="D2969" s="8"/>
    </row>
    <row r="2970" spans="1:4" x14ac:dyDescent="0.25">
      <c r="A2970" s="133"/>
      <c r="D2970" s="8"/>
    </row>
    <row r="2971" spans="1:4" x14ac:dyDescent="0.25">
      <c r="A2971" s="133"/>
      <c r="D2971" s="8"/>
    </row>
    <row r="2972" spans="1:4" x14ac:dyDescent="0.25">
      <c r="A2972" s="133"/>
      <c r="D2972" s="8"/>
    </row>
    <row r="2973" spans="1:4" x14ac:dyDescent="0.25">
      <c r="A2973" s="133"/>
      <c r="D2973" s="8"/>
    </row>
    <row r="2974" spans="1:4" x14ac:dyDescent="0.25">
      <c r="A2974" s="133"/>
      <c r="D2974" s="8"/>
    </row>
    <row r="2975" spans="1:4" x14ac:dyDescent="0.25">
      <c r="A2975" s="133"/>
      <c r="D2975" s="8"/>
    </row>
    <row r="2976" spans="1:4" x14ac:dyDescent="0.25">
      <c r="A2976" s="133"/>
      <c r="D2976" s="8"/>
    </row>
    <row r="2977" spans="1:4" x14ac:dyDescent="0.25">
      <c r="A2977" s="133"/>
      <c r="D2977" s="8"/>
    </row>
    <row r="2978" spans="1:4" x14ac:dyDescent="0.25">
      <c r="A2978" s="133"/>
      <c r="D2978" s="8"/>
    </row>
    <row r="2979" spans="1:4" x14ac:dyDescent="0.25">
      <c r="A2979" s="133"/>
      <c r="D2979" s="8"/>
    </row>
    <row r="2980" spans="1:4" x14ac:dyDescent="0.25">
      <c r="A2980" s="133"/>
      <c r="D2980" s="8"/>
    </row>
    <row r="2981" spans="1:4" x14ac:dyDescent="0.25">
      <c r="A2981" s="133"/>
      <c r="D2981" s="8"/>
    </row>
    <row r="2982" spans="1:4" x14ac:dyDescent="0.25">
      <c r="A2982" s="133"/>
      <c r="D2982" s="8"/>
    </row>
    <row r="2983" spans="1:4" x14ac:dyDescent="0.25">
      <c r="A2983" s="133"/>
      <c r="D2983" s="8"/>
    </row>
    <row r="2984" spans="1:4" x14ac:dyDescent="0.25">
      <c r="A2984" s="133"/>
      <c r="D2984" s="8"/>
    </row>
    <row r="2985" spans="1:4" x14ac:dyDescent="0.25">
      <c r="A2985" s="133"/>
      <c r="D2985" s="8"/>
    </row>
    <row r="2986" spans="1:4" x14ac:dyDescent="0.25">
      <c r="A2986" s="133"/>
      <c r="D2986" s="8"/>
    </row>
    <row r="2987" spans="1:4" x14ac:dyDescent="0.25">
      <c r="A2987" s="133"/>
      <c r="D2987" s="8"/>
    </row>
    <row r="2988" spans="1:4" x14ac:dyDescent="0.25">
      <c r="A2988" s="133"/>
      <c r="D2988" s="8"/>
    </row>
    <row r="2989" spans="1:4" x14ac:dyDescent="0.25">
      <c r="A2989" s="133"/>
      <c r="D2989" s="8"/>
    </row>
    <row r="2990" spans="1:4" x14ac:dyDescent="0.25">
      <c r="A2990" s="133"/>
      <c r="D2990" s="8"/>
    </row>
    <row r="2991" spans="1:4" x14ac:dyDescent="0.25">
      <c r="A2991" s="133"/>
      <c r="D2991" s="8"/>
    </row>
    <row r="2992" spans="1:4" x14ac:dyDescent="0.25">
      <c r="A2992" s="133"/>
      <c r="D2992" s="8"/>
    </row>
    <row r="2993" spans="1:4" x14ac:dyDescent="0.25">
      <c r="A2993" s="133"/>
      <c r="D2993" s="8"/>
    </row>
    <row r="2994" spans="1:4" x14ac:dyDescent="0.25">
      <c r="A2994" s="133"/>
      <c r="D2994" s="8"/>
    </row>
    <row r="2995" spans="1:4" x14ac:dyDescent="0.25">
      <c r="A2995" s="133"/>
      <c r="D2995" s="8"/>
    </row>
    <row r="2996" spans="1:4" x14ac:dyDescent="0.25">
      <c r="A2996" s="133"/>
      <c r="D2996" s="8"/>
    </row>
    <row r="2997" spans="1:4" x14ac:dyDescent="0.25">
      <c r="A2997" s="133"/>
      <c r="D2997" s="8"/>
    </row>
    <row r="2998" spans="1:4" x14ac:dyDescent="0.25">
      <c r="A2998" s="133"/>
      <c r="D2998" s="8"/>
    </row>
    <row r="2999" spans="1:4" x14ac:dyDescent="0.25">
      <c r="A2999" s="133"/>
      <c r="D2999" s="8"/>
    </row>
    <row r="3000" spans="1:4" x14ac:dyDescent="0.25">
      <c r="A3000" s="133"/>
      <c r="D3000" s="8"/>
    </row>
    <row r="3001" spans="1:4" x14ac:dyDescent="0.25">
      <c r="A3001" s="133"/>
      <c r="D3001" s="8"/>
    </row>
    <row r="3002" spans="1:4" x14ac:dyDescent="0.25">
      <c r="A3002" s="133"/>
      <c r="D3002" s="8"/>
    </row>
    <row r="3003" spans="1:4" x14ac:dyDescent="0.25">
      <c r="A3003" s="133"/>
      <c r="D3003" s="8"/>
    </row>
    <row r="3004" spans="1:4" x14ac:dyDescent="0.25">
      <c r="A3004" s="133"/>
      <c r="D3004" s="8"/>
    </row>
    <row r="3005" spans="1:4" x14ac:dyDescent="0.25">
      <c r="A3005" s="133"/>
      <c r="D3005" s="8"/>
    </row>
    <row r="3006" spans="1:4" x14ac:dyDescent="0.25">
      <c r="A3006" s="133"/>
      <c r="D3006" s="8"/>
    </row>
    <row r="3007" spans="1:4" x14ac:dyDescent="0.25">
      <c r="A3007" s="133"/>
      <c r="D3007" s="8"/>
    </row>
    <row r="3008" spans="1:4" x14ac:dyDescent="0.25">
      <c r="A3008" s="133"/>
      <c r="D3008" s="8"/>
    </row>
    <row r="3009" spans="1:4" x14ac:dyDescent="0.25">
      <c r="A3009" s="133"/>
      <c r="D3009" s="8"/>
    </row>
    <row r="3010" spans="1:4" x14ac:dyDescent="0.25">
      <c r="A3010" s="133"/>
      <c r="D3010" s="8"/>
    </row>
    <row r="3011" spans="1:4" x14ac:dyDescent="0.25">
      <c r="A3011" s="133"/>
      <c r="D3011" s="8"/>
    </row>
    <row r="3012" spans="1:4" x14ac:dyDescent="0.25">
      <c r="A3012" s="133"/>
      <c r="D3012" s="8"/>
    </row>
    <row r="3013" spans="1:4" x14ac:dyDescent="0.25">
      <c r="A3013" s="133"/>
      <c r="D3013" s="8"/>
    </row>
    <row r="3014" spans="1:4" x14ac:dyDescent="0.25">
      <c r="A3014" s="133"/>
      <c r="D3014" s="8"/>
    </row>
    <row r="3015" spans="1:4" x14ac:dyDescent="0.25">
      <c r="A3015" s="133"/>
      <c r="D3015" s="8"/>
    </row>
    <row r="3016" spans="1:4" x14ac:dyDescent="0.25">
      <c r="A3016" s="133"/>
      <c r="D3016" s="8"/>
    </row>
    <row r="3017" spans="1:4" x14ac:dyDescent="0.25">
      <c r="A3017" s="133"/>
      <c r="D3017" s="8"/>
    </row>
    <row r="3018" spans="1:4" x14ac:dyDescent="0.25">
      <c r="A3018" s="133"/>
      <c r="D3018" s="8"/>
    </row>
    <row r="3019" spans="1:4" x14ac:dyDescent="0.25">
      <c r="A3019" s="133"/>
      <c r="D3019" s="8"/>
    </row>
    <row r="3020" spans="1:4" x14ac:dyDescent="0.25">
      <c r="A3020" s="133"/>
      <c r="D3020" s="8"/>
    </row>
    <row r="3021" spans="1:4" x14ac:dyDescent="0.25">
      <c r="A3021" s="133"/>
      <c r="D3021" s="8"/>
    </row>
    <row r="3022" spans="1:4" x14ac:dyDescent="0.25">
      <c r="A3022" s="133"/>
      <c r="D3022" s="8"/>
    </row>
    <row r="3023" spans="1:4" x14ac:dyDescent="0.25">
      <c r="A3023" s="133"/>
      <c r="D3023" s="8"/>
    </row>
    <row r="3024" spans="1:4" x14ac:dyDescent="0.25">
      <c r="A3024" s="133"/>
      <c r="D3024" s="8"/>
    </row>
    <row r="3025" spans="1:4" x14ac:dyDescent="0.25">
      <c r="A3025" s="133"/>
      <c r="D3025" s="8"/>
    </row>
    <row r="3026" spans="1:4" x14ac:dyDescent="0.25">
      <c r="A3026" s="133"/>
      <c r="D3026" s="8"/>
    </row>
    <row r="3027" spans="1:4" x14ac:dyDescent="0.25">
      <c r="A3027" s="133"/>
      <c r="D3027" s="8"/>
    </row>
    <row r="3028" spans="1:4" x14ac:dyDescent="0.25">
      <c r="A3028" s="133"/>
      <c r="D3028" s="8"/>
    </row>
    <row r="3029" spans="1:4" x14ac:dyDescent="0.25">
      <c r="A3029" s="133"/>
      <c r="D3029" s="8"/>
    </row>
    <row r="3030" spans="1:4" x14ac:dyDescent="0.25">
      <c r="A3030" s="133"/>
      <c r="D3030" s="8"/>
    </row>
    <row r="3031" spans="1:4" x14ac:dyDescent="0.25">
      <c r="A3031" s="133"/>
      <c r="D3031" s="8"/>
    </row>
    <row r="3032" spans="1:4" x14ac:dyDescent="0.25">
      <c r="A3032" s="133"/>
      <c r="D3032" s="8"/>
    </row>
    <row r="3033" spans="1:4" x14ac:dyDescent="0.25">
      <c r="A3033" s="133"/>
      <c r="D3033" s="8"/>
    </row>
    <row r="3034" spans="1:4" x14ac:dyDescent="0.25">
      <c r="A3034" s="133"/>
      <c r="D3034" s="8"/>
    </row>
    <row r="3035" spans="1:4" x14ac:dyDescent="0.25">
      <c r="A3035" s="133"/>
      <c r="D3035" s="8"/>
    </row>
    <row r="3036" spans="1:4" x14ac:dyDescent="0.25">
      <c r="A3036" s="133"/>
      <c r="D3036" s="8"/>
    </row>
    <row r="3037" spans="1:4" x14ac:dyDescent="0.25">
      <c r="A3037" s="133"/>
      <c r="D3037" s="8"/>
    </row>
    <row r="3038" spans="1:4" x14ac:dyDescent="0.25">
      <c r="A3038" s="133"/>
      <c r="D3038" s="8"/>
    </row>
    <row r="3039" spans="1:4" x14ac:dyDescent="0.25">
      <c r="A3039" s="133"/>
      <c r="D3039" s="8"/>
    </row>
    <row r="3040" spans="1:4" x14ac:dyDescent="0.25">
      <c r="A3040" s="133"/>
      <c r="D3040" s="8"/>
    </row>
    <row r="3041" spans="1:4" x14ac:dyDescent="0.25">
      <c r="A3041" s="133"/>
      <c r="D3041" s="8"/>
    </row>
    <row r="3042" spans="1:4" x14ac:dyDescent="0.25">
      <c r="A3042" s="133"/>
      <c r="D3042" s="8"/>
    </row>
    <row r="3043" spans="1:4" x14ac:dyDescent="0.25">
      <c r="A3043" s="133"/>
      <c r="D3043" s="8"/>
    </row>
    <row r="3044" spans="1:4" x14ac:dyDescent="0.25">
      <c r="A3044" s="133"/>
      <c r="D3044" s="8"/>
    </row>
    <row r="3045" spans="1:4" x14ac:dyDescent="0.25">
      <c r="A3045" s="133"/>
      <c r="D3045" s="8"/>
    </row>
    <row r="3046" spans="1:4" x14ac:dyDescent="0.25">
      <c r="A3046" s="133"/>
      <c r="D3046" s="8"/>
    </row>
    <row r="3047" spans="1:4" x14ac:dyDescent="0.25">
      <c r="A3047" s="133"/>
      <c r="D3047" s="8"/>
    </row>
    <row r="3048" spans="1:4" x14ac:dyDescent="0.25">
      <c r="A3048" s="133"/>
      <c r="D3048" s="8"/>
    </row>
    <row r="3049" spans="1:4" x14ac:dyDescent="0.25">
      <c r="A3049" s="133"/>
      <c r="D3049" s="8"/>
    </row>
    <row r="3050" spans="1:4" x14ac:dyDescent="0.25">
      <c r="A3050" s="133"/>
      <c r="D3050" s="8"/>
    </row>
    <row r="3051" spans="1:4" x14ac:dyDescent="0.25">
      <c r="A3051" s="133"/>
      <c r="D3051" s="8"/>
    </row>
    <row r="3052" spans="1:4" x14ac:dyDescent="0.25">
      <c r="A3052" s="133"/>
      <c r="D3052" s="8"/>
    </row>
    <row r="3053" spans="1:4" x14ac:dyDescent="0.25">
      <c r="A3053" s="133"/>
      <c r="D3053" s="8"/>
    </row>
    <row r="3054" spans="1:4" x14ac:dyDescent="0.25">
      <c r="A3054" s="133"/>
      <c r="D3054" s="8"/>
    </row>
    <row r="3055" spans="1:4" x14ac:dyDescent="0.25">
      <c r="A3055" s="133"/>
      <c r="D3055" s="8"/>
    </row>
    <row r="3056" spans="1:4" x14ac:dyDescent="0.25">
      <c r="A3056" s="133"/>
      <c r="D3056" s="8"/>
    </row>
    <row r="3057" spans="1:4" x14ac:dyDescent="0.25">
      <c r="A3057" s="133"/>
      <c r="D3057" s="8"/>
    </row>
    <row r="3058" spans="1:4" x14ac:dyDescent="0.25">
      <c r="A3058" s="133"/>
      <c r="D3058" s="8"/>
    </row>
    <row r="3059" spans="1:4" x14ac:dyDescent="0.25">
      <c r="A3059" s="133"/>
      <c r="D3059" s="8"/>
    </row>
    <row r="3060" spans="1:4" x14ac:dyDescent="0.25">
      <c r="A3060" s="133"/>
      <c r="D3060" s="8"/>
    </row>
    <row r="3061" spans="1:4" x14ac:dyDescent="0.25">
      <c r="A3061" s="133"/>
      <c r="D3061" s="8"/>
    </row>
    <row r="3062" spans="1:4" x14ac:dyDescent="0.25">
      <c r="A3062" s="133"/>
      <c r="D3062" s="8"/>
    </row>
    <row r="3063" spans="1:4" x14ac:dyDescent="0.25">
      <c r="A3063" s="133"/>
      <c r="D3063" s="8"/>
    </row>
    <row r="3064" spans="1:4" x14ac:dyDescent="0.25">
      <c r="A3064" s="133"/>
      <c r="D3064" s="8"/>
    </row>
    <row r="3065" spans="1:4" x14ac:dyDescent="0.25">
      <c r="A3065" s="133"/>
      <c r="D3065" s="8"/>
    </row>
    <row r="3066" spans="1:4" x14ac:dyDescent="0.25">
      <c r="A3066" s="133"/>
      <c r="D3066" s="8"/>
    </row>
    <row r="3067" spans="1:4" x14ac:dyDescent="0.25">
      <c r="A3067" s="133"/>
      <c r="D3067" s="8"/>
    </row>
    <row r="3068" spans="1:4" x14ac:dyDescent="0.25">
      <c r="A3068" s="133"/>
      <c r="D3068" s="8"/>
    </row>
    <row r="3069" spans="1:4" x14ac:dyDescent="0.25">
      <c r="A3069" s="133"/>
      <c r="D3069" s="8"/>
    </row>
    <row r="3070" spans="1:4" x14ac:dyDescent="0.25">
      <c r="A3070" s="133"/>
      <c r="D3070" s="8"/>
    </row>
    <row r="3071" spans="1:4" x14ac:dyDescent="0.25">
      <c r="A3071" s="133"/>
      <c r="D3071" s="8"/>
    </row>
    <row r="3072" spans="1:4" x14ac:dyDescent="0.25">
      <c r="A3072" s="133"/>
      <c r="D3072" s="8"/>
    </row>
    <row r="3073" spans="1:4" x14ac:dyDescent="0.25">
      <c r="A3073" s="133"/>
      <c r="D3073" s="8"/>
    </row>
    <row r="3074" spans="1:4" x14ac:dyDescent="0.25">
      <c r="A3074" s="133"/>
      <c r="D3074" s="8"/>
    </row>
    <row r="3075" spans="1:4" x14ac:dyDescent="0.25">
      <c r="A3075" s="133"/>
      <c r="D3075" s="8"/>
    </row>
    <row r="3076" spans="1:4" x14ac:dyDescent="0.25">
      <c r="A3076" s="133"/>
      <c r="D3076" s="8"/>
    </row>
    <row r="3077" spans="1:4" x14ac:dyDescent="0.25">
      <c r="A3077" s="133"/>
      <c r="D3077" s="8"/>
    </row>
    <row r="3078" spans="1:4" x14ac:dyDescent="0.25">
      <c r="A3078" s="133"/>
      <c r="D3078" s="8"/>
    </row>
    <row r="3079" spans="1:4" x14ac:dyDescent="0.25">
      <c r="A3079" s="133"/>
      <c r="D3079" s="8"/>
    </row>
    <row r="3080" spans="1:4" x14ac:dyDescent="0.25">
      <c r="A3080" s="133"/>
      <c r="D3080" s="8"/>
    </row>
    <row r="3081" spans="1:4" x14ac:dyDescent="0.25">
      <c r="A3081" s="133"/>
      <c r="D3081" s="8"/>
    </row>
    <row r="3082" spans="1:4" x14ac:dyDescent="0.25">
      <c r="A3082" s="133"/>
      <c r="D3082" s="8"/>
    </row>
    <row r="3083" spans="1:4" x14ac:dyDescent="0.25">
      <c r="A3083" s="133"/>
      <c r="D3083" s="8"/>
    </row>
    <row r="3084" spans="1:4" x14ac:dyDescent="0.25">
      <c r="A3084" s="133"/>
      <c r="D3084" s="8"/>
    </row>
    <row r="3085" spans="1:4" x14ac:dyDescent="0.25">
      <c r="A3085" s="133"/>
      <c r="D3085" s="8"/>
    </row>
    <row r="3086" spans="1:4" x14ac:dyDescent="0.25">
      <c r="A3086" s="133"/>
      <c r="D3086" s="8"/>
    </row>
    <row r="3087" spans="1:4" x14ac:dyDescent="0.25">
      <c r="A3087" s="133"/>
      <c r="D3087" s="8"/>
    </row>
    <row r="3088" spans="1:4" x14ac:dyDescent="0.25">
      <c r="A3088" s="133"/>
      <c r="D3088" s="8"/>
    </row>
    <row r="3089" spans="1:4" x14ac:dyDescent="0.25">
      <c r="A3089" s="133"/>
      <c r="D3089" s="8"/>
    </row>
    <row r="3090" spans="1:4" x14ac:dyDescent="0.25">
      <c r="A3090" s="133"/>
      <c r="D3090" s="8"/>
    </row>
    <row r="3091" spans="1:4" x14ac:dyDescent="0.25">
      <c r="A3091" s="133"/>
      <c r="D3091" s="8"/>
    </row>
    <row r="3092" spans="1:4" x14ac:dyDescent="0.25">
      <c r="A3092" s="133"/>
      <c r="D3092" s="8"/>
    </row>
    <row r="3093" spans="1:4" x14ac:dyDescent="0.25">
      <c r="A3093" s="133"/>
      <c r="D3093" s="8"/>
    </row>
    <row r="3094" spans="1:4" x14ac:dyDescent="0.25">
      <c r="A3094" s="133"/>
      <c r="D3094" s="8"/>
    </row>
    <row r="3095" spans="1:4" x14ac:dyDescent="0.25">
      <c r="A3095" s="133"/>
      <c r="D3095" s="8"/>
    </row>
    <row r="3096" spans="1:4" x14ac:dyDescent="0.25">
      <c r="A3096" s="133"/>
      <c r="D3096" s="8"/>
    </row>
    <row r="3097" spans="1:4" x14ac:dyDescent="0.25">
      <c r="A3097" s="133"/>
      <c r="D3097" s="8"/>
    </row>
    <row r="3098" spans="1:4" x14ac:dyDescent="0.25">
      <c r="A3098" s="133"/>
      <c r="D3098" s="8"/>
    </row>
    <row r="3099" spans="1:4" x14ac:dyDescent="0.25">
      <c r="A3099" s="133"/>
      <c r="D3099" s="8"/>
    </row>
    <row r="3100" spans="1:4" x14ac:dyDescent="0.25">
      <c r="A3100" s="133"/>
      <c r="D3100" s="8"/>
    </row>
    <row r="3101" spans="1:4" x14ac:dyDescent="0.25">
      <c r="A3101" s="133"/>
      <c r="D3101" s="8"/>
    </row>
    <row r="3102" spans="1:4" x14ac:dyDescent="0.25">
      <c r="A3102" s="133"/>
      <c r="D3102" s="8"/>
    </row>
    <row r="3103" spans="1:4" x14ac:dyDescent="0.25">
      <c r="A3103" s="133"/>
      <c r="D3103" s="8"/>
    </row>
    <row r="3104" spans="1:4" x14ac:dyDescent="0.25">
      <c r="A3104" s="133"/>
      <c r="D3104" s="8"/>
    </row>
    <row r="3105" spans="1:4" x14ac:dyDescent="0.25">
      <c r="A3105" s="133"/>
      <c r="D3105" s="8"/>
    </row>
    <row r="3106" spans="1:4" x14ac:dyDescent="0.25">
      <c r="A3106" s="133"/>
      <c r="D3106" s="8"/>
    </row>
    <row r="3107" spans="1:4" x14ac:dyDescent="0.25">
      <c r="A3107" s="133"/>
      <c r="D3107" s="8"/>
    </row>
    <row r="3108" spans="1:4" x14ac:dyDescent="0.25">
      <c r="A3108" s="133"/>
      <c r="D3108" s="8"/>
    </row>
    <row r="3109" spans="1:4" x14ac:dyDescent="0.25">
      <c r="A3109" s="133"/>
      <c r="D3109" s="8"/>
    </row>
    <row r="3110" spans="1:4" x14ac:dyDescent="0.25">
      <c r="A3110" s="133"/>
      <c r="D3110" s="8"/>
    </row>
    <row r="3111" spans="1:4" x14ac:dyDescent="0.25">
      <c r="A3111" s="133"/>
      <c r="D3111" s="8"/>
    </row>
    <row r="3112" spans="1:4" x14ac:dyDescent="0.25">
      <c r="A3112" s="133"/>
      <c r="D3112" s="8"/>
    </row>
    <row r="3113" spans="1:4" x14ac:dyDescent="0.25">
      <c r="A3113" s="133"/>
      <c r="D3113" s="8"/>
    </row>
    <row r="3114" spans="1:4" x14ac:dyDescent="0.25">
      <c r="A3114" s="133"/>
      <c r="D3114" s="8"/>
    </row>
    <row r="3115" spans="1:4" x14ac:dyDescent="0.25">
      <c r="A3115" s="133"/>
      <c r="D3115" s="8"/>
    </row>
    <row r="3116" spans="1:4" x14ac:dyDescent="0.25">
      <c r="A3116" s="133"/>
      <c r="D3116" s="8"/>
    </row>
    <row r="3117" spans="1:4" x14ac:dyDescent="0.25">
      <c r="A3117" s="133"/>
      <c r="D3117" s="8"/>
    </row>
    <row r="3118" spans="1:4" x14ac:dyDescent="0.25">
      <c r="A3118" s="133"/>
      <c r="D3118" s="8"/>
    </row>
    <row r="3119" spans="1:4" x14ac:dyDescent="0.25">
      <c r="A3119" s="133"/>
      <c r="D3119" s="8"/>
    </row>
    <row r="3120" spans="1:4" x14ac:dyDescent="0.25">
      <c r="A3120" s="133"/>
      <c r="D3120" s="8"/>
    </row>
    <row r="3121" spans="1:4" x14ac:dyDescent="0.25">
      <c r="A3121" s="133"/>
      <c r="D3121" s="8"/>
    </row>
    <row r="3122" spans="1:4" x14ac:dyDescent="0.25">
      <c r="A3122" s="133"/>
      <c r="D3122" s="8"/>
    </row>
    <row r="3123" spans="1:4" x14ac:dyDescent="0.25">
      <c r="A3123" s="133"/>
      <c r="D3123" s="8"/>
    </row>
    <row r="3124" spans="1:4" x14ac:dyDescent="0.25">
      <c r="A3124" s="133"/>
      <c r="D3124" s="8"/>
    </row>
    <row r="3125" spans="1:4" x14ac:dyDescent="0.25">
      <c r="A3125" s="133"/>
      <c r="D3125" s="8"/>
    </row>
    <row r="3126" spans="1:4" x14ac:dyDescent="0.25">
      <c r="A3126" s="133"/>
      <c r="D3126" s="8"/>
    </row>
    <row r="3127" spans="1:4" x14ac:dyDescent="0.25">
      <c r="A3127" s="133"/>
      <c r="D3127" s="8"/>
    </row>
    <row r="3128" spans="1:4" x14ac:dyDescent="0.25">
      <c r="A3128" s="133"/>
      <c r="D3128" s="8"/>
    </row>
    <row r="3129" spans="1:4" x14ac:dyDescent="0.25">
      <c r="A3129" s="133"/>
      <c r="D3129" s="8"/>
    </row>
    <row r="3130" spans="1:4" x14ac:dyDescent="0.25">
      <c r="A3130" s="133"/>
      <c r="D3130" s="8"/>
    </row>
    <row r="3131" spans="1:4" x14ac:dyDescent="0.25">
      <c r="A3131" s="133"/>
      <c r="D3131" s="8"/>
    </row>
    <row r="3132" spans="1:4" x14ac:dyDescent="0.25">
      <c r="A3132" s="133"/>
      <c r="D3132" s="8"/>
    </row>
    <row r="3133" spans="1:4" x14ac:dyDescent="0.25">
      <c r="A3133" s="133"/>
      <c r="D3133" s="8"/>
    </row>
    <row r="3134" spans="1:4" x14ac:dyDescent="0.25">
      <c r="A3134" s="133"/>
      <c r="D3134" s="8"/>
    </row>
    <row r="3135" spans="1:4" x14ac:dyDescent="0.25">
      <c r="A3135" s="133"/>
      <c r="D3135" s="8"/>
    </row>
    <row r="3136" spans="1:4" x14ac:dyDescent="0.25">
      <c r="A3136" s="133"/>
      <c r="D3136" s="8"/>
    </row>
    <row r="3137" spans="1:4" x14ac:dyDescent="0.25">
      <c r="A3137" s="133"/>
      <c r="D3137" s="8"/>
    </row>
    <row r="3138" spans="1:4" x14ac:dyDescent="0.25">
      <c r="A3138" s="133"/>
      <c r="D3138" s="8"/>
    </row>
    <row r="3139" spans="1:4" x14ac:dyDescent="0.25">
      <c r="A3139" s="133"/>
      <c r="D3139" s="8"/>
    </row>
    <row r="3140" spans="1:4" x14ac:dyDescent="0.25">
      <c r="A3140" s="133"/>
      <c r="D3140" s="8"/>
    </row>
    <row r="3141" spans="1:4" x14ac:dyDescent="0.25">
      <c r="A3141" s="133"/>
      <c r="D3141" s="8"/>
    </row>
    <row r="3142" spans="1:4" x14ac:dyDescent="0.25">
      <c r="A3142" s="133"/>
      <c r="D3142" s="8"/>
    </row>
    <row r="3143" spans="1:4" x14ac:dyDescent="0.25">
      <c r="A3143" s="133"/>
      <c r="D3143" s="8"/>
    </row>
    <row r="3144" spans="1:4" x14ac:dyDescent="0.25">
      <c r="A3144" s="133"/>
      <c r="D3144" s="8"/>
    </row>
    <row r="3145" spans="1:4" x14ac:dyDescent="0.25">
      <c r="A3145" s="133"/>
      <c r="D3145" s="8"/>
    </row>
    <row r="3146" spans="1:4" x14ac:dyDescent="0.25">
      <c r="A3146" s="133"/>
      <c r="D3146" s="8"/>
    </row>
    <row r="3147" spans="1:4" x14ac:dyDescent="0.25">
      <c r="A3147" s="133"/>
      <c r="D3147" s="8"/>
    </row>
    <row r="3148" spans="1:4" x14ac:dyDescent="0.25">
      <c r="A3148" s="133"/>
      <c r="D3148" s="8"/>
    </row>
    <row r="3149" spans="1:4" x14ac:dyDescent="0.25">
      <c r="A3149" s="133"/>
      <c r="D3149" s="8"/>
    </row>
    <row r="3150" spans="1:4" x14ac:dyDescent="0.25">
      <c r="A3150" s="133"/>
      <c r="D3150" s="8"/>
    </row>
    <row r="3151" spans="1:4" x14ac:dyDescent="0.25">
      <c r="A3151" s="133"/>
      <c r="D3151" s="8"/>
    </row>
    <row r="3152" spans="1:4" x14ac:dyDescent="0.25">
      <c r="A3152" s="133"/>
      <c r="D3152" s="8"/>
    </row>
    <row r="3153" spans="1:4" x14ac:dyDescent="0.25">
      <c r="A3153" s="133"/>
      <c r="D3153" s="8"/>
    </row>
    <row r="3154" spans="1:4" x14ac:dyDescent="0.25">
      <c r="A3154" s="133"/>
      <c r="D3154" s="8"/>
    </row>
    <row r="3155" spans="1:4" x14ac:dyDescent="0.25">
      <c r="A3155" s="133"/>
      <c r="D3155" s="8"/>
    </row>
    <row r="3156" spans="1:4" x14ac:dyDescent="0.25">
      <c r="A3156" s="133"/>
      <c r="D3156" s="8"/>
    </row>
    <row r="3157" spans="1:4" x14ac:dyDescent="0.25">
      <c r="A3157" s="133"/>
      <c r="D3157" s="8"/>
    </row>
    <row r="3158" spans="1:4" x14ac:dyDescent="0.25">
      <c r="A3158" s="133"/>
      <c r="D3158" s="8"/>
    </row>
    <row r="3159" spans="1:4" x14ac:dyDescent="0.25">
      <c r="A3159" s="133"/>
      <c r="D3159" s="8"/>
    </row>
    <row r="3160" spans="1:4" x14ac:dyDescent="0.25">
      <c r="A3160" s="133"/>
      <c r="D3160" s="8"/>
    </row>
    <row r="3161" spans="1:4" x14ac:dyDescent="0.25">
      <c r="A3161" s="133"/>
      <c r="D3161" s="8"/>
    </row>
    <row r="3162" spans="1:4" x14ac:dyDescent="0.25">
      <c r="A3162" s="133"/>
      <c r="D3162" s="8"/>
    </row>
    <row r="3163" spans="1:4" x14ac:dyDescent="0.25">
      <c r="A3163" s="133"/>
      <c r="D3163" s="8"/>
    </row>
    <row r="3164" spans="1:4" x14ac:dyDescent="0.25">
      <c r="A3164" s="133"/>
      <c r="D3164" s="8"/>
    </row>
    <row r="3165" spans="1:4" x14ac:dyDescent="0.25">
      <c r="A3165" s="133"/>
      <c r="D3165" s="8"/>
    </row>
    <row r="3166" spans="1:4" x14ac:dyDescent="0.25">
      <c r="A3166" s="133"/>
      <c r="D3166" s="8"/>
    </row>
    <row r="3167" spans="1:4" x14ac:dyDescent="0.25">
      <c r="A3167" s="133"/>
      <c r="D3167" s="8"/>
    </row>
    <row r="3168" spans="1:4" x14ac:dyDescent="0.25">
      <c r="A3168" s="133"/>
      <c r="D3168" s="8"/>
    </row>
    <row r="3169" spans="1:4" x14ac:dyDescent="0.25">
      <c r="A3169" s="133"/>
      <c r="D3169" s="8"/>
    </row>
    <row r="3170" spans="1:4" x14ac:dyDescent="0.25">
      <c r="A3170" s="133"/>
      <c r="D3170" s="8"/>
    </row>
    <row r="3171" spans="1:4" x14ac:dyDescent="0.25">
      <c r="A3171" s="133"/>
      <c r="D3171" s="8"/>
    </row>
    <row r="3172" spans="1:4" x14ac:dyDescent="0.25">
      <c r="A3172" s="133"/>
      <c r="D3172" s="8"/>
    </row>
    <row r="3173" spans="1:4" x14ac:dyDescent="0.25">
      <c r="A3173" s="133"/>
      <c r="D3173" s="8"/>
    </row>
    <row r="3174" spans="1:4" x14ac:dyDescent="0.25">
      <c r="A3174" s="133"/>
      <c r="D3174" s="8"/>
    </row>
    <row r="3175" spans="1:4" x14ac:dyDescent="0.25">
      <c r="A3175" s="133"/>
      <c r="D3175" s="8"/>
    </row>
    <row r="3176" spans="1:4" x14ac:dyDescent="0.25">
      <c r="A3176" s="133"/>
      <c r="D3176" s="8"/>
    </row>
    <row r="3177" spans="1:4" x14ac:dyDescent="0.25">
      <c r="A3177" s="133"/>
      <c r="D3177" s="8"/>
    </row>
    <row r="3178" spans="1:4" x14ac:dyDescent="0.25">
      <c r="A3178" s="133"/>
      <c r="D3178" s="8"/>
    </row>
    <row r="3179" spans="1:4" x14ac:dyDescent="0.25">
      <c r="A3179" s="133"/>
      <c r="D3179" s="8"/>
    </row>
    <row r="3180" spans="1:4" x14ac:dyDescent="0.25">
      <c r="A3180" s="133"/>
      <c r="D3180" s="8"/>
    </row>
    <row r="3181" spans="1:4" x14ac:dyDescent="0.25">
      <c r="A3181" s="133"/>
      <c r="D3181" s="8"/>
    </row>
    <row r="3182" spans="1:4" x14ac:dyDescent="0.25">
      <c r="A3182" s="133"/>
      <c r="D3182" s="8"/>
    </row>
    <row r="3183" spans="1:4" x14ac:dyDescent="0.25">
      <c r="A3183" s="133"/>
      <c r="D3183" s="8"/>
    </row>
    <row r="3184" spans="1:4" x14ac:dyDescent="0.25">
      <c r="A3184" s="133"/>
      <c r="D3184" s="8"/>
    </row>
    <row r="3185" spans="1:4" x14ac:dyDescent="0.25">
      <c r="A3185" s="133"/>
      <c r="D3185" s="8"/>
    </row>
    <row r="3186" spans="1:4" x14ac:dyDescent="0.25">
      <c r="A3186" s="133"/>
      <c r="D3186" s="8"/>
    </row>
    <row r="3187" spans="1:4" x14ac:dyDescent="0.25">
      <c r="A3187" s="133"/>
      <c r="D3187" s="8"/>
    </row>
    <row r="3188" spans="1:4" x14ac:dyDescent="0.25">
      <c r="A3188" s="133"/>
      <c r="D3188" s="8"/>
    </row>
    <row r="3189" spans="1:4" x14ac:dyDescent="0.25">
      <c r="A3189" s="133"/>
      <c r="D3189" s="8"/>
    </row>
    <row r="3190" spans="1:4" x14ac:dyDescent="0.25">
      <c r="A3190" s="133"/>
      <c r="D3190" s="8"/>
    </row>
    <row r="3191" spans="1:4" x14ac:dyDescent="0.25">
      <c r="A3191" s="133"/>
      <c r="D3191" s="8"/>
    </row>
    <row r="3192" spans="1:4" x14ac:dyDescent="0.25">
      <c r="A3192" s="133"/>
      <c r="D3192" s="8"/>
    </row>
    <row r="3193" spans="1:4" x14ac:dyDescent="0.25">
      <c r="A3193" s="133"/>
      <c r="D3193" s="8"/>
    </row>
    <row r="3194" spans="1:4" x14ac:dyDescent="0.25">
      <c r="A3194" s="133"/>
      <c r="D3194" s="8"/>
    </row>
    <row r="3195" spans="1:4" x14ac:dyDescent="0.25">
      <c r="A3195" s="133"/>
      <c r="D3195" s="8"/>
    </row>
    <row r="3196" spans="1:4" x14ac:dyDescent="0.25">
      <c r="A3196" s="133"/>
      <c r="D3196" s="8"/>
    </row>
    <row r="3197" spans="1:4" x14ac:dyDescent="0.25">
      <c r="A3197" s="133"/>
      <c r="D3197" s="8"/>
    </row>
    <row r="3198" spans="1:4" x14ac:dyDescent="0.25">
      <c r="A3198" s="133"/>
      <c r="D3198" s="8"/>
    </row>
    <row r="3199" spans="1:4" x14ac:dyDescent="0.25">
      <c r="A3199" s="133"/>
      <c r="D3199" s="8"/>
    </row>
    <row r="3200" spans="1:4" x14ac:dyDescent="0.25">
      <c r="A3200" s="133"/>
      <c r="D3200" s="8"/>
    </row>
    <row r="3201" spans="1:4" x14ac:dyDescent="0.25">
      <c r="A3201" s="133"/>
      <c r="D3201" s="8"/>
    </row>
    <row r="3202" spans="1:4" x14ac:dyDescent="0.25">
      <c r="A3202" s="133"/>
      <c r="D3202" s="8"/>
    </row>
    <row r="3203" spans="1:4" x14ac:dyDescent="0.25">
      <c r="A3203" s="133"/>
      <c r="D3203" s="8"/>
    </row>
    <row r="3204" spans="1:4" x14ac:dyDescent="0.25">
      <c r="A3204" s="133"/>
      <c r="D3204" s="8"/>
    </row>
    <row r="3205" spans="1:4" x14ac:dyDescent="0.25">
      <c r="A3205" s="133"/>
      <c r="D3205" s="8"/>
    </row>
    <row r="3206" spans="1:4" x14ac:dyDescent="0.25">
      <c r="A3206" s="133"/>
      <c r="D3206" s="8"/>
    </row>
    <row r="3207" spans="1:4" x14ac:dyDescent="0.25">
      <c r="A3207" s="133"/>
      <c r="D3207" s="8"/>
    </row>
    <row r="3208" spans="1:4" x14ac:dyDescent="0.25">
      <c r="A3208" s="133"/>
      <c r="D3208" s="8"/>
    </row>
    <row r="3209" spans="1:4" x14ac:dyDescent="0.25">
      <c r="A3209" s="133"/>
      <c r="D3209" s="8"/>
    </row>
    <row r="3210" spans="1:4" x14ac:dyDescent="0.25">
      <c r="A3210" s="133"/>
      <c r="D3210" s="8"/>
    </row>
    <row r="3211" spans="1:4" x14ac:dyDescent="0.25">
      <c r="A3211" s="133"/>
      <c r="D3211" s="8"/>
    </row>
    <row r="3212" spans="1:4" x14ac:dyDescent="0.25">
      <c r="A3212" s="133"/>
      <c r="D3212" s="8"/>
    </row>
    <row r="3213" spans="1:4" x14ac:dyDescent="0.25">
      <c r="A3213" s="133"/>
      <c r="D3213" s="8"/>
    </row>
    <row r="3214" spans="1:4" x14ac:dyDescent="0.25">
      <c r="A3214" s="133"/>
      <c r="D3214" s="8"/>
    </row>
    <row r="3215" spans="1:4" x14ac:dyDescent="0.25">
      <c r="A3215" s="133"/>
      <c r="D3215" s="8"/>
    </row>
    <row r="3216" spans="1:4" x14ac:dyDescent="0.25">
      <c r="A3216" s="133"/>
      <c r="D3216" s="8"/>
    </row>
    <row r="3217" spans="1:4" x14ac:dyDescent="0.25">
      <c r="A3217" s="133"/>
      <c r="D3217" s="8"/>
    </row>
    <row r="3218" spans="1:4" x14ac:dyDescent="0.25">
      <c r="A3218" s="133"/>
      <c r="D3218" s="8"/>
    </row>
    <row r="3219" spans="1:4" x14ac:dyDescent="0.25">
      <c r="A3219" s="133"/>
      <c r="D3219" s="8"/>
    </row>
    <row r="3220" spans="1:4" x14ac:dyDescent="0.25">
      <c r="A3220" s="133"/>
      <c r="D3220" s="8"/>
    </row>
    <row r="3221" spans="1:4" x14ac:dyDescent="0.25">
      <c r="A3221" s="133"/>
      <c r="D3221" s="8"/>
    </row>
    <row r="3222" spans="1:4" x14ac:dyDescent="0.25">
      <c r="A3222" s="133"/>
      <c r="D3222" s="8"/>
    </row>
    <row r="3223" spans="1:4" x14ac:dyDescent="0.25">
      <c r="A3223" s="133"/>
      <c r="D3223" s="8"/>
    </row>
    <row r="3224" spans="1:4" x14ac:dyDescent="0.25">
      <c r="A3224" s="133"/>
      <c r="D3224" s="8"/>
    </row>
    <row r="3225" spans="1:4" x14ac:dyDescent="0.25">
      <c r="A3225" s="133"/>
      <c r="D3225" s="8"/>
    </row>
    <row r="3226" spans="1:4" x14ac:dyDescent="0.25">
      <c r="A3226" s="133"/>
      <c r="D3226" s="8"/>
    </row>
    <row r="3227" spans="1:4" x14ac:dyDescent="0.25">
      <c r="A3227" s="133"/>
      <c r="D3227" s="8"/>
    </row>
    <row r="3228" spans="1:4" x14ac:dyDescent="0.25">
      <c r="A3228" s="133"/>
      <c r="D3228" s="8"/>
    </row>
    <row r="3229" spans="1:4" x14ac:dyDescent="0.25">
      <c r="A3229" s="133"/>
      <c r="D3229" s="8"/>
    </row>
    <row r="3230" spans="1:4" x14ac:dyDescent="0.25">
      <c r="A3230" s="133"/>
      <c r="D3230" s="8"/>
    </row>
    <row r="3231" spans="1:4" x14ac:dyDescent="0.25">
      <c r="A3231" s="133"/>
      <c r="D3231" s="8"/>
    </row>
    <row r="3232" spans="1:4" x14ac:dyDescent="0.25">
      <c r="A3232" s="133"/>
      <c r="D3232" s="8"/>
    </row>
    <row r="3233" spans="1:4" x14ac:dyDescent="0.25">
      <c r="A3233" s="133"/>
      <c r="D3233" s="8"/>
    </row>
    <row r="3234" spans="1:4" x14ac:dyDescent="0.25">
      <c r="A3234" s="133"/>
      <c r="D3234" s="8"/>
    </row>
    <row r="3235" spans="1:4" x14ac:dyDescent="0.25">
      <c r="A3235" s="133"/>
      <c r="D3235" s="8"/>
    </row>
    <row r="3236" spans="1:4" x14ac:dyDescent="0.25">
      <c r="A3236" s="133"/>
      <c r="D3236" s="8"/>
    </row>
    <row r="3237" spans="1:4" x14ac:dyDescent="0.25">
      <c r="A3237" s="133"/>
      <c r="D3237" s="8"/>
    </row>
    <row r="3238" spans="1:4" x14ac:dyDescent="0.25">
      <c r="A3238" s="133"/>
      <c r="D3238" s="8"/>
    </row>
    <row r="3239" spans="1:4" x14ac:dyDescent="0.25">
      <c r="A3239" s="133"/>
      <c r="D3239" s="8"/>
    </row>
    <row r="3240" spans="1:4" x14ac:dyDescent="0.25">
      <c r="A3240" s="133"/>
      <c r="D3240" s="8"/>
    </row>
    <row r="3241" spans="1:4" x14ac:dyDescent="0.25">
      <c r="A3241" s="133"/>
      <c r="D3241" s="8"/>
    </row>
    <row r="3242" spans="1:4" x14ac:dyDescent="0.25">
      <c r="A3242" s="133"/>
      <c r="D3242" s="8"/>
    </row>
    <row r="3243" spans="1:4" x14ac:dyDescent="0.25">
      <c r="A3243" s="133"/>
      <c r="D3243" s="8"/>
    </row>
    <row r="3244" spans="1:4" x14ac:dyDescent="0.25">
      <c r="A3244" s="133"/>
      <c r="D3244" s="8"/>
    </row>
    <row r="3245" spans="1:4" x14ac:dyDescent="0.25">
      <c r="A3245" s="133"/>
      <c r="D3245" s="8"/>
    </row>
    <row r="3246" spans="1:4" x14ac:dyDescent="0.25">
      <c r="A3246" s="133"/>
      <c r="D3246" s="8"/>
    </row>
    <row r="3247" spans="1:4" x14ac:dyDescent="0.25">
      <c r="A3247" s="133"/>
      <c r="D3247" s="8"/>
    </row>
    <row r="3248" spans="1:4" x14ac:dyDescent="0.25">
      <c r="A3248" s="133"/>
      <c r="D3248" s="8"/>
    </row>
    <row r="3249" spans="1:4" x14ac:dyDescent="0.25">
      <c r="A3249" s="133"/>
      <c r="D3249" s="8"/>
    </row>
    <row r="3250" spans="1:4" x14ac:dyDescent="0.25">
      <c r="A3250" s="133"/>
      <c r="D3250" s="8"/>
    </row>
    <row r="3251" spans="1:4" x14ac:dyDescent="0.25">
      <c r="A3251" s="133"/>
      <c r="D3251" s="8"/>
    </row>
    <row r="3252" spans="1:4" x14ac:dyDescent="0.25">
      <c r="A3252" s="133"/>
      <c r="D3252" s="8"/>
    </row>
    <row r="3253" spans="1:4" x14ac:dyDescent="0.25">
      <c r="A3253" s="133"/>
      <c r="D3253" s="8"/>
    </row>
    <row r="3254" spans="1:4" x14ac:dyDescent="0.25">
      <c r="A3254" s="133"/>
      <c r="D3254" s="8"/>
    </row>
    <row r="3255" spans="1:4" x14ac:dyDescent="0.25">
      <c r="A3255" s="133"/>
      <c r="D3255" s="8"/>
    </row>
    <row r="3256" spans="1:4" x14ac:dyDescent="0.25">
      <c r="A3256" s="133"/>
      <c r="D3256" s="8"/>
    </row>
    <row r="3257" spans="1:4" x14ac:dyDescent="0.25">
      <c r="A3257" s="133"/>
      <c r="D3257" s="8"/>
    </row>
    <row r="3258" spans="1:4" x14ac:dyDescent="0.25">
      <c r="A3258" s="133"/>
      <c r="D3258" s="8"/>
    </row>
    <row r="3259" spans="1:4" x14ac:dyDescent="0.25">
      <c r="A3259" s="133"/>
      <c r="D3259" s="8"/>
    </row>
    <row r="3260" spans="1:4" x14ac:dyDescent="0.25">
      <c r="A3260" s="133"/>
      <c r="D3260" s="8"/>
    </row>
    <row r="3261" spans="1:4" x14ac:dyDescent="0.25">
      <c r="A3261" s="133"/>
      <c r="D3261" s="8"/>
    </row>
    <row r="3262" spans="1:4" x14ac:dyDescent="0.25">
      <c r="A3262" s="133"/>
      <c r="D3262" s="8"/>
    </row>
    <row r="3263" spans="1:4" x14ac:dyDescent="0.25">
      <c r="A3263" s="133"/>
      <c r="D3263" s="8"/>
    </row>
    <row r="3264" spans="1:4" x14ac:dyDescent="0.25">
      <c r="A3264" s="133"/>
      <c r="D3264" s="8"/>
    </row>
    <row r="3265" spans="1:4" x14ac:dyDescent="0.25">
      <c r="A3265" s="133"/>
      <c r="D3265" s="8"/>
    </row>
    <row r="3266" spans="1:4" x14ac:dyDescent="0.25">
      <c r="A3266" s="133"/>
      <c r="D3266" s="8"/>
    </row>
    <row r="3267" spans="1:4" x14ac:dyDescent="0.25">
      <c r="A3267" s="133"/>
      <c r="D3267" s="8"/>
    </row>
    <row r="3268" spans="1:4" x14ac:dyDescent="0.25">
      <c r="A3268" s="133"/>
      <c r="D3268" s="8"/>
    </row>
    <row r="3269" spans="1:4" x14ac:dyDescent="0.25">
      <c r="A3269" s="133"/>
      <c r="D3269" s="8"/>
    </row>
    <row r="3270" spans="1:4" x14ac:dyDescent="0.25">
      <c r="A3270" s="133"/>
      <c r="D3270" s="8"/>
    </row>
    <row r="3271" spans="1:4" x14ac:dyDescent="0.25">
      <c r="A3271" s="133"/>
      <c r="D3271" s="8"/>
    </row>
    <row r="3272" spans="1:4" x14ac:dyDescent="0.25">
      <c r="A3272" s="133"/>
      <c r="D3272" s="8"/>
    </row>
    <row r="3273" spans="1:4" x14ac:dyDescent="0.25">
      <c r="A3273" s="133"/>
      <c r="D3273" s="8"/>
    </row>
    <row r="3274" spans="1:4" x14ac:dyDescent="0.25">
      <c r="A3274" s="133"/>
      <c r="D3274" s="8"/>
    </row>
    <row r="3275" spans="1:4" x14ac:dyDescent="0.25">
      <c r="A3275" s="133"/>
      <c r="D3275" s="8"/>
    </row>
    <row r="3276" spans="1:4" x14ac:dyDescent="0.25">
      <c r="A3276" s="133"/>
      <c r="D3276" s="8"/>
    </row>
    <row r="3277" spans="1:4" x14ac:dyDescent="0.25">
      <c r="A3277" s="133"/>
      <c r="D3277" s="8"/>
    </row>
    <row r="3278" spans="1:4" x14ac:dyDescent="0.25">
      <c r="A3278" s="133"/>
      <c r="D3278" s="8"/>
    </row>
    <row r="3279" spans="1:4" x14ac:dyDescent="0.25">
      <c r="A3279" s="133"/>
      <c r="D3279" s="8"/>
    </row>
    <row r="3280" spans="1:4" x14ac:dyDescent="0.25">
      <c r="A3280" s="133"/>
      <c r="D3280" s="8"/>
    </row>
    <row r="3281" spans="1:4" x14ac:dyDescent="0.25">
      <c r="A3281" s="133"/>
      <c r="D3281" s="8"/>
    </row>
    <row r="3282" spans="1:4" x14ac:dyDescent="0.25">
      <c r="A3282" s="133"/>
      <c r="D3282" s="8"/>
    </row>
    <row r="3283" spans="1:4" x14ac:dyDescent="0.25">
      <c r="A3283" s="133"/>
      <c r="D3283" s="8"/>
    </row>
    <row r="3284" spans="1:4" x14ac:dyDescent="0.25">
      <c r="A3284" s="133"/>
      <c r="D3284" s="8"/>
    </row>
    <row r="3285" spans="1:4" x14ac:dyDescent="0.25">
      <c r="A3285" s="133"/>
      <c r="D3285" s="8"/>
    </row>
    <row r="3286" spans="1:4" x14ac:dyDescent="0.25">
      <c r="A3286" s="133"/>
      <c r="D3286" s="8"/>
    </row>
    <row r="3287" spans="1:4" x14ac:dyDescent="0.25">
      <c r="A3287" s="133"/>
      <c r="D3287" s="8"/>
    </row>
    <row r="3288" spans="1:4" x14ac:dyDescent="0.25">
      <c r="A3288" s="133"/>
      <c r="D3288" s="8"/>
    </row>
    <row r="3289" spans="1:4" x14ac:dyDescent="0.25">
      <c r="A3289" s="133"/>
      <c r="D3289" s="8"/>
    </row>
    <row r="3290" spans="1:4" x14ac:dyDescent="0.25">
      <c r="A3290" s="133"/>
      <c r="D3290" s="8"/>
    </row>
    <row r="3291" spans="1:4" x14ac:dyDescent="0.25">
      <c r="A3291" s="133"/>
      <c r="D3291" s="8"/>
    </row>
    <row r="3292" spans="1:4" x14ac:dyDescent="0.25">
      <c r="A3292" s="133"/>
      <c r="D3292" s="8"/>
    </row>
    <row r="3293" spans="1:4" x14ac:dyDescent="0.25">
      <c r="A3293" s="133"/>
      <c r="D3293" s="8"/>
    </row>
    <row r="3294" spans="1:4" x14ac:dyDescent="0.25">
      <c r="A3294" s="133"/>
      <c r="D3294" s="8"/>
    </row>
    <row r="3295" spans="1:4" x14ac:dyDescent="0.25">
      <c r="A3295" s="133"/>
      <c r="D3295" s="8"/>
    </row>
    <row r="3296" spans="1:4" x14ac:dyDescent="0.25">
      <c r="A3296" s="133"/>
      <c r="D3296" s="8"/>
    </row>
    <row r="3297" spans="1:4" x14ac:dyDescent="0.25">
      <c r="A3297" s="133"/>
      <c r="D3297" s="8"/>
    </row>
    <row r="3298" spans="1:4" x14ac:dyDescent="0.25">
      <c r="A3298" s="133"/>
      <c r="D3298" s="8"/>
    </row>
    <row r="3299" spans="1:4" x14ac:dyDescent="0.25">
      <c r="A3299" s="133"/>
      <c r="D3299" s="8"/>
    </row>
    <row r="3300" spans="1:4" x14ac:dyDescent="0.25">
      <c r="A3300" s="133"/>
      <c r="D3300" s="8"/>
    </row>
    <row r="3301" spans="1:4" x14ac:dyDescent="0.25">
      <c r="A3301" s="133"/>
      <c r="D3301" s="8"/>
    </row>
    <row r="3302" spans="1:4" x14ac:dyDescent="0.25">
      <c r="A3302" s="133"/>
      <c r="D3302" s="8"/>
    </row>
    <row r="3303" spans="1:4" x14ac:dyDescent="0.25">
      <c r="A3303" s="133"/>
      <c r="D3303" s="8"/>
    </row>
    <row r="3304" spans="1:4" x14ac:dyDescent="0.25">
      <c r="A3304" s="133"/>
      <c r="D3304" s="8"/>
    </row>
    <row r="3305" spans="1:4" x14ac:dyDescent="0.25">
      <c r="A3305" s="133"/>
      <c r="D3305" s="8"/>
    </row>
    <row r="3306" spans="1:4" x14ac:dyDescent="0.25">
      <c r="A3306" s="133"/>
      <c r="D3306" s="8"/>
    </row>
    <row r="3307" spans="1:4" x14ac:dyDescent="0.25">
      <c r="A3307" s="133"/>
      <c r="D3307" s="8"/>
    </row>
    <row r="3308" spans="1:4" x14ac:dyDescent="0.25">
      <c r="A3308" s="133"/>
      <c r="D3308" s="8"/>
    </row>
    <row r="3309" spans="1:4" x14ac:dyDescent="0.25">
      <c r="A3309" s="133"/>
      <c r="D3309" s="8"/>
    </row>
    <row r="3310" spans="1:4" x14ac:dyDescent="0.25">
      <c r="A3310" s="133"/>
      <c r="D3310" s="8"/>
    </row>
    <row r="3311" spans="1:4" x14ac:dyDescent="0.25">
      <c r="A3311" s="133"/>
      <c r="D3311" s="8"/>
    </row>
    <row r="3312" spans="1:4" x14ac:dyDescent="0.25">
      <c r="A3312" s="133"/>
      <c r="D3312" s="8"/>
    </row>
    <row r="3313" spans="1:4" x14ac:dyDescent="0.25">
      <c r="A3313" s="133"/>
      <c r="D3313" s="8"/>
    </row>
    <row r="3314" spans="1:4" x14ac:dyDescent="0.25">
      <c r="A3314" s="133"/>
      <c r="D3314" s="8"/>
    </row>
    <row r="3315" spans="1:4" x14ac:dyDescent="0.25">
      <c r="A3315" s="133"/>
      <c r="D3315" s="8"/>
    </row>
    <row r="3316" spans="1:4" x14ac:dyDescent="0.25">
      <c r="A3316" s="133"/>
      <c r="D3316" s="8"/>
    </row>
    <row r="3317" spans="1:4" x14ac:dyDescent="0.25">
      <c r="A3317" s="133"/>
      <c r="D3317" s="8"/>
    </row>
    <row r="3318" spans="1:4" x14ac:dyDescent="0.25">
      <c r="A3318" s="133"/>
      <c r="D3318" s="8"/>
    </row>
    <row r="3319" spans="1:4" x14ac:dyDescent="0.25">
      <c r="A3319" s="133"/>
      <c r="D3319" s="8"/>
    </row>
    <row r="3320" spans="1:4" x14ac:dyDescent="0.25">
      <c r="A3320" s="133"/>
      <c r="D3320" s="8"/>
    </row>
    <row r="3321" spans="1:4" x14ac:dyDescent="0.25">
      <c r="A3321" s="133"/>
      <c r="D3321" s="8"/>
    </row>
    <row r="3322" spans="1:4" x14ac:dyDescent="0.25">
      <c r="A3322" s="133"/>
      <c r="D3322" s="8"/>
    </row>
    <row r="3323" spans="1:4" x14ac:dyDescent="0.25">
      <c r="A3323" s="133"/>
      <c r="D3323" s="8"/>
    </row>
    <row r="3324" spans="1:4" x14ac:dyDescent="0.25">
      <c r="A3324" s="133"/>
      <c r="D3324" s="8"/>
    </row>
    <row r="3325" spans="1:4" x14ac:dyDescent="0.25">
      <c r="A3325" s="133"/>
      <c r="D3325" s="8"/>
    </row>
    <row r="3326" spans="1:4" x14ac:dyDescent="0.25">
      <c r="A3326" s="133"/>
      <c r="D3326" s="8"/>
    </row>
    <row r="3327" spans="1:4" x14ac:dyDescent="0.25">
      <c r="A3327" s="133"/>
      <c r="D3327" s="8"/>
    </row>
    <row r="3328" spans="1:4" x14ac:dyDescent="0.25">
      <c r="A3328" s="133"/>
      <c r="D3328" s="8"/>
    </row>
    <row r="3329" spans="1:4" x14ac:dyDescent="0.25">
      <c r="A3329" s="133"/>
      <c r="D3329" s="8"/>
    </row>
    <row r="3330" spans="1:4" x14ac:dyDescent="0.25">
      <c r="A3330" s="133"/>
      <c r="D3330" s="8"/>
    </row>
    <row r="3331" spans="1:4" x14ac:dyDescent="0.25">
      <c r="A3331" s="133"/>
      <c r="D3331" s="8"/>
    </row>
    <row r="3332" spans="1:4" x14ac:dyDescent="0.25">
      <c r="A3332" s="133"/>
      <c r="D3332" s="8"/>
    </row>
    <row r="3333" spans="1:4" x14ac:dyDescent="0.25">
      <c r="A3333" s="133"/>
      <c r="D3333" s="8"/>
    </row>
    <row r="3334" spans="1:4" x14ac:dyDescent="0.25">
      <c r="A3334" s="133"/>
      <c r="D3334" s="8"/>
    </row>
    <row r="3335" spans="1:4" x14ac:dyDescent="0.25">
      <c r="A3335" s="133"/>
      <c r="D3335" s="8"/>
    </row>
    <row r="3336" spans="1:4" x14ac:dyDescent="0.25">
      <c r="A3336" s="133"/>
      <c r="D3336" s="8"/>
    </row>
    <row r="3337" spans="1:4" x14ac:dyDescent="0.25">
      <c r="A3337" s="133"/>
      <c r="D3337" s="8"/>
    </row>
    <row r="3338" spans="1:4" x14ac:dyDescent="0.25">
      <c r="A3338" s="133"/>
      <c r="D3338" s="8"/>
    </row>
    <row r="3339" spans="1:4" x14ac:dyDescent="0.25">
      <c r="A3339" s="133"/>
      <c r="D3339" s="8"/>
    </row>
    <row r="3340" spans="1:4" x14ac:dyDescent="0.25">
      <c r="A3340" s="133"/>
      <c r="D3340" s="8"/>
    </row>
    <row r="3341" spans="1:4" x14ac:dyDescent="0.25">
      <c r="A3341" s="133"/>
      <c r="D3341" s="8"/>
    </row>
    <row r="3342" spans="1:4" x14ac:dyDescent="0.25">
      <c r="A3342" s="133"/>
      <c r="D3342" s="8"/>
    </row>
    <row r="3343" spans="1:4" x14ac:dyDescent="0.25">
      <c r="A3343" s="133"/>
      <c r="D3343" s="8"/>
    </row>
    <row r="3344" spans="1:4" x14ac:dyDescent="0.25">
      <c r="A3344" s="133"/>
      <c r="D3344" s="8"/>
    </row>
    <row r="3345" spans="1:4" x14ac:dyDescent="0.25">
      <c r="A3345" s="133"/>
      <c r="D3345" s="8"/>
    </row>
    <row r="3346" spans="1:4" x14ac:dyDescent="0.25">
      <c r="A3346" s="133"/>
      <c r="D3346" s="8"/>
    </row>
    <row r="3347" spans="1:4" x14ac:dyDescent="0.25">
      <c r="A3347" s="133"/>
      <c r="D3347" s="8"/>
    </row>
    <row r="3348" spans="1:4" x14ac:dyDescent="0.25">
      <c r="A3348" s="133"/>
      <c r="D3348" s="8"/>
    </row>
    <row r="3349" spans="1:4" x14ac:dyDescent="0.25">
      <c r="A3349" s="133"/>
      <c r="D3349" s="8"/>
    </row>
    <row r="3350" spans="1:4" x14ac:dyDescent="0.25">
      <c r="A3350" s="133"/>
      <c r="D3350" s="8"/>
    </row>
    <row r="3351" spans="1:4" x14ac:dyDescent="0.25">
      <c r="A3351" s="133"/>
      <c r="D3351" s="8"/>
    </row>
    <row r="3352" spans="1:4" x14ac:dyDescent="0.25">
      <c r="A3352" s="133"/>
      <c r="D3352" s="8"/>
    </row>
    <row r="3353" spans="1:4" x14ac:dyDescent="0.25">
      <c r="A3353" s="133"/>
      <c r="D3353" s="8"/>
    </row>
    <row r="3354" spans="1:4" x14ac:dyDescent="0.25">
      <c r="A3354" s="133"/>
      <c r="D3354" s="8"/>
    </row>
    <row r="3355" spans="1:4" x14ac:dyDescent="0.25">
      <c r="A3355" s="133"/>
      <c r="D3355" s="8"/>
    </row>
    <row r="3356" spans="1:4" x14ac:dyDescent="0.25">
      <c r="A3356" s="133"/>
      <c r="D3356" s="8"/>
    </row>
    <row r="3357" spans="1:4" x14ac:dyDescent="0.25">
      <c r="A3357" s="133"/>
      <c r="D3357" s="8"/>
    </row>
    <row r="3358" spans="1:4" x14ac:dyDescent="0.25">
      <c r="A3358" s="133"/>
      <c r="D3358" s="8"/>
    </row>
    <row r="3359" spans="1:4" x14ac:dyDescent="0.25">
      <c r="A3359" s="133"/>
      <c r="D3359" s="8"/>
    </row>
    <row r="3360" spans="1:4" x14ac:dyDescent="0.25">
      <c r="A3360" s="133"/>
      <c r="D3360" s="8"/>
    </row>
    <row r="3361" spans="1:4" x14ac:dyDescent="0.25">
      <c r="A3361" s="133"/>
      <c r="D3361" s="8"/>
    </row>
    <row r="3362" spans="1:4" x14ac:dyDescent="0.25">
      <c r="A3362" s="133"/>
      <c r="D3362" s="8"/>
    </row>
    <row r="3363" spans="1:4" x14ac:dyDescent="0.25">
      <c r="A3363" s="133"/>
      <c r="D3363" s="8"/>
    </row>
    <row r="3364" spans="1:4" x14ac:dyDescent="0.25">
      <c r="A3364" s="133"/>
      <c r="D3364" s="8"/>
    </row>
    <row r="3365" spans="1:4" x14ac:dyDescent="0.25">
      <c r="A3365" s="133"/>
      <c r="D3365" s="8"/>
    </row>
    <row r="3366" spans="1:4" x14ac:dyDescent="0.25">
      <c r="A3366" s="133"/>
      <c r="D3366" s="8"/>
    </row>
    <row r="3367" spans="1:4" x14ac:dyDescent="0.25">
      <c r="A3367" s="133"/>
      <c r="D3367" s="8"/>
    </row>
    <row r="3368" spans="1:4" x14ac:dyDescent="0.25">
      <c r="A3368" s="133"/>
      <c r="D3368" s="8"/>
    </row>
    <row r="3369" spans="1:4" x14ac:dyDescent="0.25">
      <c r="A3369" s="133"/>
      <c r="D3369" s="8"/>
    </row>
    <row r="3370" spans="1:4" x14ac:dyDescent="0.25">
      <c r="A3370" s="133"/>
      <c r="D3370" s="8"/>
    </row>
    <row r="3371" spans="1:4" x14ac:dyDescent="0.25">
      <c r="A3371" s="133"/>
      <c r="D3371" s="8"/>
    </row>
    <row r="3372" spans="1:4" x14ac:dyDescent="0.25">
      <c r="A3372" s="133"/>
      <c r="D3372" s="8"/>
    </row>
    <row r="3373" spans="1:4" x14ac:dyDescent="0.25">
      <c r="A3373" s="133"/>
      <c r="D3373" s="8"/>
    </row>
    <row r="3374" spans="1:4" x14ac:dyDescent="0.25">
      <c r="A3374" s="133"/>
      <c r="D3374" s="8"/>
    </row>
    <row r="3375" spans="1:4" x14ac:dyDescent="0.25">
      <c r="A3375" s="133"/>
      <c r="D3375" s="8"/>
    </row>
    <row r="3376" spans="1:4" x14ac:dyDescent="0.25">
      <c r="A3376" s="133"/>
      <c r="D3376" s="8"/>
    </row>
    <row r="3377" spans="1:4" x14ac:dyDescent="0.25">
      <c r="A3377" s="133"/>
      <c r="D3377" s="8"/>
    </row>
    <row r="3378" spans="1:4" x14ac:dyDescent="0.25">
      <c r="A3378" s="133"/>
      <c r="D3378" s="8"/>
    </row>
    <row r="3379" spans="1:4" x14ac:dyDescent="0.25">
      <c r="A3379" s="133"/>
      <c r="D3379" s="8"/>
    </row>
    <row r="3380" spans="1:4" x14ac:dyDescent="0.25">
      <c r="A3380" s="133"/>
      <c r="D3380" s="8"/>
    </row>
    <row r="3381" spans="1:4" x14ac:dyDescent="0.25">
      <c r="A3381" s="133"/>
      <c r="D3381" s="8"/>
    </row>
    <row r="3382" spans="1:4" x14ac:dyDescent="0.25">
      <c r="A3382" s="133"/>
      <c r="D3382" s="8"/>
    </row>
    <row r="3383" spans="1:4" x14ac:dyDescent="0.25">
      <c r="A3383" s="133"/>
      <c r="D3383" s="8"/>
    </row>
    <row r="3384" spans="1:4" x14ac:dyDescent="0.25">
      <c r="A3384" s="133"/>
      <c r="D3384" s="8"/>
    </row>
    <row r="3385" spans="1:4" x14ac:dyDescent="0.25">
      <c r="A3385" s="133"/>
      <c r="D3385" s="8"/>
    </row>
    <row r="3386" spans="1:4" x14ac:dyDescent="0.25">
      <c r="A3386" s="133"/>
      <c r="D3386" s="8"/>
    </row>
    <row r="3387" spans="1:4" x14ac:dyDescent="0.25">
      <c r="A3387" s="133"/>
      <c r="D3387" s="8"/>
    </row>
    <row r="3388" spans="1:4" x14ac:dyDescent="0.25">
      <c r="A3388" s="133"/>
      <c r="D3388" s="8"/>
    </row>
    <row r="3389" spans="1:4" x14ac:dyDescent="0.25">
      <c r="A3389" s="133"/>
      <c r="D3389" s="8"/>
    </row>
    <row r="3390" spans="1:4" x14ac:dyDescent="0.25">
      <c r="A3390" s="133"/>
      <c r="D3390" s="8"/>
    </row>
    <row r="3391" spans="1:4" x14ac:dyDescent="0.25">
      <c r="A3391" s="133"/>
      <c r="D3391" s="8"/>
    </row>
    <row r="3392" spans="1:4" x14ac:dyDescent="0.25">
      <c r="A3392" s="133"/>
      <c r="D3392" s="8"/>
    </row>
    <row r="3393" spans="1:4" x14ac:dyDescent="0.25">
      <c r="A3393" s="133"/>
      <c r="D3393" s="8"/>
    </row>
    <row r="3394" spans="1:4" x14ac:dyDescent="0.25">
      <c r="A3394" s="133"/>
      <c r="D3394" s="8"/>
    </row>
    <row r="3395" spans="1:4" x14ac:dyDescent="0.25">
      <c r="A3395" s="133"/>
      <c r="D3395" s="8"/>
    </row>
    <row r="3396" spans="1:4" x14ac:dyDescent="0.25">
      <c r="A3396" s="133"/>
      <c r="D3396" s="8"/>
    </row>
    <row r="3397" spans="1:4" x14ac:dyDescent="0.25">
      <c r="A3397" s="133"/>
      <c r="D3397" s="8"/>
    </row>
    <row r="3398" spans="1:4" x14ac:dyDescent="0.25">
      <c r="A3398" s="133"/>
      <c r="D3398" s="8"/>
    </row>
    <row r="3399" spans="1:4" x14ac:dyDescent="0.25">
      <c r="A3399" s="133"/>
      <c r="D3399" s="8"/>
    </row>
    <row r="3400" spans="1:4" x14ac:dyDescent="0.25">
      <c r="A3400" s="133"/>
      <c r="D3400" s="8"/>
    </row>
    <row r="3401" spans="1:4" x14ac:dyDescent="0.25">
      <c r="A3401" s="133"/>
      <c r="D3401" s="8"/>
    </row>
    <row r="3402" spans="1:4" x14ac:dyDescent="0.25">
      <c r="A3402" s="133"/>
      <c r="D3402" s="8"/>
    </row>
    <row r="3403" spans="1:4" x14ac:dyDescent="0.25">
      <c r="A3403" s="133"/>
      <c r="D3403" s="8"/>
    </row>
    <row r="3404" spans="1:4" x14ac:dyDescent="0.25">
      <c r="A3404" s="133"/>
      <c r="D3404" s="8"/>
    </row>
    <row r="3405" spans="1:4" x14ac:dyDescent="0.25">
      <c r="A3405" s="133"/>
      <c r="D3405" s="8"/>
    </row>
    <row r="3406" spans="1:4" x14ac:dyDescent="0.25">
      <c r="A3406" s="133"/>
      <c r="D3406" s="8"/>
    </row>
    <row r="3407" spans="1:4" x14ac:dyDescent="0.25">
      <c r="A3407" s="133"/>
      <c r="D3407" s="8"/>
    </row>
    <row r="3408" spans="1:4" x14ac:dyDescent="0.25">
      <c r="A3408" s="133"/>
      <c r="D3408" s="8"/>
    </row>
    <row r="3409" spans="1:4" x14ac:dyDescent="0.25">
      <c r="A3409" s="133"/>
      <c r="D3409" s="8"/>
    </row>
    <row r="3410" spans="1:4" x14ac:dyDescent="0.25">
      <c r="A3410" s="133"/>
      <c r="D3410" s="8"/>
    </row>
    <row r="3411" spans="1:4" x14ac:dyDescent="0.25">
      <c r="A3411" s="133"/>
      <c r="D3411" s="8"/>
    </row>
    <row r="3412" spans="1:4" x14ac:dyDescent="0.25">
      <c r="A3412" s="133"/>
      <c r="D3412" s="8"/>
    </row>
    <row r="3413" spans="1:4" x14ac:dyDescent="0.25">
      <c r="A3413" s="133"/>
      <c r="D3413" s="8"/>
    </row>
    <row r="3414" spans="1:4" x14ac:dyDescent="0.25">
      <c r="A3414" s="133"/>
      <c r="D3414" s="8"/>
    </row>
    <row r="3415" spans="1:4" x14ac:dyDescent="0.25">
      <c r="A3415" s="133"/>
      <c r="D3415" s="8"/>
    </row>
    <row r="3416" spans="1:4" x14ac:dyDescent="0.25">
      <c r="A3416" s="133"/>
      <c r="D3416" s="8"/>
    </row>
    <row r="3417" spans="1:4" x14ac:dyDescent="0.25">
      <c r="A3417" s="133"/>
      <c r="D3417" s="8"/>
    </row>
    <row r="3418" spans="1:4" x14ac:dyDescent="0.25">
      <c r="A3418" s="133"/>
      <c r="D3418" s="8"/>
    </row>
    <row r="3419" spans="1:4" x14ac:dyDescent="0.25">
      <c r="A3419" s="133"/>
      <c r="D3419" s="8"/>
    </row>
    <row r="3420" spans="1:4" x14ac:dyDescent="0.25">
      <c r="A3420" s="133"/>
      <c r="D3420" s="8"/>
    </row>
    <row r="3421" spans="1:4" x14ac:dyDescent="0.25">
      <c r="A3421" s="133"/>
      <c r="D3421" s="8"/>
    </row>
    <row r="3422" spans="1:4" x14ac:dyDescent="0.25">
      <c r="A3422" s="133"/>
      <c r="D3422" s="8"/>
    </row>
    <row r="3423" spans="1:4" x14ac:dyDescent="0.25">
      <c r="A3423" s="133"/>
      <c r="D3423" s="8"/>
    </row>
    <row r="3424" spans="1:4" x14ac:dyDescent="0.25">
      <c r="A3424" s="133"/>
      <c r="D3424" s="8"/>
    </row>
    <row r="3425" spans="1:4" x14ac:dyDescent="0.25">
      <c r="A3425" s="133"/>
      <c r="D3425" s="8"/>
    </row>
    <row r="3426" spans="1:4" x14ac:dyDescent="0.25">
      <c r="A3426" s="133"/>
      <c r="D3426" s="8"/>
    </row>
    <row r="3427" spans="1:4" x14ac:dyDescent="0.25">
      <c r="A3427" s="133"/>
      <c r="D3427" s="8"/>
    </row>
    <row r="3428" spans="1:4" x14ac:dyDescent="0.25">
      <c r="A3428" s="133"/>
      <c r="D3428" s="8"/>
    </row>
    <row r="3429" spans="1:4" x14ac:dyDescent="0.25">
      <c r="A3429" s="133"/>
      <c r="D3429" s="8"/>
    </row>
    <row r="3430" spans="1:4" x14ac:dyDescent="0.25">
      <c r="A3430" s="133"/>
      <c r="D3430" s="8"/>
    </row>
    <row r="3431" spans="1:4" x14ac:dyDescent="0.25">
      <c r="A3431" s="133"/>
      <c r="D3431" s="8"/>
    </row>
    <row r="3432" spans="1:4" x14ac:dyDescent="0.25">
      <c r="A3432" s="133"/>
      <c r="D3432" s="8"/>
    </row>
    <row r="3433" spans="1:4" x14ac:dyDescent="0.25">
      <c r="A3433" s="133"/>
      <c r="D3433" s="8"/>
    </row>
    <row r="3434" spans="1:4" x14ac:dyDescent="0.25">
      <c r="A3434" s="133"/>
      <c r="D3434" s="8"/>
    </row>
    <row r="3435" spans="1:4" x14ac:dyDescent="0.25">
      <c r="A3435" s="133"/>
      <c r="D3435" s="8"/>
    </row>
    <row r="3436" spans="1:4" x14ac:dyDescent="0.25">
      <c r="A3436" s="133"/>
      <c r="D3436" s="8"/>
    </row>
    <row r="3437" spans="1:4" x14ac:dyDescent="0.25">
      <c r="A3437" s="133"/>
      <c r="D3437" s="8"/>
    </row>
    <row r="3438" spans="1:4" x14ac:dyDescent="0.25">
      <c r="A3438" s="133"/>
      <c r="D3438" s="8"/>
    </row>
    <row r="3439" spans="1:4" x14ac:dyDescent="0.25">
      <c r="A3439" s="133"/>
      <c r="D3439" s="8"/>
    </row>
    <row r="3440" spans="1:4" x14ac:dyDescent="0.25">
      <c r="A3440" s="133"/>
      <c r="D3440" s="8"/>
    </row>
    <row r="3441" spans="1:4" x14ac:dyDescent="0.25">
      <c r="A3441" s="133"/>
      <c r="D3441" s="8"/>
    </row>
    <row r="3442" spans="1:4" x14ac:dyDescent="0.25">
      <c r="A3442" s="133"/>
      <c r="D3442" s="8"/>
    </row>
    <row r="3443" spans="1:4" x14ac:dyDescent="0.25">
      <c r="A3443" s="133"/>
      <c r="D3443" s="8"/>
    </row>
    <row r="3444" spans="1:4" x14ac:dyDescent="0.25">
      <c r="A3444" s="133"/>
      <c r="D3444" s="8"/>
    </row>
    <row r="3445" spans="1:4" x14ac:dyDescent="0.25">
      <c r="A3445" s="133"/>
      <c r="D3445" s="8"/>
    </row>
    <row r="3446" spans="1:4" x14ac:dyDescent="0.25">
      <c r="A3446" s="133"/>
      <c r="D3446" s="8"/>
    </row>
    <row r="3447" spans="1:4" x14ac:dyDescent="0.25">
      <c r="A3447" s="133"/>
      <c r="D3447" s="8"/>
    </row>
    <row r="3448" spans="1:4" x14ac:dyDescent="0.25">
      <c r="A3448" s="133"/>
      <c r="D3448" s="8"/>
    </row>
    <row r="3449" spans="1:4" x14ac:dyDescent="0.25">
      <c r="A3449" s="133"/>
      <c r="D3449" s="8"/>
    </row>
    <row r="3450" spans="1:4" x14ac:dyDescent="0.25">
      <c r="A3450" s="133"/>
      <c r="D3450" s="8"/>
    </row>
    <row r="3451" spans="1:4" x14ac:dyDescent="0.25">
      <c r="A3451" s="133"/>
      <c r="D3451" s="8"/>
    </row>
    <row r="3452" spans="1:4" x14ac:dyDescent="0.25">
      <c r="A3452" s="133"/>
      <c r="D3452" s="8"/>
    </row>
    <row r="3453" spans="1:4" x14ac:dyDescent="0.25">
      <c r="A3453" s="133"/>
      <c r="D3453" s="8"/>
    </row>
    <row r="3454" spans="1:4" x14ac:dyDescent="0.25">
      <c r="A3454" s="133"/>
      <c r="D3454" s="8"/>
    </row>
    <row r="3455" spans="1:4" x14ac:dyDescent="0.25">
      <c r="A3455" s="133"/>
      <c r="D3455" s="8"/>
    </row>
    <row r="3456" spans="1:4" x14ac:dyDescent="0.25">
      <c r="A3456" s="133"/>
      <c r="D3456" s="8"/>
    </row>
    <row r="3457" spans="1:4" x14ac:dyDescent="0.25">
      <c r="A3457" s="133"/>
      <c r="D3457" s="8"/>
    </row>
    <row r="3458" spans="1:4" x14ac:dyDescent="0.25">
      <c r="A3458" s="133"/>
      <c r="D3458" s="8"/>
    </row>
    <row r="3459" spans="1:4" x14ac:dyDescent="0.25">
      <c r="A3459" s="133"/>
      <c r="D3459" s="8"/>
    </row>
    <row r="3460" spans="1:4" x14ac:dyDescent="0.25">
      <c r="A3460" s="133"/>
      <c r="D3460" s="8"/>
    </row>
    <row r="3461" spans="1:4" x14ac:dyDescent="0.25">
      <c r="A3461" s="133"/>
      <c r="D3461" s="8"/>
    </row>
    <row r="3462" spans="1:4" x14ac:dyDescent="0.25">
      <c r="A3462" s="133"/>
      <c r="D3462" s="8"/>
    </row>
    <row r="3463" spans="1:4" x14ac:dyDescent="0.25">
      <c r="A3463" s="133"/>
      <c r="D3463" s="8"/>
    </row>
    <row r="3464" spans="1:4" x14ac:dyDescent="0.25">
      <c r="A3464" s="133"/>
      <c r="D3464" s="8"/>
    </row>
    <row r="3465" spans="1:4" x14ac:dyDescent="0.25">
      <c r="A3465" s="133"/>
      <c r="D3465" s="8"/>
    </row>
    <row r="3466" spans="1:4" x14ac:dyDescent="0.25">
      <c r="A3466" s="133"/>
      <c r="D3466" s="8"/>
    </row>
    <row r="3467" spans="1:4" x14ac:dyDescent="0.25">
      <c r="A3467" s="133"/>
      <c r="D3467" s="8"/>
    </row>
    <row r="3468" spans="1:4" x14ac:dyDescent="0.25">
      <c r="A3468" s="133"/>
      <c r="D3468" s="8"/>
    </row>
    <row r="3469" spans="1:4" x14ac:dyDescent="0.25">
      <c r="A3469" s="133"/>
      <c r="D3469" s="8"/>
    </row>
    <row r="3470" spans="1:4" x14ac:dyDescent="0.25">
      <c r="A3470" s="133"/>
      <c r="D3470" s="8"/>
    </row>
    <row r="3471" spans="1:4" x14ac:dyDescent="0.25">
      <c r="A3471" s="133"/>
      <c r="D3471" s="8"/>
    </row>
    <row r="3472" spans="1:4" x14ac:dyDescent="0.25">
      <c r="A3472" s="133"/>
      <c r="D3472" s="8"/>
    </row>
    <row r="3473" spans="1:4" x14ac:dyDescent="0.25">
      <c r="A3473" s="133"/>
      <c r="D3473" s="8"/>
    </row>
    <row r="3474" spans="1:4" x14ac:dyDescent="0.25">
      <c r="A3474" s="133"/>
      <c r="D3474" s="8"/>
    </row>
    <row r="3475" spans="1:4" x14ac:dyDescent="0.25">
      <c r="A3475" s="133"/>
      <c r="D3475" s="8"/>
    </row>
    <row r="3476" spans="1:4" x14ac:dyDescent="0.25">
      <c r="A3476" s="133"/>
      <c r="D3476" s="8"/>
    </row>
    <row r="3477" spans="1:4" x14ac:dyDescent="0.25">
      <c r="A3477" s="133"/>
      <c r="D3477" s="8"/>
    </row>
    <row r="3478" spans="1:4" x14ac:dyDescent="0.25">
      <c r="A3478" s="133"/>
      <c r="D3478" s="8"/>
    </row>
    <row r="3479" spans="1:4" x14ac:dyDescent="0.25">
      <c r="A3479" s="133"/>
      <c r="D3479" s="8"/>
    </row>
    <row r="3480" spans="1:4" x14ac:dyDescent="0.25">
      <c r="A3480" s="133"/>
      <c r="D3480" s="8"/>
    </row>
    <row r="3481" spans="1:4" x14ac:dyDescent="0.25">
      <c r="A3481" s="133"/>
      <c r="D3481" s="8"/>
    </row>
    <row r="3482" spans="1:4" x14ac:dyDescent="0.25">
      <c r="A3482" s="133"/>
      <c r="D3482" s="8"/>
    </row>
    <row r="3483" spans="1:4" x14ac:dyDescent="0.25">
      <c r="A3483" s="133"/>
      <c r="D3483" s="8"/>
    </row>
    <row r="3484" spans="1:4" x14ac:dyDescent="0.25">
      <c r="A3484" s="133"/>
      <c r="D3484" s="8"/>
    </row>
    <row r="3485" spans="1:4" x14ac:dyDescent="0.25">
      <c r="A3485" s="133"/>
      <c r="D3485" s="8"/>
    </row>
    <row r="3486" spans="1:4" x14ac:dyDescent="0.25">
      <c r="A3486" s="133"/>
      <c r="D3486" s="8"/>
    </row>
    <row r="3487" spans="1:4" x14ac:dyDescent="0.25">
      <c r="A3487" s="133"/>
      <c r="D3487" s="8"/>
    </row>
    <row r="3488" spans="1:4" x14ac:dyDescent="0.25">
      <c r="A3488" s="133"/>
      <c r="D3488" s="8"/>
    </row>
    <row r="3489" spans="1:4" x14ac:dyDescent="0.25">
      <c r="A3489" s="133"/>
      <c r="D3489" s="8"/>
    </row>
    <row r="3490" spans="1:4" x14ac:dyDescent="0.25">
      <c r="A3490" s="133"/>
      <c r="D3490" s="8"/>
    </row>
    <row r="3491" spans="1:4" x14ac:dyDescent="0.25">
      <c r="A3491" s="133"/>
      <c r="D3491" s="8"/>
    </row>
    <row r="3492" spans="1:4" x14ac:dyDescent="0.25">
      <c r="A3492" s="133"/>
      <c r="D3492" s="8"/>
    </row>
    <row r="3493" spans="1:4" x14ac:dyDescent="0.25">
      <c r="A3493" s="133"/>
      <c r="D3493" s="8"/>
    </row>
    <row r="3494" spans="1:4" x14ac:dyDescent="0.25">
      <c r="A3494" s="133"/>
      <c r="D3494" s="8"/>
    </row>
    <row r="3495" spans="1:4" x14ac:dyDescent="0.25">
      <c r="A3495" s="133"/>
      <c r="D3495" s="8"/>
    </row>
    <row r="3496" spans="1:4" x14ac:dyDescent="0.25">
      <c r="A3496" s="133"/>
      <c r="D3496" s="8"/>
    </row>
    <row r="3497" spans="1:4" x14ac:dyDescent="0.25">
      <c r="A3497" s="133"/>
      <c r="D3497" s="8"/>
    </row>
    <row r="3498" spans="1:4" x14ac:dyDescent="0.25">
      <c r="A3498" s="133"/>
      <c r="D3498" s="8"/>
    </row>
    <row r="3499" spans="1:4" x14ac:dyDescent="0.25">
      <c r="A3499" s="133"/>
      <c r="D3499" s="8"/>
    </row>
    <row r="3500" spans="1:4" x14ac:dyDescent="0.25">
      <c r="A3500" s="133"/>
      <c r="D3500" s="8"/>
    </row>
    <row r="3501" spans="1:4" x14ac:dyDescent="0.25">
      <c r="A3501" s="133"/>
      <c r="D3501" s="8"/>
    </row>
    <row r="3502" spans="1:4" x14ac:dyDescent="0.25">
      <c r="A3502" s="133"/>
      <c r="D3502" s="8"/>
    </row>
    <row r="3503" spans="1:4" x14ac:dyDescent="0.25">
      <c r="A3503" s="133"/>
      <c r="D3503" s="8"/>
    </row>
    <row r="3504" spans="1:4" x14ac:dyDescent="0.25">
      <c r="A3504" s="133"/>
      <c r="D3504" s="8"/>
    </row>
    <row r="3505" spans="1:4" x14ac:dyDescent="0.25">
      <c r="A3505" s="133"/>
      <c r="D3505" s="8"/>
    </row>
    <row r="3506" spans="1:4" x14ac:dyDescent="0.25">
      <c r="A3506" s="133"/>
      <c r="D3506" s="8"/>
    </row>
    <row r="3507" spans="1:4" x14ac:dyDescent="0.25">
      <c r="A3507" s="133"/>
      <c r="D3507" s="8"/>
    </row>
    <row r="3508" spans="1:4" x14ac:dyDescent="0.25">
      <c r="A3508" s="133"/>
      <c r="D3508" s="8"/>
    </row>
    <row r="3509" spans="1:4" x14ac:dyDescent="0.25">
      <c r="A3509" s="133"/>
      <c r="D3509" s="8"/>
    </row>
    <row r="3510" spans="1:4" x14ac:dyDescent="0.25">
      <c r="A3510" s="133"/>
      <c r="D3510" s="8"/>
    </row>
    <row r="3511" spans="1:4" x14ac:dyDescent="0.25">
      <c r="A3511" s="133"/>
      <c r="D3511" s="8"/>
    </row>
    <row r="3512" spans="1:4" x14ac:dyDescent="0.25">
      <c r="A3512" s="133"/>
      <c r="D3512" s="8"/>
    </row>
    <row r="3513" spans="1:4" x14ac:dyDescent="0.25">
      <c r="A3513" s="133"/>
      <c r="D3513" s="8"/>
    </row>
    <row r="3514" spans="1:4" x14ac:dyDescent="0.25">
      <c r="A3514" s="133"/>
      <c r="D3514" s="8"/>
    </row>
    <row r="3515" spans="1:4" x14ac:dyDescent="0.25">
      <c r="A3515" s="133"/>
      <c r="D3515" s="8"/>
    </row>
    <row r="3516" spans="1:4" x14ac:dyDescent="0.25">
      <c r="A3516" s="133"/>
      <c r="D3516" s="8"/>
    </row>
    <row r="3517" spans="1:4" x14ac:dyDescent="0.25">
      <c r="A3517" s="133"/>
      <c r="D3517" s="8"/>
    </row>
    <row r="3518" spans="1:4" x14ac:dyDescent="0.25">
      <c r="A3518" s="133"/>
      <c r="D3518" s="8"/>
    </row>
    <row r="3519" spans="1:4" x14ac:dyDescent="0.25">
      <c r="A3519" s="133"/>
      <c r="D3519" s="8"/>
    </row>
    <row r="3520" spans="1:4" x14ac:dyDescent="0.25">
      <c r="A3520" s="133"/>
      <c r="D3520" s="8"/>
    </row>
    <row r="3521" spans="1:4" x14ac:dyDescent="0.25">
      <c r="A3521" s="133"/>
      <c r="D3521" s="8"/>
    </row>
    <row r="3522" spans="1:4" x14ac:dyDescent="0.25">
      <c r="A3522" s="133"/>
      <c r="D3522" s="8"/>
    </row>
    <row r="3523" spans="1:4" x14ac:dyDescent="0.25">
      <c r="A3523" s="133"/>
      <c r="D3523" s="8"/>
    </row>
    <row r="3524" spans="1:4" x14ac:dyDescent="0.25">
      <c r="A3524" s="133"/>
      <c r="D3524" s="8"/>
    </row>
    <row r="3525" spans="1:4" x14ac:dyDescent="0.25">
      <c r="A3525" s="133"/>
      <c r="D3525" s="8"/>
    </row>
    <row r="3526" spans="1:4" x14ac:dyDescent="0.25">
      <c r="A3526" s="133"/>
      <c r="D3526" s="8"/>
    </row>
    <row r="3527" spans="1:4" x14ac:dyDescent="0.25">
      <c r="A3527" s="133"/>
      <c r="D3527" s="8"/>
    </row>
    <row r="3528" spans="1:4" x14ac:dyDescent="0.25">
      <c r="A3528" s="133"/>
      <c r="D3528" s="8"/>
    </row>
    <row r="3529" spans="1:4" x14ac:dyDescent="0.25">
      <c r="A3529" s="133"/>
      <c r="D3529" s="8"/>
    </row>
    <row r="3530" spans="1:4" x14ac:dyDescent="0.25">
      <c r="A3530" s="133"/>
      <c r="D3530" s="8"/>
    </row>
    <row r="3531" spans="1:4" x14ac:dyDescent="0.25">
      <c r="A3531" s="133"/>
      <c r="D3531" s="8"/>
    </row>
    <row r="3532" spans="1:4" x14ac:dyDescent="0.25">
      <c r="A3532" s="133"/>
      <c r="D3532" s="8"/>
    </row>
    <row r="3533" spans="1:4" x14ac:dyDescent="0.25">
      <c r="A3533" s="133"/>
      <c r="D3533" s="8"/>
    </row>
    <row r="3534" spans="1:4" x14ac:dyDescent="0.25">
      <c r="A3534" s="133"/>
      <c r="D3534" s="8"/>
    </row>
    <row r="3535" spans="1:4" x14ac:dyDescent="0.25">
      <c r="A3535" s="133"/>
      <c r="D3535" s="8"/>
    </row>
    <row r="3536" spans="1:4" x14ac:dyDescent="0.25">
      <c r="A3536" s="133"/>
      <c r="D3536" s="8"/>
    </row>
    <row r="3537" spans="1:4" x14ac:dyDescent="0.25">
      <c r="A3537" s="133"/>
      <c r="D3537" s="8"/>
    </row>
    <row r="3538" spans="1:4" x14ac:dyDescent="0.25">
      <c r="A3538" s="133"/>
      <c r="D3538" s="8"/>
    </row>
    <row r="3539" spans="1:4" x14ac:dyDescent="0.25">
      <c r="A3539" s="133"/>
      <c r="D3539" s="8"/>
    </row>
    <row r="3540" spans="1:4" x14ac:dyDescent="0.25">
      <c r="A3540" s="133"/>
      <c r="D3540" s="8"/>
    </row>
    <row r="3541" spans="1:4" x14ac:dyDescent="0.25">
      <c r="A3541" s="133"/>
      <c r="D3541" s="8"/>
    </row>
    <row r="3542" spans="1:4" x14ac:dyDescent="0.25">
      <c r="A3542" s="133"/>
      <c r="D3542" s="8"/>
    </row>
    <row r="3543" spans="1:4" x14ac:dyDescent="0.25">
      <c r="A3543" s="133"/>
      <c r="D3543" s="8"/>
    </row>
    <row r="3544" spans="1:4" x14ac:dyDescent="0.25">
      <c r="A3544" s="133"/>
      <c r="D3544" s="8"/>
    </row>
    <row r="3545" spans="1:4" x14ac:dyDescent="0.25">
      <c r="A3545" s="133"/>
      <c r="D3545" s="8"/>
    </row>
    <row r="3546" spans="1:4" x14ac:dyDescent="0.25">
      <c r="A3546" s="133"/>
      <c r="D3546" s="8"/>
    </row>
    <row r="3547" spans="1:4" x14ac:dyDescent="0.25">
      <c r="A3547" s="133"/>
      <c r="D3547" s="8"/>
    </row>
    <row r="3548" spans="1:4" x14ac:dyDescent="0.25">
      <c r="A3548" s="133"/>
      <c r="D3548" s="8"/>
    </row>
    <row r="3549" spans="1:4" x14ac:dyDescent="0.25">
      <c r="A3549" s="133"/>
      <c r="D3549" s="8"/>
    </row>
    <row r="3550" spans="1:4" x14ac:dyDescent="0.25">
      <c r="A3550" s="133"/>
      <c r="D3550" s="8"/>
    </row>
    <row r="3551" spans="1:4" x14ac:dyDescent="0.25">
      <c r="A3551" s="133"/>
      <c r="D3551" s="8"/>
    </row>
    <row r="3552" spans="1:4" x14ac:dyDescent="0.25">
      <c r="A3552" s="133"/>
      <c r="D3552" s="8"/>
    </row>
    <row r="3553" spans="1:4" x14ac:dyDescent="0.25">
      <c r="A3553" s="133"/>
      <c r="D3553" s="8"/>
    </row>
    <row r="3554" spans="1:4" x14ac:dyDescent="0.25">
      <c r="A3554" s="133"/>
      <c r="D3554" s="8"/>
    </row>
    <row r="3555" spans="1:4" x14ac:dyDescent="0.25">
      <c r="A3555" s="133"/>
      <c r="D3555" s="8"/>
    </row>
    <row r="3556" spans="1:4" x14ac:dyDescent="0.25">
      <c r="A3556" s="133"/>
      <c r="D3556" s="8"/>
    </row>
    <row r="3557" spans="1:4" x14ac:dyDescent="0.25">
      <c r="A3557" s="133"/>
      <c r="D3557" s="8"/>
    </row>
    <row r="3558" spans="1:4" x14ac:dyDescent="0.25">
      <c r="A3558" s="133"/>
      <c r="D3558" s="8"/>
    </row>
    <row r="3559" spans="1:4" x14ac:dyDescent="0.25">
      <c r="A3559" s="133"/>
      <c r="D3559" s="8"/>
    </row>
    <row r="3560" spans="1:4" x14ac:dyDescent="0.25">
      <c r="A3560" s="133"/>
      <c r="D3560" s="8"/>
    </row>
    <row r="3561" spans="1:4" x14ac:dyDescent="0.25">
      <c r="A3561" s="133"/>
      <c r="D3561" s="8"/>
    </row>
    <row r="3562" spans="1:4" x14ac:dyDescent="0.25">
      <c r="A3562" s="133"/>
      <c r="D3562" s="8"/>
    </row>
    <row r="3563" spans="1:4" x14ac:dyDescent="0.25">
      <c r="A3563" s="133"/>
      <c r="D3563" s="8"/>
    </row>
    <row r="3564" spans="1:4" x14ac:dyDescent="0.25">
      <c r="A3564" s="133"/>
      <c r="D3564" s="8"/>
    </row>
    <row r="3565" spans="1:4" x14ac:dyDescent="0.25">
      <c r="A3565" s="133"/>
      <c r="D3565" s="8"/>
    </row>
    <row r="3566" spans="1:4" x14ac:dyDescent="0.25">
      <c r="A3566" s="133"/>
      <c r="D3566" s="8"/>
    </row>
    <row r="3567" spans="1:4" x14ac:dyDescent="0.25">
      <c r="A3567" s="133"/>
      <c r="D3567" s="8"/>
    </row>
    <row r="3568" spans="1:4" x14ac:dyDescent="0.25">
      <c r="A3568" s="133"/>
      <c r="D3568" s="8"/>
    </row>
    <row r="3569" spans="1:4" x14ac:dyDescent="0.25">
      <c r="A3569" s="133"/>
      <c r="D3569" s="8"/>
    </row>
    <row r="3570" spans="1:4" x14ac:dyDescent="0.25">
      <c r="A3570" s="133"/>
      <c r="D3570" s="8"/>
    </row>
    <row r="3571" spans="1:4" x14ac:dyDescent="0.25">
      <c r="A3571" s="133"/>
      <c r="D3571" s="8"/>
    </row>
    <row r="3572" spans="1:4" x14ac:dyDescent="0.25">
      <c r="A3572" s="133"/>
      <c r="D3572" s="8"/>
    </row>
    <row r="3573" spans="1:4" x14ac:dyDescent="0.25">
      <c r="A3573" s="133"/>
      <c r="D3573" s="8"/>
    </row>
    <row r="3574" spans="1:4" x14ac:dyDescent="0.25">
      <c r="A3574" s="133"/>
      <c r="D3574" s="8"/>
    </row>
    <row r="3575" spans="1:4" x14ac:dyDescent="0.25">
      <c r="A3575" s="133"/>
      <c r="D3575" s="8"/>
    </row>
    <row r="3576" spans="1:4" x14ac:dyDescent="0.25">
      <c r="A3576" s="133"/>
      <c r="D3576" s="8"/>
    </row>
    <row r="3577" spans="1:4" x14ac:dyDescent="0.25">
      <c r="A3577" s="133"/>
      <c r="D3577" s="8"/>
    </row>
    <row r="3578" spans="1:4" x14ac:dyDescent="0.25">
      <c r="A3578" s="133"/>
      <c r="D3578" s="8"/>
    </row>
    <row r="3579" spans="1:4" x14ac:dyDescent="0.25">
      <c r="A3579" s="133"/>
      <c r="D3579" s="8"/>
    </row>
    <row r="3580" spans="1:4" x14ac:dyDescent="0.25">
      <c r="A3580" s="133"/>
      <c r="D3580" s="8"/>
    </row>
    <row r="3581" spans="1:4" x14ac:dyDescent="0.25">
      <c r="A3581" s="133"/>
      <c r="D3581" s="8"/>
    </row>
    <row r="3582" spans="1:4" x14ac:dyDescent="0.25">
      <c r="A3582" s="133"/>
      <c r="D3582" s="8"/>
    </row>
    <row r="3583" spans="1:4" x14ac:dyDescent="0.25">
      <c r="A3583" s="133"/>
      <c r="D3583" s="8"/>
    </row>
    <row r="3584" spans="1:4" x14ac:dyDescent="0.25">
      <c r="A3584" s="133"/>
      <c r="D3584" s="8"/>
    </row>
    <row r="3585" spans="1:4" x14ac:dyDescent="0.25">
      <c r="A3585" s="133"/>
      <c r="D3585" s="8"/>
    </row>
    <row r="3586" spans="1:4" x14ac:dyDescent="0.25">
      <c r="A3586" s="133"/>
      <c r="D3586" s="8"/>
    </row>
    <row r="3587" spans="1:4" x14ac:dyDescent="0.25">
      <c r="A3587" s="133"/>
      <c r="D3587" s="8"/>
    </row>
    <row r="3588" spans="1:4" x14ac:dyDescent="0.25">
      <c r="A3588" s="133"/>
      <c r="D3588" s="8"/>
    </row>
    <row r="3589" spans="1:4" x14ac:dyDescent="0.25">
      <c r="A3589" s="133"/>
      <c r="D3589" s="8"/>
    </row>
    <row r="3590" spans="1:4" x14ac:dyDescent="0.25">
      <c r="A3590" s="133"/>
      <c r="D3590" s="8"/>
    </row>
    <row r="3591" spans="1:4" x14ac:dyDescent="0.25">
      <c r="A3591" s="133"/>
      <c r="D3591" s="8"/>
    </row>
    <row r="3592" spans="1:4" x14ac:dyDescent="0.25">
      <c r="A3592" s="133"/>
      <c r="D3592" s="8"/>
    </row>
    <row r="3593" spans="1:4" x14ac:dyDescent="0.25">
      <c r="A3593" s="133"/>
      <c r="D3593" s="8"/>
    </row>
    <row r="3594" spans="1:4" x14ac:dyDescent="0.25">
      <c r="A3594" s="133"/>
      <c r="D3594" s="8"/>
    </row>
    <row r="3595" spans="1:4" x14ac:dyDescent="0.25">
      <c r="A3595" s="133"/>
      <c r="D3595" s="8"/>
    </row>
    <row r="3596" spans="1:4" x14ac:dyDescent="0.25">
      <c r="A3596" s="133"/>
      <c r="D3596" s="8"/>
    </row>
    <row r="3597" spans="1:4" x14ac:dyDescent="0.25">
      <c r="A3597" s="133"/>
      <c r="D3597" s="8"/>
    </row>
    <row r="3598" spans="1:4" x14ac:dyDescent="0.25">
      <c r="A3598" s="133"/>
      <c r="D3598" s="8"/>
    </row>
    <row r="3599" spans="1:4" x14ac:dyDescent="0.25">
      <c r="A3599" s="133"/>
      <c r="D3599" s="8"/>
    </row>
    <row r="3600" spans="1:4" x14ac:dyDescent="0.25">
      <c r="A3600" s="133"/>
      <c r="D3600" s="8"/>
    </row>
    <row r="3601" spans="1:4" x14ac:dyDescent="0.25">
      <c r="A3601" s="133"/>
      <c r="D3601" s="8"/>
    </row>
    <row r="3602" spans="1:4" x14ac:dyDescent="0.25">
      <c r="A3602" s="133"/>
      <c r="D3602" s="8"/>
    </row>
    <row r="3603" spans="1:4" x14ac:dyDescent="0.25">
      <c r="A3603" s="133"/>
      <c r="D3603" s="8"/>
    </row>
    <row r="3604" spans="1:4" x14ac:dyDescent="0.25">
      <c r="A3604" s="133"/>
      <c r="D3604" s="8"/>
    </row>
    <row r="3605" spans="1:4" x14ac:dyDescent="0.25">
      <c r="A3605" s="133"/>
      <c r="D3605" s="8"/>
    </row>
    <row r="3606" spans="1:4" x14ac:dyDescent="0.25">
      <c r="A3606" s="133"/>
      <c r="D3606" s="8"/>
    </row>
    <row r="3607" spans="1:4" x14ac:dyDescent="0.25">
      <c r="A3607" s="133"/>
      <c r="D3607" s="8"/>
    </row>
    <row r="3608" spans="1:4" x14ac:dyDescent="0.25">
      <c r="A3608" s="133"/>
      <c r="D3608" s="8"/>
    </row>
    <row r="3609" spans="1:4" x14ac:dyDescent="0.25">
      <c r="A3609" s="133"/>
      <c r="D3609" s="8"/>
    </row>
    <row r="3610" spans="1:4" x14ac:dyDescent="0.25">
      <c r="A3610" s="133"/>
      <c r="D3610" s="8"/>
    </row>
    <row r="3611" spans="1:4" x14ac:dyDescent="0.25">
      <c r="A3611" s="133"/>
      <c r="D3611" s="8"/>
    </row>
    <row r="3612" spans="1:4" x14ac:dyDescent="0.25">
      <c r="A3612" s="133"/>
      <c r="D3612" s="8"/>
    </row>
    <row r="3613" spans="1:4" x14ac:dyDescent="0.25">
      <c r="A3613" s="133"/>
      <c r="D3613" s="8"/>
    </row>
    <row r="3614" spans="1:4" x14ac:dyDescent="0.25">
      <c r="A3614" s="133"/>
      <c r="D3614" s="8"/>
    </row>
    <row r="3615" spans="1:4" x14ac:dyDescent="0.25">
      <c r="A3615" s="133"/>
      <c r="D3615" s="8"/>
    </row>
    <row r="3616" spans="1:4" x14ac:dyDescent="0.25">
      <c r="A3616" s="133"/>
      <c r="D3616" s="8"/>
    </row>
    <row r="3617" spans="1:4" x14ac:dyDescent="0.25">
      <c r="A3617" s="133"/>
      <c r="D3617" s="8"/>
    </row>
    <row r="3618" spans="1:4" x14ac:dyDescent="0.25">
      <c r="A3618" s="133"/>
      <c r="D3618" s="8"/>
    </row>
    <row r="3619" spans="1:4" x14ac:dyDescent="0.25">
      <c r="A3619" s="133"/>
      <c r="D3619" s="8"/>
    </row>
    <row r="3620" spans="1:4" x14ac:dyDescent="0.25">
      <c r="A3620" s="133"/>
      <c r="D3620" s="8"/>
    </row>
    <row r="3621" spans="1:4" x14ac:dyDescent="0.25">
      <c r="A3621" s="133"/>
      <c r="D3621" s="8"/>
    </row>
    <row r="3622" spans="1:4" x14ac:dyDescent="0.25">
      <c r="A3622" s="133"/>
      <c r="D3622" s="8"/>
    </row>
    <row r="3623" spans="1:4" x14ac:dyDescent="0.25">
      <c r="A3623" s="133"/>
      <c r="D3623" s="8"/>
    </row>
    <row r="3624" spans="1:4" x14ac:dyDescent="0.25">
      <c r="A3624" s="133"/>
      <c r="D3624" s="8"/>
    </row>
    <row r="3625" spans="1:4" x14ac:dyDescent="0.25">
      <c r="A3625" s="133"/>
      <c r="D3625" s="8"/>
    </row>
    <row r="3626" spans="1:4" x14ac:dyDescent="0.25">
      <c r="A3626" s="133"/>
      <c r="D3626" s="8"/>
    </row>
    <row r="3627" spans="1:4" x14ac:dyDescent="0.25">
      <c r="A3627" s="133"/>
      <c r="D3627" s="8"/>
    </row>
    <row r="3628" spans="1:4" x14ac:dyDescent="0.25">
      <c r="A3628" s="133"/>
      <c r="D3628" s="8"/>
    </row>
    <row r="3629" spans="1:4" x14ac:dyDescent="0.25">
      <c r="A3629" s="133"/>
      <c r="D3629" s="8"/>
    </row>
    <row r="3630" spans="1:4" x14ac:dyDescent="0.25">
      <c r="A3630" s="133"/>
      <c r="D3630" s="8"/>
    </row>
    <row r="3631" spans="1:4" x14ac:dyDescent="0.25">
      <c r="A3631" s="133"/>
      <c r="D3631" s="8"/>
    </row>
    <row r="3632" spans="1:4" x14ac:dyDescent="0.25">
      <c r="A3632" s="133"/>
      <c r="D3632" s="8"/>
    </row>
    <row r="3633" spans="1:4" x14ac:dyDescent="0.25">
      <c r="A3633" s="133"/>
      <c r="D3633" s="8"/>
    </row>
    <row r="3634" spans="1:4" x14ac:dyDescent="0.25">
      <c r="A3634" s="133"/>
      <c r="D3634" s="8"/>
    </row>
    <row r="3635" spans="1:4" x14ac:dyDescent="0.25">
      <c r="A3635" s="133"/>
      <c r="D3635" s="8"/>
    </row>
    <row r="3636" spans="1:4" x14ac:dyDescent="0.25">
      <c r="A3636" s="133"/>
      <c r="D3636" s="8"/>
    </row>
    <row r="3637" spans="1:4" x14ac:dyDescent="0.25">
      <c r="A3637" s="133"/>
      <c r="D3637" s="8"/>
    </row>
    <row r="3638" spans="1:4" x14ac:dyDescent="0.25">
      <c r="A3638" s="133"/>
      <c r="D3638" s="8"/>
    </row>
    <row r="3639" spans="1:4" x14ac:dyDescent="0.25">
      <c r="A3639" s="133"/>
      <c r="D3639" s="8"/>
    </row>
    <row r="3640" spans="1:4" x14ac:dyDescent="0.25">
      <c r="A3640" s="133"/>
      <c r="D3640" s="8"/>
    </row>
    <row r="3641" spans="1:4" x14ac:dyDescent="0.25">
      <c r="A3641" s="133"/>
      <c r="D3641" s="8"/>
    </row>
    <row r="3642" spans="1:4" x14ac:dyDescent="0.25">
      <c r="A3642" s="133"/>
      <c r="D3642" s="8"/>
    </row>
    <row r="3643" spans="1:4" x14ac:dyDescent="0.25">
      <c r="A3643" s="133"/>
      <c r="D3643" s="8"/>
    </row>
    <row r="3644" spans="1:4" x14ac:dyDescent="0.25">
      <c r="A3644" s="133"/>
      <c r="D3644" s="8"/>
    </row>
    <row r="3645" spans="1:4" x14ac:dyDescent="0.25">
      <c r="A3645" s="133"/>
      <c r="D3645" s="8"/>
    </row>
    <row r="3646" spans="1:4" x14ac:dyDescent="0.25">
      <c r="A3646" s="133"/>
      <c r="D3646" s="8"/>
    </row>
    <row r="3647" spans="1:4" x14ac:dyDescent="0.25">
      <c r="A3647" s="133"/>
      <c r="D3647" s="8"/>
    </row>
    <row r="3648" spans="1:4" x14ac:dyDescent="0.25">
      <c r="A3648" s="133"/>
      <c r="D3648" s="8"/>
    </row>
    <row r="3649" spans="1:4" x14ac:dyDescent="0.25">
      <c r="A3649" s="133"/>
      <c r="D3649" s="8"/>
    </row>
    <row r="3650" spans="1:4" x14ac:dyDescent="0.25">
      <c r="A3650" s="133"/>
      <c r="D3650" s="8"/>
    </row>
    <row r="3651" spans="1:4" x14ac:dyDescent="0.25">
      <c r="A3651" s="133"/>
      <c r="D3651" s="8"/>
    </row>
    <row r="3652" spans="1:4" x14ac:dyDescent="0.25">
      <c r="A3652" s="133"/>
      <c r="D3652" s="8"/>
    </row>
    <row r="3653" spans="1:4" x14ac:dyDescent="0.25">
      <c r="A3653" s="133"/>
      <c r="D3653" s="8"/>
    </row>
    <row r="3654" spans="1:4" x14ac:dyDescent="0.25">
      <c r="A3654" s="133"/>
      <c r="D3654" s="8"/>
    </row>
    <row r="3655" spans="1:4" x14ac:dyDescent="0.25">
      <c r="A3655" s="133"/>
      <c r="D3655" s="8"/>
    </row>
    <row r="3656" spans="1:4" x14ac:dyDescent="0.25">
      <c r="A3656" s="133"/>
      <c r="D3656" s="8"/>
    </row>
    <row r="3657" spans="1:4" x14ac:dyDescent="0.25">
      <c r="A3657" s="133"/>
      <c r="D3657" s="8"/>
    </row>
    <row r="3658" spans="1:4" x14ac:dyDescent="0.25">
      <c r="A3658" s="133"/>
      <c r="D3658" s="8"/>
    </row>
    <row r="3659" spans="1:4" x14ac:dyDescent="0.25">
      <c r="A3659" s="133"/>
      <c r="D3659" s="8"/>
    </row>
    <row r="3660" spans="1:4" x14ac:dyDescent="0.25">
      <c r="A3660" s="133"/>
      <c r="D3660" s="8"/>
    </row>
    <row r="3661" spans="1:4" x14ac:dyDescent="0.25">
      <c r="A3661" s="133"/>
      <c r="D3661" s="8"/>
    </row>
    <row r="3662" spans="1:4" x14ac:dyDescent="0.25">
      <c r="A3662" s="133"/>
      <c r="D3662" s="8"/>
    </row>
    <row r="3663" spans="1:4" x14ac:dyDescent="0.25">
      <c r="A3663" s="133"/>
      <c r="D3663" s="8"/>
    </row>
    <row r="3664" spans="1:4" x14ac:dyDescent="0.25">
      <c r="A3664" s="133"/>
      <c r="D3664" s="8"/>
    </row>
    <row r="3665" spans="1:4" x14ac:dyDescent="0.25">
      <c r="A3665" s="133"/>
      <c r="D3665" s="8"/>
    </row>
    <row r="3666" spans="1:4" x14ac:dyDescent="0.25">
      <c r="A3666" s="133"/>
      <c r="D3666" s="8"/>
    </row>
    <row r="3667" spans="1:4" x14ac:dyDescent="0.25">
      <c r="A3667" s="133"/>
      <c r="D3667" s="8"/>
    </row>
    <row r="3668" spans="1:4" x14ac:dyDescent="0.25">
      <c r="A3668" s="133"/>
      <c r="D3668" s="8"/>
    </row>
    <row r="3669" spans="1:4" x14ac:dyDescent="0.25">
      <c r="A3669" s="133"/>
      <c r="D3669" s="8"/>
    </row>
    <row r="3670" spans="1:4" x14ac:dyDescent="0.25">
      <c r="A3670" s="133"/>
      <c r="D3670" s="8"/>
    </row>
    <row r="3671" spans="1:4" x14ac:dyDescent="0.25">
      <c r="A3671" s="133"/>
      <c r="D3671" s="8"/>
    </row>
    <row r="3672" spans="1:4" x14ac:dyDescent="0.25">
      <c r="A3672" s="133"/>
      <c r="D3672" s="8"/>
    </row>
    <row r="3673" spans="1:4" x14ac:dyDescent="0.25">
      <c r="A3673" s="133"/>
      <c r="D3673" s="8"/>
    </row>
    <row r="3674" spans="1:4" x14ac:dyDescent="0.25">
      <c r="A3674" s="133"/>
      <c r="D3674" s="8"/>
    </row>
    <row r="3675" spans="1:4" x14ac:dyDescent="0.25">
      <c r="A3675" s="133"/>
      <c r="D3675" s="8"/>
    </row>
    <row r="3676" spans="1:4" x14ac:dyDescent="0.25">
      <c r="A3676" s="133"/>
      <c r="D3676" s="8"/>
    </row>
    <row r="3677" spans="1:4" x14ac:dyDescent="0.25">
      <c r="A3677" s="133"/>
      <c r="D3677" s="8"/>
    </row>
    <row r="3678" spans="1:4" x14ac:dyDescent="0.25">
      <c r="A3678" s="133"/>
      <c r="D3678" s="8"/>
    </row>
    <row r="3679" spans="1:4" x14ac:dyDescent="0.25">
      <c r="A3679" s="133"/>
      <c r="D3679" s="8"/>
    </row>
    <row r="3680" spans="1:4" x14ac:dyDescent="0.25">
      <c r="A3680" s="133"/>
      <c r="D3680" s="8"/>
    </row>
    <row r="3681" spans="1:4" x14ac:dyDescent="0.25">
      <c r="A3681" s="133"/>
      <c r="D3681" s="8"/>
    </row>
    <row r="3682" spans="1:4" x14ac:dyDescent="0.25">
      <c r="A3682" s="133"/>
      <c r="D3682" s="8"/>
    </row>
    <row r="3683" spans="1:4" x14ac:dyDescent="0.25">
      <c r="A3683" s="133"/>
      <c r="D3683" s="8"/>
    </row>
    <row r="3684" spans="1:4" x14ac:dyDescent="0.25">
      <c r="A3684" s="133"/>
      <c r="D3684" s="8"/>
    </row>
    <row r="3685" spans="1:4" x14ac:dyDescent="0.25">
      <c r="A3685" s="133"/>
      <c r="D3685" s="8"/>
    </row>
    <row r="3686" spans="1:4" x14ac:dyDescent="0.25">
      <c r="A3686" s="133"/>
      <c r="D3686" s="8"/>
    </row>
    <row r="3687" spans="1:4" x14ac:dyDescent="0.25">
      <c r="A3687" s="133"/>
      <c r="D3687" s="8"/>
    </row>
    <row r="3688" spans="1:4" x14ac:dyDescent="0.25">
      <c r="A3688" s="133"/>
      <c r="D3688" s="8"/>
    </row>
    <row r="3689" spans="1:4" x14ac:dyDescent="0.25">
      <c r="A3689" s="133"/>
      <c r="D3689" s="8"/>
    </row>
    <row r="3690" spans="1:4" x14ac:dyDescent="0.25">
      <c r="A3690" s="133"/>
      <c r="D3690" s="8"/>
    </row>
    <row r="3691" spans="1:4" x14ac:dyDescent="0.25">
      <c r="A3691" s="133"/>
      <c r="D3691" s="8"/>
    </row>
    <row r="3692" spans="1:4" x14ac:dyDescent="0.25">
      <c r="A3692" s="133"/>
      <c r="D3692" s="8"/>
    </row>
    <row r="3693" spans="1:4" x14ac:dyDescent="0.25">
      <c r="A3693" s="133"/>
      <c r="D3693" s="8"/>
    </row>
    <row r="3694" spans="1:4" x14ac:dyDescent="0.25">
      <c r="A3694" s="133"/>
      <c r="D3694" s="8"/>
    </row>
    <row r="3695" spans="1:4" x14ac:dyDescent="0.25">
      <c r="A3695" s="133"/>
      <c r="D3695" s="8"/>
    </row>
    <row r="3696" spans="1:4" x14ac:dyDescent="0.25">
      <c r="A3696" s="133"/>
      <c r="D3696" s="8"/>
    </row>
    <row r="3697" spans="1:4" x14ac:dyDescent="0.25">
      <c r="A3697" s="133"/>
      <c r="D3697" s="8"/>
    </row>
    <row r="3698" spans="1:4" x14ac:dyDescent="0.25">
      <c r="A3698" s="133"/>
      <c r="D3698" s="8"/>
    </row>
    <row r="3699" spans="1:4" x14ac:dyDescent="0.25">
      <c r="A3699" s="133"/>
      <c r="D3699" s="8"/>
    </row>
    <row r="3700" spans="1:4" x14ac:dyDescent="0.25">
      <c r="A3700" s="133"/>
      <c r="D3700" s="8"/>
    </row>
    <row r="3701" spans="1:4" x14ac:dyDescent="0.25">
      <c r="A3701" s="133"/>
      <c r="D3701" s="8"/>
    </row>
    <row r="3702" spans="1:4" x14ac:dyDescent="0.25">
      <c r="A3702" s="133"/>
      <c r="D3702" s="8"/>
    </row>
    <row r="3703" spans="1:4" x14ac:dyDescent="0.25">
      <c r="A3703" s="133"/>
      <c r="D3703" s="8"/>
    </row>
    <row r="3704" spans="1:4" x14ac:dyDescent="0.25">
      <c r="A3704" s="133"/>
      <c r="D3704" s="8"/>
    </row>
    <row r="3705" spans="1:4" x14ac:dyDescent="0.25">
      <c r="A3705" s="133"/>
      <c r="D3705" s="8"/>
    </row>
    <row r="3706" spans="1:4" x14ac:dyDescent="0.25">
      <c r="A3706" s="133"/>
      <c r="D3706" s="8"/>
    </row>
    <row r="3707" spans="1:4" x14ac:dyDescent="0.25">
      <c r="A3707" s="133"/>
      <c r="D3707" s="8"/>
    </row>
    <row r="3708" spans="1:4" x14ac:dyDescent="0.25">
      <c r="A3708" s="133"/>
      <c r="D3708" s="8"/>
    </row>
    <row r="3709" spans="1:4" x14ac:dyDescent="0.25">
      <c r="A3709" s="133"/>
      <c r="D3709" s="8"/>
    </row>
    <row r="3710" spans="1:4" x14ac:dyDescent="0.25">
      <c r="A3710" s="133"/>
      <c r="D3710" s="8"/>
    </row>
    <row r="3711" spans="1:4" x14ac:dyDescent="0.25">
      <c r="A3711" s="133"/>
      <c r="D3711" s="8"/>
    </row>
    <row r="3712" spans="1:4" x14ac:dyDescent="0.25">
      <c r="A3712" s="133"/>
      <c r="D3712" s="8"/>
    </row>
    <row r="3713" spans="1:4" x14ac:dyDescent="0.25">
      <c r="A3713" s="133"/>
      <c r="D3713" s="8"/>
    </row>
    <row r="3714" spans="1:4" x14ac:dyDescent="0.25">
      <c r="A3714" s="133"/>
      <c r="D3714" s="8"/>
    </row>
    <row r="3715" spans="1:4" x14ac:dyDescent="0.25">
      <c r="A3715" s="133"/>
      <c r="D3715" s="8"/>
    </row>
    <row r="3716" spans="1:4" x14ac:dyDescent="0.25">
      <c r="A3716" s="133"/>
      <c r="D3716" s="8"/>
    </row>
    <row r="3717" spans="1:4" x14ac:dyDescent="0.25">
      <c r="A3717" s="133"/>
      <c r="D3717" s="8"/>
    </row>
    <row r="3718" spans="1:4" x14ac:dyDescent="0.25">
      <c r="A3718" s="133"/>
      <c r="D3718" s="8"/>
    </row>
    <row r="3719" spans="1:4" x14ac:dyDescent="0.25">
      <c r="A3719" s="133"/>
      <c r="D3719" s="8"/>
    </row>
    <row r="3720" spans="1:4" x14ac:dyDescent="0.25">
      <c r="A3720" s="133"/>
      <c r="D3720" s="8"/>
    </row>
    <row r="3721" spans="1:4" x14ac:dyDescent="0.25">
      <c r="A3721" s="133"/>
      <c r="D3721" s="8"/>
    </row>
    <row r="3722" spans="1:4" x14ac:dyDescent="0.25">
      <c r="A3722" s="133"/>
      <c r="D3722" s="8"/>
    </row>
    <row r="3723" spans="1:4" x14ac:dyDescent="0.25">
      <c r="A3723" s="133"/>
      <c r="D3723" s="8"/>
    </row>
    <row r="3724" spans="1:4" x14ac:dyDescent="0.25">
      <c r="A3724" s="133"/>
      <c r="D3724" s="8"/>
    </row>
    <row r="3725" spans="1:4" x14ac:dyDescent="0.25">
      <c r="A3725" s="133"/>
      <c r="D3725" s="8"/>
    </row>
    <row r="3726" spans="1:4" x14ac:dyDescent="0.25">
      <c r="A3726" s="133"/>
      <c r="D3726" s="8"/>
    </row>
    <row r="3727" spans="1:4" x14ac:dyDescent="0.25">
      <c r="A3727" s="133"/>
      <c r="D3727" s="8"/>
    </row>
    <row r="3728" spans="1:4" x14ac:dyDescent="0.25">
      <c r="A3728" s="133"/>
      <c r="D3728" s="8"/>
    </row>
    <row r="3729" spans="1:4" x14ac:dyDescent="0.25">
      <c r="A3729" s="133"/>
      <c r="D3729" s="8"/>
    </row>
    <row r="3730" spans="1:4" x14ac:dyDescent="0.25">
      <c r="A3730" s="133"/>
      <c r="D3730" s="8"/>
    </row>
    <row r="3731" spans="1:4" x14ac:dyDescent="0.25">
      <c r="A3731" s="133"/>
      <c r="D3731" s="8"/>
    </row>
    <row r="3732" spans="1:4" x14ac:dyDescent="0.25">
      <c r="A3732" s="133"/>
      <c r="D3732" s="8"/>
    </row>
    <row r="3733" spans="1:4" x14ac:dyDescent="0.25">
      <c r="A3733" s="133"/>
      <c r="D3733" s="8"/>
    </row>
    <row r="3734" spans="1:4" x14ac:dyDescent="0.25">
      <c r="A3734" s="133"/>
      <c r="D3734" s="8"/>
    </row>
    <row r="3735" spans="1:4" x14ac:dyDescent="0.25">
      <c r="A3735" s="133"/>
      <c r="D3735" s="8"/>
    </row>
    <row r="3736" spans="1:4" x14ac:dyDescent="0.25">
      <c r="A3736" s="133"/>
      <c r="D3736" s="8"/>
    </row>
    <row r="3737" spans="1:4" x14ac:dyDescent="0.25">
      <c r="A3737" s="133"/>
      <c r="D3737" s="8"/>
    </row>
    <row r="3738" spans="1:4" x14ac:dyDescent="0.25">
      <c r="A3738" s="133"/>
      <c r="D3738" s="8"/>
    </row>
    <row r="3739" spans="1:4" x14ac:dyDescent="0.25">
      <c r="A3739" s="133"/>
      <c r="D3739" s="8"/>
    </row>
    <row r="3740" spans="1:4" x14ac:dyDescent="0.25">
      <c r="A3740" s="133"/>
      <c r="D3740" s="8"/>
    </row>
    <row r="3741" spans="1:4" x14ac:dyDescent="0.25">
      <c r="A3741" s="133"/>
      <c r="D3741" s="8"/>
    </row>
    <row r="3742" spans="1:4" x14ac:dyDescent="0.25">
      <c r="A3742" s="133"/>
      <c r="D3742" s="8"/>
    </row>
    <row r="3743" spans="1:4" x14ac:dyDescent="0.25">
      <c r="A3743" s="133"/>
      <c r="D3743" s="8"/>
    </row>
    <row r="3744" spans="1:4" x14ac:dyDescent="0.25">
      <c r="A3744" s="133"/>
      <c r="D3744" s="8"/>
    </row>
    <row r="3745" spans="1:4" x14ac:dyDescent="0.25">
      <c r="A3745" s="133"/>
      <c r="D3745" s="8"/>
    </row>
    <row r="3746" spans="1:4" x14ac:dyDescent="0.25">
      <c r="A3746" s="133"/>
      <c r="D3746" s="8"/>
    </row>
    <row r="3747" spans="1:4" x14ac:dyDescent="0.25">
      <c r="A3747" s="133"/>
      <c r="D3747" s="8"/>
    </row>
    <row r="3748" spans="1:4" x14ac:dyDescent="0.25">
      <c r="A3748" s="133"/>
      <c r="D3748" s="8"/>
    </row>
    <row r="3749" spans="1:4" x14ac:dyDescent="0.25">
      <c r="A3749" s="133"/>
      <c r="D3749" s="8"/>
    </row>
    <row r="3750" spans="1:4" x14ac:dyDescent="0.25">
      <c r="A3750" s="133"/>
      <c r="D3750" s="8"/>
    </row>
    <row r="3751" spans="1:4" x14ac:dyDescent="0.25">
      <c r="A3751" s="133"/>
      <c r="D3751" s="8"/>
    </row>
    <row r="3752" spans="1:4" x14ac:dyDescent="0.25">
      <c r="A3752" s="133"/>
      <c r="D3752" s="8"/>
    </row>
    <row r="3753" spans="1:4" x14ac:dyDescent="0.25">
      <c r="A3753" s="133"/>
      <c r="D3753" s="8"/>
    </row>
    <row r="3754" spans="1:4" x14ac:dyDescent="0.25">
      <c r="A3754" s="133"/>
      <c r="D3754" s="8"/>
    </row>
    <row r="3755" spans="1:4" x14ac:dyDescent="0.25">
      <c r="A3755" s="133"/>
      <c r="D3755" s="8"/>
    </row>
    <row r="3756" spans="1:4" x14ac:dyDescent="0.25">
      <c r="A3756" s="133"/>
      <c r="D3756" s="8"/>
    </row>
    <row r="3757" spans="1:4" x14ac:dyDescent="0.25">
      <c r="A3757" s="133"/>
      <c r="D3757" s="8"/>
    </row>
    <row r="3758" spans="1:4" x14ac:dyDescent="0.25">
      <c r="A3758" s="133"/>
      <c r="D3758" s="8"/>
    </row>
    <row r="3759" spans="1:4" x14ac:dyDescent="0.25">
      <c r="A3759" s="133"/>
      <c r="D3759" s="8"/>
    </row>
    <row r="3760" spans="1:4" x14ac:dyDescent="0.25">
      <c r="A3760" s="133"/>
      <c r="D3760" s="8"/>
    </row>
    <row r="3761" spans="1:4" x14ac:dyDescent="0.25">
      <c r="A3761" s="133"/>
      <c r="D3761" s="8"/>
    </row>
    <row r="3762" spans="1:4" x14ac:dyDescent="0.25">
      <c r="A3762" s="133"/>
      <c r="D3762" s="8"/>
    </row>
    <row r="3763" spans="1:4" x14ac:dyDescent="0.25">
      <c r="A3763" s="133"/>
      <c r="D3763" s="8"/>
    </row>
    <row r="3764" spans="1:4" x14ac:dyDescent="0.25">
      <c r="A3764" s="133"/>
      <c r="D3764" s="8"/>
    </row>
    <row r="3765" spans="1:4" x14ac:dyDescent="0.25">
      <c r="A3765" s="133"/>
      <c r="D3765" s="8"/>
    </row>
    <row r="3766" spans="1:4" x14ac:dyDescent="0.25">
      <c r="A3766" s="133"/>
      <c r="D3766" s="8"/>
    </row>
    <row r="3767" spans="1:4" x14ac:dyDescent="0.25">
      <c r="A3767" s="133"/>
      <c r="D3767" s="8"/>
    </row>
    <row r="3768" spans="1:4" x14ac:dyDescent="0.25">
      <c r="A3768" s="133"/>
      <c r="D3768" s="8"/>
    </row>
    <row r="3769" spans="1:4" x14ac:dyDescent="0.25">
      <c r="A3769" s="133"/>
      <c r="D3769" s="8"/>
    </row>
    <row r="3770" spans="1:4" x14ac:dyDescent="0.25">
      <c r="A3770" s="133"/>
      <c r="D3770" s="8"/>
    </row>
    <row r="3771" spans="1:4" x14ac:dyDescent="0.25">
      <c r="A3771" s="133"/>
      <c r="D3771" s="8"/>
    </row>
    <row r="3772" spans="1:4" x14ac:dyDescent="0.25">
      <c r="A3772" s="133"/>
      <c r="D3772" s="8"/>
    </row>
    <row r="3773" spans="1:4" x14ac:dyDescent="0.25">
      <c r="A3773" s="133"/>
      <c r="D3773" s="8"/>
    </row>
    <row r="3774" spans="1:4" x14ac:dyDescent="0.25">
      <c r="A3774" s="133"/>
      <c r="D3774" s="8"/>
    </row>
    <row r="3775" spans="1:4" x14ac:dyDescent="0.25">
      <c r="A3775" s="133"/>
      <c r="D3775" s="8"/>
    </row>
    <row r="3776" spans="1:4" x14ac:dyDescent="0.25">
      <c r="A3776" s="133"/>
      <c r="D3776" s="8"/>
    </row>
    <row r="3777" spans="1:4" x14ac:dyDescent="0.25">
      <c r="A3777" s="133"/>
      <c r="D3777" s="8"/>
    </row>
    <row r="3778" spans="1:4" x14ac:dyDescent="0.25">
      <c r="A3778" s="133"/>
      <c r="D3778" s="8"/>
    </row>
    <row r="3779" spans="1:4" x14ac:dyDescent="0.25">
      <c r="A3779" s="133"/>
      <c r="D3779" s="8"/>
    </row>
    <row r="3780" spans="1:4" x14ac:dyDescent="0.25">
      <c r="A3780" s="133"/>
      <c r="D3780" s="8"/>
    </row>
    <row r="3781" spans="1:4" x14ac:dyDescent="0.25">
      <c r="A3781" s="133"/>
      <c r="D3781" s="8"/>
    </row>
    <row r="3782" spans="1:4" x14ac:dyDescent="0.25">
      <c r="A3782" s="133"/>
      <c r="D3782" s="8"/>
    </row>
    <row r="3783" spans="1:4" x14ac:dyDescent="0.25">
      <c r="A3783" s="133"/>
      <c r="D3783" s="8"/>
    </row>
    <row r="3784" spans="1:4" x14ac:dyDescent="0.25">
      <c r="A3784" s="133"/>
      <c r="D3784" s="8"/>
    </row>
    <row r="3785" spans="1:4" x14ac:dyDescent="0.25">
      <c r="A3785" s="133"/>
      <c r="D3785" s="8"/>
    </row>
    <row r="3786" spans="1:4" x14ac:dyDescent="0.25">
      <c r="A3786" s="133"/>
      <c r="D3786" s="8"/>
    </row>
    <row r="3787" spans="1:4" x14ac:dyDescent="0.25">
      <c r="A3787" s="133"/>
      <c r="D3787" s="8"/>
    </row>
    <row r="3788" spans="1:4" x14ac:dyDescent="0.25">
      <c r="A3788" s="133"/>
      <c r="D3788" s="8"/>
    </row>
    <row r="3789" spans="1:4" x14ac:dyDescent="0.25">
      <c r="A3789" s="133"/>
      <c r="D3789" s="8"/>
    </row>
    <row r="3790" spans="1:4" x14ac:dyDescent="0.25">
      <c r="A3790" s="133"/>
      <c r="D3790" s="8"/>
    </row>
    <row r="3791" spans="1:4" x14ac:dyDescent="0.25">
      <c r="A3791" s="133"/>
      <c r="D3791" s="8"/>
    </row>
    <row r="3792" spans="1:4" x14ac:dyDescent="0.25">
      <c r="A3792" s="133"/>
      <c r="D3792" s="8"/>
    </row>
    <row r="3793" spans="1:4" x14ac:dyDescent="0.25">
      <c r="A3793" s="133"/>
      <c r="D3793" s="8"/>
    </row>
    <row r="3794" spans="1:4" x14ac:dyDescent="0.25">
      <c r="A3794" s="133"/>
      <c r="D3794" s="8"/>
    </row>
    <row r="3795" spans="1:4" x14ac:dyDescent="0.25">
      <c r="A3795" s="133"/>
      <c r="D3795" s="8"/>
    </row>
    <row r="3796" spans="1:4" x14ac:dyDescent="0.25">
      <c r="A3796" s="133"/>
      <c r="D3796" s="8"/>
    </row>
    <row r="3797" spans="1:4" x14ac:dyDescent="0.25">
      <c r="A3797" s="133"/>
      <c r="D3797" s="8"/>
    </row>
    <row r="3798" spans="1:4" x14ac:dyDescent="0.25">
      <c r="A3798" s="133"/>
      <c r="D3798" s="8"/>
    </row>
    <row r="3799" spans="1:4" x14ac:dyDescent="0.25">
      <c r="A3799" s="133"/>
      <c r="D3799" s="8"/>
    </row>
    <row r="3800" spans="1:4" x14ac:dyDescent="0.25">
      <c r="A3800" s="133"/>
      <c r="D3800" s="8"/>
    </row>
    <row r="3801" spans="1:4" x14ac:dyDescent="0.25">
      <c r="A3801" s="133"/>
      <c r="D3801" s="8"/>
    </row>
    <row r="3802" spans="1:4" x14ac:dyDescent="0.25">
      <c r="A3802" s="133"/>
      <c r="D3802" s="8"/>
    </row>
    <row r="3803" spans="1:4" x14ac:dyDescent="0.25">
      <c r="A3803" s="133"/>
      <c r="D3803" s="8"/>
    </row>
    <row r="3804" spans="1:4" x14ac:dyDescent="0.25">
      <c r="A3804" s="133"/>
      <c r="D3804" s="8"/>
    </row>
    <row r="3805" spans="1:4" x14ac:dyDescent="0.25">
      <c r="A3805" s="133"/>
      <c r="D3805" s="8"/>
    </row>
    <row r="3806" spans="1:4" x14ac:dyDescent="0.25">
      <c r="A3806" s="133"/>
      <c r="D3806" s="8"/>
    </row>
    <row r="3807" spans="1:4" x14ac:dyDescent="0.25">
      <c r="A3807" s="133"/>
      <c r="D3807" s="8"/>
    </row>
    <row r="3808" spans="1:4" x14ac:dyDescent="0.25">
      <c r="A3808" s="133"/>
      <c r="D3808" s="8"/>
    </row>
    <row r="3809" spans="1:4" x14ac:dyDescent="0.25">
      <c r="A3809" s="133"/>
      <c r="D3809" s="8"/>
    </row>
    <row r="3810" spans="1:4" x14ac:dyDescent="0.25">
      <c r="A3810" s="133"/>
      <c r="D3810" s="8"/>
    </row>
    <row r="3811" spans="1:4" x14ac:dyDescent="0.25">
      <c r="A3811" s="133"/>
      <c r="D3811" s="8"/>
    </row>
    <row r="3812" spans="1:4" x14ac:dyDescent="0.25">
      <c r="A3812" s="133"/>
      <c r="D3812" s="8"/>
    </row>
    <row r="3813" spans="1:4" x14ac:dyDescent="0.25">
      <c r="A3813" s="133"/>
      <c r="D3813" s="8"/>
    </row>
    <row r="3814" spans="1:4" x14ac:dyDescent="0.25">
      <c r="A3814" s="133"/>
      <c r="D3814" s="8"/>
    </row>
    <row r="3815" spans="1:4" x14ac:dyDescent="0.25">
      <c r="A3815" s="133"/>
      <c r="D3815" s="8"/>
    </row>
    <row r="3816" spans="1:4" x14ac:dyDescent="0.25">
      <c r="A3816" s="133"/>
      <c r="D3816" s="8"/>
    </row>
    <row r="3817" spans="1:4" x14ac:dyDescent="0.25">
      <c r="A3817" s="133"/>
      <c r="D3817" s="8"/>
    </row>
    <row r="3818" spans="1:4" x14ac:dyDescent="0.25">
      <c r="A3818" s="133"/>
      <c r="D3818" s="8"/>
    </row>
    <row r="3819" spans="1:4" x14ac:dyDescent="0.25">
      <c r="A3819" s="133"/>
      <c r="D3819" s="8"/>
    </row>
    <row r="3820" spans="1:4" x14ac:dyDescent="0.25">
      <c r="A3820" s="133"/>
      <c r="D3820" s="8"/>
    </row>
    <row r="3821" spans="1:4" x14ac:dyDescent="0.25">
      <c r="A3821" s="133"/>
      <c r="D3821" s="8"/>
    </row>
    <row r="3822" spans="1:4" x14ac:dyDescent="0.25">
      <c r="A3822" s="133"/>
      <c r="D3822" s="8"/>
    </row>
    <row r="3823" spans="1:4" x14ac:dyDescent="0.25">
      <c r="A3823" s="133"/>
      <c r="D3823" s="8"/>
    </row>
    <row r="3824" spans="1:4" x14ac:dyDescent="0.25">
      <c r="A3824" s="133"/>
      <c r="D3824" s="8"/>
    </row>
    <row r="3825" spans="1:4" x14ac:dyDescent="0.25">
      <c r="A3825" s="133"/>
      <c r="D3825" s="8"/>
    </row>
    <row r="3826" spans="1:4" x14ac:dyDescent="0.25">
      <c r="A3826" s="133"/>
      <c r="D3826" s="8"/>
    </row>
    <row r="3827" spans="1:4" x14ac:dyDescent="0.25">
      <c r="A3827" s="133"/>
      <c r="D3827" s="8"/>
    </row>
    <row r="3828" spans="1:4" x14ac:dyDescent="0.25">
      <c r="A3828" s="133"/>
      <c r="D3828" s="8"/>
    </row>
    <row r="3829" spans="1:4" x14ac:dyDescent="0.25">
      <c r="A3829" s="133"/>
      <c r="D3829" s="8"/>
    </row>
    <row r="3830" spans="1:4" x14ac:dyDescent="0.25">
      <c r="A3830" s="133"/>
      <c r="D3830" s="8"/>
    </row>
    <row r="3831" spans="1:4" x14ac:dyDescent="0.25">
      <c r="A3831" s="133"/>
      <c r="D3831" s="8"/>
    </row>
    <row r="3832" spans="1:4" x14ac:dyDescent="0.25">
      <c r="A3832" s="133"/>
      <c r="D3832" s="8"/>
    </row>
    <row r="3833" spans="1:4" x14ac:dyDescent="0.25">
      <c r="A3833" s="133"/>
      <c r="D3833" s="8"/>
    </row>
    <row r="3834" spans="1:4" x14ac:dyDescent="0.25">
      <c r="A3834" s="133"/>
      <c r="D3834" s="8"/>
    </row>
    <row r="3835" spans="1:4" x14ac:dyDescent="0.25">
      <c r="A3835" s="133"/>
      <c r="D3835" s="8"/>
    </row>
    <row r="3836" spans="1:4" x14ac:dyDescent="0.25">
      <c r="A3836" s="133"/>
      <c r="D3836" s="8"/>
    </row>
    <row r="3837" spans="1:4" x14ac:dyDescent="0.25">
      <c r="A3837" s="133"/>
      <c r="D3837" s="8"/>
    </row>
    <row r="3838" spans="1:4" x14ac:dyDescent="0.25">
      <c r="A3838" s="133"/>
      <c r="D3838" s="8"/>
    </row>
    <row r="3839" spans="1:4" x14ac:dyDescent="0.25">
      <c r="A3839" s="133"/>
      <c r="D3839" s="8"/>
    </row>
    <row r="3840" spans="1:4" x14ac:dyDescent="0.25">
      <c r="A3840" s="133"/>
      <c r="D3840" s="8"/>
    </row>
    <row r="3841" spans="1:4" x14ac:dyDescent="0.25">
      <c r="A3841" s="133"/>
      <c r="D3841" s="8"/>
    </row>
    <row r="3842" spans="1:4" x14ac:dyDescent="0.25">
      <c r="A3842" s="133"/>
      <c r="D3842" s="8"/>
    </row>
    <row r="3843" spans="1:4" x14ac:dyDescent="0.25">
      <c r="A3843" s="133"/>
      <c r="D3843" s="8"/>
    </row>
    <row r="3844" spans="1:4" x14ac:dyDescent="0.25">
      <c r="A3844" s="133"/>
      <c r="D3844" s="8"/>
    </row>
    <row r="3845" spans="1:4" x14ac:dyDescent="0.25">
      <c r="A3845" s="133"/>
      <c r="D3845" s="8"/>
    </row>
    <row r="3846" spans="1:4" x14ac:dyDescent="0.25">
      <c r="A3846" s="133"/>
      <c r="D3846" s="8"/>
    </row>
    <row r="3847" spans="1:4" x14ac:dyDescent="0.25">
      <c r="A3847" s="133"/>
      <c r="D3847" s="8"/>
    </row>
    <row r="3848" spans="1:4" x14ac:dyDescent="0.25">
      <c r="A3848" s="133"/>
      <c r="D3848" s="8"/>
    </row>
    <row r="3849" spans="1:4" x14ac:dyDescent="0.25">
      <c r="A3849" s="133"/>
      <c r="D3849" s="8"/>
    </row>
    <row r="3850" spans="1:4" x14ac:dyDescent="0.25">
      <c r="A3850" s="133"/>
      <c r="D3850" s="8"/>
    </row>
    <row r="3851" spans="1:4" x14ac:dyDescent="0.25">
      <c r="A3851" s="133"/>
      <c r="D3851" s="8"/>
    </row>
    <row r="3852" spans="1:4" x14ac:dyDescent="0.25">
      <c r="A3852" s="133"/>
      <c r="D3852" s="8"/>
    </row>
    <row r="3853" spans="1:4" x14ac:dyDescent="0.25">
      <c r="A3853" s="133"/>
      <c r="D3853" s="8"/>
    </row>
    <row r="3854" spans="1:4" x14ac:dyDescent="0.25">
      <c r="A3854" s="133"/>
      <c r="D3854" s="8"/>
    </row>
    <row r="3855" spans="1:4" x14ac:dyDescent="0.25">
      <c r="A3855" s="133"/>
      <c r="D3855" s="8"/>
    </row>
    <row r="3856" spans="1:4" x14ac:dyDescent="0.25">
      <c r="A3856" s="133"/>
      <c r="D3856" s="8"/>
    </row>
    <row r="3857" spans="1:4" x14ac:dyDescent="0.25">
      <c r="A3857" s="133"/>
      <c r="D3857" s="8"/>
    </row>
    <row r="3858" spans="1:4" x14ac:dyDescent="0.25">
      <c r="A3858" s="133"/>
      <c r="D3858" s="8"/>
    </row>
    <row r="3859" spans="1:4" x14ac:dyDescent="0.25">
      <c r="A3859" s="133"/>
      <c r="D3859" s="8"/>
    </row>
    <row r="3860" spans="1:4" x14ac:dyDescent="0.25">
      <c r="A3860" s="133"/>
      <c r="D3860" s="8"/>
    </row>
    <row r="3861" spans="1:4" x14ac:dyDescent="0.25">
      <c r="A3861" s="133"/>
      <c r="D3861" s="8"/>
    </row>
    <row r="3862" spans="1:4" x14ac:dyDescent="0.25">
      <c r="A3862" s="133"/>
      <c r="D3862" s="8"/>
    </row>
    <row r="3863" spans="1:4" x14ac:dyDescent="0.25">
      <c r="A3863" s="133"/>
      <c r="D3863" s="8"/>
    </row>
    <row r="3864" spans="1:4" x14ac:dyDescent="0.25">
      <c r="A3864" s="133"/>
      <c r="D3864" s="8"/>
    </row>
    <row r="3865" spans="1:4" x14ac:dyDescent="0.25">
      <c r="A3865" s="133"/>
      <c r="D3865" s="8"/>
    </row>
    <row r="3866" spans="1:4" x14ac:dyDescent="0.25">
      <c r="A3866" s="133"/>
      <c r="D3866" s="8"/>
    </row>
    <row r="3867" spans="1:4" x14ac:dyDescent="0.25">
      <c r="A3867" s="133"/>
      <c r="D3867" s="8"/>
    </row>
    <row r="3868" spans="1:4" x14ac:dyDescent="0.25">
      <c r="A3868" s="133"/>
      <c r="D3868" s="8"/>
    </row>
    <row r="3869" spans="1:4" x14ac:dyDescent="0.25">
      <c r="A3869" s="133"/>
      <c r="D3869" s="8"/>
    </row>
    <row r="3870" spans="1:4" x14ac:dyDescent="0.25">
      <c r="A3870" s="133"/>
      <c r="D3870" s="8"/>
    </row>
    <row r="3871" spans="1:4" x14ac:dyDescent="0.25">
      <c r="A3871" s="133"/>
      <c r="D3871" s="8"/>
    </row>
    <row r="3872" spans="1:4" x14ac:dyDescent="0.25">
      <c r="A3872" s="133"/>
      <c r="D3872" s="8"/>
    </row>
    <row r="3873" spans="1:4" x14ac:dyDescent="0.25">
      <c r="A3873" s="133"/>
      <c r="D3873" s="8"/>
    </row>
    <row r="3874" spans="1:4" x14ac:dyDescent="0.25">
      <c r="A3874" s="133"/>
      <c r="D3874" s="8"/>
    </row>
    <row r="3875" spans="1:4" x14ac:dyDescent="0.25">
      <c r="A3875" s="133"/>
      <c r="D3875" s="8"/>
    </row>
    <row r="3876" spans="1:4" x14ac:dyDescent="0.25">
      <c r="A3876" s="133"/>
      <c r="D3876" s="8"/>
    </row>
    <row r="3877" spans="1:4" x14ac:dyDescent="0.25">
      <c r="A3877" s="133"/>
      <c r="D3877" s="8"/>
    </row>
    <row r="3878" spans="1:4" x14ac:dyDescent="0.25">
      <c r="A3878" s="133"/>
      <c r="D3878" s="8"/>
    </row>
    <row r="3879" spans="1:4" x14ac:dyDescent="0.25">
      <c r="A3879" s="133"/>
      <c r="D3879" s="8"/>
    </row>
    <row r="3880" spans="1:4" x14ac:dyDescent="0.25">
      <c r="A3880" s="133"/>
      <c r="D3880" s="8"/>
    </row>
    <row r="3881" spans="1:4" x14ac:dyDescent="0.25">
      <c r="A3881" s="133"/>
      <c r="D3881" s="8"/>
    </row>
    <row r="3882" spans="1:4" x14ac:dyDescent="0.25">
      <c r="A3882" s="133"/>
      <c r="D3882" s="8"/>
    </row>
    <row r="3883" spans="1:4" x14ac:dyDescent="0.25">
      <c r="A3883" s="133"/>
      <c r="D3883" s="8"/>
    </row>
    <row r="3884" spans="1:4" x14ac:dyDescent="0.25">
      <c r="A3884" s="133"/>
      <c r="D3884" s="8"/>
    </row>
    <row r="3885" spans="1:4" x14ac:dyDescent="0.25">
      <c r="A3885" s="133"/>
      <c r="D3885" s="8"/>
    </row>
    <row r="3886" spans="1:4" x14ac:dyDescent="0.25">
      <c r="A3886" s="133"/>
      <c r="D3886" s="8"/>
    </row>
    <row r="3887" spans="1:4" x14ac:dyDescent="0.25">
      <c r="A3887" s="133"/>
      <c r="D3887" s="8"/>
    </row>
    <row r="3888" spans="1:4" x14ac:dyDescent="0.25">
      <c r="A3888" s="133"/>
      <c r="D3888" s="8"/>
    </row>
    <row r="3889" spans="1:4" x14ac:dyDescent="0.25">
      <c r="A3889" s="133"/>
      <c r="D3889" s="8"/>
    </row>
    <row r="3890" spans="1:4" x14ac:dyDescent="0.25">
      <c r="A3890" s="133"/>
      <c r="D3890" s="8"/>
    </row>
    <row r="3891" spans="1:4" x14ac:dyDescent="0.25">
      <c r="A3891" s="133"/>
      <c r="D3891" s="8"/>
    </row>
    <row r="3892" spans="1:4" x14ac:dyDescent="0.25">
      <c r="A3892" s="133"/>
      <c r="D3892" s="8"/>
    </row>
    <row r="3893" spans="1:4" x14ac:dyDescent="0.25">
      <c r="A3893" s="133"/>
      <c r="D3893" s="8"/>
    </row>
    <row r="3894" spans="1:4" x14ac:dyDescent="0.25">
      <c r="A3894" s="133"/>
      <c r="D3894" s="8"/>
    </row>
    <row r="3895" spans="1:4" x14ac:dyDescent="0.25">
      <c r="A3895" s="133"/>
      <c r="D3895" s="8"/>
    </row>
    <row r="3896" spans="1:4" x14ac:dyDescent="0.25">
      <c r="A3896" s="133"/>
      <c r="D3896" s="8"/>
    </row>
    <row r="3897" spans="1:4" x14ac:dyDescent="0.25">
      <c r="A3897" s="133"/>
      <c r="D3897" s="8"/>
    </row>
    <row r="3898" spans="1:4" x14ac:dyDescent="0.25">
      <c r="A3898" s="133"/>
      <c r="D3898" s="8"/>
    </row>
    <row r="3899" spans="1:4" x14ac:dyDescent="0.25">
      <c r="A3899" s="133"/>
      <c r="D3899" s="8"/>
    </row>
    <row r="3900" spans="1:4" x14ac:dyDescent="0.25">
      <c r="A3900" s="133"/>
      <c r="D3900" s="8"/>
    </row>
    <row r="3901" spans="1:4" x14ac:dyDescent="0.25">
      <c r="A3901" s="133"/>
      <c r="D3901" s="8"/>
    </row>
    <row r="3902" spans="1:4" x14ac:dyDescent="0.25">
      <c r="A3902" s="133"/>
      <c r="D3902" s="8"/>
    </row>
    <row r="3903" spans="1:4" x14ac:dyDescent="0.25">
      <c r="A3903" s="133"/>
      <c r="D3903" s="8"/>
    </row>
    <row r="3904" spans="1:4" x14ac:dyDescent="0.25">
      <c r="A3904" s="133"/>
      <c r="D3904" s="8"/>
    </row>
    <row r="3905" spans="1:4" x14ac:dyDescent="0.25">
      <c r="A3905" s="133"/>
      <c r="D3905" s="8"/>
    </row>
    <row r="3906" spans="1:4" x14ac:dyDescent="0.25">
      <c r="A3906" s="133"/>
      <c r="D3906" s="8"/>
    </row>
    <row r="3907" spans="1:4" x14ac:dyDescent="0.25">
      <c r="A3907" s="133"/>
      <c r="D3907" s="8"/>
    </row>
    <row r="3908" spans="1:4" x14ac:dyDescent="0.25">
      <c r="A3908" s="133"/>
      <c r="D3908" s="8"/>
    </row>
    <row r="3909" spans="1:4" x14ac:dyDescent="0.25">
      <c r="A3909" s="133"/>
      <c r="D3909" s="8"/>
    </row>
    <row r="3910" spans="1:4" x14ac:dyDescent="0.25">
      <c r="A3910" s="133"/>
      <c r="D3910" s="8"/>
    </row>
    <row r="3911" spans="1:4" x14ac:dyDescent="0.25">
      <c r="A3911" s="133"/>
      <c r="D3911" s="8"/>
    </row>
    <row r="3912" spans="1:4" x14ac:dyDescent="0.25">
      <c r="A3912" s="133"/>
      <c r="D3912" s="8"/>
    </row>
    <row r="3913" spans="1:4" x14ac:dyDescent="0.25">
      <c r="A3913" s="133"/>
      <c r="D3913" s="8"/>
    </row>
    <row r="3914" spans="1:4" x14ac:dyDescent="0.25">
      <c r="A3914" s="133"/>
      <c r="D3914" s="8"/>
    </row>
    <row r="3915" spans="1:4" x14ac:dyDescent="0.25">
      <c r="A3915" s="133"/>
      <c r="D3915" s="8"/>
    </row>
    <row r="3916" spans="1:4" x14ac:dyDescent="0.25">
      <c r="A3916" s="133"/>
      <c r="D3916" s="8"/>
    </row>
    <row r="3917" spans="1:4" x14ac:dyDescent="0.25">
      <c r="A3917" s="133"/>
      <c r="D3917" s="8"/>
    </row>
    <row r="3918" spans="1:4" x14ac:dyDescent="0.25">
      <c r="A3918" s="133"/>
      <c r="D3918" s="8"/>
    </row>
    <row r="3919" spans="1:4" x14ac:dyDescent="0.25">
      <c r="A3919" s="133"/>
      <c r="D3919" s="8"/>
    </row>
    <row r="3920" spans="1:4" x14ac:dyDescent="0.25">
      <c r="A3920" s="133"/>
      <c r="D3920" s="8"/>
    </row>
    <row r="3921" spans="1:4" x14ac:dyDescent="0.25">
      <c r="A3921" s="133"/>
      <c r="D3921" s="8"/>
    </row>
    <row r="3922" spans="1:4" x14ac:dyDescent="0.25">
      <c r="A3922" s="133"/>
      <c r="D3922" s="8"/>
    </row>
    <row r="3923" spans="1:4" x14ac:dyDescent="0.25">
      <c r="A3923" s="133"/>
      <c r="D3923" s="8"/>
    </row>
    <row r="3924" spans="1:4" x14ac:dyDescent="0.25">
      <c r="A3924" s="133"/>
      <c r="D3924" s="8"/>
    </row>
    <row r="3925" spans="1:4" x14ac:dyDescent="0.25">
      <c r="A3925" s="133"/>
      <c r="D3925" s="8"/>
    </row>
    <row r="3926" spans="1:4" x14ac:dyDescent="0.25">
      <c r="A3926" s="133"/>
      <c r="D3926" s="8"/>
    </row>
    <row r="3927" spans="1:4" x14ac:dyDescent="0.25">
      <c r="A3927" s="133"/>
      <c r="D3927" s="8"/>
    </row>
    <row r="3928" spans="1:4" x14ac:dyDescent="0.25">
      <c r="A3928" s="133"/>
      <c r="D3928" s="8"/>
    </row>
    <row r="3929" spans="1:4" x14ac:dyDescent="0.25">
      <c r="A3929" s="133"/>
      <c r="D3929" s="8"/>
    </row>
    <row r="3930" spans="1:4" x14ac:dyDescent="0.25">
      <c r="A3930" s="133"/>
      <c r="D3930" s="8"/>
    </row>
    <row r="3931" spans="1:4" x14ac:dyDescent="0.25">
      <c r="A3931" s="133"/>
      <c r="D3931" s="8"/>
    </row>
    <row r="3932" spans="1:4" x14ac:dyDescent="0.25">
      <c r="A3932" s="133"/>
      <c r="D3932" s="8"/>
    </row>
    <row r="3933" spans="1:4" x14ac:dyDescent="0.25">
      <c r="A3933" s="133"/>
      <c r="D3933" s="8"/>
    </row>
    <row r="3934" spans="1:4" x14ac:dyDescent="0.25">
      <c r="A3934" s="133"/>
      <c r="D3934" s="8"/>
    </row>
    <row r="3935" spans="1:4" x14ac:dyDescent="0.25">
      <c r="A3935" s="133"/>
      <c r="D3935" s="8"/>
    </row>
    <row r="3936" spans="1:4" x14ac:dyDescent="0.25">
      <c r="A3936" s="133"/>
      <c r="D3936" s="8"/>
    </row>
    <row r="3937" spans="1:4" x14ac:dyDescent="0.25">
      <c r="A3937" s="133"/>
      <c r="D3937" s="8"/>
    </row>
    <row r="3938" spans="1:4" x14ac:dyDescent="0.25">
      <c r="A3938" s="133"/>
      <c r="D3938" s="8"/>
    </row>
    <row r="3939" spans="1:4" x14ac:dyDescent="0.25">
      <c r="A3939" s="133"/>
      <c r="D3939" s="8"/>
    </row>
    <row r="3940" spans="1:4" x14ac:dyDescent="0.25">
      <c r="A3940" s="133"/>
      <c r="D3940" s="8"/>
    </row>
    <row r="3941" spans="1:4" x14ac:dyDescent="0.25">
      <c r="A3941" s="133"/>
      <c r="D3941" s="8"/>
    </row>
    <row r="3942" spans="1:4" x14ac:dyDescent="0.25">
      <c r="A3942" s="133"/>
      <c r="D3942" s="8"/>
    </row>
    <row r="3943" spans="1:4" x14ac:dyDescent="0.25">
      <c r="A3943" s="133"/>
      <c r="D3943" s="8"/>
    </row>
    <row r="3944" spans="1:4" x14ac:dyDescent="0.25">
      <c r="A3944" s="133"/>
      <c r="D3944" s="8"/>
    </row>
    <row r="3945" spans="1:4" x14ac:dyDescent="0.25">
      <c r="A3945" s="133"/>
      <c r="D3945" s="8"/>
    </row>
    <row r="3946" spans="1:4" x14ac:dyDescent="0.25">
      <c r="A3946" s="133"/>
      <c r="D3946" s="8"/>
    </row>
    <row r="3947" spans="1:4" x14ac:dyDescent="0.25">
      <c r="A3947" s="133"/>
      <c r="D3947" s="8"/>
    </row>
    <row r="3948" spans="1:4" x14ac:dyDescent="0.25">
      <c r="A3948" s="133"/>
      <c r="D3948" s="8"/>
    </row>
    <row r="3949" spans="1:4" x14ac:dyDescent="0.25">
      <c r="A3949" s="133"/>
      <c r="D3949" s="8"/>
    </row>
    <row r="3950" spans="1:4" x14ac:dyDescent="0.25">
      <c r="A3950" s="133"/>
      <c r="D3950" s="8"/>
    </row>
    <row r="3951" spans="1:4" x14ac:dyDescent="0.25">
      <c r="A3951" s="133"/>
      <c r="D3951" s="8"/>
    </row>
    <row r="3952" spans="1:4" x14ac:dyDescent="0.25">
      <c r="A3952" s="133"/>
      <c r="D3952" s="8"/>
    </row>
    <row r="3953" spans="1:4" x14ac:dyDescent="0.25">
      <c r="A3953" s="133"/>
      <c r="D3953" s="8"/>
    </row>
    <row r="3954" spans="1:4" x14ac:dyDescent="0.25">
      <c r="A3954" s="133"/>
      <c r="D3954" s="8"/>
    </row>
    <row r="3955" spans="1:4" x14ac:dyDescent="0.25">
      <c r="A3955" s="133"/>
      <c r="D3955" s="8"/>
    </row>
    <row r="3956" spans="1:4" x14ac:dyDescent="0.25">
      <c r="A3956" s="133"/>
      <c r="D3956" s="8"/>
    </row>
    <row r="3957" spans="1:4" x14ac:dyDescent="0.25">
      <c r="A3957" s="133"/>
      <c r="D3957" s="8"/>
    </row>
    <row r="3958" spans="1:4" x14ac:dyDescent="0.25">
      <c r="A3958" s="133"/>
      <c r="D3958" s="8"/>
    </row>
    <row r="3959" spans="1:4" x14ac:dyDescent="0.25">
      <c r="A3959" s="133"/>
      <c r="D3959" s="8"/>
    </row>
    <row r="3960" spans="1:4" x14ac:dyDescent="0.25">
      <c r="A3960" s="133"/>
      <c r="D3960" s="8"/>
    </row>
    <row r="3961" spans="1:4" x14ac:dyDescent="0.25">
      <c r="A3961" s="133"/>
      <c r="D3961" s="8"/>
    </row>
    <row r="3962" spans="1:4" x14ac:dyDescent="0.25">
      <c r="A3962" s="133"/>
      <c r="D3962" s="8"/>
    </row>
    <row r="3963" spans="1:4" x14ac:dyDescent="0.25">
      <c r="A3963" s="133"/>
      <c r="D3963" s="8"/>
    </row>
    <row r="3964" spans="1:4" x14ac:dyDescent="0.25">
      <c r="A3964" s="133"/>
      <c r="D3964" s="8"/>
    </row>
    <row r="3965" spans="1:4" x14ac:dyDescent="0.25">
      <c r="A3965" s="133"/>
      <c r="D3965" s="8"/>
    </row>
    <row r="3966" spans="1:4" x14ac:dyDescent="0.25">
      <c r="A3966" s="133"/>
      <c r="D3966" s="8"/>
    </row>
    <row r="3967" spans="1:4" x14ac:dyDescent="0.25">
      <c r="A3967" s="133"/>
      <c r="D3967" s="8"/>
    </row>
    <row r="3968" spans="1:4" x14ac:dyDescent="0.25">
      <c r="A3968" s="133"/>
      <c r="D3968" s="8"/>
    </row>
    <row r="3969" spans="1:4" x14ac:dyDescent="0.25">
      <c r="A3969" s="133"/>
      <c r="D3969" s="8"/>
    </row>
    <row r="3970" spans="1:4" x14ac:dyDescent="0.25">
      <c r="A3970" s="133"/>
      <c r="D3970" s="8"/>
    </row>
    <row r="3971" spans="1:4" x14ac:dyDescent="0.25">
      <c r="A3971" s="133"/>
      <c r="D3971" s="8"/>
    </row>
    <row r="3972" spans="1:4" x14ac:dyDescent="0.25">
      <c r="A3972" s="133"/>
      <c r="D3972" s="8"/>
    </row>
    <row r="3973" spans="1:4" x14ac:dyDescent="0.25">
      <c r="A3973" s="133"/>
      <c r="D3973" s="8"/>
    </row>
    <row r="3974" spans="1:4" x14ac:dyDescent="0.25">
      <c r="A3974" s="133"/>
      <c r="D3974" s="8"/>
    </row>
    <row r="3975" spans="1:4" x14ac:dyDescent="0.25">
      <c r="A3975" s="133"/>
      <c r="D3975" s="8"/>
    </row>
    <row r="3976" spans="1:4" x14ac:dyDescent="0.25">
      <c r="A3976" s="133"/>
      <c r="D3976" s="8"/>
    </row>
    <row r="3977" spans="1:4" x14ac:dyDescent="0.25">
      <c r="A3977" s="133"/>
      <c r="D3977" s="8"/>
    </row>
    <row r="3978" spans="1:4" x14ac:dyDescent="0.25">
      <c r="A3978" s="133"/>
      <c r="D3978" s="8"/>
    </row>
    <row r="3979" spans="1:4" x14ac:dyDescent="0.25">
      <c r="A3979" s="133"/>
      <c r="D3979" s="8"/>
    </row>
    <row r="3980" spans="1:4" x14ac:dyDescent="0.25">
      <c r="A3980" s="133"/>
      <c r="D3980" s="8"/>
    </row>
    <row r="3981" spans="1:4" x14ac:dyDescent="0.25">
      <c r="A3981" s="133"/>
      <c r="D3981" s="8"/>
    </row>
    <row r="3982" spans="1:4" x14ac:dyDescent="0.25">
      <c r="A3982" s="133"/>
      <c r="D3982" s="8"/>
    </row>
    <row r="3983" spans="1:4" x14ac:dyDescent="0.25">
      <c r="A3983" s="133"/>
      <c r="D3983" s="8"/>
    </row>
    <row r="3984" spans="1:4" x14ac:dyDescent="0.25">
      <c r="A3984" s="133"/>
      <c r="D3984" s="8"/>
    </row>
    <row r="3985" spans="1:4" x14ac:dyDescent="0.25">
      <c r="A3985" s="133"/>
      <c r="D3985" s="8"/>
    </row>
    <row r="3986" spans="1:4" x14ac:dyDescent="0.25">
      <c r="A3986" s="133"/>
      <c r="D3986" s="8"/>
    </row>
    <row r="3987" spans="1:4" x14ac:dyDescent="0.25">
      <c r="A3987" s="133"/>
      <c r="D3987" s="8"/>
    </row>
    <row r="3988" spans="1:4" x14ac:dyDescent="0.25">
      <c r="A3988" s="133"/>
      <c r="D3988" s="8"/>
    </row>
    <row r="3989" spans="1:4" x14ac:dyDescent="0.25">
      <c r="A3989" s="133"/>
      <c r="D3989" s="8"/>
    </row>
    <row r="3990" spans="1:4" x14ac:dyDescent="0.25">
      <c r="A3990" s="133"/>
      <c r="D3990" s="8"/>
    </row>
    <row r="3991" spans="1:4" x14ac:dyDescent="0.25">
      <c r="A3991" s="133"/>
      <c r="D3991" s="8"/>
    </row>
    <row r="3992" spans="1:4" x14ac:dyDescent="0.25">
      <c r="A3992" s="133"/>
      <c r="D3992" s="8"/>
    </row>
    <row r="3993" spans="1:4" x14ac:dyDescent="0.25">
      <c r="A3993" s="133"/>
      <c r="D3993" s="8"/>
    </row>
    <row r="3994" spans="1:4" x14ac:dyDescent="0.25">
      <c r="A3994" s="133"/>
      <c r="D3994" s="8"/>
    </row>
    <row r="3995" spans="1:4" x14ac:dyDescent="0.25">
      <c r="A3995" s="133"/>
      <c r="D3995" s="8"/>
    </row>
    <row r="3996" spans="1:4" x14ac:dyDescent="0.25">
      <c r="A3996" s="133"/>
      <c r="D3996" s="8"/>
    </row>
    <row r="3997" spans="1:4" x14ac:dyDescent="0.25">
      <c r="A3997" s="133"/>
      <c r="D3997" s="8"/>
    </row>
    <row r="3998" spans="1:4" x14ac:dyDescent="0.25">
      <c r="A3998" s="133"/>
      <c r="D3998" s="8"/>
    </row>
    <row r="3999" spans="1:4" x14ac:dyDescent="0.25">
      <c r="A3999" s="133"/>
      <c r="D3999" s="8"/>
    </row>
    <row r="4000" spans="1:4" x14ac:dyDescent="0.25">
      <c r="A4000" s="133"/>
      <c r="D4000" s="8"/>
    </row>
    <row r="4001" spans="1:4" x14ac:dyDescent="0.25">
      <c r="A4001" s="133"/>
      <c r="D4001" s="8"/>
    </row>
    <row r="4002" spans="1:4" x14ac:dyDescent="0.25">
      <c r="A4002" s="133"/>
      <c r="D4002" s="8"/>
    </row>
    <row r="4003" spans="1:4" x14ac:dyDescent="0.25">
      <c r="A4003" s="133"/>
      <c r="D4003" s="8"/>
    </row>
    <row r="4004" spans="1:4" x14ac:dyDescent="0.25">
      <c r="A4004" s="133"/>
      <c r="D4004" s="8"/>
    </row>
    <row r="4005" spans="1:4" x14ac:dyDescent="0.25">
      <c r="A4005" s="133"/>
      <c r="D4005" s="8"/>
    </row>
    <row r="4006" spans="1:4" x14ac:dyDescent="0.25">
      <c r="A4006" s="133"/>
      <c r="D4006" s="8"/>
    </row>
    <row r="4007" spans="1:4" x14ac:dyDescent="0.25">
      <c r="A4007" s="133"/>
      <c r="D4007" s="8"/>
    </row>
    <row r="4008" spans="1:4" x14ac:dyDescent="0.25">
      <c r="A4008" s="133"/>
      <c r="D4008" s="8"/>
    </row>
    <row r="4009" spans="1:4" x14ac:dyDescent="0.25">
      <c r="A4009" s="133"/>
      <c r="D4009" s="8"/>
    </row>
    <row r="4010" spans="1:4" x14ac:dyDescent="0.25">
      <c r="A4010" s="133"/>
      <c r="D4010" s="8"/>
    </row>
    <row r="4011" spans="1:4" x14ac:dyDescent="0.25">
      <c r="A4011" s="133"/>
      <c r="D4011" s="8"/>
    </row>
    <row r="4012" spans="1:4" x14ac:dyDescent="0.25">
      <c r="A4012" s="133"/>
      <c r="D4012" s="8"/>
    </row>
    <row r="4013" spans="1:4" x14ac:dyDescent="0.25">
      <c r="A4013" s="133"/>
      <c r="D4013" s="8"/>
    </row>
    <row r="4014" spans="1:4" x14ac:dyDescent="0.25">
      <c r="A4014" s="133"/>
      <c r="D4014" s="8"/>
    </row>
    <row r="4015" spans="1:4" x14ac:dyDescent="0.25">
      <c r="A4015" s="133"/>
      <c r="D4015" s="8"/>
    </row>
    <row r="4016" spans="1:4" x14ac:dyDescent="0.25">
      <c r="A4016" s="133"/>
      <c r="D4016" s="8"/>
    </row>
    <row r="4017" spans="1:4" x14ac:dyDescent="0.25">
      <c r="A4017" s="133"/>
      <c r="D4017" s="8"/>
    </row>
    <row r="4018" spans="1:4" x14ac:dyDescent="0.25">
      <c r="A4018" s="133"/>
      <c r="D4018" s="8"/>
    </row>
    <row r="4019" spans="1:4" x14ac:dyDescent="0.25">
      <c r="A4019" s="133"/>
      <c r="D4019" s="8"/>
    </row>
    <row r="4020" spans="1:4" x14ac:dyDescent="0.25">
      <c r="A4020" s="133"/>
      <c r="D4020" s="8"/>
    </row>
    <row r="4021" spans="1:4" x14ac:dyDescent="0.25">
      <c r="A4021" s="133"/>
      <c r="D4021" s="8"/>
    </row>
    <row r="4022" spans="1:4" x14ac:dyDescent="0.25">
      <c r="A4022" s="133"/>
      <c r="D4022" s="8"/>
    </row>
    <row r="4023" spans="1:4" x14ac:dyDescent="0.25">
      <c r="A4023" s="133"/>
      <c r="D4023" s="8"/>
    </row>
    <row r="4024" spans="1:4" x14ac:dyDescent="0.25">
      <c r="A4024" s="133"/>
      <c r="D4024" s="8"/>
    </row>
    <row r="4025" spans="1:4" x14ac:dyDescent="0.25">
      <c r="A4025" s="133"/>
      <c r="D4025" s="8"/>
    </row>
    <row r="4026" spans="1:4" x14ac:dyDescent="0.25">
      <c r="A4026" s="133"/>
      <c r="D4026" s="8"/>
    </row>
    <row r="4027" spans="1:4" x14ac:dyDescent="0.25">
      <c r="A4027" s="133"/>
      <c r="D4027" s="8"/>
    </row>
    <row r="4028" spans="1:4" x14ac:dyDescent="0.25">
      <c r="A4028" s="133"/>
      <c r="D4028" s="8"/>
    </row>
    <row r="4029" spans="1:4" x14ac:dyDescent="0.25">
      <c r="A4029" s="133"/>
      <c r="D4029" s="8"/>
    </row>
    <row r="4030" spans="1:4" x14ac:dyDescent="0.25">
      <c r="A4030" s="133"/>
      <c r="D4030" s="8"/>
    </row>
    <row r="4031" spans="1:4" x14ac:dyDescent="0.25">
      <c r="A4031" s="133"/>
      <c r="D4031" s="8"/>
    </row>
    <row r="4032" spans="1:4" x14ac:dyDescent="0.25">
      <c r="A4032" s="133"/>
      <c r="D4032" s="8"/>
    </row>
    <row r="4033" spans="1:4" x14ac:dyDescent="0.25">
      <c r="A4033" s="133"/>
      <c r="D4033" s="8"/>
    </row>
    <row r="4034" spans="1:4" x14ac:dyDescent="0.25">
      <c r="A4034" s="133"/>
      <c r="D4034" s="8"/>
    </row>
    <row r="4035" spans="1:4" x14ac:dyDescent="0.25">
      <c r="A4035" s="133"/>
      <c r="D4035" s="8"/>
    </row>
    <row r="4036" spans="1:4" x14ac:dyDescent="0.25">
      <c r="A4036" s="133"/>
      <c r="D4036" s="8"/>
    </row>
    <row r="4037" spans="1:4" x14ac:dyDescent="0.25">
      <c r="A4037" s="133"/>
      <c r="D4037" s="8"/>
    </row>
    <row r="4038" spans="1:4" x14ac:dyDescent="0.25">
      <c r="A4038" s="133"/>
      <c r="D4038" s="8"/>
    </row>
    <row r="4039" spans="1:4" x14ac:dyDescent="0.25">
      <c r="A4039" s="133"/>
      <c r="D4039" s="8"/>
    </row>
    <row r="4040" spans="1:4" x14ac:dyDescent="0.25">
      <c r="A4040" s="133"/>
      <c r="D4040" s="8"/>
    </row>
    <row r="4041" spans="1:4" x14ac:dyDescent="0.25">
      <c r="A4041" s="133"/>
      <c r="D4041" s="8"/>
    </row>
    <row r="4042" spans="1:4" x14ac:dyDescent="0.25">
      <c r="A4042" s="133"/>
      <c r="D4042" s="8"/>
    </row>
    <row r="4043" spans="1:4" x14ac:dyDescent="0.25">
      <c r="A4043" s="133"/>
      <c r="D4043" s="8"/>
    </row>
    <row r="4044" spans="1:4" x14ac:dyDescent="0.25">
      <c r="A4044" s="133"/>
      <c r="D4044" s="8"/>
    </row>
    <row r="4045" spans="1:4" x14ac:dyDescent="0.25">
      <c r="A4045" s="133"/>
      <c r="D4045" s="8"/>
    </row>
    <row r="4046" spans="1:4" x14ac:dyDescent="0.25">
      <c r="A4046" s="133"/>
      <c r="D4046" s="8"/>
    </row>
    <row r="4047" spans="1:4" x14ac:dyDescent="0.25">
      <c r="A4047" s="133"/>
      <c r="D4047" s="8"/>
    </row>
    <row r="4048" spans="1:4" x14ac:dyDescent="0.25">
      <c r="A4048" s="133"/>
      <c r="D4048" s="8"/>
    </row>
    <row r="4049" spans="1:4" x14ac:dyDescent="0.25">
      <c r="A4049" s="133"/>
      <c r="D4049" s="8"/>
    </row>
    <row r="4050" spans="1:4" x14ac:dyDescent="0.25">
      <c r="A4050" s="133"/>
      <c r="D4050" s="8"/>
    </row>
    <row r="4051" spans="1:4" x14ac:dyDescent="0.25">
      <c r="A4051" s="133"/>
      <c r="D4051" s="8"/>
    </row>
    <row r="4052" spans="1:4" x14ac:dyDescent="0.25">
      <c r="A4052" s="133"/>
      <c r="D4052" s="8"/>
    </row>
    <row r="4053" spans="1:4" x14ac:dyDescent="0.25">
      <c r="A4053" s="133"/>
      <c r="D4053" s="8"/>
    </row>
    <row r="4054" spans="1:4" x14ac:dyDescent="0.25">
      <c r="A4054" s="133"/>
      <c r="D4054" s="8"/>
    </row>
    <row r="4055" spans="1:4" x14ac:dyDescent="0.25">
      <c r="A4055" s="133"/>
      <c r="D4055" s="8"/>
    </row>
    <row r="4056" spans="1:4" x14ac:dyDescent="0.25">
      <c r="A4056" s="133"/>
      <c r="D4056" s="8"/>
    </row>
    <row r="4057" spans="1:4" x14ac:dyDescent="0.25">
      <c r="A4057" s="133"/>
      <c r="D4057" s="8"/>
    </row>
    <row r="4058" spans="1:4" x14ac:dyDescent="0.25">
      <c r="A4058" s="133"/>
      <c r="D4058" s="8"/>
    </row>
    <row r="4059" spans="1:4" x14ac:dyDescent="0.25">
      <c r="A4059" s="133"/>
      <c r="D4059" s="8"/>
    </row>
    <row r="4060" spans="1:4" x14ac:dyDescent="0.25">
      <c r="A4060" s="133"/>
      <c r="D4060" s="8"/>
    </row>
    <row r="4061" spans="1:4" x14ac:dyDescent="0.25">
      <c r="A4061" s="133"/>
      <c r="D4061" s="8"/>
    </row>
    <row r="4062" spans="1:4" x14ac:dyDescent="0.25">
      <c r="A4062" s="133"/>
      <c r="D4062" s="8"/>
    </row>
    <row r="4063" spans="1:4" x14ac:dyDescent="0.25">
      <c r="A4063" s="133"/>
      <c r="D4063" s="8"/>
    </row>
    <row r="4064" spans="1:4" x14ac:dyDescent="0.25">
      <c r="A4064" s="133"/>
      <c r="D4064" s="8"/>
    </row>
    <row r="4065" spans="1:4" x14ac:dyDescent="0.25">
      <c r="A4065" s="133"/>
      <c r="D4065" s="8"/>
    </row>
    <row r="4066" spans="1:4" x14ac:dyDescent="0.25">
      <c r="A4066" s="133"/>
      <c r="D4066" s="8"/>
    </row>
    <row r="4067" spans="1:4" x14ac:dyDescent="0.25">
      <c r="A4067" s="133"/>
      <c r="D4067" s="8"/>
    </row>
    <row r="4068" spans="1:4" x14ac:dyDescent="0.25">
      <c r="A4068" s="133"/>
      <c r="D4068" s="8"/>
    </row>
    <row r="4069" spans="1:4" x14ac:dyDescent="0.25">
      <c r="A4069" s="133"/>
      <c r="D4069" s="8"/>
    </row>
    <row r="4070" spans="1:4" x14ac:dyDescent="0.25">
      <c r="A4070" s="133"/>
      <c r="D4070" s="8"/>
    </row>
    <row r="4071" spans="1:4" x14ac:dyDescent="0.25">
      <c r="A4071" s="133"/>
      <c r="D4071" s="8"/>
    </row>
    <row r="4072" spans="1:4" x14ac:dyDescent="0.25">
      <c r="A4072" s="133"/>
      <c r="D4072" s="8"/>
    </row>
    <row r="4073" spans="1:4" x14ac:dyDescent="0.25">
      <c r="A4073" s="133"/>
      <c r="D4073" s="8"/>
    </row>
    <row r="4074" spans="1:4" x14ac:dyDescent="0.25">
      <c r="A4074" s="133"/>
      <c r="D4074" s="8"/>
    </row>
    <row r="4075" spans="1:4" x14ac:dyDescent="0.25">
      <c r="A4075" s="133"/>
      <c r="D4075" s="8"/>
    </row>
    <row r="4076" spans="1:4" x14ac:dyDescent="0.25">
      <c r="A4076" s="133"/>
      <c r="D4076" s="8"/>
    </row>
    <row r="4077" spans="1:4" x14ac:dyDescent="0.25">
      <c r="A4077" s="133"/>
      <c r="D4077" s="8"/>
    </row>
    <row r="4078" spans="1:4" x14ac:dyDescent="0.25">
      <c r="A4078" s="133"/>
      <c r="D4078" s="8"/>
    </row>
    <row r="4079" spans="1:4" x14ac:dyDescent="0.25">
      <c r="A4079" s="133"/>
      <c r="D4079" s="8"/>
    </row>
    <row r="4080" spans="1:4" x14ac:dyDescent="0.25">
      <c r="A4080" s="133"/>
      <c r="D4080" s="8"/>
    </row>
    <row r="4081" spans="1:4" x14ac:dyDescent="0.25">
      <c r="A4081" s="133"/>
      <c r="D4081" s="8"/>
    </row>
    <row r="4082" spans="1:4" x14ac:dyDescent="0.25">
      <c r="A4082" s="133"/>
      <c r="D4082" s="8"/>
    </row>
    <row r="4083" spans="1:4" x14ac:dyDescent="0.25">
      <c r="A4083" s="133"/>
      <c r="D4083" s="8"/>
    </row>
    <row r="4084" spans="1:4" x14ac:dyDescent="0.25">
      <c r="A4084" s="133"/>
      <c r="D4084" s="8"/>
    </row>
    <row r="4085" spans="1:4" x14ac:dyDescent="0.25">
      <c r="A4085" s="133"/>
      <c r="D4085" s="8"/>
    </row>
    <row r="4086" spans="1:4" x14ac:dyDescent="0.25">
      <c r="A4086" s="133"/>
      <c r="D4086" s="8"/>
    </row>
    <row r="4087" spans="1:4" x14ac:dyDescent="0.25">
      <c r="A4087" s="133"/>
      <c r="D4087" s="8"/>
    </row>
    <row r="4088" spans="1:4" x14ac:dyDescent="0.25">
      <c r="A4088" s="133"/>
      <c r="D4088" s="8"/>
    </row>
    <row r="4089" spans="1:4" x14ac:dyDescent="0.25">
      <c r="A4089" s="133"/>
      <c r="D4089" s="8"/>
    </row>
    <row r="4090" spans="1:4" x14ac:dyDescent="0.25">
      <c r="A4090" s="133"/>
      <c r="D4090" s="8"/>
    </row>
    <row r="4091" spans="1:4" x14ac:dyDescent="0.25">
      <c r="A4091" s="133"/>
      <c r="D4091" s="8"/>
    </row>
    <row r="4092" spans="1:4" x14ac:dyDescent="0.25">
      <c r="A4092" s="133"/>
      <c r="D4092" s="8"/>
    </row>
    <row r="4093" spans="1:4" x14ac:dyDescent="0.25">
      <c r="A4093" s="133"/>
      <c r="D4093" s="8"/>
    </row>
    <row r="4094" spans="1:4" x14ac:dyDescent="0.25">
      <c r="A4094" s="133"/>
      <c r="D4094" s="8"/>
    </row>
    <row r="4095" spans="1:4" x14ac:dyDescent="0.25">
      <c r="A4095" s="133"/>
      <c r="D4095" s="8"/>
    </row>
    <row r="4096" spans="1:4" x14ac:dyDescent="0.25">
      <c r="A4096" s="133"/>
      <c r="D4096" s="8"/>
    </row>
    <row r="4097" spans="1:4" x14ac:dyDescent="0.25">
      <c r="A4097" s="133"/>
      <c r="D4097" s="8"/>
    </row>
    <row r="4098" spans="1:4" x14ac:dyDescent="0.25">
      <c r="A4098" s="133"/>
      <c r="D4098" s="8"/>
    </row>
    <row r="4099" spans="1:4" x14ac:dyDescent="0.25">
      <c r="A4099" s="133"/>
      <c r="D4099" s="8"/>
    </row>
    <row r="4100" spans="1:4" x14ac:dyDescent="0.25">
      <c r="A4100" s="133"/>
      <c r="D4100" s="8"/>
    </row>
    <row r="4101" spans="1:4" x14ac:dyDescent="0.25">
      <c r="A4101" s="133"/>
      <c r="D4101" s="8"/>
    </row>
    <row r="4102" spans="1:4" x14ac:dyDescent="0.25">
      <c r="A4102" s="133"/>
      <c r="D4102" s="8"/>
    </row>
    <row r="4103" spans="1:4" x14ac:dyDescent="0.25">
      <c r="A4103" s="133"/>
      <c r="D4103" s="8"/>
    </row>
    <row r="4104" spans="1:4" x14ac:dyDescent="0.25">
      <c r="A4104" s="133"/>
      <c r="D4104" s="8"/>
    </row>
    <row r="4105" spans="1:4" x14ac:dyDescent="0.25">
      <c r="A4105" s="133"/>
      <c r="D4105" s="8"/>
    </row>
    <row r="4106" spans="1:4" x14ac:dyDescent="0.25">
      <c r="A4106" s="133"/>
      <c r="D4106" s="8"/>
    </row>
    <row r="4107" spans="1:4" x14ac:dyDescent="0.25">
      <c r="A4107" s="133"/>
      <c r="D4107" s="8"/>
    </row>
    <row r="4108" spans="1:4" x14ac:dyDescent="0.25">
      <c r="A4108" s="133"/>
      <c r="D4108" s="8"/>
    </row>
    <row r="4109" spans="1:4" x14ac:dyDescent="0.25">
      <c r="A4109" s="133"/>
      <c r="D4109" s="8"/>
    </row>
    <row r="4110" spans="1:4" x14ac:dyDescent="0.25">
      <c r="A4110" s="133"/>
      <c r="D4110" s="8"/>
    </row>
    <row r="4111" spans="1:4" x14ac:dyDescent="0.25">
      <c r="A4111" s="133"/>
      <c r="D4111" s="8"/>
    </row>
    <row r="4112" spans="1:4" x14ac:dyDescent="0.25">
      <c r="A4112" s="133"/>
      <c r="D4112" s="8"/>
    </row>
    <row r="4113" spans="1:4" x14ac:dyDescent="0.25">
      <c r="A4113" s="133"/>
      <c r="D4113" s="8"/>
    </row>
    <row r="4114" spans="1:4" x14ac:dyDescent="0.25">
      <c r="A4114" s="133"/>
      <c r="D4114" s="8"/>
    </row>
    <row r="4115" spans="1:4" x14ac:dyDescent="0.25">
      <c r="A4115" s="133"/>
      <c r="D4115" s="8"/>
    </row>
    <row r="4116" spans="1:4" x14ac:dyDescent="0.25">
      <c r="A4116" s="133"/>
      <c r="D4116" s="8"/>
    </row>
    <row r="4117" spans="1:4" x14ac:dyDescent="0.25">
      <c r="A4117" s="133"/>
      <c r="D4117" s="8"/>
    </row>
    <row r="4118" spans="1:4" x14ac:dyDescent="0.25">
      <c r="A4118" s="133"/>
      <c r="D4118" s="8"/>
    </row>
    <row r="4119" spans="1:4" x14ac:dyDescent="0.25">
      <c r="A4119" s="133"/>
      <c r="D4119" s="8"/>
    </row>
    <row r="4120" spans="1:4" x14ac:dyDescent="0.25">
      <c r="A4120" s="133"/>
      <c r="D4120" s="8"/>
    </row>
    <row r="4121" spans="1:4" x14ac:dyDescent="0.25">
      <c r="A4121" s="133"/>
      <c r="D4121" s="8"/>
    </row>
    <row r="4122" spans="1:4" x14ac:dyDescent="0.25">
      <c r="A4122" s="133"/>
      <c r="D4122" s="8"/>
    </row>
    <row r="4123" spans="1:4" x14ac:dyDescent="0.25">
      <c r="A4123" s="133"/>
      <c r="D4123" s="8"/>
    </row>
    <row r="4124" spans="1:4" x14ac:dyDescent="0.25">
      <c r="A4124" s="133"/>
      <c r="D4124" s="8"/>
    </row>
    <row r="4125" spans="1:4" x14ac:dyDescent="0.25">
      <c r="A4125" s="133"/>
      <c r="D4125" s="8"/>
    </row>
    <row r="4126" spans="1:4" x14ac:dyDescent="0.25">
      <c r="A4126" s="133"/>
      <c r="D4126" s="8"/>
    </row>
    <row r="4127" spans="1:4" x14ac:dyDescent="0.25">
      <c r="A4127" s="133"/>
      <c r="D4127" s="8"/>
    </row>
    <row r="4128" spans="1:4" x14ac:dyDescent="0.25">
      <c r="A4128" s="133"/>
      <c r="D4128" s="8"/>
    </row>
    <row r="4129" spans="1:4" x14ac:dyDescent="0.25">
      <c r="A4129" s="133"/>
      <c r="D4129" s="8"/>
    </row>
    <row r="4130" spans="1:4" x14ac:dyDescent="0.25">
      <c r="A4130" s="133"/>
      <c r="D4130" s="8"/>
    </row>
    <row r="4131" spans="1:4" x14ac:dyDescent="0.25">
      <c r="A4131" s="133"/>
      <c r="D4131" s="8"/>
    </row>
    <row r="4132" spans="1:4" x14ac:dyDescent="0.25">
      <c r="A4132" s="133"/>
      <c r="D4132" s="8"/>
    </row>
    <row r="4133" spans="1:4" x14ac:dyDescent="0.25">
      <c r="A4133" s="133"/>
      <c r="D4133" s="8"/>
    </row>
    <row r="4134" spans="1:4" x14ac:dyDescent="0.25">
      <c r="A4134" s="133"/>
      <c r="D4134" s="8"/>
    </row>
    <row r="4135" spans="1:4" x14ac:dyDescent="0.25">
      <c r="A4135" s="133"/>
      <c r="D4135" s="8"/>
    </row>
    <row r="4136" spans="1:4" x14ac:dyDescent="0.25">
      <c r="A4136" s="133"/>
      <c r="D4136" s="8"/>
    </row>
    <row r="4137" spans="1:4" x14ac:dyDescent="0.25">
      <c r="A4137" s="133"/>
      <c r="D4137" s="8"/>
    </row>
    <row r="4138" spans="1:4" x14ac:dyDescent="0.25">
      <c r="A4138" s="133"/>
      <c r="D4138" s="8"/>
    </row>
    <row r="4139" spans="1:4" x14ac:dyDescent="0.25">
      <c r="A4139" s="133"/>
      <c r="D4139" s="8"/>
    </row>
    <row r="4140" spans="1:4" x14ac:dyDescent="0.25">
      <c r="A4140" s="133"/>
      <c r="D4140" s="8"/>
    </row>
    <row r="4141" spans="1:4" x14ac:dyDescent="0.25">
      <c r="A4141" s="133"/>
      <c r="D4141" s="8"/>
    </row>
    <row r="4142" spans="1:4" x14ac:dyDescent="0.25">
      <c r="A4142" s="133"/>
      <c r="D4142" s="8"/>
    </row>
    <row r="4143" spans="1:4" x14ac:dyDescent="0.25">
      <c r="A4143" s="133"/>
      <c r="D4143" s="8"/>
    </row>
    <row r="4144" spans="1:4" x14ac:dyDescent="0.25">
      <c r="A4144" s="133"/>
      <c r="D4144" s="8"/>
    </row>
    <row r="4145" spans="1:4" x14ac:dyDescent="0.25">
      <c r="A4145" s="133"/>
      <c r="D4145" s="8"/>
    </row>
    <row r="4146" spans="1:4" x14ac:dyDescent="0.25">
      <c r="A4146" s="133"/>
      <c r="D4146" s="8"/>
    </row>
    <row r="4147" spans="1:4" x14ac:dyDescent="0.25">
      <c r="A4147" s="133"/>
      <c r="D4147" s="8"/>
    </row>
    <row r="4148" spans="1:4" x14ac:dyDescent="0.25">
      <c r="A4148" s="133"/>
      <c r="D4148" s="8"/>
    </row>
    <row r="4149" spans="1:4" x14ac:dyDescent="0.25">
      <c r="A4149" s="133"/>
      <c r="D4149" s="8"/>
    </row>
    <row r="4150" spans="1:4" x14ac:dyDescent="0.25">
      <c r="A4150" s="133"/>
      <c r="D4150" s="8"/>
    </row>
    <row r="4151" spans="1:4" x14ac:dyDescent="0.25">
      <c r="A4151" s="133"/>
      <c r="D4151" s="8"/>
    </row>
    <row r="4152" spans="1:4" x14ac:dyDescent="0.25">
      <c r="A4152" s="133"/>
      <c r="D4152" s="8"/>
    </row>
    <row r="4153" spans="1:4" x14ac:dyDescent="0.25">
      <c r="A4153" s="133"/>
      <c r="D4153" s="8"/>
    </row>
    <row r="4154" spans="1:4" x14ac:dyDescent="0.25">
      <c r="A4154" s="133"/>
      <c r="D4154" s="8"/>
    </row>
    <row r="4155" spans="1:4" x14ac:dyDescent="0.25">
      <c r="A4155" s="133"/>
      <c r="D4155" s="8"/>
    </row>
    <row r="4156" spans="1:4" x14ac:dyDescent="0.25">
      <c r="A4156" s="133"/>
      <c r="D4156" s="8"/>
    </row>
    <row r="4157" spans="1:4" x14ac:dyDescent="0.25">
      <c r="A4157" s="133"/>
      <c r="D4157" s="8"/>
    </row>
    <row r="4158" spans="1:4" x14ac:dyDescent="0.25">
      <c r="A4158" s="133"/>
      <c r="D4158" s="8"/>
    </row>
    <row r="4159" spans="1:4" x14ac:dyDescent="0.25">
      <c r="A4159" s="133"/>
      <c r="D4159" s="8"/>
    </row>
    <row r="4160" spans="1:4" x14ac:dyDescent="0.25">
      <c r="A4160" s="133"/>
      <c r="D4160" s="8"/>
    </row>
    <row r="4161" spans="1:4" x14ac:dyDescent="0.25">
      <c r="A4161" s="133"/>
      <c r="D4161" s="8"/>
    </row>
    <row r="4162" spans="1:4" x14ac:dyDescent="0.25">
      <c r="A4162" s="133"/>
      <c r="D4162" s="8"/>
    </row>
    <row r="4163" spans="1:4" x14ac:dyDescent="0.25">
      <c r="A4163" s="133"/>
      <c r="D4163" s="8"/>
    </row>
    <row r="4164" spans="1:4" x14ac:dyDescent="0.25">
      <c r="A4164" s="133"/>
      <c r="D4164" s="8"/>
    </row>
    <row r="4165" spans="1:4" x14ac:dyDescent="0.25">
      <c r="A4165" s="133"/>
      <c r="D4165" s="8"/>
    </row>
    <row r="4166" spans="1:4" x14ac:dyDescent="0.25">
      <c r="A4166" s="133"/>
      <c r="D4166" s="8"/>
    </row>
    <row r="4167" spans="1:4" x14ac:dyDescent="0.25">
      <c r="A4167" s="133"/>
      <c r="D4167" s="8"/>
    </row>
    <row r="4168" spans="1:4" x14ac:dyDescent="0.25">
      <c r="A4168" s="133"/>
      <c r="D4168" s="8"/>
    </row>
    <row r="4169" spans="1:4" x14ac:dyDescent="0.25">
      <c r="A4169" s="133"/>
      <c r="D4169" s="8"/>
    </row>
    <row r="4170" spans="1:4" x14ac:dyDescent="0.25">
      <c r="A4170" s="133"/>
      <c r="D4170" s="8"/>
    </row>
    <row r="4171" spans="1:4" x14ac:dyDescent="0.25">
      <c r="A4171" s="133"/>
      <c r="D4171" s="8"/>
    </row>
    <row r="4172" spans="1:4" x14ac:dyDescent="0.25">
      <c r="A4172" s="133"/>
      <c r="D4172" s="8"/>
    </row>
    <row r="4173" spans="1:4" x14ac:dyDescent="0.25">
      <c r="A4173" s="133"/>
      <c r="D4173" s="8"/>
    </row>
    <row r="4174" spans="1:4" x14ac:dyDescent="0.25">
      <c r="A4174" s="133"/>
      <c r="D4174" s="8"/>
    </row>
    <row r="4175" spans="1:4" x14ac:dyDescent="0.25">
      <c r="A4175" s="133"/>
      <c r="D4175" s="8"/>
    </row>
    <row r="4176" spans="1:4" x14ac:dyDescent="0.25">
      <c r="A4176" s="133"/>
      <c r="D4176" s="8"/>
    </row>
    <row r="4177" spans="1:4" x14ac:dyDescent="0.25">
      <c r="A4177" s="133"/>
      <c r="D4177" s="8"/>
    </row>
    <row r="4178" spans="1:4" x14ac:dyDescent="0.25">
      <c r="A4178" s="133"/>
      <c r="D4178" s="8"/>
    </row>
    <row r="4179" spans="1:4" x14ac:dyDescent="0.25">
      <c r="A4179" s="133"/>
      <c r="D4179" s="8"/>
    </row>
    <row r="4180" spans="1:4" x14ac:dyDescent="0.25">
      <c r="A4180" s="133"/>
      <c r="D4180" s="8"/>
    </row>
    <row r="4181" spans="1:4" x14ac:dyDescent="0.25">
      <c r="A4181" s="133"/>
      <c r="D4181" s="8"/>
    </row>
    <row r="4182" spans="1:4" x14ac:dyDescent="0.25">
      <c r="A4182" s="133"/>
      <c r="D4182" s="8"/>
    </row>
    <row r="4183" spans="1:4" x14ac:dyDescent="0.25">
      <c r="A4183" s="133"/>
      <c r="D4183" s="8"/>
    </row>
    <row r="4184" spans="1:4" x14ac:dyDescent="0.25">
      <c r="A4184" s="133"/>
      <c r="D4184" s="8"/>
    </row>
    <row r="4185" spans="1:4" x14ac:dyDescent="0.25">
      <c r="A4185" s="133"/>
      <c r="D4185" s="8"/>
    </row>
    <row r="4186" spans="1:4" x14ac:dyDescent="0.25">
      <c r="A4186" s="133"/>
      <c r="D4186" s="8"/>
    </row>
    <row r="4187" spans="1:4" x14ac:dyDescent="0.25">
      <c r="A4187" s="133"/>
      <c r="D4187" s="8"/>
    </row>
    <row r="4188" spans="1:4" x14ac:dyDescent="0.25">
      <c r="A4188" s="133"/>
      <c r="D4188" s="8"/>
    </row>
    <row r="4189" spans="1:4" x14ac:dyDescent="0.25">
      <c r="A4189" s="133"/>
      <c r="D4189" s="8"/>
    </row>
    <row r="4190" spans="1:4" x14ac:dyDescent="0.25">
      <c r="A4190" s="133"/>
      <c r="D4190" s="8"/>
    </row>
    <row r="4191" spans="1:4" x14ac:dyDescent="0.25">
      <c r="A4191" s="133"/>
      <c r="D4191" s="8"/>
    </row>
    <row r="4192" spans="1:4" x14ac:dyDescent="0.25">
      <c r="A4192" s="133"/>
      <c r="D4192" s="8"/>
    </row>
    <row r="4193" spans="1:4" x14ac:dyDescent="0.25">
      <c r="A4193" s="133"/>
      <c r="D4193" s="8"/>
    </row>
    <row r="4194" spans="1:4" x14ac:dyDescent="0.25">
      <c r="A4194" s="133"/>
      <c r="D4194" s="8"/>
    </row>
    <row r="4195" spans="1:4" x14ac:dyDescent="0.25">
      <c r="A4195" s="133"/>
      <c r="D4195" s="8"/>
    </row>
    <row r="4196" spans="1:4" x14ac:dyDescent="0.25">
      <c r="A4196" s="133"/>
      <c r="D4196" s="8"/>
    </row>
    <row r="4197" spans="1:4" x14ac:dyDescent="0.25">
      <c r="A4197" s="133"/>
      <c r="D4197" s="8"/>
    </row>
    <row r="4198" spans="1:4" x14ac:dyDescent="0.25">
      <c r="A4198" s="133"/>
      <c r="D4198" s="8"/>
    </row>
    <row r="4199" spans="1:4" x14ac:dyDescent="0.25">
      <c r="A4199" s="133"/>
      <c r="D4199" s="8"/>
    </row>
    <row r="4200" spans="1:4" x14ac:dyDescent="0.25">
      <c r="A4200" s="133"/>
      <c r="D4200" s="8"/>
    </row>
    <row r="4201" spans="1:4" x14ac:dyDescent="0.25">
      <c r="A4201" s="133"/>
      <c r="D4201" s="8"/>
    </row>
    <row r="4202" spans="1:4" x14ac:dyDescent="0.25">
      <c r="A4202" s="133"/>
      <c r="D4202" s="8"/>
    </row>
    <row r="4203" spans="1:4" x14ac:dyDescent="0.25">
      <c r="A4203" s="133"/>
      <c r="D4203" s="8"/>
    </row>
    <row r="4204" spans="1:4" x14ac:dyDescent="0.25">
      <c r="A4204" s="133"/>
      <c r="D4204" s="8"/>
    </row>
    <row r="4205" spans="1:4" x14ac:dyDescent="0.25">
      <c r="A4205" s="133"/>
      <c r="D4205" s="8"/>
    </row>
    <row r="4206" spans="1:4" x14ac:dyDescent="0.25">
      <c r="A4206" s="133"/>
      <c r="D4206" s="8"/>
    </row>
    <row r="4207" spans="1:4" x14ac:dyDescent="0.25">
      <c r="A4207" s="133"/>
      <c r="D4207" s="8"/>
    </row>
    <row r="4208" spans="1:4" x14ac:dyDescent="0.25">
      <c r="A4208" s="133"/>
      <c r="D4208" s="8"/>
    </row>
    <row r="4209" spans="1:4" x14ac:dyDescent="0.25">
      <c r="A4209" s="133"/>
      <c r="D4209" s="8"/>
    </row>
    <row r="4210" spans="1:4" x14ac:dyDescent="0.25">
      <c r="A4210" s="133"/>
      <c r="D4210" s="8"/>
    </row>
    <row r="4211" spans="1:4" x14ac:dyDescent="0.25">
      <c r="A4211" s="133"/>
      <c r="D4211" s="8"/>
    </row>
    <row r="4212" spans="1:4" x14ac:dyDescent="0.25">
      <c r="A4212" s="133"/>
      <c r="D4212" s="8"/>
    </row>
    <row r="4213" spans="1:4" x14ac:dyDescent="0.25">
      <c r="A4213" s="133"/>
      <c r="D4213" s="8"/>
    </row>
    <row r="4214" spans="1:4" x14ac:dyDescent="0.25">
      <c r="A4214" s="133"/>
      <c r="D4214" s="8"/>
    </row>
    <row r="4215" spans="1:4" x14ac:dyDescent="0.25">
      <c r="A4215" s="133"/>
      <c r="D4215" s="8"/>
    </row>
    <row r="4216" spans="1:4" x14ac:dyDescent="0.25">
      <c r="A4216" s="133"/>
      <c r="D4216" s="8"/>
    </row>
    <row r="4217" spans="1:4" x14ac:dyDescent="0.25">
      <c r="A4217" s="133"/>
      <c r="D4217" s="8"/>
    </row>
    <row r="4218" spans="1:4" x14ac:dyDescent="0.25">
      <c r="A4218" s="133"/>
      <c r="D4218" s="8"/>
    </row>
    <row r="4219" spans="1:4" x14ac:dyDescent="0.25">
      <c r="A4219" s="133"/>
      <c r="D4219" s="8"/>
    </row>
    <row r="4220" spans="1:4" x14ac:dyDescent="0.25">
      <c r="A4220" s="133"/>
      <c r="D4220" s="8"/>
    </row>
    <row r="4221" spans="1:4" x14ac:dyDescent="0.25">
      <c r="A4221" s="133"/>
      <c r="D4221" s="8"/>
    </row>
    <row r="4222" spans="1:4" x14ac:dyDescent="0.25">
      <c r="A4222" s="133"/>
      <c r="D4222" s="8"/>
    </row>
    <row r="4223" spans="1:4" x14ac:dyDescent="0.25">
      <c r="A4223" s="133"/>
      <c r="D4223" s="8"/>
    </row>
    <row r="4224" spans="1:4" x14ac:dyDescent="0.25">
      <c r="A4224" s="133"/>
      <c r="D4224" s="8"/>
    </row>
    <row r="4225" spans="1:4" x14ac:dyDescent="0.25">
      <c r="A4225" s="133"/>
      <c r="D4225" s="8"/>
    </row>
    <row r="4226" spans="1:4" x14ac:dyDescent="0.25">
      <c r="A4226" s="133"/>
      <c r="D4226" s="8"/>
    </row>
    <row r="4227" spans="1:4" x14ac:dyDescent="0.25">
      <c r="A4227" s="133"/>
      <c r="D4227" s="8"/>
    </row>
    <row r="4228" spans="1:4" x14ac:dyDescent="0.25">
      <c r="A4228" s="133"/>
      <c r="D4228" s="8"/>
    </row>
    <row r="4229" spans="1:4" x14ac:dyDescent="0.25">
      <c r="A4229" s="133"/>
      <c r="D4229" s="8"/>
    </row>
    <row r="4230" spans="1:4" x14ac:dyDescent="0.25">
      <c r="A4230" s="133"/>
      <c r="D4230" s="8"/>
    </row>
    <row r="4231" spans="1:4" x14ac:dyDescent="0.25">
      <c r="A4231" s="133"/>
      <c r="D4231" s="8"/>
    </row>
    <row r="4232" spans="1:4" x14ac:dyDescent="0.25">
      <c r="A4232" s="133"/>
      <c r="D4232" s="8"/>
    </row>
    <row r="4233" spans="1:4" x14ac:dyDescent="0.25">
      <c r="A4233" s="133"/>
      <c r="D4233" s="8"/>
    </row>
    <row r="4234" spans="1:4" x14ac:dyDescent="0.25">
      <c r="A4234" s="133"/>
      <c r="D4234" s="8"/>
    </row>
    <row r="4235" spans="1:4" x14ac:dyDescent="0.25">
      <c r="A4235" s="133"/>
      <c r="D4235" s="8"/>
    </row>
    <row r="4236" spans="1:4" x14ac:dyDescent="0.25">
      <c r="A4236" s="133"/>
      <c r="D4236" s="8"/>
    </row>
    <row r="4237" spans="1:4" x14ac:dyDescent="0.25">
      <c r="A4237" s="133"/>
      <c r="D4237" s="8"/>
    </row>
    <row r="4238" spans="1:4" x14ac:dyDescent="0.25">
      <c r="A4238" s="133"/>
      <c r="D4238" s="8"/>
    </row>
    <row r="4239" spans="1:4" x14ac:dyDescent="0.25">
      <c r="A4239" s="133"/>
      <c r="D4239" s="8"/>
    </row>
    <row r="4240" spans="1:4" x14ac:dyDescent="0.25">
      <c r="A4240" s="133"/>
      <c r="D4240" s="8"/>
    </row>
    <row r="4241" spans="1:4" x14ac:dyDescent="0.25">
      <c r="A4241" s="133"/>
      <c r="D4241" s="8"/>
    </row>
    <row r="4242" spans="1:4" x14ac:dyDescent="0.25">
      <c r="A4242" s="133"/>
      <c r="D4242" s="8"/>
    </row>
    <row r="4243" spans="1:4" x14ac:dyDescent="0.25">
      <c r="A4243" s="133"/>
      <c r="D4243" s="8"/>
    </row>
    <row r="4244" spans="1:4" x14ac:dyDescent="0.25">
      <c r="A4244" s="133"/>
      <c r="D4244" s="8"/>
    </row>
    <row r="4245" spans="1:4" x14ac:dyDescent="0.25">
      <c r="A4245" s="133"/>
      <c r="D4245" s="8"/>
    </row>
    <row r="4246" spans="1:4" x14ac:dyDescent="0.25">
      <c r="A4246" s="133"/>
      <c r="D4246" s="8"/>
    </row>
    <row r="4247" spans="1:4" x14ac:dyDescent="0.25">
      <c r="A4247" s="133"/>
      <c r="D4247" s="8"/>
    </row>
    <row r="4248" spans="1:4" x14ac:dyDescent="0.25">
      <c r="A4248" s="133"/>
      <c r="D4248" s="8"/>
    </row>
    <row r="4249" spans="1:4" x14ac:dyDescent="0.25">
      <c r="A4249" s="133"/>
      <c r="D4249" s="8"/>
    </row>
    <row r="4250" spans="1:4" x14ac:dyDescent="0.25">
      <c r="A4250" s="133"/>
      <c r="D4250" s="8"/>
    </row>
    <row r="4251" spans="1:4" x14ac:dyDescent="0.25">
      <c r="A4251" s="133"/>
      <c r="D4251" s="8"/>
    </row>
    <row r="4252" spans="1:4" x14ac:dyDescent="0.25">
      <c r="A4252" s="133"/>
      <c r="D4252" s="8"/>
    </row>
    <row r="4253" spans="1:4" x14ac:dyDescent="0.25">
      <c r="A4253" s="133"/>
      <c r="D4253" s="8"/>
    </row>
    <row r="4254" spans="1:4" x14ac:dyDescent="0.25">
      <c r="A4254" s="133"/>
      <c r="D4254" s="8"/>
    </row>
    <row r="4255" spans="1:4" x14ac:dyDescent="0.25">
      <c r="A4255" s="133"/>
      <c r="D4255" s="8"/>
    </row>
    <row r="4256" spans="1:4" x14ac:dyDescent="0.25">
      <c r="A4256" s="133"/>
      <c r="D4256" s="8"/>
    </row>
    <row r="4257" spans="1:4" x14ac:dyDescent="0.25">
      <c r="A4257" s="133"/>
      <c r="D4257" s="8"/>
    </row>
    <row r="4258" spans="1:4" x14ac:dyDescent="0.25">
      <c r="A4258" s="133"/>
      <c r="D4258" s="8"/>
    </row>
    <row r="4259" spans="1:4" x14ac:dyDescent="0.25">
      <c r="A4259" s="133"/>
      <c r="D4259" s="8"/>
    </row>
    <row r="4260" spans="1:4" x14ac:dyDescent="0.25">
      <c r="A4260" s="133"/>
      <c r="D4260" s="8"/>
    </row>
    <row r="4261" spans="1:4" x14ac:dyDescent="0.25">
      <c r="A4261" s="133"/>
      <c r="D4261" s="8"/>
    </row>
    <row r="4262" spans="1:4" x14ac:dyDescent="0.25">
      <c r="A4262" s="133"/>
      <c r="D4262" s="8"/>
    </row>
    <row r="4263" spans="1:4" x14ac:dyDescent="0.25">
      <c r="A4263" s="133"/>
      <c r="D4263" s="8"/>
    </row>
    <row r="4264" spans="1:4" x14ac:dyDescent="0.25">
      <c r="A4264" s="133"/>
      <c r="D4264" s="8"/>
    </row>
    <row r="4265" spans="1:4" x14ac:dyDescent="0.25">
      <c r="A4265" s="133"/>
      <c r="D4265" s="8"/>
    </row>
    <row r="4266" spans="1:4" x14ac:dyDescent="0.25">
      <c r="A4266" s="133"/>
      <c r="D4266" s="8"/>
    </row>
    <row r="4267" spans="1:4" x14ac:dyDescent="0.25">
      <c r="A4267" s="133"/>
      <c r="D4267" s="8"/>
    </row>
    <row r="4268" spans="1:4" x14ac:dyDescent="0.25">
      <c r="A4268" s="133"/>
      <c r="D4268" s="8"/>
    </row>
    <row r="4269" spans="1:4" x14ac:dyDescent="0.25">
      <c r="A4269" s="133"/>
      <c r="D4269" s="8"/>
    </row>
    <row r="4270" spans="1:4" x14ac:dyDescent="0.25">
      <c r="A4270" s="133"/>
      <c r="D4270" s="8"/>
    </row>
    <row r="4271" spans="1:4" x14ac:dyDescent="0.25">
      <c r="A4271" s="133"/>
      <c r="D4271" s="8"/>
    </row>
    <row r="4272" spans="1:4" x14ac:dyDescent="0.25">
      <c r="A4272" s="133"/>
      <c r="D4272" s="8"/>
    </row>
    <row r="4273" spans="1:4" x14ac:dyDescent="0.25">
      <c r="A4273" s="133"/>
      <c r="D4273" s="8"/>
    </row>
    <row r="4274" spans="1:4" x14ac:dyDescent="0.25">
      <c r="A4274" s="133"/>
      <c r="D4274" s="8"/>
    </row>
    <row r="4275" spans="1:4" x14ac:dyDescent="0.25">
      <c r="A4275" s="133"/>
      <c r="D4275" s="8"/>
    </row>
    <row r="4276" spans="1:4" x14ac:dyDescent="0.25">
      <c r="A4276" s="133"/>
      <c r="D4276" s="8"/>
    </row>
    <row r="4277" spans="1:4" x14ac:dyDescent="0.25">
      <c r="A4277" s="133"/>
      <c r="D4277" s="8"/>
    </row>
    <row r="4278" spans="1:4" x14ac:dyDescent="0.25">
      <c r="A4278" s="133"/>
      <c r="D4278" s="8"/>
    </row>
    <row r="4279" spans="1:4" x14ac:dyDescent="0.25">
      <c r="A4279" s="133"/>
      <c r="D4279" s="8"/>
    </row>
    <row r="4280" spans="1:4" x14ac:dyDescent="0.25">
      <c r="A4280" s="133"/>
      <c r="D4280" s="8"/>
    </row>
    <row r="4281" spans="1:4" x14ac:dyDescent="0.25">
      <c r="A4281" s="133"/>
      <c r="D4281" s="8"/>
    </row>
    <row r="4282" spans="1:4" x14ac:dyDescent="0.25">
      <c r="A4282" s="133"/>
      <c r="D4282" s="8"/>
    </row>
    <row r="4283" spans="1:4" x14ac:dyDescent="0.25">
      <c r="A4283" s="133"/>
      <c r="D4283" s="8"/>
    </row>
    <row r="4284" spans="1:4" x14ac:dyDescent="0.25">
      <c r="A4284" s="133"/>
      <c r="D4284" s="8"/>
    </row>
    <row r="4285" spans="1:4" x14ac:dyDescent="0.25">
      <c r="A4285" s="133"/>
      <c r="D4285" s="8"/>
    </row>
    <row r="4286" spans="1:4" x14ac:dyDescent="0.25">
      <c r="A4286" s="133"/>
      <c r="D4286" s="8"/>
    </row>
    <row r="4287" spans="1:4" x14ac:dyDescent="0.25">
      <c r="A4287" s="133"/>
      <c r="D4287" s="8"/>
    </row>
    <row r="4288" spans="1:4" x14ac:dyDescent="0.25">
      <c r="A4288" s="133"/>
      <c r="D4288" s="8"/>
    </row>
    <row r="4289" spans="1:4" x14ac:dyDescent="0.25">
      <c r="A4289" s="133"/>
      <c r="D4289" s="8"/>
    </row>
    <row r="4290" spans="1:4" x14ac:dyDescent="0.25">
      <c r="A4290" s="133"/>
      <c r="D4290" s="8"/>
    </row>
    <row r="4291" spans="1:4" x14ac:dyDescent="0.25">
      <c r="A4291" s="133"/>
      <c r="D4291" s="8"/>
    </row>
    <row r="4292" spans="1:4" x14ac:dyDescent="0.25">
      <c r="A4292" s="133"/>
      <c r="D4292" s="8"/>
    </row>
    <row r="4293" spans="1:4" x14ac:dyDescent="0.25">
      <c r="A4293" s="133"/>
      <c r="D4293" s="8"/>
    </row>
    <row r="4294" spans="1:4" x14ac:dyDescent="0.25">
      <c r="A4294" s="133"/>
      <c r="D4294" s="8"/>
    </row>
    <row r="4295" spans="1:4" x14ac:dyDescent="0.25">
      <c r="A4295" s="133"/>
      <c r="D4295" s="8"/>
    </row>
    <row r="4296" spans="1:4" x14ac:dyDescent="0.25">
      <c r="A4296" s="133"/>
      <c r="D4296" s="8"/>
    </row>
    <row r="4297" spans="1:4" x14ac:dyDescent="0.25">
      <c r="A4297" s="133"/>
      <c r="D4297" s="8"/>
    </row>
    <row r="4298" spans="1:4" x14ac:dyDescent="0.25">
      <c r="A4298" s="133"/>
      <c r="D4298" s="8"/>
    </row>
    <row r="4299" spans="1:4" x14ac:dyDescent="0.25">
      <c r="A4299" s="133"/>
      <c r="D4299" s="8"/>
    </row>
    <row r="4300" spans="1:4" x14ac:dyDescent="0.25">
      <c r="A4300" s="133"/>
      <c r="D4300" s="8"/>
    </row>
    <row r="4301" spans="1:4" x14ac:dyDescent="0.25">
      <c r="A4301" s="133"/>
      <c r="D4301" s="8"/>
    </row>
    <row r="4302" spans="1:4" x14ac:dyDescent="0.25">
      <c r="A4302" s="133"/>
      <c r="D4302" s="8"/>
    </row>
    <row r="4303" spans="1:4" x14ac:dyDescent="0.25">
      <c r="A4303" s="133"/>
      <c r="D4303" s="8"/>
    </row>
    <row r="4304" spans="1:4" x14ac:dyDescent="0.25">
      <c r="A4304" s="133"/>
      <c r="D4304" s="8"/>
    </row>
    <row r="4305" spans="1:4" x14ac:dyDescent="0.25">
      <c r="A4305" s="133"/>
      <c r="D4305" s="8"/>
    </row>
    <row r="4306" spans="1:4" x14ac:dyDescent="0.25">
      <c r="A4306" s="133"/>
      <c r="D4306" s="8"/>
    </row>
    <row r="4307" spans="1:4" x14ac:dyDescent="0.25">
      <c r="A4307" s="133"/>
      <c r="D4307" s="8"/>
    </row>
    <row r="4308" spans="1:4" x14ac:dyDescent="0.25">
      <c r="A4308" s="133"/>
      <c r="D4308" s="8"/>
    </row>
    <row r="4309" spans="1:4" x14ac:dyDescent="0.25">
      <c r="A4309" s="133"/>
      <c r="D4309" s="8"/>
    </row>
    <row r="4310" spans="1:4" x14ac:dyDescent="0.25">
      <c r="A4310" s="133"/>
      <c r="D4310" s="8"/>
    </row>
    <row r="4311" spans="1:4" x14ac:dyDescent="0.25">
      <c r="A4311" s="133"/>
      <c r="D4311" s="8"/>
    </row>
    <row r="4312" spans="1:4" x14ac:dyDescent="0.25">
      <c r="A4312" s="133"/>
      <c r="D4312" s="8"/>
    </row>
    <row r="4313" spans="1:4" x14ac:dyDescent="0.25">
      <c r="A4313" s="133"/>
      <c r="D4313" s="8"/>
    </row>
    <row r="4314" spans="1:4" x14ac:dyDescent="0.25">
      <c r="A4314" s="133"/>
      <c r="D4314" s="8"/>
    </row>
    <row r="4315" spans="1:4" x14ac:dyDescent="0.25">
      <c r="A4315" s="133"/>
      <c r="D4315" s="8"/>
    </row>
    <row r="4316" spans="1:4" x14ac:dyDescent="0.25">
      <c r="A4316" s="133"/>
      <c r="D4316" s="8"/>
    </row>
    <row r="4317" spans="1:4" x14ac:dyDescent="0.25">
      <c r="A4317" s="133"/>
      <c r="D4317" s="8"/>
    </row>
    <row r="4318" spans="1:4" x14ac:dyDescent="0.25">
      <c r="A4318" s="133"/>
      <c r="D4318" s="8"/>
    </row>
    <row r="4319" spans="1:4" x14ac:dyDescent="0.25">
      <c r="A4319" s="133"/>
      <c r="D4319" s="8"/>
    </row>
    <row r="4320" spans="1:4" x14ac:dyDescent="0.25">
      <c r="A4320" s="133"/>
      <c r="D4320" s="8"/>
    </row>
    <row r="4321" spans="1:4" x14ac:dyDescent="0.25">
      <c r="A4321" s="133"/>
      <c r="D4321" s="8"/>
    </row>
    <row r="4322" spans="1:4" x14ac:dyDescent="0.25">
      <c r="A4322" s="133"/>
      <c r="D4322" s="8"/>
    </row>
    <row r="4323" spans="1:4" x14ac:dyDescent="0.25">
      <c r="A4323" s="133"/>
      <c r="D4323" s="8"/>
    </row>
    <row r="4324" spans="1:4" x14ac:dyDescent="0.25">
      <c r="A4324" s="133"/>
      <c r="D4324" s="8"/>
    </row>
    <row r="4325" spans="1:4" x14ac:dyDescent="0.25">
      <c r="A4325" s="133"/>
      <c r="D4325" s="8"/>
    </row>
    <row r="4326" spans="1:4" x14ac:dyDescent="0.25">
      <c r="A4326" s="133"/>
      <c r="D4326" s="8"/>
    </row>
    <row r="4327" spans="1:4" x14ac:dyDescent="0.25">
      <c r="A4327" s="133"/>
      <c r="D4327" s="8"/>
    </row>
    <row r="4328" spans="1:4" x14ac:dyDescent="0.25">
      <c r="A4328" s="133"/>
      <c r="D4328" s="8"/>
    </row>
    <row r="4329" spans="1:4" x14ac:dyDescent="0.25">
      <c r="A4329" s="133"/>
      <c r="D4329" s="8"/>
    </row>
    <row r="4330" spans="1:4" x14ac:dyDescent="0.25">
      <c r="A4330" s="133"/>
      <c r="D4330" s="8"/>
    </row>
    <row r="4331" spans="1:4" x14ac:dyDescent="0.25">
      <c r="A4331" s="133"/>
      <c r="D4331" s="8"/>
    </row>
    <row r="4332" spans="1:4" x14ac:dyDescent="0.25">
      <c r="A4332" s="133"/>
      <c r="D4332" s="8"/>
    </row>
    <row r="4333" spans="1:4" x14ac:dyDescent="0.25">
      <c r="A4333" s="133"/>
      <c r="D4333" s="8"/>
    </row>
    <row r="4334" spans="1:4" x14ac:dyDescent="0.25">
      <c r="A4334" s="133"/>
      <c r="D4334" s="8"/>
    </row>
    <row r="4335" spans="1:4" x14ac:dyDescent="0.25">
      <c r="A4335" s="133"/>
      <c r="D4335" s="8"/>
    </row>
    <row r="4336" spans="1:4" x14ac:dyDescent="0.25">
      <c r="A4336" s="133"/>
      <c r="D4336" s="8"/>
    </row>
    <row r="4337" spans="1:4" x14ac:dyDescent="0.25">
      <c r="A4337" s="133"/>
      <c r="D4337" s="8"/>
    </row>
    <row r="4338" spans="1:4" x14ac:dyDescent="0.25">
      <c r="A4338" s="133"/>
      <c r="D4338" s="8"/>
    </row>
    <row r="4339" spans="1:4" x14ac:dyDescent="0.25">
      <c r="A4339" s="133"/>
      <c r="D4339" s="8"/>
    </row>
    <row r="4340" spans="1:4" x14ac:dyDescent="0.25">
      <c r="A4340" s="133"/>
      <c r="D4340" s="8"/>
    </row>
    <row r="4341" spans="1:4" x14ac:dyDescent="0.25">
      <c r="A4341" s="133"/>
      <c r="D4341" s="8"/>
    </row>
    <row r="4342" spans="1:4" x14ac:dyDescent="0.25">
      <c r="A4342" s="133"/>
      <c r="D4342" s="8"/>
    </row>
    <row r="4343" spans="1:4" x14ac:dyDescent="0.25">
      <c r="A4343" s="133"/>
      <c r="D4343" s="8"/>
    </row>
    <row r="4344" spans="1:4" x14ac:dyDescent="0.25">
      <c r="A4344" s="133"/>
      <c r="D4344" s="8"/>
    </row>
    <row r="4345" spans="1:4" x14ac:dyDescent="0.25">
      <c r="A4345" s="133"/>
      <c r="D4345" s="8"/>
    </row>
    <row r="4346" spans="1:4" x14ac:dyDescent="0.25">
      <c r="A4346" s="133"/>
      <c r="D4346" s="8"/>
    </row>
    <row r="4347" spans="1:4" x14ac:dyDescent="0.25">
      <c r="A4347" s="133"/>
      <c r="D4347" s="8"/>
    </row>
    <row r="4348" spans="1:4" x14ac:dyDescent="0.25">
      <c r="A4348" s="133"/>
      <c r="D4348" s="8"/>
    </row>
    <row r="4349" spans="1:4" x14ac:dyDescent="0.25">
      <c r="A4349" s="133"/>
      <c r="D4349" s="8"/>
    </row>
    <row r="4350" spans="1:4" x14ac:dyDescent="0.25">
      <c r="A4350" s="133"/>
      <c r="D4350" s="8"/>
    </row>
    <row r="4351" spans="1:4" x14ac:dyDescent="0.25">
      <c r="A4351" s="133"/>
      <c r="D4351" s="8"/>
    </row>
    <row r="4352" spans="1:4" x14ac:dyDescent="0.25">
      <c r="A4352" s="133"/>
      <c r="D4352" s="8"/>
    </row>
    <row r="4353" spans="1:4" x14ac:dyDescent="0.25">
      <c r="A4353" s="133"/>
      <c r="D4353" s="8"/>
    </row>
    <row r="4354" spans="1:4" x14ac:dyDescent="0.25">
      <c r="A4354" s="133"/>
      <c r="D4354" s="8"/>
    </row>
    <row r="4355" spans="1:4" x14ac:dyDescent="0.25">
      <c r="A4355" s="133"/>
      <c r="D4355" s="8"/>
    </row>
    <row r="4356" spans="1:4" x14ac:dyDescent="0.25">
      <c r="A4356" s="133"/>
      <c r="D4356" s="8"/>
    </row>
    <row r="4357" spans="1:4" x14ac:dyDescent="0.25">
      <c r="A4357" s="133"/>
      <c r="D4357" s="8"/>
    </row>
    <row r="4358" spans="1:4" x14ac:dyDescent="0.25">
      <c r="A4358" s="133"/>
      <c r="D4358" s="8"/>
    </row>
    <row r="4359" spans="1:4" x14ac:dyDescent="0.25">
      <c r="A4359" s="133"/>
      <c r="D4359" s="8"/>
    </row>
    <row r="4360" spans="1:4" x14ac:dyDescent="0.25">
      <c r="A4360" s="133"/>
      <c r="D4360" s="8"/>
    </row>
    <row r="4361" spans="1:4" x14ac:dyDescent="0.25">
      <c r="A4361" s="133"/>
      <c r="D4361" s="8"/>
    </row>
    <row r="4362" spans="1:4" x14ac:dyDescent="0.25">
      <c r="A4362" s="133"/>
      <c r="D4362" s="8"/>
    </row>
    <row r="4363" spans="1:4" x14ac:dyDescent="0.25">
      <c r="A4363" s="133"/>
      <c r="D4363" s="8"/>
    </row>
    <row r="4364" spans="1:4" x14ac:dyDescent="0.25">
      <c r="A4364" s="133"/>
      <c r="D4364" s="8"/>
    </row>
    <row r="4365" spans="1:4" x14ac:dyDescent="0.25">
      <c r="A4365" s="133"/>
      <c r="D4365" s="8"/>
    </row>
    <row r="4366" spans="1:4" x14ac:dyDescent="0.25">
      <c r="A4366" s="133"/>
      <c r="D4366" s="8"/>
    </row>
    <row r="4367" spans="1:4" x14ac:dyDescent="0.25">
      <c r="A4367" s="133"/>
      <c r="D4367" s="8"/>
    </row>
    <row r="4368" spans="1:4" x14ac:dyDescent="0.25">
      <c r="A4368" s="133"/>
      <c r="D4368" s="8"/>
    </row>
    <row r="4369" spans="1:4" x14ac:dyDescent="0.25">
      <c r="A4369" s="133"/>
      <c r="D4369" s="8"/>
    </row>
    <row r="4370" spans="1:4" x14ac:dyDescent="0.25">
      <c r="A4370" s="133"/>
      <c r="D4370" s="8"/>
    </row>
    <row r="4371" spans="1:4" x14ac:dyDescent="0.25">
      <c r="A4371" s="133"/>
      <c r="D4371" s="8"/>
    </row>
    <row r="4372" spans="1:4" x14ac:dyDescent="0.25">
      <c r="A4372" s="133"/>
      <c r="D4372" s="8"/>
    </row>
    <row r="4373" spans="1:4" x14ac:dyDescent="0.25">
      <c r="A4373" s="133"/>
      <c r="D4373" s="8"/>
    </row>
    <row r="4374" spans="1:4" x14ac:dyDescent="0.25">
      <c r="A4374" s="133"/>
      <c r="D4374" s="8"/>
    </row>
    <row r="4375" spans="1:4" x14ac:dyDescent="0.25">
      <c r="A4375" s="133"/>
      <c r="D4375" s="8"/>
    </row>
    <row r="4376" spans="1:4" x14ac:dyDescent="0.25">
      <c r="A4376" s="133"/>
      <c r="D4376" s="8"/>
    </row>
    <row r="4377" spans="1:4" x14ac:dyDescent="0.25">
      <c r="A4377" s="133"/>
      <c r="D4377" s="8"/>
    </row>
    <row r="4378" spans="1:4" x14ac:dyDescent="0.25">
      <c r="A4378" s="133"/>
      <c r="D4378" s="8"/>
    </row>
    <row r="4379" spans="1:4" x14ac:dyDescent="0.25">
      <c r="A4379" s="133"/>
      <c r="D4379" s="8"/>
    </row>
    <row r="4380" spans="1:4" x14ac:dyDescent="0.25">
      <c r="A4380" s="133"/>
      <c r="D4380" s="8"/>
    </row>
    <row r="4381" spans="1:4" x14ac:dyDescent="0.25">
      <c r="A4381" s="133"/>
      <c r="D4381" s="8"/>
    </row>
    <row r="4382" spans="1:4" x14ac:dyDescent="0.25">
      <c r="A4382" s="133"/>
      <c r="D4382" s="8"/>
    </row>
    <row r="4383" spans="1:4" x14ac:dyDescent="0.25">
      <c r="A4383" s="133"/>
      <c r="D4383" s="8"/>
    </row>
    <row r="4384" spans="1:4" x14ac:dyDescent="0.25">
      <c r="A4384" s="133"/>
      <c r="D4384" s="8"/>
    </row>
    <row r="4385" spans="1:4" x14ac:dyDescent="0.25">
      <c r="A4385" s="133"/>
      <c r="D4385" s="8"/>
    </row>
    <row r="4386" spans="1:4" x14ac:dyDescent="0.25">
      <c r="A4386" s="133"/>
      <c r="D4386" s="8"/>
    </row>
    <row r="4387" spans="1:4" x14ac:dyDescent="0.25">
      <c r="A4387" s="133"/>
      <c r="D4387" s="8"/>
    </row>
    <row r="4388" spans="1:4" x14ac:dyDescent="0.25">
      <c r="A4388" s="133"/>
      <c r="D4388" s="8"/>
    </row>
    <row r="4389" spans="1:4" x14ac:dyDescent="0.25">
      <c r="A4389" s="133"/>
      <c r="D4389" s="8"/>
    </row>
    <row r="4390" spans="1:4" x14ac:dyDescent="0.25">
      <c r="A4390" s="133"/>
      <c r="D4390" s="8"/>
    </row>
    <row r="4391" spans="1:4" x14ac:dyDescent="0.25">
      <c r="A4391" s="133"/>
      <c r="D4391" s="8"/>
    </row>
    <row r="4392" spans="1:4" x14ac:dyDescent="0.25">
      <c r="A4392" s="133"/>
      <c r="D4392" s="8"/>
    </row>
    <row r="4393" spans="1:4" x14ac:dyDescent="0.25">
      <c r="A4393" s="133"/>
      <c r="D4393" s="8"/>
    </row>
    <row r="4394" spans="1:4" x14ac:dyDescent="0.25">
      <c r="A4394" s="133"/>
      <c r="D4394" s="8"/>
    </row>
    <row r="4395" spans="1:4" x14ac:dyDescent="0.25">
      <c r="A4395" s="133"/>
      <c r="D4395" s="8"/>
    </row>
    <row r="4396" spans="1:4" x14ac:dyDescent="0.25">
      <c r="A4396" s="133"/>
      <c r="D4396" s="8"/>
    </row>
    <row r="4397" spans="1:4" x14ac:dyDescent="0.25">
      <c r="A4397" s="133"/>
      <c r="D4397" s="8"/>
    </row>
    <row r="4398" spans="1:4" x14ac:dyDescent="0.25">
      <c r="A4398" s="133"/>
      <c r="D4398" s="8"/>
    </row>
    <row r="4399" spans="1:4" x14ac:dyDescent="0.25">
      <c r="A4399" s="133"/>
      <c r="D4399" s="8"/>
    </row>
    <row r="4400" spans="1:4" x14ac:dyDescent="0.25">
      <c r="A4400" s="133"/>
      <c r="D4400" s="8"/>
    </row>
    <row r="4401" spans="1:4" x14ac:dyDescent="0.25">
      <c r="A4401" s="133"/>
      <c r="D4401" s="8"/>
    </row>
    <row r="4402" spans="1:4" x14ac:dyDescent="0.25">
      <c r="A4402" s="133"/>
      <c r="D4402" s="8"/>
    </row>
    <row r="4403" spans="1:4" x14ac:dyDescent="0.25">
      <c r="A4403" s="133"/>
      <c r="D4403" s="8"/>
    </row>
    <row r="4404" spans="1:4" x14ac:dyDescent="0.25">
      <c r="A4404" s="133"/>
      <c r="D4404" s="8"/>
    </row>
    <row r="4405" spans="1:4" x14ac:dyDescent="0.25">
      <c r="A4405" s="133"/>
      <c r="D4405" s="8"/>
    </row>
    <row r="4406" spans="1:4" x14ac:dyDescent="0.25">
      <c r="A4406" s="133"/>
      <c r="D4406" s="8"/>
    </row>
    <row r="4407" spans="1:4" x14ac:dyDescent="0.25">
      <c r="A4407" s="133"/>
      <c r="D4407" s="8"/>
    </row>
    <row r="4408" spans="1:4" x14ac:dyDescent="0.25">
      <c r="A4408" s="133"/>
      <c r="D4408" s="8"/>
    </row>
    <row r="4409" spans="1:4" x14ac:dyDescent="0.25">
      <c r="A4409" s="133"/>
      <c r="D4409" s="8"/>
    </row>
    <row r="4410" spans="1:4" x14ac:dyDescent="0.25">
      <c r="A4410" s="133"/>
      <c r="D4410" s="8"/>
    </row>
    <row r="4411" spans="1:4" x14ac:dyDescent="0.25">
      <c r="A4411" s="133"/>
      <c r="D4411" s="8"/>
    </row>
    <row r="4412" spans="1:4" x14ac:dyDescent="0.25">
      <c r="A4412" s="133"/>
      <c r="D4412" s="8"/>
    </row>
    <row r="4413" spans="1:4" x14ac:dyDescent="0.25">
      <c r="A4413" s="133"/>
      <c r="D4413" s="8"/>
    </row>
    <row r="4414" spans="1:4" x14ac:dyDescent="0.25">
      <c r="A4414" s="133"/>
      <c r="D4414" s="8"/>
    </row>
    <row r="4415" spans="1:4" x14ac:dyDescent="0.25">
      <c r="A4415" s="133"/>
      <c r="D4415" s="8"/>
    </row>
    <row r="4416" spans="1:4" x14ac:dyDescent="0.25">
      <c r="A4416" s="133"/>
      <c r="D4416" s="8"/>
    </row>
    <row r="4417" spans="1:4" x14ac:dyDescent="0.25">
      <c r="A4417" s="133"/>
      <c r="D4417" s="8"/>
    </row>
    <row r="4418" spans="1:4" x14ac:dyDescent="0.25">
      <c r="A4418" s="133"/>
      <c r="D4418" s="8"/>
    </row>
    <row r="4419" spans="1:4" x14ac:dyDescent="0.25">
      <c r="A4419" s="133"/>
      <c r="D4419" s="8"/>
    </row>
    <row r="4420" spans="1:4" x14ac:dyDescent="0.25">
      <c r="A4420" s="133"/>
      <c r="D4420" s="8"/>
    </row>
    <row r="4421" spans="1:4" x14ac:dyDescent="0.25">
      <c r="A4421" s="133"/>
      <c r="D4421" s="8"/>
    </row>
    <row r="4422" spans="1:4" x14ac:dyDescent="0.25">
      <c r="A4422" s="133"/>
      <c r="D4422" s="8"/>
    </row>
    <row r="4423" spans="1:4" x14ac:dyDescent="0.25">
      <c r="A4423" s="133"/>
      <c r="D4423" s="8"/>
    </row>
    <row r="4424" spans="1:4" x14ac:dyDescent="0.25">
      <c r="A4424" s="133"/>
      <c r="D4424" s="8"/>
    </row>
    <row r="4425" spans="1:4" x14ac:dyDescent="0.25">
      <c r="A4425" s="133"/>
      <c r="D4425" s="8"/>
    </row>
    <row r="4426" spans="1:4" x14ac:dyDescent="0.25">
      <c r="A4426" s="133"/>
      <c r="D4426" s="8"/>
    </row>
    <row r="4427" spans="1:4" x14ac:dyDescent="0.25">
      <c r="A4427" s="133"/>
      <c r="D4427" s="8"/>
    </row>
    <row r="4428" spans="1:4" x14ac:dyDescent="0.25">
      <c r="A4428" s="133"/>
      <c r="D4428" s="8"/>
    </row>
    <row r="4429" spans="1:4" x14ac:dyDescent="0.25">
      <c r="A4429" s="133"/>
      <c r="D4429" s="8"/>
    </row>
    <row r="4430" spans="1:4" x14ac:dyDescent="0.25">
      <c r="A4430" s="133"/>
      <c r="D4430" s="8"/>
    </row>
    <row r="4431" spans="1:4" x14ac:dyDescent="0.25">
      <c r="A4431" s="133"/>
      <c r="D4431" s="8"/>
    </row>
    <row r="4432" spans="1:4" x14ac:dyDescent="0.25">
      <c r="A4432" s="133"/>
      <c r="D4432" s="8"/>
    </row>
    <row r="4433" spans="1:4" x14ac:dyDescent="0.25">
      <c r="A4433" s="133"/>
      <c r="D4433" s="8"/>
    </row>
    <row r="4434" spans="1:4" x14ac:dyDescent="0.25">
      <c r="A4434" s="133"/>
      <c r="D4434" s="8"/>
    </row>
    <row r="4435" spans="1:4" x14ac:dyDescent="0.25">
      <c r="A4435" s="133"/>
      <c r="D4435" s="8"/>
    </row>
    <row r="4436" spans="1:4" x14ac:dyDescent="0.25">
      <c r="A4436" s="133"/>
      <c r="D4436" s="8"/>
    </row>
    <row r="4437" spans="1:4" x14ac:dyDescent="0.25">
      <c r="A4437" s="133"/>
      <c r="D4437" s="8"/>
    </row>
    <row r="4438" spans="1:4" x14ac:dyDescent="0.25">
      <c r="A4438" s="133"/>
      <c r="D4438" s="8"/>
    </row>
    <row r="4439" spans="1:4" x14ac:dyDescent="0.25">
      <c r="A4439" s="133"/>
      <c r="D4439" s="8"/>
    </row>
    <row r="4440" spans="1:4" x14ac:dyDescent="0.25">
      <c r="A4440" s="133"/>
      <c r="D4440" s="8"/>
    </row>
    <row r="4441" spans="1:4" x14ac:dyDescent="0.25">
      <c r="A4441" s="133"/>
      <c r="D4441" s="8"/>
    </row>
    <row r="4442" spans="1:4" x14ac:dyDescent="0.25">
      <c r="A4442" s="133"/>
      <c r="D4442" s="8"/>
    </row>
    <row r="4443" spans="1:4" x14ac:dyDescent="0.25">
      <c r="A4443" s="133"/>
      <c r="D4443" s="8"/>
    </row>
    <row r="4444" spans="1:4" x14ac:dyDescent="0.25">
      <c r="A4444" s="133"/>
      <c r="D4444" s="8"/>
    </row>
    <row r="4445" spans="1:4" x14ac:dyDescent="0.25">
      <c r="A4445" s="133"/>
      <c r="D4445" s="8"/>
    </row>
    <row r="4446" spans="1:4" x14ac:dyDescent="0.25">
      <c r="A4446" s="133"/>
      <c r="D4446" s="8"/>
    </row>
    <row r="4447" spans="1:4" x14ac:dyDescent="0.25">
      <c r="A4447" s="133"/>
      <c r="D4447" s="8"/>
    </row>
    <row r="4448" spans="1:4" x14ac:dyDescent="0.25">
      <c r="A4448" s="133"/>
      <c r="D4448" s="8"/>
    </row>
    <row r="4449" spans="1:4" x14ac:dyDescent="0.25">
      <c r="A4449" s="133"/>
      <c r="D4449" s="8"/>
    </row>
    <row r="4450" spans="1:4" x14ac:dyDescent="0.25">
      <c r="A4450" s="133"/>
      <c r="D4450" s="8"/>
    </row>
    <row r="4451" spans="1:4" x14ac:dyDescent="0.25">
      <c r="A4451" s="133"/>
      <c r="D4451" s="8"/>
    </row>
    <row r="4452" spans="1:4" x14ac:dyDescent="0.25">
      <c r="A4452" s="133"/>
      <c r="D4452" s="8"/>
    </row>
    <row r="4453" spans="1:4" x14ac:dyDescent="0.25">
      <c r="A4453" s="133"/>
      <c r="D4453" s="8"/>
    </row>
    <row r="4454" spans="1:4" x14ac:dyDescent="0.25">
      <c r="A4454" s="133"/>
      <c r="D4454" s="8"/>
    </row>
    <row r="4455" spans="1:4" x14ac:dyDescent="0.25">
      <c r="A4455" s="133"/>
      <c r="D4455" s="8"/>
    </row>
    <row r="4456" spans="1:4" x14ac:dyDescent="0.25">
      <c r="A4456" s="133"/>
      <c r="D4456" s="8"/>
    </row>
    <row r="4457" spans="1:4" x14ac:dyDescent="0.25">
      <c r="A4457" s="133"/>
      <c r="D4457" s="8"/>
    </row>
    <row r="4458" spans="1:4" x14ac:dyDescent="0.25">
      <c r="A4458" s="133"/>
      <c r="D4458" s="8"/>
    </row>
    <row r="4459" spans="1:4" x14ac:dyDescent="0.25">
      <c r="A4459" s="133"/>
      <c r="D4459" s="8"/>
    </row>
    <row r="4460" spans="1:4" x14ac:dyDescent="0.25">
      <c r="A4460" s="133"/>
      <c r="D4460" s="8"/>
    </row>
    <row r="4461" spans="1:4" x14ac:dyDescent="0.25">
      <c r="A4461" s="133"/>
      <c r="D4461" s="8"/>
    </row>
    <row r="4462" spans="1:4" x14ac:dyDescent="0.25">
      <c r="A4462" s="133"/>
      <c r="D4462" s="8"/>
    </row>
    <row r="4463" spans="1:4" x14ac:dyDescent="0.25">
      <c r="A4463" s="133"/>
      <c r="D4463" s="8"/>
    </row>
    <row r="4464" spans="1:4" x14ac:dyDescent="0.25">
      <c r="A4464" s="133"/>
      <c r="D4464" s="8"/>
    </row>
    <row r="4465" spans="1:4" x14ac:dyDescent="0.25">
      <c r="A4465" s="133"/>
      <c r="D4465" s="8"/>
    </row>
    <row r="4466" spans="1:4" x14ac:dyDescent="0.25">
      <c r="A4466" s="133"/>
      <c r="D4466" s="8"/>
    </row>
    <row r="4467" spans="1:4" x14ac:dyDescent="0.25">
      <c r="A4467" s="133"/>
      <c r="D4467" s="8"/>
    </row>
    <row r="4468" spans="1:4" x14ac:dyDescent="0.25">
      <c r="A4468" s="133"/>
      <c r="D4468" s="8"/>
    </row>
    <row r="4469" spans="1:4" x14ac:dyDescent="0.25">
      <c r="A4469" s="133"/>
      <c r="D4469" s="8"/>
    </row>
    <row r="4470" spans="1:4" x14ac:dyDescent="0.25">
      <c r="A4470" s="133"/>
      <c r="D4470" s="8"/>
    </row>
    <row r="4471" spans="1:4" x14ac:dyDescent="0.25">
      <c r="A4471" s="133"/>
      <c r="D4471" s="8"/>
    </row>
    <row r="4472" spans="1:4" x14ac:dyDescent="0.25">
      <c r="A4472" s="133"/>
      <c r="D4472" s="8"/>
    </row>
    <row r="4473" spans="1:4" x14ac:dyDescent="0.25">
      <c r="A4473" s="133"/>
      <c r="D4473" s="8"/>
    </row>
    <row r="4474" spans="1:4" x14ac:dyDescent="0.25">
      <c r="A4474" s="133"/>
      <c r="D4474" s="8"/>
    </row>
    <row r="4475" spans="1:4" x14ac:dyDescent="0.25">
      <c r="A4475" s="133"/>
      <c r="D4475" s="8"/>
    </row>
    <row r="4476" spans="1:4" x14ac:dyDescent="0.25">
      <c r="A4476" s="133"/>
      <c r="D4476" s="8"/>
    </row>
    <row r="4477" spans="1:4" x14ac:dyDescent="0.25">
      <c r="A4477" s="133"/>
      <c r="D4477" s="8"/>
    </row>
    <row r="4478" spans="1:4" x14ac:dyDescent="0.25">
      <c r="A4478" s="133"/>
      <c r="D4478" s="8"/>
    </row>
    <row r="4479" spans="1:4" x14ac:dyDescent="0.25">
      <c r="A4479" s="133"/>
      <c r="D4479" s="8"/>
    </row>
    <row r="4480" spans="1:4" x14ac:dyDescent="0.25">
      <c r="A4480" s="133"/>
      <c r="D4480" s="8"/>
    </row>
    <row r="4481" spans="1:4" x14ac:dyDescent="0.25">
      <c r="A4481" s="133"/>
      <c r="D4481" s="8"/>
    </row>
    <row r="4482" spans="1:4" x14ac:dyDescent="0.25">
      <c r="A4482" s="133"/>
      <c r="D4482" s="8"/>
    </row>
    <row r="4483" spans="1:4" x14ac:dyDescent="0.25">
      <c r="A4483" s="133"/>
      <c r="D4483" s="8"/>
    </row>
    <row r="4484" spans="1:4" x14ac:dyDescent="0.25">
      <c r="A4484" s="133"/>
      <c r="D4484" s="8"/>
    </row>
    <row r="4485" spans="1:4" x14ac:dyDescent="0.25">
      <c r="A4485" s="133"/>
      <c r="D4485" s="8"/>
    </row>
    <row r="4486" spans="1:4" x14ac:dyDescent="0.25">
      <c r="A4486" s="133"/>
      <c r="D4486" s="8"/>
    </row>
    <row r="4487" spans="1:4" x14ac:dyDescent="0.25">
      <c r="A4487" s="133"/>
      <c r="D4487" s="8"/>
    </row>
    <row r="4488" spans="1:4" x14ac:dyDescent="0.25">
      <c r="A4488" s="133"/>
      <c r="D4488" s="8"/>
    </row>
    <row r="4489" spans="1:4" x14ac:dyDescent="0.25">
      <c r="A4489" s="133"/>
      <c r="D4489" s="8"/>
    </row>
    <row r="4490" spans="1:4" x14ac:dyDescent="0.25">
      <c r="A4490" s="133"/>
      <c r="D4490" s="8"/>
    </row>
    <row r="4491" spans="1:4" x14ac:dyDescent="0.25">
      <c r="A4491" s="133"/>
      <c r="D4491" s="8"/>
    </row>
    <row r="4492" spans="1:4" x14ac:dyDescent="0.25">
      <c r="A4492" s="133"/>
      <c r="D4492" s="8"/>
    </row>
    <row r="4493" spans="1:4" x14ac:dyDescent="0.25">
      <c r="A4493" s="133"/>
      <c r="D4493" s="8"/>
    </row>
    <row r="4494" spans="1:4" x14ac:dyDescent="0.25">
      <c r="A4494" s="133"/>
      <c r="D4494" s="8"/>
    </row>
    <row r="4495" spans="1:4" x14ac:dyDescent="0.25">
      <c r="A4495" s="133"/>
      <c r="D4495" s="8"/>
    </row>
    <row r="4496" spans="1:4" x14ac:dyDescent="0.25">
      <c r="A4496" s="133"/>
      <c r="D4496" s="8"/>
    </row>
    <row r="4497" spans="1:4" x14ac:dyDescent="0.25">
      <c r="A4497" s="133"/>
      <c r="D4497" s="8"/>
    </row>
    <row r="4498" spans="1:4" x14ac:dyDescent="0.25">
      <c r="A4498" s="133"/>
      <c r="D4498" s="8"/>
    </row>
    <row r="4499" spans="1:4" x14ac:dyDescent="0.25">
      <c r="A4499" s="133"/>
      <c r="D4499" s="8"/>
    </row>
    <row r="4500" spans="1:4" x14ac:dyDescent="0.25">
      <c r="A4500" s="133"/>
      <c r="D4500" s="8"/>
    </row>
    <row r="4501" spans="1:4" x14ac:dyDescent="0.25">
      <c r="A4501" s="133"/>
      <c r="D4501" s="8"/>
    </row>
    <row r="4502" spans="1:4" x14ac:dyDescent="0.25">
      <c r="A4502" s="133"/>
      <c r="D4502" s="8"/>
    </row>
    <row r="4503" spans="1:4" x14ac:dyDescent="0.25">
      <c r="A4503" s="133"/>
      <c r="D4503" s="8"/>
    </row>
    <row r="4504" spans="1:4" x14ac:dyDescent="0.25">
      <c r="A4504" s="133"/>
      <c r="D4504" s="8"/>
    </row>
    <row r="4505" spans="1:4" x14ac:dyDescent="0.25">
      <c r="A4505" s="133"/>
      <c r="D4505" s="8"/>
    </row>
    <row r="4506" spans="1:4" x14ac:dyDescent="0.25">
      <c r="A4506" s="133"/>
      <c r="D4506" s="8"/>
    </row>
    <row r="4507" spans="1:4" x14ac:dyDescent="0.25">
      <c r="A4507" s="133"/>
      <c r="D4507" s="8"/>
    </row>
    <row r="4508" spans="1:4" x14ac:dyDescent="0.25">
      <c r="A4508" s="133"/>
      <c r="D4508" s="8"/>
    </row>
    <row r="4509" spans="1:4" x14ac:dyDescent="0.25">
      <c r="A4509" s="133"/>
      <c r="D4509" s="8"/>
    </row>
    <row r="4510" spans="1:4" x14ac:dyDescent="0.25">
      <c r="A4510" s="133"/>
      <c r="D4510" s="8"/>
    </row>
    <row r="4511" spans="1:4" x14ac:dyDescent="0.25">
      <c r="A4511" s="133"/>
      <c r="D4511" s="8"/>
    </row>
    <row r="4512" spans="1:4" x14ac:dyDescent="0.25">
      <c r="A4512" s="133"/>
      <c r="D4512" s="8"/>
    </row>
    <row r="4513" spans="1:4" x14ac:dyDescent="0.25">
      <c r="A4513" s="133"/>
      <c r="D4513" s="8"/>
    </row>
    <row r="4514" spans="1:4" x14ac:dyDescent="0.25">
      <c r="A4514" s="133"/>
      <c r="D4514" s="8"/>
    </row>
    <row r="4515" spans="1:4" x14ac:dyDescent="0.25">
      <c r="A4515" s="133"/>
      <c r="D4515" s="8"/>
    </row>
    <row r="4516" spans="1:4" x14ac:dyDescent="0.25">
      <c r="A4516" s="133"/>
      <c r="D4516" s="8"/>
    </row>
    <row r="4517" spans="1:4" x14ac:dyDescent="0.25">
      <c r="A4517" s="133"/>
      <c r="D4517" s="8"/>
    </row>
    <row r="4518" spans="1:4" x14ac:dyDescent="0.25">
      <c r="A4518" s="133"/>
      <c r="D4518" s="8"/>
    </row>
    <row r="4519" spans="1:4" x14ac:dyDescent="0.25">
      <c r="A4519" s="133"/>
      <c r="D4519" s="8"/>
    </row>
    <row r="4520" spans="1:4" x14ac:dyDescent="0.25">
      <c r="A4520" s="133"/>
      <c r="D4520" s="8"/>
    </row>
    <row r="4521" spans="1:4" x14ac:dyDescent="0.25">
      <c r="A4521" s="133"/>
      <c r="D4521" s="8"/>
    </row>
    <row r="4522" spans="1:4" x14ac:dyDescent="0.25">
      <c r="A4522" s="133"/>
      <c r="D4522" s="8"/>
    </row>
    <row r="4523" spans="1:4" x14ac:dyDescent="0.25">
      <c r="A4523" s="133"/>
      <c r="D4523" s="8"/>
    </row>
    <row r="4524" spans="1:4" x14ac:dyDescent="0.25">
      <c r="A4524" s="133"/>
      <c r="D4524" s="8"/>
    </row>
    <row r="4525" spans="1:4" x14ac:dyDescent="0.25">
      <c r="A4525" s="133"/>
      <c r="D4525" s="8"/>
    </row>
    <row r="4526" spans="1:4" x14ac:dyDescent="0.25">
      <c r="A4526" s="133"/>
      <c r="D4526" s="8"/>
    </row>
    <row r="4527" spans="1:4" x14ac:dyDescent="0.25">
      <c r="A4527" s="133"/>
      <c r="D4527" s="8"/>
    </row>
    <row r="4528" spans="1:4" x14ac:dyDescent="0.25">
      <c r="A4528" s="133"/>
      <c r="D4528" s="8"/>
    </row>
    <row r="4529" spans="1:4" x14ac:dyDescent="0.25">
      <c r="A4529" s="133"/>
      <c r="D4529" s="8"/>
    </row>
    <row r="4530" spans="1:4" x14ac:dyDescent="0.25">
      <c r="A4530" s="133"/>
      <c r="D4530" s="8"/>
    </row>
    <row r="4531" spans="1:4" x14ac:dyDescent="0.25">
      <c r="A4531" s="133"/>
      <c r="D4531" s="8"/>
    </row>
    <row r="4532" spans="1:4" x14ac:dyDescent="0.25">
      <c r="A4532" s="133"/>
      <c r="D4532" s="8"/>
    </row>
    <row r="4533" spans="1:4" x14ac:dyDescent="0.25">
      <c r="A4533" s="133"/>
      <c r="D4533" s="8"/>
    </row>
    <row r="4534" spans="1:4" x14ac:dyDescent="0.25">
      <c r="A4534" s="133"/>
      <c r="D4534" s="8"/>
    </row>
    <row r="4535" spans="1:4" x14ac:dyDescent="0.25">
      <c r="A4535" s="133"/>
      <c r="D4535" s="8"/>
    </row>
    <row r="4536" spans="1:4" x14ac:dyDescent="0.25">
      <c r="A4536" s="133"/>
      <c r="D4536" s="8"/>
    </row>
    <row r="4537" spans="1:4" x14ac:dyDescent="0.25">
      <c r="A4537" s="133"/>
      <c r="D4537" s="8"/>
    </row>
    <row r="4538" spans="1:4" x14ac:dyDescent="0.25">
      <c r="A4538" s="133"/>
      <c r="D4538" s="8"/>
    </row>
    <row r="4539" spans="1:4" x14ac:dyDescent="0.25">
      <c r="A4539" s="133"/>
      <c r="D4539" s="8"/>
    </row>
    <row r="4540" spans="1:4" x14ac:dyDescent="0.25">
      <c r="A4540" s="133"/>
      <c r="D4540" s="8"/>
    </row>
    <row r="4541" spans="1:4" x14ac:dyDescent="0.25">
      <c r="A4541" s="133"/>
      <c r="D4541" s="8"/>
    </row>
    <row r="4542" spans="1:4" x14ac:dyDescent="0.25">
      <c r="A4542" s="133"/>
      <c r="D4542" s="8"/>
    </row>
    <row r="4543" spans="1:4" x14ac:dyDescent="0.25">
      <c r="A4543" s="133"/>
      <c r="D4543" s="8"/>
    </row>
    <row r="4544" spans="1:4" x14ac:dyDescent="0.25">
      <c r="A4544" s="133"/>
      <c r="D4544" s="8"/>
    </row>
    <row r="4545" spans="1:4" x14ac:dyDescent="0.25">
      <c r="A4545" s="133"/>
      <c r="D4545" s="8"/>
    </row>
    <row r="4546" spans="1:4" x14ac:dyDescent="0.25">
      <c r="A4546" s="133"/>
      <c r="D4546" s="8"/>
    </row>
    <row r="4547" spans="1:4" x14ac:dyDescent="0.25">
      <c r="A4547" s="133"/>
      <c r="D4547" s="8"/>
    </row>
    <row r="4548" spans="1:4" x14ac:dyDescent="0.25">
      <c r="A4548" s="133"/>
      <c r="D4548" s="8"/>
    </row>
    <row r="4549" spans="1:4" x14ac:dyDescent="0.25">
      <c r="A4549" s="133"/>
      <c r="D4549" s="8"/>
    </row>
    <row r="4550" spans="1:4" x14ac:dyDescent="0.25">
      <c r="A4550" s="133"/>
      <c r="D4550" s="8"/>
    </row>
    <row r="4551" spans="1:4" x14ac:dyDescent="0.25">
      <c r="A4551" s="133"/>
      <c r="D4551" s="8"/>
    </row>
    <row r="4552" spans="1:4" x14ac:dyDescent="0.25">
      <c r="A4552" s="133"/>
      <c r="D4552" s="8"/>
    </row>
    <row r="4553" spans="1:4" x14ac:dyDescent="0.25">
      <c r="A4553" s="133"/>
      <c r="D4553" s="8"/>
    </row>
    <row r="4554" spans="1:4" x14ac:dyDescent="0.25">
      <c r="A4554" s="133"/>
      <c r="D4554" s="8"/>
    </row>
    <row r="4555" spans="1:4" x14ac:dyDescent="0.25">
      <c r="A4555" s="133"/>
      <c r="D4555" s="8"/>
    </row>
    <row r="4556" spans="1:4" x14ac:dyDescent="0.25">
      <c r="A4556" s="133"/>
      <c r="D4556" s="8"/>
    </row>
    <row r="4557" spans="1:4" x14ac:dyDescent="0.25">
      <c r="A4557" s="133"/>
      <c r="D4557" s="8"/>
    </row>
    <row r="4558" spans="1:4" x14ac:dyDescent="0.25">
      <c r="A4558" s="133"/>
      <c r="D4558" s="8"/>
    </row>
    <row r="4559" spans="1:4" x14ac:dyDescent="0.25">
      <c r="A4559" s="133"/>
      <c r="D4559" s="8"/>
    </row>
    <row r="4560" spans="1:4" x14ac:dyDescent="0.25">
      <c r="A4560" s="133"/>
      <c r="D4560" s="8"/>
    </row>
    <row r="4561" spans="1:4" x14ac:dyDescent="0.25">
      <c r="A4561" s="133"/>
      <c r="D4561" s="8"/>
    </row>
    <row r="4562" spans="1:4" x14ac:dyDescent="0.25">
      <c r="A4562" s="133"/>
      <c r="D4562" s="8"/>
    </row>
    <row r="4563" spans="1:4" x14ac:dyDescent="0.25">
      <c r="A4563" s="133"/>
      <c r="D4563" s="8"/>
    </row>
    <row r="4564" spans="1:4" x14ac:dyDescent="0.25">
      <c r="A4564" s="133"/>
      <c r="D4564" s="8"/>
    </row>
    <row r="4565" spans="1:4" x14ac:dyDescent="0.25">
      <c r="A4565" s="133"/>
      <c r="D4565" s="8"/>
    </row>
    <row r="4566" spans="1:4" x14ac:dyDescent="0.25">
      <c r="A4566" s="133"/>
      <c r="D4566" s="8"/>
    </row>
    <row r="4567" spans="1:4" x14ac:dyDescent="0.25">
      <c r="A4567" s="133"/>
      <c r="D4567" s="8"/>
    </row>
    <row r="4568" spans="1:4" x14ac:dyDescent="0.25">
      <c r="A4568" s="133"/>
      <c r="D4568" s="8"/>
    </row>
    <row r="4569" spans="1:4" x14ac:dyDescent="0.25">
      <c r="A4569" s="133"/>
      <c r="D4569" s="8"/>
    </row>
    <row r="4570" spans="1:4" x14ac:dyDescent="0.25">
      <c r="A4570" s="133"/>
      <c r="D4570" s="8"/>
    </row>
    <row r="4571" spans="1:4" x14ac:dyDescent="0.25">
      <c r="A4571" s="133"/>
      <c r="D4571" s="8"/>
    </row>
    <row r="4572" spans="1:4" x14ac:dyDescent="0.25">
      <c r="A4572" s="133"/>
      <c r="D4572" s="8"/>
    </row>
    <row r="4573" spans="1:4" x14ac:dyDescent="0.25">
      <c r="A4573" s="133"/>
      <c r="D4573" s="8"/>
    </row>
    <row r="4574" spans="1:4" x14ac:dyDescent="0.25">
      <c r="A4574" s="133"/>
      <c r="D4574" s="8"/>
    </row>
    <row r="4575" spans="1:4" x14ac:dyDescent="0.25">
      <c r="A4575" s="133"/>
      <c r="D4575" s="8"/>
    </row>
    <row r="4576" spans="1:4" x14ac:dyDescent="0.25">
      <c r="A4576" s="133"/>
      <c r="D4576" s="8"/>
    </row>
    <row r="4577" spans="1:4" x14ac:dyDescent="0.25">
      <c r="A4577" s="133"/>
      <c r="D4577" s="8"/>
    </row>
    <row r="4578" spans="1:4" x14ac:dyDescent="0.25">
      <c r="A4578" s="133"/>
      <c r="D4578" s="8"/>
    </row>
    <row r="4579" spans="1:4" x14ac:dyDescent="0.25">
      <c r="A4579" s="133"/>
      <c r="D4579" s="8"/>
    </row>
    <row r="4580" spans="1:4" x14ac:dyDescent="0.25">
      <c r="A4580" s="133"/>
      <c r="D4580" s="8"/>
    </row>
    <row r="4581" spans="1:4" x14ac:dyDescent="0.25">
      <c r="A4581" s="133"/>
      <c r="D4581" s="8"/>
    </row>
    <row r="4582" spans="1:4" x14ac:dyDescent="0.25">
      <c r="A4582" s="133"/>
      <c r="D4582" s="8"/>
    </row>
    <row r="4583" spans="1:4" x14ac:dyDescent="0.25">
      <c r="A4583" s="133"/>
      <c r="D4583" s="8"/>
    </row>
    <row r="4584" spans="1:4" x14ac:dyDescent="0.25">
      <c r="A4584" s="133"/>
      <c r="D4584" s="8"/>
    </row>
    <row r="4585" spans="1:4" x14ac:dyDescent="0.25">
      <c r="A4585" s="133"/>
      <c r="D4585" s="8"/>
    </row>
    <row r="4586" spans="1:4" x14ac:dyDescent="0.25">
      <c r="A4586" s="133"/>
      <c r="D4586" s="8"/>
    </row>
    <row r="4587" spans="1:4" x14ac:dyDescent="0.25">
      <c r="A4587" s="133"/>
      <c r="D4587" s="8"/>
    </row>
    <row r="4588" spans="1:4" x14ac:dyDescent="0.25">
      <c r="A4588" s="133"/>
      <c r="D4588" s="8"/>
    </row>
    <row r="4589" spans="1:4" x14ac:dyDescent="0.25">
      <c r="A4589" s="133"/>
      <c r="D4589" s="8"/>
    </row>
    <row r="4590" spans="1:4" x14ac:dyDescent="0.25">
      <c r="A4590" s="133"/>
      <c r="D4590" s="8"/>
    </row>
    <row r="4591" spans="1:4" x14ac:dyDescent="0.25">
      <c r="A4591" s="133"/>
      <c r="D4591" s="8"/>
    </row>
    <row r="4592" spans="1:4" x14ac:dyDescent="0.25">
      <c r="A4592" s="133"/>
      <c r="D4592" s="8"/>
    </row>
    <row r="4593" spans="1:4" x14ac:dyDescent="0.25">
      <c r="A4593" s="133"/>
      <c r="D4593" s="8"/>
    </row>
    <row r="4594" spans="1:4" x14ac:dyDescent="0.25">
      <c r="A4594" s="133"/>
      <c r="D4594" s="8"/>
    </row>
    <row r="4595" spans="1:4" x14ac:dyDescent="0.25">
      <c r="A4595" s="133"/>
      <c r="D4595" s="8"/>
    </row>
    <row r="4596" spans="1:4" x14ac:dyDescent="0.25">
      <c r="A4596" s="133"/>
      <c r="D4596" s="8"/>
    </row>
    <row r="4597" spans="1:4" x14ac:dyDescent="0.25">
      <c r="A4597" s="133"/>
      <c r="D4597" s="8"/>
    </row>
    <row r="4598" spans="1:4" x14ac:dyDescent="0.25">
      <c r="A4598" s="133"/>
      <c r="D4598" s="8"/>
    </row>
    <row r="4599" spans="1:4" x14ac:dyDescent="0.25">
      <c r="A4599" s="133"/>
      <c r="D4599" s="8"/>
    </row>
    <row r="4600" spans="1:4" x14ac:dyDescent="0.25">
      <c r="A4600" s="133"/>
      <c r="D4600" s="8"/>
    </row>
    <row r="4601" spans="1:4" x14ac:dyDescent="0.25">
      <c r="A4601" s="133"/>
      <c r="D4601" s="8"/>
    </row>
    <row r="4602" spans="1:4" x14ac:dyDescent="0.25">
      <c r="A4602" s="133"/>
      <c r="D4602" s="8"/>
    </row>
    <row r="4603" spans="1:4" x14ac:dyDescent="0.25">
      <c r="A4603" s="133"/>
      <c r="D4603" s="8"/>
    </row>
    <row r="4604" spans="1:4" x14ac:dyDescent="0.25">
      <c r="A4604" s="133"/>
      <c r="D4604" s="8"/>
    </row>
    <row r="4605" spans="1:4" x14ac:dyDescent="0.25">
      <c r="A4605" s="133"/>
      <c r="D4605" s="8"/>
    </row>
    <row r="4606" spans="1:4" x14ac:dyDescent="0.25">
      <c r="A4606" s="133"/>
      <c r="D4606" s="8"/>
    </row>
    <row r="4607" spans="1:4" x14ac:dyDescent="0.25">
      <c r="A4607" s="133"/>
      <c r="D4607" s="8"/>
    </row>
    <row r="4608" spans="1:4" x14ac:dyDescent="0.25">
      <c r="A4608" s="133"/>
      <c r="D4608" s="8"/>
    </row>
    <row r="4609" spans="1:4" x14ac:dyDescent="0.25">
      <c r="A4609" s="133"/>
      <c r="D4609" s="8"/>
    </row>
    <row r="4610" spans="1:4" x14ac:dyDescent="0.25">
      <c r="A4610" s="133"/>
      <c r="D4610" s="8"/>
    </row>
    <row r="4611" spans="1:4" x14ac:dyDescent="0.25">
      <c r="A4611" s="133"/>
      <c r="D4611" s="8"/>
    </row>
    <row r="4612" spans="1:4" x14ac:dyDescent="0.25">
      <c r="A4612" s="133"/>
      <c r="D4612" s="8"/>
    </row>
    <row r="4613" spans="1:4" x14ac:dyDescent="0.25">
      <c r="A4613" s="133"/>
      <c r="D4613" s="8"/>
    </row>
    <row r="4614" spans="1:4" x14ac:dyDescent="0.25">
      <c r="A4614" s="133"/>
      <c r="D4614" s="8"/>
    </row>
    <row r="4615" spans="1:4" x14ac:dyDescent="0.25">
      <c r="A4615" s="133"/>
      <c r="D4615" s="8"/>
    </row>
    <row r="4616" spans="1:4" x14ac:dyDescent="0.25">
      <c r="A4616" s="133"/>
      <c r="D4616" s="8"/>
    </row>
    <row r="4617" spans="1:4" x14ac:dyDescent="0.25">
      <c r="A4617" s="133"/>
      <c r="D4617" s="8"/>
    </row>
    <row r="4618" spans="1:4" x14ac:dyDescent="0.25">
      <c r="A4618" s="133"/>
      <c r="D4618" s="8"/>
    </row>
    <row r="4619" spans="1:4" x14ac:dyDescent="0.25">
      <c r="A4619" s="133"/>
      <c r="D4619" s="8"/>
    </row>
    <row r="4620" spans="1:4" x14ac:dyDescent="0.25">
      <c r="A4620" s="133"/>
      <c r="D4620" s="8"/>
    </row>
    <row r="4621" spans="1:4" x14ac:dyDescent="0.25">
      <c r="A4621" s="133"/>
      <c r="D4621" s="8"/>
    </row>
    <row r="4622" spans="1:4" x14ac:dyDescent="0.25">
      <c r="A4622" s="133"/>
      <c r="D4622" s="8"/>
    </row>
    <row r="4623" spans="1:4" x14ac:dyDescent="0.25">
      <c r="A4623" s="133"/>
      <c r="D4623" s="8"/>
    </row>
    <row r="4624" spans="1:4" x14ac:dyDescent="0.25">
      <c r="A4624" s="133"/>
      <c r="D4624" s="8"/>
    </row>
    <row r="4625" spans="1:4" x14ac:dyDescent="0.25">
      <c r="A4625" s="133"/>
      <c r="D4625" s="8"/>
    </row>
    <row r="4626" spans="1:4" x14ac:dyDescent="0.25">
      <c r="A4626" s="133"/>
      <c r="D4626" s="8"/>
    </row>
    <row r="4627" spans="1:4" x14ac:dyDescent="0.25">
      <c r="A4627" s="133"/>
      <c r="D4627" s="8"/>
    </row>
    <row r="4628" spans="1:4" x14ac:dyDescent="0.25">
      <c r="A4628" s="133"/>
      <c r="D4628" s="8"/>
    </row>
    <row r="4629" spans="1:4" x14ac:dyDescent="0.25">
      <c r="A4629" s="133"/>
      <c r="D4629" s="8"/>
    </row>
    <row r="4630" spans="1:4" x14ac:dyDescent="0.25">
      <c r="A4630" s="133"/>
      <c r="D4630" s="8"/>
    </row>
    <row r="4631" spans="1:4" x14ac:dyDescent="0.25">
      <c r="A4631" s="133"/>
      <c r="D4631" s="8"/>
    </row>
    <row r="4632" spans="1:4" x14ac:dyDescent="0.25">
      <c r="A4632" s="133"/>
      <c r="D4632" s="8"/>
    </row>
    <row r="4633" spans="1:4" x14ac:dyDescent="0.25">
      <c r="A4633" s="133"/>
      <c r="D4633" s="8"/>
    </row>
    <row r="4634" spans="1:4" x14ac:dyDescent="0.25">
      <c r="A4634" s="133"/>
      <c r="D4634" s="8"/>
    </row>
    <row r="4635" spans="1:4" x14ac:dyDescent="0.25">
      <c r="A4635" s="133"/>
      <c r="D4635" s="8"/>
    </row>
    <row r="4636" spans="1:4" x14ac:dyDescent="0.25">
      <c r="A4636" s="133"/>
      <c r="D4636" s="8"/>
    </row>
    <row r="4637" spans="1:4" x14ac:dyDescent="0.25">
      <c r="A4637" s="133"/>
      <c r="D4637" s="8"/>
    </row>
    <row r="4638" spans="1:4" x14ac:dyDescent="0.25">
      <c r="A4638" s="133"/>
      <c r="D4638" s="8"/>
    </row>
    <row r="4639" spans="1:4" x14ac:dyDescent="0.25">
      <c r="A4639" s="133"/>
      <c r="D4639" s="8"/>
    </row>
    <row r="4640" spans="1:4" x14ac:dyDescent="0.25">
      <c r="A4640" s="133"/>
      <c r="D4640" s="8"/>
    </row>
    <row r="4641" spans="1:4" x14ac:dyDescent="0.25">
      <c r="A4641" s="133"/>
      <c r="D4641" s="8"/>
    </row>
    <row r="4642" spans="1:4" x14ac:dyDescent="0.25">
      <c r="A4642" s="133"/>
      <c r="D4642" s="8"/>
    </row>
    <row r="4643" spans="1:4" x14ac:dyDescent="0.25">
      <c r="A4643" s="133"/>
      <c r="D4643" s="8"/>
    </row>
    <row r="4644" spans="1:4" x14ac:dyDescent="0.25">
      <c r="A4644" s="133"/>
      <c r="D4644" s="8"/>
    </row>
    <row r="4645" spans="1:4" x14ac:dyDescent="0.25">
      <c r="A4645" s="133"/>
      <c r="D4645" s="8"/>
    </row>
    <row r="4646" spans="1:4" x14ac:dyDescent="0.25">
      <c r="A4646" s="133"/>
      <c r="D4646" s="8"/>
    </row>
    <row r="4647" spans="1:4" x14ac:dyDescent="0.25">
      <c r="A4647" s="133"/>
      <c r="D4647" s="8"/>
    </row>
    <row r="4648" spans="1:4" x14ac:dyDescent="0.25">
      <c r="A4648" s="133"/>
      <c r="D4648" s="8"/>
    </row>
    <row r="4649" spans="1:4" x14ac:dyDescent="0.25">
      <c r="A4649" s="133"/>
      <c r="D4649" s="8"/>
    </row>
    <row r="4650" spans="1:4" x14ac:dyDescent="0.25">
      <c r="A4650" s="133"/>
      <c r="D4650" s="8"/>
    </row>
    <row r="4651" spans="1:4" x14ac:dyDescent="0.25">
      <c r="A4651" s="133"/>
      <c r="D4651" s="8"/>
    </row>
    <row r="4652" spans="1:4" x14ac:dyDescent="0.25">
      <c r="A4652" s="133"/>
      <c r="D4652" s="8"/>
    </row>
    <row r="4653" spans="1:4" x14ac:dyDescent="0.25">
      <c r="A4653" s="133"/>
      <c r="D4653" s="8"/>
    </row>
    <row r="4654" spans="1:4" x14ac:dyDescent="0.25">
      <c r="A4654" s="133"/>
      <c r="D4654" s="8"/>
    </row>
    <row r="4655" spans="1:4" x14ac:dyDescent="0.25">
      <c r="A4655" s="133"/>
      <c r="D4655" s="8"/>
    </row>
    <row r="4656" spans="1:4" x14ac:dyDescent="0.25">
      <c r="A4656" s="133"/>
      <c r="D4656" s="8"/>
    </row>
    <row r="4657" spans="1:4" x14ac:dyDescent="0.25">
      <c r="A4657" s="133"/>
      <c r="D4657" s="8"/>
    </row>
    <row r="4658" spans="1:4" x14ac:dyDescent="0.25">
      <c r="A4658" s="133"/>
      <c r="D4658" s="8"/>
    </row>
    <row r="4659" spans="1:4" x14ac:dyDescent="0.25">
      <c r="A4659" s="133"/>
      <c r="D4659" s="8"/>
    </row>
    <row r="4660" spans="1:4" x14ac:dyDescent="0.25">
      <c r="A4660" s="133"/>
      <c r="D4660" s="8"/>
    </row>
    <row r="4661" spans="1:4" x14ac:dyDescent="0.25">
      <c r="A4661" s="133"/>
      <c r="D4661" s="8"/>
    </row>
    <row r="4662" spans="1:4" x14ac:dyDescent="0.25">
      <c r="A4662" s="133"/>
      <c r="D4662" s="8"/>
    </row>
    <row r="4663" spans="1:4" x14ac:dyDescent="0.25">
      <c r="A4663" s="133"/>
      <c r="D4663" s="8"/>
    </row>
    <row r="4664" spans="1:4" x14ac:dyDescent="0.25">
      <c r="A4664" s="133"/>
      <c r="D4664" s="8"/>
    </row>
    <row r="4665" spans="1:4" x14ac:dyDescent="0.25">
      <c r="A4665" s="133"/>
      <c r="D4665" s="8"/>
    </row>
    <row r="4666" spans="1:4" x14ac:dyDescent="0.25">
      <c r="A4666" s="133"/>
      <c r="D4666" s="8"/>
    </row>
    <row r="4667" spans="1:4" x14ac:dyDescent="0.25">
      <c r="A4667" s="133"/>
      <c r="D4667" s="8"/>
    </row>
    <row r="4668" spans="1:4" x14ac:dyDescent="0.25">
      <c r="A4668" s="133"/>
      <c r="D4668" s="8"/>
    </row>
    <row r="4669" spans="1:4" x14ac:dyDescent="0.25">
      <c r="A4669" s="133"/>
      <c r="D4669" s="8"/>
    </row>
    <row r="4670" spans="1:4" x14ac:dyDescent="0.25">
      <c r="A4670" s="133"/>
      <c r="D4670" s="8"/>
    </row>
    <row r="4671" spans="1:4" x14ac:dyDescent="0.25">
      <c r="A4671" s="133"/>
      <c r="D4671" s="8"/>
    </row>
    <row r="4672" spans="1:4" x14ac:dyDescent="0.25">
      <c r="A4672" s="133"/>
      <c r="D4672" s="8"/>
    </row>
    <row r="4673" spans="1:4" x14ac:dyDescent="0.25">
      <c r="A4673" s="133"/>
      <c r="D4673" s="8"/>
    </row>
    <row r="4674" spans="1:4" x14ac:dyDescent="0.25">
      <c r="A4674" s="133"/>
      <c r="D4674" s="8"/>
    </row>
    <row r="4675" spans="1:4" x14ac:dyDescent="0.25">
      <c r="A4675" s="133"/>
      <c r="D4675" s="8"/>
    </row>
    <row r="4676" spans="1:4" x14ac:dyDescent="0.25">
      <c r="A4676" s="133"/>
      <c r="D4676" s="8"/>
    </row>
    <row r="4677" spans="1:4" x14ac:dyDescent="0.25">
      <c r="A4677" s="133"/>
      <c r="D4677" s="8"/>
    </row>
    <row r="4678" spans="1:4" x14ac:dyDescent="0.25">
      <c r="A4678" s="133"/>
      <c r="D4678" s="8"/>
    </row>
    <row r="4679" spans="1:4" x14ac:dyDescent="0.25">
      <c r="A4679" s="133"/>
      <c r="D4679" s="8"/>
    </row>
    <row r="4680" spans="1:4" x14ac:dyDescent="0.25">
      <c r="A4680" s="133"/>
      <c r="D4680" s="8"/>
    </row>
    <row r="4681" spans="1:4" x14ac:dyDescent="0.25">
      <c r="A4681" s="133"/>
      <c r="D4681" s="8"/>
    </row>
    <row r="4682" spans="1:4" x14ac:dyDescent="0.25">
      <c r="A4682" s="133"/>
      <c r="D4682" s="8"/>
    </row>
    <row r="4683" spans="1:4" x14ac:dyDescent="0.25">
      <c r="A4683" s="133"/>
      <c r="D4683" s="8"/>
    </row>
    <row r="4684" spans="1:4" x14ac:dyDescent="0.25">
      <c r="A4684" s="133"/>
      <c r="D4684" s="8"/>
    </row>
    <row r="4685" spans="1:4" x14ac:dyDescent="0.25">
      <c r="A4685" s="133"/>
      <c r="D4685" s="8"/>
    </row>
    <row r="4686" spans="1:4" x14ac:dyDescent="0.25">
      <c r="A4686" s="133"/>
      <c r="D4686" s="8"/>
    </row>
    <row r="4687" spans="1:4" x14ac:dyDescent="0.25">
      <c r="A4687" s="133"/>
      <c r="D4687" s="8"/>
    </row>
    <row r="4688" spans="1:4" x14ac:dyDescent="0.25">
      <c r="A4688" s="133"/>
      <c r="D4688" s="8"/>
    </row>
    <row r="4689" spans="1:4" x14ac:dyDescent="0.25">
      <c r="A4689" s="133"/>
      <c r="D4689" s="8"/>
    </row>
    <row r="4690" spans="1:4" x14ac:dyDescent="0.25">
      <c r="A4690" s="133"/>
      <c r="D4690" s="8"/>
    </row>
    <row r="4691" spans="1:4" x14ac:dyDescent="0.25">
      <c r="A4691" s="133"/>
      <c r="D4691" s="8"/>
    </row>
    <row r="4692" spans="1:4" x14ac:dyDescent="0.25">
      <c r="A4692" s="133"/>
      <c r="D4692" s="8"/>
    </row>
    <row r="4693" spans="1:4" x14ac:dyDescent="0.25">
      <c r="A4693" s="133"/>
      <c r="D4693" s="8"/>
    </row>
    <row r="4694" spans="1:4" x14ac:dyDescent="0.25">
      <c r="A4694" s="133"/>
      <c r="D4694" s="8"/>
    </row>
    <row r="4695" spans="1:4" x14ac:dyDescent="0.25">
      <c r="A4695" s="133"/>
      <c r="D4695" s="8"/>
    </row>
    <row r="4696" spans="1:4" x14ac:dyDescent="0.25">
      <c r="A4696" s="133"/>
      <c r="D4696" s="8"/>
    </row>
    <row r="4697" spans="1:4" x14ac:dyDescent="0.25">
      <c r="A4697" s="133"/>
      <c r="D4697" s="8"/>
    </row>
    <row r="4698" spans="1:4" x14ac:dyDescent="0.25">
      <c r="A4698" s="133"/>
      <c r="D4698" s="8"/>
    </row>
    <row r="4699" spans="1:4" x14ac:dyDescent="0.25">
      <c r="A4699" s="133"/>
      <c r="D4699" s="8"/>
    </row>
    <row r="4700" spans="1:4" x14ac:dyDescent="0.25">
      <c r="A4700" s="133"/>
      <c r="D4700" s="8"/>
    </row>
    <row r="4701" spans="1:4" x14ac:dyDescent="0.25">
      <c r="A4701" s="133"/>
      <c r="D4701" s="8"/>
    </row>
    <row r="4702" spans="1:4" x14ac:dyDescent="0.25">
      <c r="A4702" s="133"/>
      <c r="D4702" s="8"/>
    </row>
    <row r="4703" spans="1:4" x14ac:dyDescent="0.25">
      <c r="A4703" s="133"/>
      <c r="D4703" s="8"/>
    </row>
    <row r="4704" spans="1:4" x14ac:dyDescent="0.25">
      <c r="A4704" s="133"/>
      <c r="D4704" s="8"/>
    </row>
    <row r="4705" spans="1:4" x14ac:dyDescent="0.25">
      <c r="A4705" s="133"/>
      <c r="D4705" s="8"/>
    </row>
    <row r="4706" spans="1:4" x14ac:dyDescent="0.25">
      <c r="A4706" s="133"/>
      <c r="D4706" s="8"/>
    </row>
    <row r="4707" spans="1:4" x14ac:dyDescent="0.25">
      <c r="A4707" s="133"/>
      <c r="D4707" s="8"/>
    </row>
    <row r="4708" spans="1:4" x14ac:dyDescent="0.25">
      <c r="A4708" s="133"/>
      <c r="D4708" s="8"/>
    </row>
    <row r="4709" spans="1:4" x14ac:dyDescent="0.25">
      <c r="A4709" s="133"/>
      <c r="D4709" s="8"/>
    </row>
    <row r="4710" spans="1:4" x14ac:dyDescent="0.25">
      <c r="A4710" s="133"/>
      <c r="D4710" s="8"/>
    </row>
    <row r="4711" spans="1:4" x14ac:dyDescent="0.25">
      <c r="A4711" s="133"/>
      <c r="D4711" s="8"/>
    </row>
    <row r="4712" spans="1:4" x14ac:dyDescent="0.25">
      <c r="A4712" s="133"/>
      <c r="D4712" s="8"/>
    </row>
    <row r="4713" spans="1:4" x14ac:dyDescent="0.25">
      <c r="A4713" s="133"/>
      <c r="D4713" s="8"/>
    </row>
    <row r="4714" spans="1:4" x14ac:dyDescent="0.25">
      <c r="A4714" s="133"/>
      <c r="D4714" s="8"/>
    </row>
    <row r="4715" spans="1:4" x14ac:dyDescent="0.25">
      <c r="A4715" s="133"/>
      <c r="D4715" s="8"/>
    </row>
    <row r="4716" spans="1:4" x14ac:dyDescent="0.25">
      <c r="A4716" s="133"/>
      <c r="D4716" s="8"/>
    </row>
    <row r="4717" spans="1:4" x14ac:dyDescent="0.25">
      <c r="A4717" s="133"/>
      <c r="D4717" s="8"/>
    </row>
    <row r="4718" spans="1:4" x14ac:dyDescent="0.25">
      <c r="A4718" s="133"/>
      <c r="D4718" s="8"/>
    </row>
    <row r="4719" spans="1:4" x14ac:dyDescent="0.25">
      <c r="A4719" s="133"/>
      <c r="D4719" s="8"/>
    </row>
    <row r="4720" spans="1:4" x14ac:dyDescent="0.25">
      <c r="A4720" s="133"/>
      <c r="D4720" s="8"/>
    </row>
    <row r="4721" spans="1:4" x14ac:dyDescent="0.25">
      <c r="A4721" s="133"/>
      <c r="D4721" s="8"/>
    </row>
    <row r="4722" spans="1:4" x14ac:dyDescent="0.25">
      <c r="A4722" s="133"/>
      <c r="D4722" s="8"/>
    </row>
    <row r="4723" spans="1:4" x14ac:dyDescent="0.25">
      <c r="A4723" s="133"/>
      <c r="D4723" s="8"/>
    </row>
    <row r="4724" spans="1:4" x14ac:dyDescent="0.25">
      <c r="A4724" s="133"/>
      <c r="D4724" s="8"/>
    </row>
    <row r="4725" spans="1:4" x14ac:dyDescent="0.25">
      <c r="A4725" s="133"/>
      <c r="D4725" s="8"/>
    </row>
    <row r="4726" spans="1:4" x14ac:dyDescent="0.25">
      <c r="A4726" s="133"/>
      <c r="D4726" s="8"/>
    </row>
    <row r="4727" spans="1:4" x14ac:dyDescent="0.25">
      <c r="A4727" s="133"/>
      <c r="D4727" s="8"/>
    </row>
    <row r="4728" spans="1:4" x14ac:dyDescent="0.25">
      <c r="A4728" s="133"/>
      <c r="D4728" s="8"/>
    </row>
    <row r="4729" spans="1:4" x14ac:dyDescent="0.25">
      <c r="A4729" s="133"/>
      <c r="D4729" s="8"/>
    </row>
    <row r="4730" spans="1:4" x14ac:dyDescent="0.25">
      <c r="A4730" s="133"/>
      <c r="D4730" s="8"/>
    </row>
    <row r="4731" spans="1:4" x14ac:dyDescent="0.25">
      <c r="A4731" s="133"/>
      <c r="D4731" s="8"/>
    </row>
    <row r="4732" spans="1:4" x14ac:dyDescent="0.25">
      <c r="A4732" s="133"/>
      <c r="D4732" s="8"/>
    </row>
    <row r="4733" spans="1:4" x14ac:dyDescent="0.25">
      <c r="A4733" s="133"/>
      <c r="D4733" s="8"/>
    </row>
    <row r="4734" spans="1:4" x14ac:dyDescent="0.25">
      <c r="A4734" s="133"/>
      <c r="D4734" s="8"/>
    </row>
    <row r="4735" spans="1:4" x14ac:dyDescent="0.25">
      <c r="A4735" s="133"/>
      <c r="D4735" s="8"/>
    </row>
    <row r="4736" spans="1:4" x14ac:dyDescent="0.25">
      <c r="A4736" s="133"/>
      <c r="D4736" s="8"/>
    </row>
    <row r="4737" spans="1:4" x14ac:dyDescent="0.25">
      <c r="A4737" s="133"/>
      <c r="D4737" s="8"/>
    </row>
    <row r="4738" spans="1:4" x14ac:dyDescent="0.25">
      <c r="A4738" s="133"/>
      <c r="D4738" s="8"/>
    </row>
    <row r="4739" spans="1:4" x14ac:dyDescent="0.25">
      <c r="A4739" s="133"/>
      <c r="D4739" s="8"/>
    </row>
    <row r="4740" spans="1:4" x14ac:dyDescent="0.25">
      <c r="A4740" s="133"/>
      <c r="D4740" s="8"/>
    </row>
    <row r="4741" spans="1:4" x14ac:dyDescent="0.25">
      <c r="A4741" s="133"/>
      <c r="D4741" s="8"/>
    </row>
    <row r="4742" spans="1:4" x14ac:dyDescent="0.25">
      <c r="A4742" s="133"/>
      <c r="D4742" s="8"/>
    </row>
    <row r="4743" spans="1:4" x14ac:dyDescent="0.25">
      <c r="A4743" s="133"/>
      <c r="D4743" s="8"/>
    </row>
    <row r="4744" spans="1:4" x14ac:dyDescent="0.25">
      <c r="A4744" s="133"/>
      <c r="D4744" s="8"/>
    </row>
    <row r="4745" spans="1:4" x14ac:dyDescent="0.25">
      <c r="A4745" s="133"/>
      <c r="D4745" s="8"/>
    </row>
    <row r="4746" spans="1:4" x14ac:dyDescent="0.25">
      <c r="A4746" s="133"/>
      <c r="D4746" s="8"/>
    </row>
    <row r="4747" spans="1:4" x14ac:dyDescent="0.25">
      <c r="A4747" s="133"/>
      <c r="D4747" s="8"/>
    </row>
    <row r="4748" spans="1:4" x14ac:dyDescent="0.25">
      <c r="A4748" s="133"/>
      <c r="D4748" s="8"/>
    </row>
    <row r="4749" spans="1:4" x14ac:dyDescent="0.25">
      <c r="A4749" s="133"/>
      <c r="D4749" s="8"/>
    </row>
    <row r="4750" spans="1:4" x14ac:dyDescent="0.25">
      <c r="A4750" s="133"/>
      <c r="D4750" s="8"/>
    </row>
    <row r="4751" spans="1:4" x14ac:dyDescent="0.25">
      <c r="A4751" s="133"/>
      <c r="D4751" s="8"/>
    </row>
    <row r="4752" spans="1:4" x14ac:dyDescent="0.25">
      <c r="A4752" s="133"/>
      <c r="D4752" s="8"/>
    </row>
    <row r="4753" spans="1:4" x14ac:dyDescent="0.25">
      <c r="A4753" s="133"/>
      <c r="D4753" s="8"/>
    </row>
    <row r="4754" spans="1:4" x14ac:dyDescent="0.25">
      <c r="A4754" s="133"/>
      <c r="D4754" s="8"/>
    </row>
    <row r="4755" spans="1:4" x14ac:dyDescent="0.25">
      <c r="A4755" s="133"/>
      <c r="D4755" s="8"/>
    </row>
    <row r="4756" spans="1:4" x14ac:dyDescent="0.25">
      <c r="A4756" s="133"/>
      <c r="D4756" s="8"/>
    </row>
    <row r="4757" spans="1:4" x14ac:dyDescent="0.25">
      <c r="A4757" s="133"/>
      <c r="D4757" s="8"/>
    </row>
    <row r="4758" spans="1:4" x14ac:dyDescent="0.25">
      <c r="A4758" s="133"/>
      <c r="D4758" s="8"/>
    </row>
    <row r="4759" spans="1:4" x14ac:dyDescent="0.25">
      <c r="A4759" s="133"/>
      <c r="D4759" s="8"/>
    </row>
    <row r="4760" spans="1:4" x14ac:dyDescent="0.25">
      <c r="A4760" s="133"/>
      <c r="D4760" s="8"/>
    </row>
    <row r="4761" spans="1:4" x14ac:dyDescent="0.25">
      <c r="A4761" s="133"/>
      <c r="D4761" s="8"/>
    </row>
    <row r="4762" spans="1:4" x14ac:dyDescent="0.25">
      <c r="A4762" s="133"/>
      <c r="D4762" s="8"/>
    </row>
    <row r="4763" spans="1:4" x14ac:dyDescent="0.25">
      <c r="A4763" s="133"/>
      <c r="D4763" s="8"/>
    </row>
    <row r="4764" spans="1:4" x14ac:dyDescent="0.25">
      <c r="A4764" s="133"/>
      <c r="D4764" s="8"/>
    </row>
    <row r="4765" spans="1:4" x14ac:dyDescent="0.25">
      <c r="A4765" s="133"/>
      <c r="D4765" s="8"/>
    </row>
    <row r="4766" spans="1:4" x14ac:dyDescent="0.25">
      <c r="A4766" s="133"/>
      <c r="D4766" s="8"/>
    </row>
    <row r="4767" spans="1:4" x14ac:dyDescent="0.25">
      <c r="A4767" s="133"/>
      <c r="D4767" s="8"/>
    </row>
    <row r="4768" spans="1:4" x14ac:dyDescent="0.25">
      <c r="A4768" s="133"/>
      <c r="D4768" s="8"/>
    </row>
    <row r="4769" spans="1:4" x14ac:dyDescent="0.25">
      <c r="A4769" s="133"/>
      <c r="D4769" s="8"/>
    </row>
    <row r="4770" spans="1:4" x14ac:dyDescent="0.25">
      <c r="A4770" s="133"/>
      <c r="D4770" s="8"/>
    </row>
    <row r="4771" spans="1:4" x14ac:dyDescent="0.25">
      <c r="A4771" s="133"/>
      <c r="D4771" s="8"/>
    </row>
    <row r="4772" spans="1:4" x14ac:dyDescent="0.25">
      <c r="A4772" s="133"/>
      <c r="D4772" s="8"/>
    </row>
    <row r="4773" spans="1:4" x14ac:dyDescent="0.25">
      <c r="A4773" s="133"/>
      <c r="D4773" s="8"/>
    </row>
    <row r="4774" spans="1:4" x14ac:dyDescent="0.25">
      <c r="A4774" s="133"/>
      <c r="D4774" s="8"/>
    </row>
    <row r="4775" spans="1:4" x14ac:dyDescent="0.25">
      <c r="A4775" s="133"/>
      <c r="D4775" s="8"/>
    </row>
    <row r="4776" spans="1:4" x14ac:dyDescent="0.25">
      <c r="A4776" s="133"/>
      <c r="D4776" s="8"/>
    </row>
    <row r="4777" spans="1:4" x14ac:dyDescent="0.25">
      <c r="A4777" s="133"/>
      <c r="D4777" s="8"/>
    </row>
    <row r="4778" spans="1:4" x14ac:dyDescent="0.25">
      <c r="A4778" s="133"/>
      <c r="D4778" s="8"/>
    </row>
    <row r="4779" spans="1:4" x14ac:dyDescent="0.25">
      <c r="A4779" s="133"/>
      <c r="D4779" s="8"/>
    </row>
    <row r="4780" spans="1:4" x14ac:dyDescent="0.25">
      <c r="A4780" s="133"/>
      <c r="D4780" s="8"/>
    </row>
    <row r="4781" spans="1:4" x14ac:dyDescent="0.25">
      <c r="A4781" s="133"/>
      <c r="D4781" s="8"/>
    </row>
    <row r="4782" spans="1:4" x14ac:dyDescent="0.25">
      <c r="A4782" s="133"/>
      <c r="D4782" s="8"/>
    </row>
    <row r="4783" spans="1:4" x14ac:dyDescent="0.25">
      <c r="A4783" s="133"/>
      <c r="D4783" s="8"/>
    </row>
    <row r="4784" spans="1:4" x14ac:dyDescent="0.25">
      <c r="A4784" s="133"/>
      <c r="D4784" s="8"/>
    </row>
    <row r="4785" spans="1:4" x14ac:dyDescent="0.25">
      <c r="A4785" s="133"/>
      <c r="D4785" s="8"/>
    </row>
    <row r="4786" spans="1:4" x14ac:dyDescent="0.25">
      <c r="A4786" s="133"/>
      <c r="D4786" s="8"/>
    </row>
    <row r="4787" spans="1:4" x14ac:dyDescent="0.25">
      <c r="A4787" s="133"/>
      <c r="D4787" s="8"/>
    </row>
    <row r="4788" spans="1:4" x14ac:dyDescent="0.25">
      <c r="A4788" s="133"/>
      <c r="D4788" s="8"/>
    </row>
    <row r="4789" spans="1:4" x14ac:dyDescent="0.25">
      <c r="A4789" s="133"/>
      <c r="D4789" s="8"/>
    </row>
    <row r="4790" spans="1:4" x14ac:dyDescent="0.25">
      <c r="A4790" s="133"/>
      <c r="D4790" s="8"/>
    </row>
    <row r="4791" spans="1:4" x14ac:dyDescent="0.25">
      <c r="A4791" s="133"/>
      <c r="D4791" s="8"/>
    </row>
    <row r="4792" spans="1:4" x14ac:dyDescent="0.25">
      <c r="A4792" s="133"/>
      <c r="D4792" s="8"/>
    </row>
    <row r="4793" spans="1:4" x14ac:dyDescent="0.25">
      <c r="A4793" s="133"/>
      <c r="D4793" s="8"/>
    </row>
    <row r="4794" spans="1:4" x14ac:dyDescent="0.25">
      <c r="A4794" s="133"/>
      <c r="D4794" s="8"/>
    </row>
    <row r="4795" spans="1:4" x14ac:dyDescent="0.25">
      <c r="A4795" s="133"/>
      <c r="D4795" s="8"/>
    </row>
    <row r="4796" spans="1:4" x14ac:dyDescent="0.25">
      <c r="A4796" s="133"/>
      <c r="D4796" s="8"/>
    </row>
    <row r="4797" spans="1:4" x14ac:dyDescent="0.25">
      <c r="A4797" s="133"/>
      <c r="D4797" s="8"/>
    </row>
    <row r="4798" spans="1:4" x14ac:dyDescent="0.25">
      <c r="A4798" s="133"/>
      <c r="D4798" s="8"/>
    </row>
    <row r="4799" spans="1:4" x14ac:dyDescent="0.25">
      <c r="A4799" s="133"/>
      <c r="D4799" s="8"/>
    </row>
    <row r="4800" spans="1:4" x14ac:dyDescent="0.25">
      <c r="A4800" s="133"/>
      <c r="D4800" s="8"/>
    </row>
    <row r="4801" spans="1:4" x14ac:dyDescent="0.25">
      <c r="A4801" s="133"/>
      <c r="D4801" s="8"/>
    </row>
    <row r="4802" spans="1:4" x14ac:dyDescent="0.25">
      <c r="A4802" s="133"/>
      <c r="D4802" s="8"/>
    </row>
    <row r="4803" spans="1:4" x14ac:dyDescent="0.25">
      <c r="A4803" s="133"/>
      <c r="D4803" s="8"/>
    </row>
    <row r="4804" spans="1:4" x14ac:dyDescent="0.25">
      <c r="A4804" s="133"/>
      <c r="D4804" s="8"/>
    </row>
    <row r="4805" spans="1:4" x14ac:dyDescent="0.25">
      <c r="A4805" s="133"/>
      <c r="D4805" s="8"/>
    </row>
    <row r="4806" spans="1:4" x14ac:dyDescent="0.25">
      <c r="A4806" s="133"/>
      <c r="D4806" s="8"/>
    </row>
    <row r="4807" spans="1:4" x14ac:dyDescent="0.25">
      <c r="A4807" s="133"/>
      <c r="D4807" s="8"/>
    </row>
    <row r="4808" spans="1:4" x14ac:dyDescent="0.25">
      <c r="A4808" s="133"/>
      <c r="D4808" s="8"/>
    </row>
    <row r="4809" spans="1:4" x14ac:dyDescent="0.25">
      <c r="A4809" s="133"/>
      <c r="D4809" s="8"/>
    </row>
    <row r="4810" spans="1:4" x14ac:dyDescent="0.25">
      <c r="A4810" s="133"/>
      <c r="D4810" s="8"/>
    </row>
    <row r="4811" spans="1:4" x14ac:dyDescent="0.25">
      <c r="A4811" s="133"/>
      <c r="D4811" s="8"/>
    </row>
    <row r="4812" spans="1:4" x14ac:dyDescent="0.25">
      <c r="A4812" s="133"/>
      <c r="D4812" s="8"/>
    </row>
    <row r="4813" spans="1:4" x14ac:dyDescent="0.25">
      <c r="A4813" s="133"/>
      <c r="D4813" s="8"/>
    </row>
    <row r="4814" spans="1:4" x14ac:dyDescent="0.25">
      <c r="A4814" s="133"/>
      <c r="D4814" s="8"/>
    </row>
    <row r="4815" spans="1:4" x14ac:dyDescent="0.25">
      <c r="A4815" s="133"/>
      <c r="D4815" s="8"/>
    </row>
    <row r="4816" spans="1:4" x14ac:dyDescent="0.25">
      <c r="A4816" s="133"/>
      <c r="D4816" s="8"/>
    </row>
    <row r="4817" spans="1:4" x14ac:dyDescent="0.25">
      <c r="A4817" s="133"/>
      <c r="D4817" s="8"/>
    </row>
    <row r="4818" spans="1:4" x14ac:dyDescent="0.25">
      <c r="A4818" s="133"/>
      <c r="D4818" s="8"/>
    </row>
    <row r="4819" spans="1:4" x14ac:dyDescent="0.25">
      <c r="A4819" s="133"/>
      <c r="D4819" s="8"/>
    </row>
    <row r="4820" spans="1:4" x14ac:dyDescent="0.25">
      <c r="A4820" s="133"/>
      <c r="D4820" s="8"/>
    </row>
    <row r="4821" spans="1:4" x14ac:dyDescent="0.25">
      <c r="A4821" s="133"/>
      <c r="D4821" s="8"/>
    </row>
    <row r="4822" spans="1:4" x14ac:dyDescent="0.25">
      <c r="A4822" s="133"/>
      <c r="D4822" s="8"/>
    </row>
    <row r="4823" spans="1:4" x14ac:dyDescent="0.25">
      <c r="A4823" s="133"/>
      <c r="D4823" s="8"/>
    </row>
    <row r="4824" spans="1:4" x14ac:dyDescent="0.25">
      <c r="A4824" s="133"/>
      <c r="D4824" s="8"/>
    </row>
    <row r="4825" spans="1:4" x14ac:dyDescent="0.25">
      <c r="A4825" s="133"/>
      <c r="D4825" s="8"/>
    </row>
    <row r="4826" spans="1:4" x14ac:dyDescent="0.25">
      <c r="A4826" s="133"/>
      <c r="D4826" s="8"/>
    </row>
    <row r="4827" spans="1:4" x14ac:dyDescent="0.25">
      <c r="A4827" s="133"/>
      <c r="D4827" s="8"/>
    </row>
    <row r="4828" spans="1:4" x14ac:dyDescent="0.25">
      <c r="A4828" s="133"/>
      <c r="D4828" s="8"/>
    </row>
    <row r="4829" spans="1:4" x14ac:dyDescent="0.25">
      <c r="A4829" s="133"/>
      <c r="D4829" s="8"/>
    </row>
    <row r="4830" spans="1:4" x14ac:dyDescent="0.25">
      <c r="A4830" s="133"/>
      <c r="D4830" s="8"/>
    </row>
    <row r="4831" spans="1:4" x14ac:dyDescent="0.25">
      <c r="A4831" s="133"/>
      <c r="D4831" s="8"/>
    </row>
    <row r="4832" spans="1:4" x14ac:dyDescent="0.25">
      <c r="A4832" s="133"/>
      <c r="D4832" s="8"/>
    </row>
    <row r="4833" spans="1:4" x14ac:dyDescent="0.25">
      <c r="A4833" s="133"/>
      <c r="D4833" s="8"/>
    </row>
    <row r="4834" spans="1:4" x14ac:dyDescent="0.25">
      <c r="A4834" s="133"/>
      <c r="D4834" s="8"/>
    </row>
    <row r="4835" spans="1:4" x14ac:dyDescent="0.25">
      <c r="A4835" s="133"/>
      <c r="D4835" s="8"/>
    </row>
    <row r="4836" spans="1:4" x14ac:dyDescent="0.25">
      <c r="A4836" s="133"/>
      <c r="D4836" s="8"/>
    </row>
    <row r="4837" spans="1:4" x14ac:dyDescent="0.25">
      <c r="A4837" s="133"/>
      <c r="D4837" s="8"/>
    </row>
    <row r="4838" spans="1:4" x14ac:dyDescent="0.25">
      <c r="A4838" s="133"/>
      <c r="D4838" s="8"/>
    </row>
    <row r="4839" spans="1:4" x14ac:dyDescent="0.25">
      <c r="A4839" s="133"/>
      <c r="D4839" s="8"/>
    </row>
    <row r="4840" spans="1:4" x14ac:dyDescent="0.25">
      <c r="A4840" s="133"/>
      <c r="D4840" s="8"/>
    </row>
    <row r="4841" spans="1:4" x14ac:dyDescent="0.25">
      <c r="A4841" s="133"/>
      <c r="D4841" s="8"/>
    </row>
    <row r="4842" spans="1:4" x14ac:dyDescent="0.25">
      <c r="A4842" s="133"/>
      <c r="D4842" s="8"/>
    </row>
    <row r="4843" spans="1:4" x14ac:dyDescent="0.25">
      <c r="A4843" s="133"/>
      <c r="D4843" s="8"/>
    </row>
    <row r="4844" spans="1:4" x14ac:dyDescent="0.25">
      <c r="A4844" s="133"/>
      <c r="D4844" s="8"/>
    </row>
    <row r="4845" spans="1:4" x14ac:dyDescent="0.25">
      <c r="A4845" s="133"/>
      <c r="D4845" s="8"/>
    </row>
    <row r="4846" spans="1:4" x14ac:dyDescent="0.25">
      <c r="A4846" s="133"/>
      <c r="D4846" s="8"/>
    </row>
    <row r="4847" spans="1:4" x14ac:dyDescent="0.25">
      <c r="A4847" s="133"/>
      <c r="D4847" s="8"/>
    </row>
    <row r="4848" spans="1:4" x14ac:dyDescent="0.25">
      <c r="A4848" s="133"/>
      <c r="D4848" s="8"/>
    </row>
    <row r="4849" spans="1:4" x14ac:dyDescent="0.25">
      <c r="A4849" s="133"/>
      <c r="D4849" s="8"/>
    </row>
    <row r="4850" spans="1:4" x14ac:dyDescent="0.25">
      <c r="A4850" s="133"/>
      <c r="D4850" s="8"/>
    </row>
    <row r="4851" spans="1:4" x14ac:dyDescent="0.25">
      <c r="A4851" s="133"/>
      <c r="D4851" s="8"/>
    </row>
    <row r="4852" spans="1:4" x14ac:dyDescent="0.25">
      <c r="A4852" s="133"/>
      <c r="D4852" s="8"/>
    </row>
    <row r="4853" spans="1:4" x14ac:dyDescent="0.25">
      <c r="A4853" s="133"/>
      <c r="D4853" s="8"/>
    </row>
    <row r="4854" spans="1:4" x14ac:dyDescent="0.25">
      <c r="A4854" s="133"/>
      <c r="D4854" s="8"/>
    </row>
    <row r="4855" spans="1:4" x14ac:dyDescent="0.25">
      <c r="A4855" s="133"/>
      <c r="D4855" s="8"/>
    </row>
    <row r="4856" spans="1:4" x14ac:dyDescent="0.25">
      <c r="A4856" s="133"/>
      <c r="D4856" s="8"/>
    </row>
    <row r="4857" spans="1:4" x14ac:dyDescent="0.25">
      <c r="A4857" s="133"/>
      <c r="D4857" s="8"/>
    </row>
    <row r="4858" spans="1:4" x14ac:dyDescent="0.25">
      <c r="A4858" s="133"/>
      <c r="D4858" s="8"/>
    </row>
    <row r="4859" spans="1:4" x14ac:dyDescent="0.25">
      <c r="A4859" s="133"/>
      <c r="D4859" s="8"/>
    </row>
    <row r="4860" spans="1:4" x14ac:dyDescent="0.25">
      <c r="A4860" s="133"/>
      <c r="D4860" s="8"/>
    </row>
    <row r="4861" spans="1:4" x14ac:dyDescent="0.25">
      <c r="A4861" s="133"/>
      <c r="D4861" s="8"/>
    </row>
    <row r="4862" spans="1:4" x14ac:dyDescent="0.25">
      <c r="A4862" s="133"/>
      <c r="D4862" s="8"/>
    </row>
    <row r="4863" spans="1:4" x14ac:dyDescent="0.25">
      <c r="A4863" s="133"/>
      <c r="D4863" s="8"/>
    </row>
    <row r="4864" spans="1:4" x14ac:dyDescent="0.25">
      <c r="A4864" s="133"/>
      <c r="D4864" s="8"/>
    </row>
    <row r="4865" spans="1:4" x14ac:dyDescent="0.25">
      <c r="A4865" s="133"/>
      <c r="D4865" s="8"/>
    </row>
    <row r="4866" spans="1:4" x14ac:dyDescent="0.25">
      <c r="A4866" s="133"/>
      <c r="D4866" s="8"/>
    </row>
    <row r="4867" spans="1:4" x14ac:dyDescent="0.25">
      <c r="A4867" s="133"/>
      <c r="D4867" s="8"/>
    </row>
    <row r="4868" spans="1:4" x14ac:dyDescent="0.25">
      <c r="A4868" s="133"/>
      <c r="D4868" s="8"/>
    </row>
    <row r="4869" spans="1:4" x14ac:dyDescent="0.25">
      <c r="A4869" s="133"/>
      <c r="D4869" s="8"/>
    </row>
    <row r="4870" spans="1:4" x14ac:dyDescent="0.25">
      <c r="A4870" s="133"/>
      <c r="D4870" s="8"/>
    </row>
    <row r="4871" spans="1:4" x14ac:dyDescent="0.25">
      <c r="A4871" s="133"/>
      <c r="D4871" s="8"/>
    </row>
    <row r="4872" spans="1:4" x14ac:dyDescent="0.25">
      <c r="A4872" s="133"/>
      <c r="D4872" s="8"/>
    </row>
    <row r="4873" spans="1:4" x14ac:dyDescent="0.25">
      <c r="A4873" s="133"/>
      <c r="D4873" s="8"/>
    </row>
    <row r="4874" spans="1:4" x14ac:dyDescent="0.25">
      <c r="A4874" s="133"/>
      <c r="D4874" s="8"/>
    </row>
    <row r="4875" spans="1:4" x14ac:dyDescent="0.25">
      <c r="A4875" s="133"/>
      <c r="D4875" s="8"/>
    </row>
    <row r="4876" spans="1:4" x14ac:dyDescent="0.25">
      <c r="A4876" s="133"/>
      <c r="D4876" s="8"/>
    </row>
    <row r="4877" spans="1:4" x14ac:dyDescent="0.25">
      <c r="A4877" s="133"/>
      <c r="D4877" s="8"/>
    </row>
    <row r="4878" spans="1:4" x14ac:dyDescent="0.25">
      <c r="A4878" s="133"/>
      <c r="D4878" s="8"/>
    </row>
    <row r="4879" spans="1:4" x14ac:dyDescent="0.25">
      <c r="A4879" s="133"/>
      <c r="D4879" s="8"/>
    </row>
    <row r="4880" spans="1:4" x14ac:dyDescent="0.25">
      <c r="A4880" s="133"/>
      <c r="D4880" s="8"/>
    </row>
    <row r="4881" spans="1:4" x14ac:dyDescent="0.25">
      <c r="A4881" s="133"/>
      <c r="D4881" s="8"/>
    </row>
    <row r="4882" spans="1:4" x14ac:dyDescent="0.25">
      <c r="A4882" s="133"/>
      <c r="D4882" s="8"/>
    </row>
    <row r="4883" spans="1:4" x14ac:dyDescent="0.25">
      <c r="A4883" s="133"/>
      <c r="D4883" s="8"/>
    </row>
    <row r="4884" spans="1:4" x14ac:dyDescent="0.25">
      <c r="A4884" s="133"/>
      <c r="D4884" s="8"/>
    </row>
    <row r="4885" spans="1:4" x14ac:dyDescent="0.25">
      <c r="A4885" s="133"/>
      <c r="D4885" s="8"/>
    </row>
    <row r="4886" spans="1:4" x14ac:dyDescent="0.25">
      <c r="A4886" s="133"/>
      <c r="D4886" s="8"/>
    </row>
    <row r="4887" spans="1:4" x14ac:dyDescent="0.25">
      <c r="A4887" s="133"/>
      <c r="D4887" s="8"/>
    </row>
    <row r="4888" spans="1:4" x14ac:dyDescent="0.25">
      <c r="A4888" s="133"/>
      <c r="D4888" s="8"/>
    </row>
    <row r="4889" spans="1:4" x14ac:dyDescent="0.25">
      <c r="A4889" s="133"/>
      <c r="D4889" s="8"/>
    </row>
    <row r="4890" spans="1:4" x14ac:dyDescent="0.25">
      <c r="A4890" s="133"/>
      <c r="D4890" s="8"/>
    </row>
    <row r="4891" spans="1:4" x14ac:dyDescent="0.25">
      <c r="A4891" s="133"/>
      <c r="D4891" s="8"/>
    </row>
    <row r="4892" spans="1:4" x14ac:dyDescent="0.25">
      <c r="A4892" s="133"/>
      <c r="D4892" s="8"/>
    </row>
    <row r="4893" spans="1:4" x14ac:dyDescent="0.25">
      <c r="A4893" s="133"/>
      <c r="D4893" s="8"/>
    </row>
    <row r="4894" spans="1:4" x14ac:dyDescent="0.25">
      <c r="A4894" s="133"/>
      <c r="D4894" s="8"/>
    </row>
    <row r="4895" spans="1:4" x14ac:dyDescent="0.25">
      <c r="A4895" s="133"/>
      <c r="D4895" s="8"/>
    </row>
    <row r="4896" spans="1:4" x14ac:dyDescent="0.25">
      <c r="A4896" s="133"/>
      <c r="D4896" s="8"/>
    </row>
    <row r="4897" spans="1:4" x14ac:dyDescent="0.25">
      <c r="A4897" s="133"/>
      <c r="D4897" s="8"/>
    </row>
    <row r="4898" spans="1:4" x14ac:dyDescent="0.25">
      <c r="A4898" s="133"/>
      <c r="D4898" s="8"/>
    </row>
    <row r="4899" spans="1:4" x14ac:dyDescent="0.25">
      <c r="A4899" s="133"/>
      <c r="D4899" s="8"/>
    </row>
    <row r="4900" spans="1:4" x14ac:dyDescent="0.25">
      <c r="A4900" s="133"/>
      <c r="D4900" s="8"/>
    </row>
    <row r="4901" spans="1:4" x14ac:dyDescent="0.25">
      <c r="A4901" s="133"/>
      <c r="D4901" s="8"/>
    </row>
    <row r="4902" spans="1:4" x14ac:dyDescent="0.25">
      <c r="A4902" s="133"/>
      <c r="D4902" s="8"/>
    </row>
    <row r="4903" spans="1:4" x14ac:dyDescent="0.25">
      <c r="A4903" s="133"/>
      <c r="D4903" s="8"/>
    </row>
    <row r="4904" spans="1:4" x14ac:dyDescent="0.25">
      <c r="A4904" s="133"/>
      <c r="D4904" s="8"/>
    </row>
    <row r="4905" spans="1:4" x14ac:dyDescent="0.25">
      <c r="A4905" s="133"/>
      <c r="D4905" s="8"/>
    </row>
    <row r="4906" spans="1:4" x14ac:dyDescent="0.25">
      <c r="A4906" s="133"/>
      <c r="D4906" s="8"/>
    </row>
    <row r="4907" spans="1:4" x14ac:dyDescent="0.25">
      <c r="A4907" s="133"/>
      <c r="D4907" s="8"/>
    </row>
    <row r="4908" spans="1:4" x14ac:dyDescent="0.25">
      <c r="A4908" s="133"/>
      <c r="D4908" s="8"/>
    </row>
    <row r="4909" spans="1:4" x14ac:dyDescent="0.25">
      <c r="A4909" s="133"/>
      <c r="D4909" s="8"/>
    </row>
    <row r="4910" spans="1:4" x14ac:dyDescent="0.25">
      <c r="A4910" s="133"/>
      <c r="D4910" s="8"/>
    </row>
    <row r="4911" spans="1:4" x14ac:dyDescent="0.25">
      <c r="A4911" s="133"/>
      <c r="D4911" s="8"/>
    </row>
    <row r="4912" spans="1:4" x14ac:dyDescent="0.25">
      <c r="A4912" s="133"/>
      <c r="D4912" s="8"/>
    </row>
    <row r="4913" spans="1:4" x14ac:dyDescent="0.25">
      <c r="A4913" s="133"/>
      <c r="D4913" s="8"/>
    </row>
    <row r="4914" spans="1:4" x14ac:dyDescent="0.25">
      <c r="A4914" s="133"/>
      <c r="D4914" s="8"/>
    </row>
    <row r="4915" spans="1:4" x14ac:dyDescent="0.25">
      <c r="A4915" s="133"/>
      <c r="D4915" s="8"/>
    </row>
    <row r="4916" spans="1:4" x14ac:dyDescent="0.25">
      <c r="A4916" s="133"/>
      <c r="D4916" s="8"/>
    </row>
    <row r="4917" spans="1:4" x14ac:dyDescent="0.25">
      <c r="A4917" s="133"/>
      <c r="D4917" s="8"/>
    </row>
    <row r="4918" spans="1:4" x14ac:dyDescent="0.25">
      <c r="A4918" s="133"/>
      <c r="D4918" s="8"/>
    </row>
    <row r="4919" spans="1:4" x14ac:dyDescent="0.25">
      <c r="A4919" s="133"/>
      <c r="D4919" s="8"/>
    </row>
    <row r="4920" spans="1:4" x14ac:dyDescent="0.25">
      <c r="A4920" s="133"/>
      <c r="D4920" s="8"/>
    </row>
    <row r="4921" spans="1:4" x14ac:dyDescent="0.25">
      <c r="A4921" s="133"/>
      <c r="D4921" s="8"/>
    </row>
    <row r="4922" spans="1:4" x14ac:dyDescent="0.25">
      <c r="A4922" s="133"/>
      <c r="D4922" s="8"/>
    </row>
    <row r="4923" spans="1:4" x14ac:dyDescent="0.25">
      <c r="A4923" s="133"/>
      <c r="D4923" s="8"/>
    </row>
    <row r="4924" spans="1:4" x14ac:dyDescent="0.25">
      <c r="A4924" s="133"/>
      <c r="D4924" s="8"/>
    </row>
    <row r="4925" spans="1:4" x14ac:dyDescent="0.25">
      <c r="A4925" s="133"/>
      <c r="D4925" s="8"/>
    </row>
    <row r="4926" spans="1:4" x14ac:dyDescent="0.25">
      <c r="A4926" s="133"/>
      <c r="D4926" s="8"/>
    </row>
    <row r="4927" spans="1:4" x14ac:dyDescent="0.25">
      <c r="A4927" s="133"/>
      <c r="D4927" s="8"/>
    </row>
    <row r="4928" spans="1:4" x14ac:dyDescent="0.25">
      <c r="A4928" s="133"/>
      <c r="D4928" s="8"/>
    </row>
    <row r="4929" spans="1:4" x14ac:dyDescent="0.25">
      <c r="A4929" s="133"/>
      <c r="D4929" s="8"/>
    </row>
    <row r="4930" spans="1:4" x14ac:dyDescent="0.25">
      <c r="A4930" s="133"/>
      <c r="D4930" s="8"/>
    </row>
    <row r="4931" spans="1:4" x14ac:dyDescent="0.25">
      <c r="A4931" s="133"/>
      <c r="D4931" s="8"/>
    </row>
    <row r="4932" spans="1:4" x14ac:dyDescent="0.25">
      <c r="A4932" s="133"/>
      <c r="D4932" s="8"/>
    </row>
    <row r="4933" spans="1:4" x14ac:dyDescent="0.25">
      <c r="A4933" s="133"/>
      <c r="D4933" s="8"/>
    </row>
    <row r="4934" spans="1:4" x14ac:dyDescent="0.25">
      <c r="A4934" s="133"/>
      <c r="D4934" s="8"/>
    </row>
    <row r="4935" spans="1:4" x14ac:dyDescent="0.25">
      <c r="A4935" s="133"/>
      <c r="D4935" s="8"/>
    </row>
    <row r="4936" spans="1:4" x14ac:dyDescent="0.25">
      <c r="A4936" s="133"/>
      <c r="D4936" s="8"/>
    </row>
    <row r="4937" spans="1:4" x14ac:dyDescent="0.25">
      <c r="A4937" s="133"/>
      <c r="D4937" s="8"/>
    </row>
    <row r="4938" spans="1:4" x14ac:dyDescent="0.25">
      <c r="A4938" s="133"/>
      <c r="D4938" s="8"/>
    </row>
    <row r="4939" spans="1:4" x14ac:dyDescent="0.25">
      <c r="A4939" s="133"/>
      <c r="D4939" s="8"/>
    </row>
    <row r="4940" spans="1:4" x14ac:dyDescent="0.25">
      <c r="A4940" s="133"/>
      <c r="D4940" s="8"/>
    </row>
    <row r="4941" spans="1:4" x14ac:dyDescent="0.25">
      <c r="A4941" s="133"/>
      <c r="D4941" s="8"/>
    </row>
    <row r="4942" spans="1:4" x14ac:dyDescent="0.25">
      <c r="A4942" s="133"/>
      <c r="D4942" s="8"/>
    </row>
    <row r="4943" spans="1:4" x14ac:dyDescent="0.25">
      <c r="A4943" s="133"/>
      <c r="D4943" s="8"/>
    </row>
    <row r="4944" spans="1:4" x14ac:dyDescent="0.25">
      <c r="A4944" s="133"/>
      <c r="D4944" s="8"/>
    </row>
    <row r="4945" spans="1:4" x14ac:dyDescent="0.25">
      <c r="A4945" s="133"/>
      <c r="D4945" s="8"/>
    </row>
    <row r="4946" spans="1:4" x14ac:dyDescent="0.25">
      <c r="A4946" s="133"/>
      <c r="D4946" s="8"/>
    </row>
    <row r="4947" spans="1:4" x14ac:dyDescent="0.25">
      <c r="A4947" s="133"/>
      <c r="D4947" s="8"/>
    </row>
    <row r="4948" spans="1:4" x14ac:dyDescent="0.25">
      <c r="A4948" s="133"/>
      <c r="D4948" s="8"/>
    </row>
    <row r="4949" spans="1:4" x14ac:dyDescent="0.25">
      <c r="A4949" s="133"/>
      <c r="D4949" s="8"/>
    </row>
    <row r="4950" spans="1:4" x14ac:dyDescent="0.25">
      <c r="A4950" s="133"/>
      <c r="D4950" s="8"/>
    </row>
    <row r="4951" spans="1:4" x14ac:dyDescent="0.25">
      <c r="A4951" s="133"/>
      <c r="D4951" s="8"/>
    </row>
    <row r="4952" spans="1:4" x14ac:dyDescent="0.25">
      <c r="A4952" s="133"/>
      <c r="D4952" s="8"/>
    </row>
    <row r="4953" spans="1:4" x14ac:dyDescent="0.25">
      <c r="A4953" s="133"/>
      <c r="D4953" s="8"/>
    </row>
    <row r="4954" spans="1:4" x14ac:dyDescent="0.25">
      <c r="A4954" s="133"/>
      <c r="D4954" s="8"/>
    </row>
    <row r="4955" spans="1:4" x14ac:dyDescent="0.25">
      <c r="A4955" s="133"/>
      <c r="D4955" s="8"/>
    </row>
    <row r="4956" spans="1:4" x14ac:dyDescent="0.25">
      <c r="A4956" s="133"/>
      <c r="D4956" s="8"/>
    </row>
    <row r="4957" spans="1:4" x14ac:dyDescent="0.25">
      <c r="A4957" s="133"/>
      <c r="D4957" s="8"/>
    </row>
    <row r="4958" spans="1:4" x14ac:dyDescent="0.25">
      <c r="A4958" s="133"/>
      <c r="D4958" s="8"/>
    </row>
    <row r="4959" spans="1:4" x14ac:dyDescent="0.25">
      <c r="A4959" s="133"/>
      <c r="D4959" s="8"/>
    </row>
    <row r="4960" spans="1:4" x14ac:dyDescent="0.25">
      <c r="A4960" s="133"/>
      <c r="D4960" s="8"/>
    </row>
    <row r="4961" spans="1:4" x14ac:dyDescent="0.25">
      <c r="A4961" s="133"/>
      <c r="D4961" s="8"/>
    </row>
    <row r="4962" spans="1:4" x14ac:dyDescent="0.25">
      <c r="A4962" s="133"/>
      <c r="D4962" s="8"/>
    </row>
    <row r="4963" spans="1:4" x14ac:dyDescent="0.25">
      <c r="A4963" s="133"/>
      <c r="D4963" s="8"/>
    </row>
    <row r="4964" spans="1:4" x14ac:dyDescent="0.25">
      <c r="A4964" s="133"/>
      <c r="D4964" s="8"/>
    </row>
    <row r="4965" spans="1:4" x14ac:dyDescent="0.25">
      <c r="A4965" s="133"/>
      <c r="D4965" s="8"/>
    </row>
    <row r="4966" spans="1:4" x14ac:dyDescent="0.25">
      <c r="A4966" s="133"/>
      <c r="D4966" s="8"/>
    </row>
    <row r="4967" spans="1:4" x14ac:dyDescent="0.25">
      <c r="A4967" s="133"/>
      <c r="D4967" s="8"/>
    </row>
    <row r="4968" spans="1:4" x14ac:dyDescent="0.25">
      <c r="A4968" s="133"/>
      <c r="D4968" s="8"/>
    </row>
    <row r="4969" spans="1:4" x14ac:dyDescent="0.25">
      <c r="A4969" s="133"/>
      <c r="D4969" s="8"/>
    </row>
    <row r="4970" spans="1:4" x14ac:dyDescent="0.25">
      <c r="A4970" s="133"/>
      <c r="D4970" s="8"/>
    </row>
    <row r="4971" spans="1:4" x14ac:dyDescent="0.25">
      <c r="A4971" s="133"/>
      <c r="D4971" s="8"/>
    </row>
    <row r="4972" spans="1:4" x14ac:dyDescent="0.25">
      <c r="A4972" s="133"/>
      <c r="D4972" s="8"/>
    </row>
    <row r="4973" spans="1:4" x14ac:dyDescent="0.25">
      <c r="A4973" s="133"/>
      <c r="D4973" s="8"/>
    </row>
    <row r="4974" spans="1:4" x14ac:dyDescent="0.25">
      <c r="A4974" s="133"/>
      <c r="D4974" s="8"/>
    </row>
    <row r="4975" spans="1:4" x14ac:dyDescent="0.25">
      <c r="A4975" s="133"/>
      <c r="D4975" s="8"/>
    </row>
    <row r="4976" spans="1:4" x14ac:dyDescent="0.25">
      <c r="A4976" s="133"/>
      <c r="D4976" s="8"/>
    </row>
    <row r="4977" spans="1:4" x14ac:dyDescent="0.25">
      <c r="A4977" s="133"/>
      <c r="D4977" s="8"/>
    </row>
    <row r="4978" spans="1:4" x14ac:dyDescent="0.25">
      <c r="A4978" s="133"/>
      <c r="D4978" s="8"/>
    </row>
    <row r="4979" spans="1:4" x14ac:dyDescent="0.25">
      <c r="A4979" s="133"/>
      <c r="D4979" s="8"/>
    </row>
    <row r="4980" spans="1:4" x14ac:dyDescent="0.25">
      <c r="A4980" s="133"/>
      <c r="D4980" s="8"/>
    </row>
    <row r="4981" spans="1:4" x14ac:dyDescent="0.25">
      <c r="A4981" s="133"/>
      <c r="D4981" s="8"/>
    </row>
    <row r="4982" spans="1:4" x14ac:dyDescent="0.25">
      <c r="A4982" s="133"/>
      <c r="D4982" s="8"/>
    </row>
    <row r="4983" spans="1:4" x14ac:dyDescent="0.25">
      <c r="A4983" s="133"/>
      <c r="D4983" s="8"/>
    </row>
    <row r="4984" spans="1:4" x14ac:dyDescent="0.25">
      <c r="A4984" s="133"/>
      <c r="D4984" s="8"/>
    </row>
    <row r="4985" spans="1:4" x14ac:dyDescent="0.25">
      <c r="A4985" s="133"/>
      <c r="D4985" s="8"/>
    </row>
    <row r="4986" spans="1:4" x14ac:dyDescent="0.25">
      <c r="A4986" s="133"/>
      <c r="D4986" s="8"/>
    </row>
    <row r="4987" spans="1:4" x14ac:dyDescent="0.25">
      <c r="A4987" s="133"/>
      <c r="D4987" s="8"/>
    </row>
    <row r="4988" spans="1:4" x14ac:dyDescent="0.25">
      <c r="A4988" s="133"/>
      <c r="D4988" s="8"/>
    </row>
    <row r="4989" spans="1:4" x14ac:dyDescent="0.25">
      <c r="A4989" s="133"/>
      <c r="D4989" s="8"/>
    </row>
    <row r="4990" spans="1:4" x14ac:dyDescent="0.25">
      <c r="A4990" s="133"/>
      <c r="D4990" s="8"/>
    </row>
    <row r="4991" spans="1:4" x14ac:dyDescent="0.25">
      <c r="A4991" s="133"/>
      <c r="D4991" s="8"/>
    </row>
    <row r="4992" spans="1:4" x14ac:dyDescent="0.25">
      <c r="A4992" s="133"/>
      <c r="D4992" s="8"/>
    </row>
    <row r="4993" spans="1:4" x14ac:dyDescent="0.25">
      <c r="A4993" s="133"/>
      <c r="D4993" s="8"/>
    </row>
    <row r="4994" spans="1:4" x14ac:dyDescent="0.25">
      <c r="A4994" s="133"/>
      <c r="D4994" s="8"/>
    </row>
    <row r="4995" spans="1:4" x14ac:dyDescent="0.25">
      <c r="A4995" s="133"/>
      <c r="D4995" s="8"/>
    </row>
    <row r="4996" spans="1:4" x14ac:dyDescent="0.25">
      <c r="A4996" s="133"/>
      <c r="D4996" s="8"/>
    </row>
    <row r="4997" spans="1:4" x14ac:dyDescent="0.25">
      <c r="A4997" s="133"/>
      <c r="D4997" s="8"/>
    </row>
    <row r="4998" spans="1:4" x14ac:dyDescent="0.25">
      <c r="A4998" s="133"/>
      <c r="D4998" s="8"/>
    </row>
    <row r="4999" spans="1:4" x14ac:dyDescent="0.25">
      <c r="A4999" s="133"/>
      <c r="D4999" s="8"/>
    </row>
    <row r="5000" spans="1:4" x14ac:dyDescent="0.25">
      <c r="A5000" s="133"/>
      <c r="D5000" s="8"/>
    </row>
  </sheetData>
  <mergeCells count="8">
    <mergeCell ref="C7:G7"/>
    <mergeCell ref="A332:G336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4008-7D67-4E64-A70B-716C47DE9BCD}">
  <sheetPr>
    <outlinePr summaryBelow="0"/>
  </sheetPr>
  <dimension ref="A1:BH5000"/>
  <sheetViews>
    <sheetView tabSelected="1" topLeftCell="A50" workbookViewId="0">
      <selection activeCell="C193" sqref="C193"/>
    </sheetView>
  </sheetViews>
  <sheetFormatPr defaultRowHeight="13.2" outlineLevelRow="1" x14ac:dyDescent="0.25"/>
  <cols>
    <col min="1" max="1" width="4.33203125" customWidth="1"/>
    <col min="2" max="2" width="14.44140625" style="131" customWidth="1"/>
    <col min="3" max="3" width="38.33203125" style="13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33" width="0" hidden="1" customWidth="1"/>
    <col min="34" max="34" width="87.109375" hidden="1" customWidth="1"/>
    <col min="35" max="36" width="56" hidden="1" customWidth="1"/>
    <col min="37" max="39" width="0" hidden="1" customWidth="1"/>
  </cols>
  <sheetData>
    <row r="1" spans="1:60" ht="15.9" customHeight="1" x14ac:dyDescent="0.3">
      <c r="A1" s="265" t="s">
        <v>7</v>
      </c>
      <c r="B1" s="265"/>
      <c r="C1" s="265"/>
      <c r="D1" s="265"/>
      <c r="E1" s="265"/>
      <c r="F1" s="265"/>
      <c r="G1" s="265"/>
      <c r="AE1" t="s">
        <v>183</v>
      </c>
    </row>
    <row r="2" spans="1:60" ht="15.9" customHeight="1" x14ac:dyDescent="0.25">
      <c r="A2" s="134" t="s">
        <v>8</v>
      </c>
      <c r="B2" s="211" t="s">
        <v>2846</v>
      </c>
      <c r="C2" s="266" t="s">
        <v>44</v>
      </c>
      <c r="D2" s="267"/>
      <c r="E2" s="267"/>
      <c r="F2" s="267"/>
      <c r="G2" s="268"/>
      <c r="AE2" t="s">
        <v>184</v>
      </c>
    </row>
    <row r="3" spans="1:60" ht="15.9" hidden="1" customHeight="1" x14ac:dyDescent="0.25">
      <c r="A3" s="134" t="s">
        <v>9</v>
      </c>
      <c r="B3" s="135"/>
      <c r="C3" s="267"/>
      <c r="D3" s="267"/>
      <c r="E3" s="267"/>
      <c r="F3" s="267"/>
      <c r="G3" s="268"/>
      <c r="AE3" t="s">
        <v>185</v>
      </c>
    </row>
    <row r="4" spans="1:60" ht="15.9" hidden="1" customHeight="1" x14ac:dyDescent="0.25">
      <c r="A4" s="134" t="s">
        <v>10</v>
      </c>
      <c r="B4" s="135" t="s">
        <v>43</v>
      </c>
      <c r="C4" s="266" t="s">
        <v>44</v>
      </c>
      <c r="D4" s="267"/>
      <c r="E4" s="267"/>
      <c r="F4" s="267"/>
      <c r="G4" s="268"/>
      <c r="AE4" t="s">
        <v>186</v>
      </c>
    </row>
    <row r="5" spans="1:60" ht="15.9" hidden="1" customHeight="1" x14ac:dyDescent="0.25">
      <c r="A5" s="134" t="s">
        <v>187</v>
      </c>
      <c r="B5" s="135" t="s">
        <v>43</v>
      </c>
      <c r="C5" s="266" t="s">
        <v>44</v>
      </c>
      <c r="D5" s="266"/>
      <c r="E5" s="266"/>
      <c r="F5" s="266"/>
      <c r="G5" s="26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188</v>
      </c>
    </row>
    <row r="6" spans="1:60" ht="15.9" customHeight="1" x14ac:dyDescent="0.25">
      <c r="A6" s="134" t="s">
        <v>187</v>
      </c>
      <c r="B6" s="137" t="s">
        <v>52</v>
      </c>
      <c r="C6" s="266" t="s">
        <v>53</v>
      </c>
      <c r="D6" s="266"/>
      <c r="E6" s="266"/>
      <c r="F6" s="266"/>
      <c r="G6" s="26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327</v>
      </c>
    </row>
    <row r="7" spans="1:60" ht="15.9" customHeight="1" x14ac:dyDescent="0.25">
      <c r="A7" s="138" t="s">
        <v>187</v>
      </c>
      <c r="B7" s="139" t="s">
        <v>58</v>
      </c>
      <c r="C7" s="245" t="s">
        <v>59</v>
      </c>
      <c r="D7" s="245"/>
      <c r="E7" s="245"/>
      <c r="F7" s="245"/>
      <c r="G7" s="24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190</v>
      </c>
    </row>
    <row r="8" spans="1:60" x14ac:dyDescent="0.25">
      <c r="A8" s="133"/>
      <c r="D8" s="8"/>
    </row>
    <row r="9" spans="1:60" ht="39.6" x14ac:dyDescent="0.25">
      <c r="A9" s="140" t="s">
        <v>191</v>
      </c>
      <c r="B9" s="143" t="s">
        <v>192</v>
      </c>
      <c r="C9" s="143" t="s">
        <v>193</v>
      </c>
      <c r="D9" s="141" t="s">
        <v>194</v>
      </c>
      <c r="E9" s="142" t="s">
        <v>195</v>
      </c>
      <c r="F9" s="144" t="s">
        <v>196</v>
      </c>
      <c r="G9" s="142" t="s">
        <v>30</v>
      </c>
      <c r="H9" s="145" t="s">
        <v>31</v>
      </c>
      <c r="I9" s="145" t="s">
        <v>200</v>
      </c>
      <c r="J9" s="145" t="s">
        <v>32</v>
      </c>
      <c r="K9" s="145" t="s">
        <v>201</v>
      </c>
      <c r="L9" s="145" t="s">
        <v>202</v>
      </c>
      <c r="M9" s="145" t="s">
        <v>203</v>
      </c>
      <c r="N9" s="145" t="s">
        <v>204</v>
      </c>
      <c r="O9" s="145" t="s">
        <v>205</v>
      </c>
      <c r="P9" s="145" t="s">
        <v>206</v>
      </c>
      <c r="Q9" s="145" t="s">
        <v>207</v>
      </c>
      <c r="R9" s="145" t="s">
        <v>208</v>
      </c>
      <c r="S9" s="145" t="s">
        <v>209</v>
      </c>
      <c r="T9" s="145" t="s">
        <v>210</v>
      </c>
      <c r="U9" s="145" t="s">
        <v>211</v>
      </c>
      <c r="V9" s="145" t="s">
        <v>212</v>
      </c>
      <c r="W9" s="145" t="s">
        <v>213</v>
      </c>
      <c r="X9" s="145" t="s">
        <v>214</v>
      </c>
      <c r="Y9" s="19"/>
      <c r="Z9" s="19"/>
      <c r="AA9" s="19"/>
      <c r="AB9" s="19"/>
      <c r="AC9" s="19"/>
      <c r="AD9" s="19" t="s">
        <v>199</v>
      </c>
      <c r="AE9" s="19" t="s">
        <v>197</v>
      </c>
      <c r="AF9" t="s">
        <v>198</v>
      </c>
    </row>
    <row r="10" spans="1:60" x14ac:dyDescent="0.25">
      <c r="A10" s="136"/>
      <c r="B10" s="154"/>
      <c r="C10" s="154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160"/>
      <c r="T10" s="159"/>
      <c r="U10" s="159"/>
      <c r="V10" s="159"/>
      <c r="W10" s="160"/>
      <c r="X10" s="160"/>
      <c r="AH10" s="193"/>
      <c r="AI10" s="193"/>
      <c r="AJ10" s="196"/>
    </row>
    <row r="11" spans="1:60" x14ac:dyDescent="0.25">
      <c r="A11" s="152" t="s">
        <v>215</v>
      </c>
      <c r="B11" s="169" t="s">
        <v>64</v>
      </c>
      <c r="C11" s="169" t="s">
        <v>65</v>
      </c>
      <c r="D11" s="170"/>
      <c r="E11" s="171"/>
      <c r="F11" s="172"/>
      <c r="G11" s="173">
        <f>SUMIF(AE12:AE14,"&lt;&gt;NOR",G12:G14)</f>
        <v>0</v>
      </c>
      <c r="H11" s="172"/>
      <c r="I11" s="172">
        <f>SUM(I12:I14)</f>
        <v>0</v>
      </c>
      <c r="J11" s="172"/>
      <c r="K11" s="172">
        <f>SUM(K12:K14)</f>
        <v>0</v>
      </c>
      <c r="L11" s="172"/>
      <c r="M11" s="172">
        <f>SUM(M12:M14)</f>
        <v>0</v>
      </c>
      <c r="N11" s="172"/>
      <c r="O11" s="172">
        <f>SUM(O12:O14)</f>
        <v>0</v>
      </c>
      <c r="P11" s="172"/>
      <c r="Q11" s="172">
        <f>SUM(Q12:Q14)</f>
        <v>0</v>
      </c>
      <c r="R11" s="174"/>
      <c r="S11" s="174"/>
      <c r="T11" s="172"/>
      <c r="U11" s="172"/>
      <c r="V11" s="172">
        <f>SUM(V12:V14)</f>
        <v>0</v>
      </c>
      <c r="W11" s="174"/>
      <c r="X11" s="175"/>
      <c r="AE11" t="s">
        <v>216</v>
      </c>
      <c r="AH11" s="193"/>
      <c r="AI11" s="193"/>
      <c r="AJ11" s="196"/>
    </row>
    <row r="12" spans="1:60" outlineLevel="1" x14ac:dyDescent="0.25">
      <c r="A12" s="182">
        <v>1</v>
      </c>
      <c r="B12" s="183" t="s">
        <v>2422</v>
      </c>
      <c r="C12" s="183" t="s">
        <v>2423</v>
      </c>
      <c r="D12" s="184" t="s">
        <v>1991</v>
      </c>
      <c r="E12" s="185">
        <v>271</v>
      </c>
      <c r="F12" s="188"/>
      <c r="G12" s="186">
        <f>ROUND(E12*F12,2)</f>
        <v>0</v>
      </c>
      <c r="H12" s="188"/>
      <c r="I12" s="186">
        <f>ROUND(E12*H12,2)</f>
        <v>0</v>
      </c>
      <c r="J12" s="188"/>
      <c r="K12" s="186">
        <f>ROUND(E12*J12,2)</f>
        <v>0</v>
      </c>
      <c r="L12" s="186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7"/>
      <c r="S12" s="187" t="s">
        <v>2424</v>
      </c>
      <c r="T12" s="186" t="s">
        <v>222</v>
      </c>
      <c r="U12" s="186">
        <v>0</v>
      </c>
      <c r="V12" s="186">
        <f>ROUND(E12*U12,2)</f>
        <v>0</v>
      </c>
      <c r="W12" s="187"/>
      <c r="X12" s="187"/>
      <c r="Y12" s="149"/>
      <c r="Z12" s="149"/>
      <c r="AA12" s="149"/>
      <c r="AB12" s="149"/>
      <c r="AC12" s="149"/>
      <c r="AD12" s="149"/>
      <c r="AE12" s="149" t="s">
        <v>1742</v>
      </c>
      <c r="AF12" s="149" t="s">
        <v>2425</v>
      </c>
      <c r="AG12" s="149"/>
      <c r="AH12" s="194"/>
      <c r="AI12" s="194"/>
      <c r="AJ12" s="197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2">
        <v>2</v>
      </c>
      <c r="B13" s="183" t="s">
        <v>2426</v>
      </c>
      <c r="C13" s="183" t="s">
        <v>2427</v>
      </c>
      <c r="D13" s="184" t="s">
        <v>1991</v>
      </c>
      <c r="E13" s="185">
        <v>271</v>
      </c>
      <c r="F13" s="188"/>
      <c r="G13" s="186">
        <f>ROUND(E13*F13,2)</f>
        <v>0</v>
      </c>
      <c r="H13" s="188"/>
      <c r="I13" s="186">
        <f>ROUND(E13*H13,2)</f>
        <v>0</v>
      </c>
      <c r="J13" s="188"/>
      <c r="K13" s="186">
        <f>ROUND(E13*J13,2)</f>
        <v>0</v>
      </c>
      <c r="L13" s="186">
        <v>21</v>
      </c>
      <c r="M13" s="186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7"/>
      <c r="S13" s="187" t="s">
        <v>230</v>
      </c>
      <c r="T13" s="186" t="s">
        <v>222</v>
      </c>
      <c r="U13" s="186">
        <v>0</v>
      </c>
      <c r="V13" s="186">
        <f>ROUND(E13*U13,2)</f>
        <v>0</v>
      </c>
      <c r="W13" s="187"/>
      <c r="X13" s="187"/>
      <c r="Y13" s="149"/>
      <c r="Z13" s="149"/>
      <c r="AA13" s="149"/>
      <c r="AB13" s="149"/>
      <c r="AC13" s="149"/>
      <c r="AD13" s="149"/>
      <c r="AE13" s="149" t="s">
        <v>367</v>
      </c>
      <c r="AF13" s="149" t="s">
        <v>2428</v>
      </c>
      <c r="AG13" s="149"/>
      <c r="AH13" s="194"/>
      <c r="AI13" s="194"/>
      <c r="AJ13" s="197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2">
        <v>3</v>
      </c>
      <c r="B14" s="183" t="s">
        <v>2429</v>
      </c>
      <c r="C14" s="183" t="s">
        <v>2430</v>
      </c>
      <c r="D14" s="184" t="s">
        <v>1991</v>
      </c>
      <c r="E14" s="185">
        <v>50</v>
      </c>
      <c r="F14" s="188"/>
      <c r="G14" s="186">
        <f>ROUND(E14*F14,2)</f>
        <v>0</v>
      </c>
      <c r="H14" s="188"/>
      <c r="I14" s="186">
        <f>ROUND(E14*H14,2)</f>
        <v>0</v>
      </c>
      <c r="J14" s="188"/>
      <c r="K14" s="186">
        <f>ROUND(E14*J14,2)</f>
        <v>0</v>
      </c>
      <c r="L14" s="186">
        <v>21</v>
      </c>
      <c r="M14" s="186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7"/>
      <c r="S14" s="187" t="s">
        <v>2424</v>
      </c>
      <c r="T14" s="186" t="s">
        <v>222</v>
      </c>
      <c r="U14" s="186">
        <v>0</v>
      </c>
      <c r="V14" s="186">
        <f>ROUND(E14*U14,2)</f>
        <v>0</v>
      </c>
      <c r="W14" s="187"/>
      <c r="X14" s="187"/>
      <c r="Y14" s="149"/>
      <c r="Z14" s="149"/>
      <c r="AA14" s="149"/>
      <c r="AB14" s="149"/>
      <c r="AC14" s="149"/>
      <c r="AD14" s="149"/>
      <c r="AE14" s="149" t="s">
        <v>1742</v>
      </c>
      <c r="AF14" s="149" t="s">
        <v>2431</v>
      </c>
      <c r="AG14" s="149"/>
      <c r="AH14" s="194"/>
      <c r="AI14" s="194"/>
      <c r="AJ14" s="197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5">
      <c r="A15" s="136"/>
      <c r="B15" s="154"/>
      <c r="C15" s="154"/>
      <c r="D15" s="157"/>
      <c r="E15" s="158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60"/>
      <c r="S15" s="160"/>
      <c r="T15" s="159"/>
      <c r="U15" s="159"/>
      <c r="V15" s="159"/>
      <c r="W15" s="160"/>
      <c r="X15" s="160"/>
      <c r="AH15" s="193"/>
      <c r="AI15" s="193"/>
      <c r="AJ15" s="196"/>
    </row>
    <row r="16" spans="1:60" x14ac:dyDescent="0.25">
      <c r="A16" s="152" t="s">
        <v>215</v>
      </c>
      <c r="B16" s="169" t="s">
        <v>70</v>
      </c>
      <c r="C16" s="169" t="s">
        <v>71</v>
      </c>
      <c r="D16" s="170"/>
      <c r="E16" s="171"/>
      <c r="F16" s="172"/>
      <c r="G16" s="173">
        <f>SUMIF(AE17:AE31,"&lt;&gt;NOR",G17:G31)</f>
        <v>0</v>
      </c>
      <c r="H16" s="172"/>
      <c r="I16" s="172">
        <f>SUM(I17:I31)</f>
        <v>0</v>
      </c>
      <c r="J16" s="172"/>
      <c r="K16" s="172">
        <f>SUM(K17:K31)</f>
        <v>0</v>
      </c>
      <c r="L16" s="172"/>
      <c r="M16" s="172">
        <f>SUM(M17:M31)</f>
        <v>0</v>
      </c>
      <c r="N16" s="172"/>
      <c r="O16" s="172">
        <f>SUM(O17:O31)</f>
        <v>0</v>
      </c>
      <c r="P16" s="172"/>
      <c r="Q16" s="172">
        <f>SUM(Q17:Q31)</f>
        <v>0</v>
      </c>
      <c r="R16" s="174"/>
      <c r="S16" s="174"/>
      <c r="T16" s="172"/>
      <c r="U16" s="172"/>
      <c r="V16" s="172">
        <f>SUM(V17:V31)</f>
        <v>0</v>
      </c>
      <c r="W16" s="174"/>
      <c r="X16" s="175"/>
      <c r="AE16" t="s">
        <v>216</v>
      </c>
      <c r="AH16" s="193"/>
      <c r="AI16" s="193"/>
      <c r="AJ16" s="196"/>
    </row>
    <row r="17" spans="1:60" ht="20.399999999999999" outlineLevel="1" x14ac:dyDescent="0.25">
      <c r="A17" s="182">
        <v>4</v>
      </c>
      <c r="B17" s="183" t="s">
        <v>2432</v>
      </c>
      <c r="C17" s="183" t="s">
        <v>2433</v>
      </c>
      <c r="D17" s="184" t="s">
        <v>501</v>
      </c>
      <c r="E17" s="185">
        <v>200</v>
      </c>
      <c r="F17" s="188"/>
      <c r="G17" s="186">
        <f t="shared" ref="G17:G31" si="0">ROUND(E17*F17,2)</f>
        <v>0</v>
      </c>
      <c r="H17" s="188"/>
      <c r="I17" s="186">
        <f t="shared" ref="I17:I31" si="1">ROUND(E17*H17,2)</f>
        <v>0</v>
      </c>
      <c r="J17" s="188"/>
      <c r="K17" s="186">
        <f t="shared" ref="K17:K31" si="2">ROUND(E17*J17,2)</f>
        <v>0</v>
      </c>
      <c r="L17" s="186">
        <v>21</v>
      </c>
      <c r="M17" s="186">
        <f t="shared" ref="M17:M31" si="3">G17*(1+L17/100)</f>
        <v>0</v>
      </c>
      <c r="N17" s="186">
        <v>0</v>
      </c>
      <c r="O17" s="186">
        <f t="shared" ref="O17:O31" si="4">ROUND(E17*N17,2)</f>
        <v>0</v>
      </c>
      <c r="P17" s="186">
        <v>0</v>
      </c>
      <c r="Q17" s="186">
        <f t="shared" ref="Q17:Q31" si="5">ROUND(E17*P17,2)</f>
        <v>0</v>
      </c>
      <c r="R17" s="187"/>
      <c r="S17" s="187" t="s">
        <v>2424</v>
      </c>
      <c r="T17" s="186" t="s">
        <v>222</v>
      </c>
      <c r="U17" s="186">
        <v>0</v>
      </c>
      <c r="V17" s="186">
        <f t="shared" ref="V17:V31" si="6">ROUND(E17*U17,2)</f>
        <v>0</v>
      </c>
      <c r="W17" s="187"/>
      <c r="X17" s="187"/>
      <c r="Y17" s="149"/>
      <c r="Z17" s="149"/>
      <c r="AA17" s="149"/>
      <c r="AB17" s="149"/>
      <c r="AC17" s="149"/>
      <c r="AD17" s="149"/>
      <c r="AE17" s="149" t="s">
        <v>1742</v>
      </c>
      <c r="AF17" s="149" t="s">
        <v>2434</v>
      </c>
      <c r="AG17" s="149"/>
      <c r="AH17" s="194"/>
      <c r="AI17" s="194"/>
      <c r="AJ17" s="197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2">
        <v>5</v>
      </c>
      <c r="B18" s="183" t="s">
        <v>2435</v>
      </c>
      <c r="C18" s="183" t="s">
        <v>2436</v>
      </c>
      <c r="D18" s="184" t="s">
        <v>388</v>
      </c>
      <c r="E18" s="185">
        <v>190</v>
      </c>
      <c r="F18" s="188"/>
      <c r="G18" s="186">
        <f t="shared" si="0"/>
        <v>0</v>
      </c>
      <c r="H18" s="188"/>
      <c r="I18" s="186">
        <f t="shared" si="1"/>
        <v>0</v>
      </c>
      <c r="J18" s="188"/>
      <c r="K18" s="186">
        <f t="shared" si="2"/>
        <v>0</v>
      </c>
      <c r="L18" s="186">
        <v>21</v>
      </c>
      <c r="M18" s="186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7"/>
      <c r="S18" s="187" t="s">
        <v>2424</v>
      </c>
      <c r="T18" s="186" t="s">
        <v>222</v>
      </c>
      <c r="U18" s="186">
        <v>0</v>
      </c>
      <c r="V18" s="186">
        <f t="shared" si="6"/>
        <v>0</v>
      </c>
      <c r="W18" s="187"/>
      <c r="X18" s="187"/>
      <c r="Y18" s="149"/>
      <c r="Z18" s="149"/>
      <c r="AA18" s="149"/>
      <c r="AB18" s="149"/>
      <c r="AC18" s="149"/>
      <c r="AD18" s="149"/>
      <c r="AE18" s="149" t="s">
        <v>367</v>
      </c>
      <c r="AF18" s="149" t="s">
        <v>2437</v>
      </c>
      <c r="AG18" s="149"/>
      <c r="AH18" s="194"/>
      <c r="AI18" s="194"/>
      <c r="AJ18" s="197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0.399999999999999" outlineLevel="1" x14ac:dyDescent="0.25">
      <c r="A19" s="182">
        <v>6</v>
      </c>
      <c r="B19" s="183" t="s">
        <v>2438</v>
      </c>
      <c r="C19" s="183" t="s">
        <v>2439</v>
      </c>
      <c r="D19" s="184" t="s">
        <v>501</v>
      </c>
      <c r="E19" s="185">
        <v>200</v>
      </c>
      <c r="F19" s="188"/>
      <c r="G19" s="186">
        <f t="shared" si="0"/>
        <v>0</v>
      </c>
      <c r="H19" s="188"/>
      <c r="I19" s="186">
        <f t="shared" si="1"/>
        <v>0</v>
      </c>
      <c r="J19" s="188"/>
      <c r="K19" s="186">
        <f t="shared" si="2"/>
        <v>0</v>
      </c>
      <c r="L19" s="186">
        <v>21</v>
      </c>
      <c r="M19" s="186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7"/>
      <c r="S19" s="187" t="s">
        <v>2424</v>
      </c>
      <c r="T19" s="186" t="s">
        <v>222</v>
      </c>
      <c r="U19" s="186">
        <v>0</v>
      </c>
      <c r="V19" s="186">
        <f t="shared" si="6"/>
        <v>0</v>
      </c>
      <c r="W19" s="187"/>
      <c r="X19" s="187"/>
      <c r="Y19" s="149"/>
      <c r="Z19" s="149"/>
      <c r="AA19" s="149"/>
      <c r="AB19" s="149"/>
      <c r="AC19" s="149"/>
      <c r="AD19" s="149"/>
      <c r="AE19" s="149" t="s">
        <v>1742</v>
      </c>
      <c r="AF19" s="149" t="s">
        <v>2440</v>
      </c>
      <c r="AG19" s="149"/>
      <c r="AH19" s="194"/>
      <c r="AI19" s="194"/>
      <c r="AJ19" s="197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2">
        <v>7</v>
      </c>
      <c r="B20" s="183" t="s">
        <v>2441</v>
      </c>
      <c r="C20" s="183" t="s">
        <v>2442</v>
      </c>
      <c r="D20" s="184" t="s">
        <v>388</v>
      </c>
      <c r="E20" s="185">
        <v>3.1</v>
      </c>
      <c r="F20" s="188"/>
      <c r="G20" s="186">
        <f t="shared" si="0"/>
        <v>0</v>
      </c>
      <c r="H20" s="188"/>
      <c r="I20" s="186">
        <f t="shared" si="1"/>
        <v>0</v>
      </c>
      <c r="J20" s="188"/>
      <c r="K20" s="186">
        <f t="shared" si="2"/>
        <v>0</v>
      </c>
      <c r="L20" s="186">
        <v>21</v>
      </c>
      <c r="M20" s="186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7"/>
      <c r="S20" s="187" t="s">
        <v>2424</v>
      </c>
      <c r="T20" s="186" t="s">
        <v>222</v>
      </c>
      <c r="U20" s="186">
        <v>0</v>
      </c>
      <c r="V20" s="186">
        <f t="shared" si="6"/>
        <v>0</v>
      </c>
      <c r="W20" s="187"/>
      <c r="X20" s="187"/>
      <c r="Y20" s="149"/>
      <c r="Z20" s="149"/>
      <c r="AA20" s="149"/>
      <c r="AB20" s="149"/>
      <c r="AC20" s="149"/>
      <c r="AD20" s="149"/>
      <c r="AE20" s="149" t="s">
        <v>367</v>
      </c>
      <c r="AF20" s="149" t="s">
        <v>2443</v>
      </c>
      <c r="AG20" s="149"/>
      <c r="AH20" s="194"/>
      <c r="AI20" s="194"/>
      <c r="AJ20" s="197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2">
        <v>8</v>
      </c>
      <c r="B21" s="183" t="s">
        <v>2444</v>
      </c>
      <c r="C21" s="183" t="s">
        <v>2445</v>
      </c>
      <c r="D21" s="184" t="s">
        <v>388</v>
      </c>
      <c r="E21" s="185">
        <v>3.45</v>
      </c>
      <c r="F21" s="188"/>
      <c r="G21" s="186">
        <f t="shared" si="0"/>
        <v>0</v>
      </c>
      <c r="H21" s="188"/>
      <c r="I21" s="186">
        <f t="shared" si="1"/>
        <v>0</v>
      </c>
      <c r="J21" s="188"/>
      <c r="K21" s="186">
        <f t="shared" si="2"/>
        <v>0</v>
      </c>
      <c r="L21" s="186">
        <v>21</v>
      </c>
      <c r="M21" s="186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7"/>
      <c r="S21" s="187" t="s">
        <v>230</v>
      </c>
      <c r="T21" s="186" t="s">
        <v>222</v>
      </c>
      <c r="U21" s="186">
        <v>0</v>
      </c>
      <c r="V21" s="186">
        <f t="shared" si="6"/>
        <v>0</v>
      </c>
      <c r="W21" s="187"/>
      <c r="X21" s="187"/>
      <c r="Y21" s="149"/>
      <c r="Z21" s="149"/>
      <c r="AA21" s="149"/>
      <c r="AB21" s="149"/>
      <c r="AC21" s="149"/>
      <c r="AD21" s="149"/>
      <c r="AE21" s="149" t="s">
        <v>367</v>
      </c>
      <c r="AF21" s="149" t="s">
        <v>2446</v>
      </c>
      <c r="AG21" s="149"/>
      <c r="AH21" s="194"/>
      <c r="AI21" s="194"/>
      <c r="AJ21" s="197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2">
        <v>9</v>
      </c>
      <c r="B22" s="183" t="s">
        <v>2447</v>
      </c>
      <c r="C22" s="183" t="s">
        <v>2448</v>
      </c>
      <c r="D22" s="184" t="s">
        <v>1991</v>
      </c>
      <c r="E22" s="185">
        <v>14</v>
      </c>
      <c r="F22" s="188"/>
      <c r="G22" s="186">
        <f t="shared" si="0"/>
        <v>0</v>
      </c>
      <c r="H22" s="188"/>
      <c r="I22" s="186">
        <f t="shared" si="1"/>
        <v>0</v>
      </c>
      <c r="J22" s="188"/>
      <c r="K22" s="186">
        <f t="shared" si="2"/>
        <v>0</v>
      </c>
      <c r="L22" s="186">
        <v>21</v>
      </c>
      <c r="M22" s="186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7"/>
      <c r="S22" s="187" t="s">
        <v>2424</v>
      </c>
      <c r="T22" s="186" t="s">
        <v>222</v>
      </c>
      <c r="U22" s="186">
        <v>0</v>
      </c>
      <c r="V22" s="186">
        <f t="shared" si="6"/>
        <v>0</v>
      </c>
      <c r="W22" s="187"/>
      <c r="X22" s="187"/>
      <c r="Y22" s="149"/>
      <c r="Z22" s="149"/>
      <c r="AA22" s="149"/>
      <c r="AB22" s="149"/>
      <c r="AC22" s="149"/>
      <c r="AD22" s="149"/>
      <c r="AE22" s="149" t="s">
        <v>1742</v>
      </c>
      <c r="AF22" s="149" t="s">
        <v>2449</v>
      </c>
      <c r="AG22" s="149"/>
      <c r="AH22" s="194"/>
      <c r="AI22" s="194"/>
      <c r="AJ22" s="197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2">
        <v>10</v>
      </c>
      <c r="B23" s="183" t="s">
        <v>2450</v>
      </c>
      <c r="C23" s="183" t="s">
        <v>2451</v>
      </c>
      <c r="D23" s="184" t="s">
        <v>1991</v>
      </c>
      <c r="E23" s="185">
        <v>4</v>
      </c>
      <c r="F23" s="188"/>
      <c r="G23" s="186">
        <f t="shared" si="0"/>
        <v>0</v>
      </c>
      <c r="H23" s="188"/>
      <c r="I23" s="186">
        <f t="shared" si="1"/>
        <v>0</v>
      </c>
      <c r="J23" s="188"/>
      <c r="K23" s="186">
        <f t="shared" si="2"/>
        <v>0</v>
      </c>
      <c r="L23" s="186">
        <v>21</v>
      </c>
      <c r="M23" s="186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7"/>
      <c r="S23" s="187" t="s">
        <v>230</v>
      </c>
      <c r="T23" s="186" t="s">
        <v>222</v>
      </c>
      <c r="U23" s="186">
        <v>0</v>
      </c>
      <c r="V23" s="186">
        <f t="shared" si="6"/>
        <v>0</v>
      </c>
      <c r="W23" s="187"/>
      <c r="X23" s="187"/>
      <c r="Y23" s="149"/>
      <c r="Z23" s="149"/>
      <c r="AA23" s="149"/>
      <c r="AB23" s="149"/>
      <c r="AC23" s="149"/>
      <c r="AD23" s="149"/>
      <c r="AE23" s="149" t="s">
        <v>367</v>
      </c>
      <c r="AF23" s="149" t="s">
        <v>2452</v>
      </c>
      <c r="AG23" s="149"/>
      <c r="AH23" s="194"/>
      <c r="AI23" s="194"/>
      <c r="AJ23" s="197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2">
        <v>11</v>
      </c>
      <c r="B24" s="183" t="s">
        <v>2453</v>
      </c>
      <c r="C24" s="183" t="s">
        <v>2454</v>
      </c>
      <c r="D24" s="184" t="s">
        <v>1991</v>
      </c>
      <c r="E24" s="185">
        <v>10</v>
      </c>
      <c r="F24" s="188"/>
      <c r="G24" s="186">
        <f t="shared" si="0"/>
        <v>0</v>
      </c>
      <c r="H24" s="188"/>
      <c r="I24" s="186">
        <f t="shared" si="1"/>
        <v>0</v>
      </c>
      <c r="J24" s="188"/>
      <c r="K24" s="186">
        <f t="shared" si="2"/>
        <v>0</v>
      </c>
      <c r="L24" s="186">
        <v>21</v>
      </c>
      <c r="M24" s="186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7"/>
      <c r="S24" s="187" t="s">
        <v>230</v>
      </c>
      <c r="T24" s="186" t="s">
        <v>222</v>
      </c>
      <c r="U24" s="186">
        <v>0</v>
      </c>
      <c r="V24" s="186">
        <f t="shared" si="6"/>
        <v>0</v>
      </c>
      <c r="W24" s="187"/>
      <c r="X24" s="187"/>
      <c r="Y24" s="149"/>
      <c r="Z24" s="149"/>
      <c r="AA24" s="149"/>
      <c r="AB24" s="149"/>
      <c r="AC24" s="149"/>
      <c r="AD24" s="149"/>
      <c r="AE24" s="149" t="s">
        <v>367</v>
      </c>
      <c r="AF24" s="149" t="s">
        <v>2455</v>
      </c>
      <c r="AG24" s="149"/>
      <c r="AH24" s="194"/>
      <c r="AI24" s="194"/>
      <c r="AJ24" s="197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2">
        <v>12</v>
      </c>
      <c r="B25" s="183" t="s">
        <v>2456</v>
      </c>
      <c r="C25" s="183" t="s">
        <v>2457</v>
      </c>
      <c r="D25" s="184" t="s">
        <v>501</v>
      </c>
      <c r="E25" s="185">
        <v>2</v>
      </c>
      <c r="F25" s="188"/>
      <c r="G25" s="186">
        <f t="shared" si="0"/>
        <v>0</v>
      </c>
      <c r="H25" s="188"/>
      <c r="I25" s="186">
        <f t="shared" si="1"/>
        <v>0</v>
      </c>
      <c r="J25" s="188"/>
      <c r="K25" s="186">
        <f t="shared" si="2"/>
        <v>0</v>
      </c>
      <c r="L25" s="186">
        <v>21</v>
      </c>
      <c r="M25" s="186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7"/>
      <c r="S25" s="187" t="s">
        <v>2424</v>
      </c>
      <c r="T25" s="186" t="s">
        <v>222</v>
      </c>
      <c r="U25" s="186">
        <v>0</v>
      </c>
      <c r="V25" s="186">
        <f t="shared" si="6"/>
        <v>0</v>
      </c>
      <c r="W25" s="187"/>
      <c r="X25" s="187"/>
      <c r="Y25" s="149"/>
      <c r="Z25" s="149"/>
      <c r="AA25" s="149"/>
      <c r="AB25" s="149"/>
      <c r="AC25" s="149"/>
      <c r="AD25" s="149"/>
      <c r="AE25" s="149" t="s">
        <v>1742</v>
      </c>
      <c r="AF25" s="149" t="s">
        <v>2458</v>
      </c>
      <c r="AG25" s="149"/>
      <c r="AH25" s="194"/>
      <c r="AI25" s="194"/>
      <c r="AJ25" s="197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2">
        <v>13</v>
      </c>
      <c r="B26" s="183" t="s">
        <v>2459</v>
      </c>
      <c r="C26" s="183" t="s">
        <v>2460</v>
      </c>
      <c r="D26" s="184" t="s">
        <v>388</v>
      </c>
      <c r="E26" s="185">
        <v>1</v>
      </c>
      <c r="F26" s="188"/>
      <c r="G26" s="186">
        <f t="shared" si="0"/>
        <v>0</v>
      </c>
      <c r="H26" s="188"/>
      <c r="I26" s="186">
        <f t="shared" si="1"/>
        <v>0</v>
      </c>
      <c r="J26" s="188"/>
      <c r="K26" s="186">
        <f t="shared" si="2"/>
        <v>0</v>
      </c>
      <c r="L26" s="186">
        <v>21</v>
      </c>
      <c r="M26" s="186">
        <f t="shared" si="3"/>
        <v>0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7"/>
      <c r="S26" s="187" t="s">
        <v>230</v>
      </c>
      <c r="T26" s="186" t="s">
        <v>222</v>
      </c>
      <c r="U26" s="186">
        <v>0</v>
      </c>
      <c r="V26" s="186">
        <f t="shared" si="6"/>
        <v>0</v>
      </c>
      <c r="W26" s="187"/>
      <c r="X26" s="187"/>
      <c r="Y26" s="149"/>
      <c r="Z26" s="149"/>
      <c r="AA26" s="149"/>
      <c r="AB26" s="149"/>
      <c r="AC26" s="149"/>
      <c r="AD26" s="149"/>
      <c r="AE26" s="149" t="s">
        <v>367</v>
      </c>
      <c r="AF26" s="149" t="s">
        <v>2461</v>
      </c>
      <c r="AG26" s="149"/>
      <c r="AH26" s="194"/>
      <c r="AI26" s="194"/>
      <c r="AJ26" s="197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2">
        <v>14</v>
      </c>
      <c r="B27" s="183" t="s">
        <v>2462</v>
      </c>
      <c r="C27" s="183" t="s">
        <v>2463</v>
      </c>
      <c r="D27" s="184" t="s">
        <v>1991</v>
      </c>
      <c r="E27" s="185">
        <v>3</v>
      </c>
      <c r="F27" s="188"/>
      <c r="G27" s="186">
        <f t="shared" si="0"/>
        <v>0</v>
      </c>
      <c r="H27" s="188"/>
      <c r="I27" s="186">
        <f t="shared" si="1"/>
        <v>0</v>
      </c>
      <c r="J27" s="188"/>
      <c r="K27" s="186">
        <f t="shared" si="2"/>
        <v>0</v>
      </c>
      <c r="L27" s="186">
        <v>21</v>
      </c>
      <c r="M27" s="186">
        <f t="shared" si="3"/>
        <v>0</v>
      </c>
      <c r="N27" s="186">
        <v>0</v>
      </c>
      <c r="O27" s="186">
        <f t="shared" si="4"/>
        <v>0</v>
      </c>
      <c r="P27" s="186">
        <v>0</v>
      </c>
      <c r="Q27" s="186">
        <f t="shared" si="5"/>
        <v>0</v>
      </c>
      <c r="R27" s="187"/>
      <c r="S27" s="187" t="s">
        <v>2424</v>
      </c>
      <c r="T27" s="186" t="s">
        <v>222</v>
      </c>
      <c r="U27" s="186">
        <v>0</v>
      </c>
      <c r="V27" s="186">
        <f t="shared" si="6"/>
        <v>0</v>
      </c>
      <c r="W27" s="187"/>
      <c r="X27" s="187"/>
      <c r="Y27" s="149"/>
      <c r="Z27" s="149"/>
      <c r="AA27" s="149"/>
      <c r="AB27" s="149"/>
      <c r="AC27" s="149"/>
      <c r="AD27" s="149"/>
      <c r="AE27" s="149" t="s">
        <v>1742</v>
      </c>
      <c r="AF27" s="149" t="s">
        <v>2464</v>
      </c>
      <c r="AG27" s="149"/>
      <c r="AH27" s="194"/>
      <c r="AI27" s="194"/>
      <c r="AJ27" s="197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2">
        <v>15</v>
      </c>
      <c r="B28" s="183" t="s">
        <v>2465</v>
      </c>
      <c r="C28" s="183" t="s">
        <v>2466</v>
      </c>
      <c r="D28" s="184" t="s">
        <v>1991</v>
      </c>
      <c r="E28" s="185">
        <v>3</v>
      </c>
      <c r="F28" s="188"/>
      <c r="G28" s="186">
        <f t="shared" si="0"/>
        <v>0</v>
      </c>
      <c r="H28" s="188"/>
      <c r="I28" s="186">
        <f t="shared" si="1"/>
        <v>0</v>
      </c>
      <c r="J28" s="188"/>
      <c r="K28" s="186">
        <f t="shared" si="2"/>
        <v>0</v>
      </c>
      <c r="L28" s="186">
        <v>21</v>
      </c>
      <c r="M28" s="186">
        <f t="shared" si="3"/>
        <v>0</v>
      </c>
      <c r="N28" s="186">
        <v>0</v>
      </c>
      <c r="O28" s="186">
        <f t="shared" si="4"/>
        <v>0</v>
      </c>
      <c r="P28" s="186">
        <v>0</v>
      </c>
      <c r="Q28" s="186">
        <f t="shared" si="5"/>
        <v>0</v>
      </c>
      <c r="R28" s="187" t="s">
        <v>365</v>
      </c>
      <c r="S28" s="187" t="s">
        <v>221</v>
      </c>
      <c r="T28" s="186" t="s">
        <v>222</v>
      </c>
      <c r="U28" s="186">
        <v>0</v>
      </c>
      <c r="V28" s="186">
        <f t="shared" si="6"/>
        <v>0</v>
      </c>
      <c r="W28" s="187"/>
      <c r="X28" s="187"/>
      <c r="Y28" s="149"/>
      <c r="Z28" s="149"/>
      <c r="AA28" s="149"/>
      <c r="AB28" s="149"/>
      <c r="AC28" s="149"/>
      <c r="AD28" s="149"/>
      <c r="AE28" s="149" t="s">
        <v>367</v>
      </c>
      <c r="AF28" s="149" t="s">
        <v>2467</v>
      </c>
      <c r="AG28" s="149"/>
      <c r="AH28" s="194"/>
      <c r="AI28" s="194"/>
      <c r="AJ28" s="197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2">
        <v>16</v>
      </c>
      <c r="B29" s="183" t="s">
        <v>2468</v>
      </c>
      <c r="C29" s="183" t="s">
        <v>2469</v>
      </c>
      <c r="D29" s="184" t="s">
        <v>2138</v>
      </c>
      <c r="E29" s="185">
        <v>3</v>
      </c>
      <c r="F29" s="188"/>
      <c r="G29" s="186">
        <f t="shared" si="0"/>
        <v>0</v>
      </c>
      <c r="H29" s="188"/>
      <c r="I29" s="186">
        <f t="shared" si="1"/>
        <v>0</v>
      </c>
      <c r="J29" s="188"/>
      <c r="K29" s="186">
        <f t="shared" si="2"/>
        <v>0</v>
      </c>
      <c r="L29" s="186">
        <v>21</v>
      </c>
      <c r="M29" s="186">
        <f t="shared" si="3"/>
        <v>0</v>
      </c>
      <c r="N29" s="186">
        <v>0</v>
      </c>
      <c r="O29" s="186">
        <f t="shared" si="4"/>
        <v>0</v>
      </c>
      <c r="P29" s="186">
        <v>0</v>
      </c>
      <c r="Q29" s="186">
        <f t="shared" si="5"/>
        <v>0</v>
      </c>
      <c r="R29" s="187"/>
      <c r="S29" s="187" t="s">
        <v>2424</v>
      </c>
      <c r="T29" s="186" t="s">
        <v>222</v>
      </c>
      <c r="U29" s="186">
        <v>0</v>
      </c>
      <c r="V29" s="186">
        <f t="shared" si="6"/>
        <v>0</v>
      </c>
      <c r="W29" s="187"/>
      <c r="X29" s="187"/>
      <c r="Y29" s="149"/>
      <c r="Z29" s="149"/>
      <c r="AA29" s="149"/>
      <c r="AB29" s="149"/>
      <c r="AC29" s="149"/>
      <c r="AD29" s="149"/>
      <c r="AE29" s="149" t="s">
        <v>1900</v>
      </c>
      <c r="AF29" s="149" t="s">
        <v>2470</v>
      </c>
      <c r="AG29" s="149"/>
      <c r="AH29" s="194"/>
      <c r="AI29" s="194"/>
      <c r="AJ29" s="197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2">
        <v>17</v>
      </c>
      <c r="B30" s="183" t="s">
        <v>2468</v>
      </c>
      <c r="C30" s="183" t="s">
        <v>2471</v>
      </c>
      <c r="D30" s="184" t="s">
        <v>2138</v>
      </c>
      <c r="E30" s="185">
        <v>3</v>
      </c>
      <c r="F30" s="188"/>
      <c r="G30" s="186">
        <f t="shared" si="0"/>
        <v>0</v>
      </c>
      <c r="H30" s="188"/>
      <c r="I30" s="186">
        <f t="shared" si="1"/>
        <v>0</v>
      </c>
      <c r="J30" s="188"/>
      <c r="K30" s="186">
        <f t="shared" si="2"/>
        <v>0</v>
      </c>
      <c r="L30" s="186">
        <v>21</v>
      </c>
      <c r="M30" s="186">
        <f t="shared" si="3"/>
        <v>0</v>
      </c>
      <c r="N30" s="186">
        <v>0</v>
      </c>
      <c r="O30" s="186">
        <f t="shared" si="4"/>
        <v>0</v>
      </c>
      <c r="P30" s="186">
        <v>0</v>
      </c>
      <c r="Q30" s="186">
        <f t="shared" si="5"/>
        <v>0</v>
      </c>
      <c r="R30" s="187"/>
      <c r="S30" s="187" t="s">
        <v>2424</v>
      </c>
      <c r="T30" s="186" t="s">
        <v>222</v>
      </c>
      <c r="U30" s="186">
        <v>0</v>
      </c>
      <c r="V30" s="186">
        <f t="shared" si="6"/>
        <v>0</v>
      </c>
      <c r="W30" s="187"/>
      <c r="X30" s="187"/>
      <c r="Y30" s="149"/>
      <c r="Z30" s="149"/>
      <c r="AA30" s="149"/>
      <c r="AB30" s="149"/>
      <c r="AC30" s="149"/>
      <c r="AD30" s="149"/>
      <c r="AE30" s="149" t="s">
        <v>1900</v>
      </c>
      <c r="AF30" s="149" t="s">
        <v>2472</v>
      </c>
      <c r="AG30" s="149"/>
      <c r="AH30" s="194"/>
      <c r="AI30" s="194"/>
      <c r="AJ30" s="197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0.399999999999999" outlineLevel="1" x14ac:dyDescent="0.25">
      <c r="A31" s="182">
        <v>18</v>
      </c>
      <c r="B31" s="183" t="s">
        <v>2473</v>
      </c>
      <c r="C31" s="183" t="s">
        <v>2474</v>
      </c>
      <c r="D31" s="184" t="s">
        <v>1991</v>
      </c>
      <c r="E31" s="185">
        <v>1</v>
      </c>
      <c r="F31" s="188"/>
      <c r="G31" s="186">
        <f t="shared" si="0"/>
        <v>0</v>
      </c>
      <c r="H31" s="188"/>
      <c r="I31" s="186">
        <f t="shared" si="1"/>
        <v>0</v>
      </c>
      <c r="J31" s="188"/>
      <c r="K31" s="186">
        <f t="shared" si="2"/>
        <v>0</v>
      </c>
      <c r="L31" s="186">
        <v>21</v>
      </c>
      <c r="M31" s="186">
        <f t="shared" si="3"/>
        <v>0</v>
      </c>
      <c r="N31" s="186">
        <v>0</v>
      </c>
      <c r="O31" s="186">
        <f t="shared" si="4"/>
        <v>0</v>
      </c>
      <c r="P31" s="186">
        <v>0</v>
      </c>
      <c r="Q31" s="186">
        <f t="shared" si="5"/>
        <v>0</v>
      </c>
      <c r="R31" s="187"/>
      <c r="S31" s="187" t="s">
        <v>230</v>
      </c>
      <c r="T31" s="186" t="s">
        <v>222</v>
      </c>
      <c r="U31" s="186">
        <v>0</v>
      </c>
      <c r="V31" s="186">
        <f t="shared" si="6"/>
        <v>0</v>
      </c>
      <c r="W31" s="187"/>
      <c r="X31" s="187"/>
      <c r="Y31" s="149"/>
      <c r="Z31" s="149"/>
      <c r="AA31" s="149"/>
      <c r="AB31" s="149"/>
      <c r="AC31" s="149"/>
      <c r="AD31" s="149"/>
      <c r="AE31" s="149" t="s">
        <v>367</v>
      </c>
      <c r="AF31" s="149" t="s">
        <v>2475</v>
      </c>
      <c r="AG31" s="149"/>
      <c r="AH31" s="194"/>
      <c r="AI31" s="194"/>
      <c r="AJ31" s="197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5">
      <c r="A32" s="136"/>
      <c r="B32" s="154"/>
      <c r="C32" s="154"/>
      <c r="D32" s="157"/>
      <c r="E32" s="15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60"/>
      <c r="S32" s="160"/>
      <c r="T32" s="159"/>
      <c r="U32" s="159"/>
      <c r="V32" s="159"/>
      <c r="W32" s="160"/>
      <c r="X32" s="160"/>
      <c r="AH32" s="193"/>
      <c r="AI32" s="193"/>
      <c r="AJ32" s="196"/>
    </row>
    <row r="33" spans="1:60" x14ac:dyDescent="0.25">
      <c r="A33" s="152" t="s">
        <v>215</v>
      </c>
      <c r="B33" s="169" t="s">
        <v>64</v>
      </c>
      <c r="C33" s="169" t="s">
        <v>65</v>
      </c>
      <c r="D33" s="170"/>
      <c r="E33" s="171"/>
      <c r="F33" s="172"/>
      <c r="G33" s="173">
        <f>SUMIF(AE34:AE45,"&lt;&gt;NOR",G34:G45)</f>
        <v>0</v>
      </c>
      <c r="H33" s="172"/>
      <c r="I33" s="172">
        <f>SUM(I34:I45)</f>
        <v>0</v>
      </c>
      <c r="J33" s="172"/>
      <c r="K33" s="172">
        <f>SUM(K34:K45)</f>
        <v>0</v>
      </c>
      <c r="L33" s="172"/>
      <c r="M33" s="172">
        <f>SUM(M34:M45)</f>
        <v>0</v>
      </c>
      <c r="N33" s="172"/>
      <c r="O33" s="172">
        <f>SUM(O34:O45)</f>
        <v>0</v>
      </c>
      <c r="P33" s="172"/>
      <c r="Q33" s="172">
        <f>SUM(Q34:Q45)</f>
        <v>0</v>
      </c>
      <c r="R33" s="174"/>
      <c r="S33" s="174"/>
      <c r="T33" s="172"/>
      <c r="U33" s="172"/>
      <c r="V33" s="172">
        <f>SUM(V34:V45)</f>
        <v>0</v>
      </c>
      <c r="W33" s="174"/>
      <c r="X33" s="175"/>
      <c r="AE33" t="s">
        <v>216</v>
      </c>
      <c r="AH33" s="193"/>
      <c r="AI33" s="193"/>
      <c r="AJ33" s="196"/>
    </row>
    <row r="34" spans="1:60" ht="20.399999999999999" outlineLevel="1" x14ac:dyDescent="0.25">
      <c r="A34" s="182">
        <v>19</v>
      </c>
      <c r="B34" s="183" t="s">
        <v>2476</v>
      </c>
      <c r="C34" s="183" t="s">
        <v>2477</v>
      </c>
      <c r="D34" s="184" t="s">
        <v>1991</v>
      </c>
      <c r="E34" s="185">
        <v>50</v>
      </c>
      <c r="F34" s="188"/>
      <c r="G34" s="186">
        <f t="shared" ref="G34:G45" si="7">ROUND(E34*F34,2)</f>
        <v>0</v>
      </c>
      <c r="H34" s="188"/>
      <c r="I34" s="186">
        <f t="shared" ref="I34:I45" si="8">ROUND(E34*H34,2)</f>
        <v>0</v>
      </c>
      <c r="J34" s="188"/>
      <c r="K34" s="186">
        <f t="shared" ref="K34:K45" si="9">ROUND(E34*J34,2)</f>
        <v>0</v>
      </c>
      <c r="L34" s="186">
        <v>21</v>
      </c>
      <c r="M34" s="186">
        <f t="shared" ref="M34:M45" si="10">G34*(1+L34/100)</f>
        <v>0</v>
      </c>
      <c r="N34" s="186">
        <v>0</v>
      </c>
      <c r="O34" s="186">
        <f t="shared" ref="O34:O45" si="11">ROUND(E34*N34,2)</f>
        <v>0</v>
      </c>
      <c r="P34" s="186">
        <v>0</v>
      </c>
      <c r="Q34" s="186">
        <f t="shared" ref="Q34:Q45" si="12">ROUND(E34*P34,2)</f>
        <v>0</v>
      </c>
      <c r="R34" s="187" t="s">
        <v>365</v>
      </c>
      <c r="S34" s="187" t="s">
        <v>221</v>
      </c>
      <c r="T34" s="186" t="s">
        <v>222</v>
      </c>
      <c r="U34" s="186">
        <v>0</v>
      </c>
      <c r="V34" s="186">
        <f t="shared" ref="V34:V45" si="13">ROUND(E34*U34,2)</f>
        <v>0</v>
      </c>
      <c r="W34" s="187"/>
      <c r="X34" s="187"/>
      <c r="Y34" s="149"/>
      <c r="Z34" s="149"/>
      <c r="AA34" s="149"/>
      <c r="AB34" s="149"/>
      <c r="AC34" s="149"/>
      <c r="AD34" s="149"/>
      <c r="AE34" s="149" t="s">
        <v>367</v>
      </c>
      <c r="AF34" s="149" t="s">
        <v>2478</v>
      </c>
      <c r="AG34" s="149"/>
      <c r="AH34" s="194"/>
      <c r="AI34" s="194"/>
      <c r="AJ34" s="197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0.399999999999999" outlineLevel="1" x14ac:dyDescent="0.25">
      <c r="A35" s="182">
        <v>20</v>
      </c>
      <c r="B35" s="183" t="s">
        <v>2479</v>
      </c>
      <c r="C35" s="183" t="s">
        <v>2480</v>
      </c>
      <c r="D35" s="184" t="s">
        <v>1991</v>
      </c>
      <c r="E35" s="185">
        <v>50</v>
      </c>
      <c r="F35" s="188"/>
      <c r="G35" s="186">
        <f t="shared" si="7"/>
        <v>0</v>
      </c>
      <c r="H35" s="188"/>
      <c r="I35" s="186">
        <f t="shared" si="8"/>
        <v>0</v>
      </c>
      <c r="J35" s="188"/>
      <c r="K35" s="186">
        <f t="shared" si="9"/>
        <v>0</v>
      </c>
      <c r="L35" s="186">
        <v>21</v>
      </c>
      <c r="M35" s="186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7"/>
      <c r="S35" s="187" t="s">
        <v>2424</v>
      </c>
      <c r="T35" s="186" t="s">
        <v>222</v>
      </c>
      <c r="U35" s="186">
        <v>0</v>
      </c>
      <c r="V35" s="186">
        <f t="shared" si="13"/>
        <v>0</v>
      </c>
      <c r="W35" s="187"/>
      <c r="X35" s="187"/>
      <c r="Y35" s="149"/>
      <c r="Z35" s="149"/>
      <c r="AA35" s="149"/>
      <c r="AB35" s="149"/>
      <c r="AC35" s="149"/>
      <c r="AD35" s="149"/>
      <c r="AE35" s="149" t="s">
        <v>1742</v>
      </c>
      <c r="AF35" s="149" t="s">
        <v>2481</v>
      </c>
      <c r="AG35" s="149"/>
      <c r="AH35" s="194"/>
      <c r="AI35" s="194"/>
      <c r="AJ35" s="197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0.399999999999999" outlineLevel="1" x14ac:dyDescent="0.25">
      <c r="A36" s="182">
        <v>21</v>
      </c>
      <c r="B36" s="183" t="s">
        <v>2482</v>
      </c>
      <c r="C36" s="183" t="s">
        <v>2483</v>
      </c>
      <c r="D36" s="184" t="s">
        <v>501</v>
      </c>
      <c r="E36" s="185">
        <v>400</v>
      </c>
      <c r="F36" s="188"/>
      <c r="G36" s="186">
        <f t="shared" si="7"/>
        <v>0</v>
      </c>
      <c r="H36" s="188"/>
      <c r="I36" s="186">
        <f t="shared" si="8"/>
        <v>0</v>
      </c>
      <c r="J36" s="188"/>
      <c r="K36" s="186">
        <f t="shared" si="9"/>
        <v>0</v>
      </c>
      <c r="L36" s="186">
        <v>21</v>
      </c>
      <c r="M36" s="186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7"/>
      <c r="S36" s="187" t="s">
        <v>2424</v>
      </c>
      <c r="T36" s="186" t="s">
        <v>222</v>
      </c>
      <c r="U36" s="186">
        <v>0</v>
      </c>
      <c r="V36" s="186">
        <f t="shared" si="13"/>
        <v>0</v>
      </c>
      <c r="W36" s="187"/>
      <c r="X36" s="187"/>
      <c r="Y36" s="149"/>
      <c r="Z36" s="149"/>
      <c r="AA36" s="149"/>
      <c r="AB36" s="149"/>
      <c r="AC36" s="149"/>
      <c r="AD36" s="149"/>
      <c r="AE36" s="149" t="s">
        <v>1742</v>
      </c>
      <c r="AF36" s="149" t="s">
        <v>2484</v>
      </c>
      <c r="AG36" s="149"/>
      <c r="AH36" s="194"/>
      <c r="AI36" s="194"/>
      <c r="AJ36" s="197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0.399999999999999" outlineLevel="1" x14ac:dyDescent="0.25">
      <c r="A37" s="182">
        <v>22</v>
      </c>
      <c r="B37" s="183" t="s">
        <v>2485</v>
      </c>
      <c r="C37" s="183" t="s">
        <v>2486</v>
      </c>
      <c r="D37" s="184" t="s">
        <v>501</v>
      </c>
      <c r="E37" s="185">
        <v>400</v>
      </c>
      <c r="F37" s="188"/>
      <c r="G37" s="186">
        <f t="shared" si="7"/>
        <v>0</v>
      </c>
      <c r="H37" s="188"/>
      <c r="I37" s="186">
        <f t="shared" si="8"/>
        <v>0</v>
      </c>
      <c r="J37" s="188"/>
      <c r="K37" s="186">
        <f t="shared" si="9"/>
        <v>0</v>
      </c>
      <c r="L37" s="186">
        <v>21</v>
      </c>
      <c r="M37" s="186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7"/>
      <c r="S37" s="187" t="s">
        <v>2424</v>
      </c>
      <c r="T37" s="186" t="s">
        <v>222</v>
      </c>
      <c r="U37" s="186">
        <v>0</v>
      </c>
      <c r="V37" s="186">
        <f t="shared" si="13"/>
        <v>0</v>
      </c>
      <c r="W37" s="187"/>
      <c r="X37" s="187"/>
      <c r="Y37" s="149"/>
      <c r="Z37" s="149"/>
      <c r="AA37" s="149"/>
      <c r="AB37" s="149"/>
      <c r="AC37" s="149"/>
      <c r="AD37" s="149"/>
      <c r="AE37" s="149" t="s">
        <v>1742</v>
      </c>
      <c r="AF37" s="149" t="s">
        <v>2487</v>
      </c>
      <c r="AG37" s="149"/>
      <c r="AH37" s="194"/>
      <c r="AI37" s="194"/>
      <c r="AJ37" s="197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0.399999999999999" outlineLevel="1" x14ac:dyDescent="0.25">
      <c r="A38" s="182">
        <v>23</v>
      </c>
      <c r="B38" s="183" t="s">
        <v>2488</v>
      </c>
      <c r="C38" s="183" t="s">
        <v>2489</v>
      </c>
      <c r="D38" s="184" t="s">
        <v>501</v>
      </c>
      <c r="E38" s="185">
        <v>400</v>
      </c>
      <c r="F38" s="188"/>
      <c r="G38" s="186">
        <f t="shared" si="7"/>
        <v>0</v>
      </c>
      <c r="H38" s="188"/>
      <c r="I38" s="186">
        <f t="shared" si="8"/>
        <v>0</v>
      </c>
      <c r="J38" s="188"/>
      <c r="K38" s="186">
        <f t="shared" si="9"/>
        <v>0</v>
      </c>
      <c r="L38" s="186">
        <v>21</v>
      </c>
      <c r="M38" s="186">
        <f t="shared" si="10"/>
        <v>0</v>
      </c>
      <c r="N38" s="186">
        <v>0</v>
      </c>
      <c r="O38" s="186">
        <f t="shared" si="11"/>
        <v>0</v>
      </c>
      <c r="P38" s="186">
        <v>0</v>
      </c>
      <c r="Q38" s="186">
        <f t="shared" si="12"/>
        <v>0</v>
      </c>
      <c r="R38" s="187"/>
      <c r="S38" s="187" t="s">
        <v>2424</v>
      </c>
      <c r="T38" s="186" t="s">
        <v>222</v>
      </c>
      <c r="U38" s="186">
        <v>0</v>
      </c>
      <c r="V38" s="186">
        <f t="shared" si="13"/>
        <v>0</v>
      </c>
      <c r="W38" s="187"/>
      <c r="X38" s="187"/>
      <c r="Y38" s="149"/>
      <c r="Z38" s="149"/>
      <c r="AA38" s="149"/>
      <c r="AB38" s="149"/>
      <c r="AC38" s="149"/>
      <c r="AD38" s="149"/>
      <c r="AE38" s="149" t="s">
        <v>1742</v>
      </c>
      <c r="AF38" s="149" t="s">
        <v>2490</v>
      </c>
      <c r="AG38" s="149"/>
      <c r="AH38" s="194"/>
      <c r="AI38" s="194"/>
      <c r="AJ38" s="197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0.399999999999999" outlineLevel="1" x14ac:dyDescent="0.25">
      <c r="A39" s="182">
        <v>24</v>
      </c>
      <c r="B39" s="183" t="s">
        <v>2491</v>
      </c>
      <c r="C39" s="183" t="s">
        <v>2492</v>
      </c>
      <c r="D39" s="184" t="s">
        <v>501</v>
      </c>
      <c r="E39" s="185">
        <v>400</v>
      </c>
      <c r="F39" s="188"/>
      <c r="G39" s="186">
        <f t="shared" si="7"/>
        <v>0</v>
      </c>
      <c r="H39" s="188"/>
      <c r="I39" s="186">
        <f t="shared" si="8"/>
        <v>0</v>
      </c>
      <c r="J39" s="188"/>
      <c r="K39" s="186">
        <f t="shared" si="9"/>
        <v>0</v>
      </c>
      <c r="L39" s="186">
        <v>21</v>
      </c>
      <c r="M39" s="186">
        <f t="shared" si="10"/>
        <v>0</v>
      </c>
      <c r="N39" s="186">
        <v>0</v>
      </c>
      <c r="O39" s="186">
        <f t="shared" si="11"/>
        <v>0</v>
      </c>
      <c r="P39" s="186">
        <v>0</v>
      </c>
      <c r="Q39" s="186">
        <f t="shared" si="12"/>
        <v>0</v>
      </c>
      <c r="R39" s="187"/>
      <c r="S39" s="187" t="s">
        <v>2424</v>
      </c>
      <c r="T39" s="186" t="s">
        <v>222</v>
      </c>
      <c r="U39" s="186">
        <v>0</v>
      </c>
      <c r="V39" s="186">
        <f t="shared" si="13"/>
        <v>0</v>
      </c>
      <c r="W39" s="187"/>
      <c r="X39" s="187"/>
      <c r="Y39" s="149"/>
      <c r="Z39" s="149"/>
      <c r="AA39" s="149"/>
      <c r="AB39" s="149"/>
      <c r="AC39" s="149"/>
      <c r="AD39" s="149"/>
      <c r="AE39" s="149" t="s">
        <v>1742</v>
      </c>
      <c r="AF39" s="149" t="s">
        <v>2493</v>
      </c>
      <c r="AG39" s="149"/>
      <c r="AH39" s="194"/>
      <c r="AI39" s="194"/>
      <c r="AJ39" s="197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0.399999999999999" outlineLevel="1" x14ac:dyDescent="0.25">
      <c r="A40" s="182">
        <v>25</v>
      </c>
      <c r="B40" s="183" t="s">
        <v>2494</v>
      </c>
      <c r="C40" s="183" t="s">
        <v>2495</v>
      </c>
      <c r="D40" s="184" t="s">
        <v>1991</v>
      </c>
      <c r="E40" s="185">
        <v>321</v>
      </c>
      <c r="F40" s="188"/>
      <c r="G40" s="186">
        <f t="shared" si="7"/>
        <v>0</v>
      </c>
      <c r="H40" s="188"/>
      <c r="I40" s="186">
        <f t="shared" si="8"/>
        <v>0</v>
      </c>
      <c r="J40" s="188"/>
      <c r="K40" s="186">
        <f t="shared" si="9"/>
        <v>0</v>
      </c>
      <c r="L40" s="186">
        <v>21</v>
      </c>
      <c r="M40" s="186">
        <f t="shared" si="10"/>
        <v>0</v>
      </c>
      <c r="N40" s="186">
        <v>0</v>
      </c>
      <c r="O40" s="186">
        <f t="shared" si="11"/>
        <v>0</v>
      </c>
      <c r="P40" s="186">
        <v>0</v>
      </c>
      <c r="Q40" s="186">
        <f t="shared" si="12"/>
        <v>0</v>
      </c>
      <c r="R40" s="187"/>
      <c r="S40" s="187" t="s">
        <v>2424</v>
      </c>
      <c r="T40" s="186" t="s">
        <v>222</v>
      </c>
      <c r="U40" s="186">
        <v>0</v>
      </c>
      <c r="V40" s="186">
        <f t="shared" si="13"/>
        <v>0</v>
      </c>
      <c r="W40" s="187"/>
      <c r="X40" s="187"/>
      <c r="Y40" s="149"/>
      <c r="Z40" s="149"/>
      <c r="AA40" s="149"/>
      <c r="AB40" s="149"/>
      <c r="AC40" s="149"/>
      <c r="AD40" s="149"/>
      <c r="AE40" s="149" t="s">
        <v>1742</v>
      </c>
      <c r="AF40" s="149" t="s">
        <v>2496</v>
      </c>
      <c r="AG40" s="149"/>
      <c r="AH40" s="194"/>
      <c r="AI40" s="194"/>
      <c r="AJ40" s="197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0.399999999999999" outlineLevel="1" x14ac:dyDescent="0.25">
      <c r="A41" s="182">
        <v>26</v>
      </c>
      <c r="B41" s="183" t="s">
        <v>2497</v>
      </c>
      <c r="C41" s="183" t="s">
        <v>2498</v>
      </c>
      <c r="D41" s="184" t="s">
        <v>1991</v>
      </c>
      <c r="E41" s="185">
        <v>4</v>
      </c>
      <c r="F41" s="188"/>
      <c r="G41" s="186">
        <f t="shared" si="7"/>
        <v>0</v>
      </c>
      <c r="H41" s="188"/>
      <c r="I41" s="186">
        <f t="shared" si="8"/>
        <v>0</v>
      </c>
      <c r="J41" s="188"/>
      <c r="K41" s="186">
        <f t="shared" si="9"/>
        <v>0</v>
      </c>
      <c r="L41" s="186">
        <v>21</v>
      </c>
      <c r="M41" s="186">
        <f t="shared" si="10"/>
        <v>0</v>
      </c>
      <c r="N41" s="186">
        <v>0</v>
      </c>
      <c r="O41" s="186">
        <f t="shared" si="11"/>
        <v>0</v>
      </c>
      <c r="P41" s="186">
        <v>0</v>
      </c>
      <c r="Q41" s="186">
        <f t="shared" si="12"/>
        <v>0</v>
      </c>
      <c r="R41" s="187"/>
      <c r="S41" s="187" t="s">
        <v>2424</v>
      </c>
      <c r="T41" s="186" t="s">
        <v>222</v>
      </c>
      <c r="U41" s="186">
        <v>0</v>
      </c>
      <c r="V41" s="186">
        <f t="shared" si="13"/>
        <v>0</v>
      </c>
      <c r="W41" s="187"/>
      <c r="X41" s="187"/>
      <c r="Y41" s="149"/>
      <c r="Z41" s="149"/>
      <c r="AA41" s="149"/>
      <c r="AB41" s="149"/>
      <c r="AC41" s="149"/>
      <c r="AD41" s="149"/>
      <c r="AE41" s="149" t="s">
        <v>1742</v>
      </c>
      <c r="AF41" s="149" t="s">
        <v>2499</v>
      </c>
      <c r="AG41" s="149"/>
      <c r="AH41" s="194"/>
      <c r="AI41" s="194"/>
      <c r="AJ41" s="197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0.399999999999999" outlineLevel="1" x14ac:dyDescent="0.25">
      <c r="A42" s="182">
        <v>27</v>
      </c>
      <c r="B42" s="183" t="s">
        <v>2500</v>
      </c>
      <c r="C42" s="183" t="s">
        <v>2501</v>
      </c>
      <c r="D42" s="184" t="s">
        <v>356</v>
      </c>
      <c r="E42" s="185">
        <v>0.5</v>
      </c>
      <c r="F42" s="188"/>
      <c r="G42" s="186">
        <f t="shared" si="7"/>
        <v>0</v>
      </c>
      <c r="H42" s="188"/>
      <c r="I42" s="186">
        <f t="shared" si="8"/>
        <v>0</v>
      </c>
      <c r="J42" s="188"/>
      <c r="K42" s="186">
        <f t="shared" si="9"/>
        <v>0</v>
      </c>
      <c r="L42" s="186">
        <v>21</v>
      </c>
      <c r="M42" s="186">
        <f t="shared" si="10"/>
        <v>0</v>
      </c>
      <c r="N42" s="186">
        <v>0</v>
      </c>
      <c r="O42" s="186">
        <f t="shared" si="11"/>
        <v>0</v>
      </c>
      <c r="P42" s="186">
        <v>0</v>
      </c>
      <c r="Q42" s="186">
        <f t="shared" si="12"/>
        <v>0</v>
      </c>
      <c r="R42" s="187"/>
      <c r="S42" s="187" t="s">
        <v>2424</v>
      </c>
      <c r="T42" s="186" t="s">
        <v>222</v>
      </c>
      <c r="U42" s="186">
        <v>0</v>
      </c>
      <c r="V42" s="186">
        <f t="shared" si="13"/>
        <v>0</v>
      </c>
      <c r="W42" s="187"/>
      <c r="X42" s="187"/>
      <c r="Y42" s="149"/>
      <c r="Z42" s="149"/>
      <c r="AA42" s="149"/>
      <c r="AB42" s="149"/>
      <c r="AC42" s="149"/>
      <c r="AD42" s="149"/>
      <c r="AE42" s="149" t="s">
        <v>1742</v>
      </c>
      <c r="AF42" s="149" t="s">
        <v>2502</v>
      </c>
      <c r="AG42" s="149"/>
      <c r="AH42" s="194"/>
      <c r="AI42" s="194"/>
      <c r="AJ42" s="197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2">
        <v>28</v>
      </c>
      <c r="B43" s="183" t="s">
        <v>2503</v>
      </c>
      <c r="C43" s="183" t="s">
        <v>2504</v>
      </c>
      <c r="D43" s="184" t="s">
        <v>356</v>
      </c>
      <c r="E43" s="185">
        <v>0.5</v>
      </c>
      <c r="F43" s="188"/>
      <c r="G43" s="186">
        <f t="shared" si="7"/>
        <v>0</v>
      </c>
      <c r="H43" s="188"/>
      <c r="I43" s="186">
        <f t="shared" si="8"/>
        <v>0</v>
      </c>
      <c r="J43" s="188"/>
      <c r="K43" s="186">
        <f t="shared" si="9"/>
        <v>0</v>
      </c>
      <c r="L43" s="186">
        <v>21</v>
      </c>
      <c r="M43" s="186">
        <f t="shared" si="10"/>
        <v>0</v>
      </c>
      <c r="N43" s="186">
        <v>0</v>
      </c>
      <c r="O43" s="186">
        <f t="shared" si="11"/>
        <v>0</v>
      </c>
      <c r="P43" s="186">
        <v>0</v>
      </c>
      <c r="Q43" s="186">
        <f t="shared" si="12"/>
        <v>0</v>
      </c>
      <c r="R43" s="187"/>
      <c r="S43" s="187" t="s">
        <v>230</v>
      </c>
      <c r="T43" s="186" t="s">
        <v>222</v>
      </c>
      <c r="U43" s="186">
        <v>0</v>
      </c>
      <c r="V43" s="186">
        <f t="shared" si="13"/>
        <v>0</v>
      </c>
      <c r="W43" s="187"/>
      <c r="X43" s="187"/>
      <c r="Y43" s="149"/>
      <c r="Z43" s="149"/>
      <c r="AA43" s="149"/>
      <c r="AB43" s="149"/>
      <c r="AC43" s="149"/>
      <c r="AD43" s="149"/>
      <c r="AE43" s="149" t="s">
        <v>1742</v>
      </c>
      <c r="AF43" s="149" t="s">
        <v>2505</v>
      </c>
      <c r="AG43" s="149"/>
      <c r="AH43" s="194"/>
      <c r="AI43" s="194"/>
      <c r="AJ43" s="197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0.399999999999999" outlineLevel="1" x14ac:dyDescent="0.25">
      <c r="A44" s="182">
        <v>29</v>
      </c>
      <c r="B44" s="183" t="s">
        <v>2506</v>
      </c>
      <c r="C44" s="183" t="s">
        <v>2507</v>
      </c>
      <c r="D44" s="184" t="s">
        <v>501</v>
      </c>
      <c r="E44" s="185">
        <v>150</v>
      </c>
      <c r="F44" s="188"/>
      <c r="G44" s="186">
        <f t="shared" si="7"/>
        <v>0</v>
      </c>
      <c r="H44" s="188"/>
      <c r="I44" s="186">
        <f t="shared" si="8"/>
        <v>0</v>
      </c>
      <c r="J44" s="188"/>
      <c r="K44" s="186">
        <f t="shared" si="9"/>
        <v>0</v>
      </c>
      <c r="L44" s="186">
        <v>21</v>
      </c>
      <c r="M44" s="186">
        <f t="shared" si="10"/>
        <v>0</v>
      </c>
      <c r="N44" s="186">
        <v>0</v>
      </c>
      <c r="O44" s="186">
        <f t="shared" si="11"/>
        <v>0</v>
      </c>
      <c r="P44" s="186">
        <v>0</v>
      </c>
      <c r="Q44" s="186">
        <f t="shared" si="12"/>
        <v>0</v>
      </c>
      <c r="R44" s="187"/>
      <c r="S44" s="187" t="s">
        <v>2424</v>
      </c>
      <c r="T44" s="186" t="s">
        <v>222</v>
      </c>
      <c r="U44" s="186">
        <v>0</v>
      </c>
      <c r="V44" s="186">
        <f t="shared" si="13"/>
        <v>0</v>
      </c>
      <c r="W44" s="187"/>
      <c r="X44" s="187"/>
      <c r="Y44" s="149"/>
      <c r="Z44" s="149"/>
      <c r="AA44" s="149"/>
      <c r="AB44" s="149"/>
      <c r="AC44" s="149"/>
      <c r="AD44" s="149"/>
      <c r="AE44" s="149" t="s">
        <v>1742</v>
      </c>
      <c r="AF44" s="149" t="s">
        <v>2508</v>
      </c>
      <c r="AG44" s="149"/>
      <c r="AH44" s="194"/>
      <c r="AI44" s="194"/>
      <c r="AJ44" s="197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2">
        <v>30</v>
      </c>
      <c r="B45" s="183" t="s">
        <v>2509</v>
      </c>
      <c r="C45" s="183" t="s">
        <v>2510</v>
      </c>
      <c r="D45" s="184" t="s">
        <v>501</v>
      </c>
      <c r="E45" s="185">
        <v>150</v>
      </c>
      <c r="F45" s="188"/>
      <c r="G45" s="186">
        <f t="shared" si="7"/>
        <v>0</v>
      </c>
      <c r="H45" s="188"/>
      <c r="I45" s="186">
        <f t="shared" si="8"/>
        <v>0</v>
      </c>
      <c r="J45" s="188"/>
      <c r="K45" s="186">
        <f t="shared" si="9"/>
        <v>0</v>
      </c>
      <c r="L45" s="186">
        <v>21</v>
      </c>
      <c r="M45" s="186">
        <f t="shared" si="10"/>
        <v>0</v>
      </c>
      <c r="N45" s="186">
        <v>0</v>
      </c>
      <c r="O45" s="186">
        <f t="shared" si="11"/>
        <v>0</v>
      </c>
      <c r="P45" s="186">
        <v>0</v>
      </c>
      <c r="Q45" s="186">
        <f t="shared" si="12"/>
        <v>0</v>
      </c>
      <c r="R45" s="187"/>
      <c r="S45" s="187" t="s">
        <v>230</v>
      </c>
      <c r="T45" s="186" t="s">
        <v>222</v>
      </c>
      <c r="U45" s="186">
        <v>0</v>
      </c>
      <c r="V45" s="186">
        <f t="shared" si="13"/>
        <v>0</v>
      </c>
      <c r="W45" s="187"/>
      <c r="X45" s="187"/>
      <c r="Y45" s="149"/>
      <c r="Z45" s="149"/>
      <c r="AA45" s="149"/>
      <c r="AB45" s="149"/>
      <c r="AC45" s="149"/>
      <c r="AD45" s="149"/>
      <c r="AE45" s="149" t="s">
        <v>367</v>
      </c>
      <c r="AF45" s="149" t="s">
        <v>2511</v>
      </c>
      <c r="AG45" s="149"/>
      <c r="AH45" s="194"/>
      <c r="AI45" s="194"/>
      <c r="AJ45" s="197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5">
      <c r="A46" s="136"/>
      <c r="B46" s="154"/>
      <c r="C46" s="154"/>
      <c r="D46" s="157"/>
      <c r="E46" s="15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0"/>
      <c r="S46" s="160"/>
      <c r="T46" s="159"/>
      <c r="U46" s="159"/>
      <c r="V46" s="159"/>
      <c r="W46" s="160"/>
      <c r="X46" s="160"/>
      <c r="AH46" s="193"/>
      <c r="AI46" s="193"/>
      <c r="AJ46" s="196"/>
    </row>
    <row r="47" spans="1:60" x14ac:dyDescent="0.25">
      <c r="A47" s="152" t="s">
        <v>215</v>
      </c>
      <c r="B47" s="169" t="s">
        <v>66</v>
      </c>
      <c r="C47" s="169" t="s">
        <v>67</v>
      </c>
      <c r="D47" s="170"/>
      <c r="E47" s="171"/>
      <c r="F47" s="172"/>
      <c r="G47" s="173">
        <f>SUMIF(AE48:AE89,"&lt;&gt;NOR",G48:G89)</f>
        <v>0</v>
      </c>
      <c r="H47" s="172"/>
      <c r="I47" s="172">
        <f>SUM(I48:I89)</f>
        <v>0</v>
      </c>
      <c r="J47" s="172"/>
      <c r="K47" s="172">
        <f>SUM(K48:K89)</f>
        <v>0</v>
      </c>
      <c r="L47" s="172"/>
      <c r="M47" s="172">
        <f>SUM(M48:M89)</f>
        <v>0</v>
      </c>
      <c r="N47" s="172"/>
      <c r="O47" s="172">
        <f>SUM(O48:O89)</f>
        <v>0</v>
      </c>
      <c r="P47" s="172"/>
      <c r="Q47" s="172">
        <f>SUM(Q48:Q89)</f>
        <v>0</v>
      </c>
      <c r="R47" s="174"/>
      <c r="S47" s="174"/>
      <c r="T47" s="172"/>
      <c r="U47" s="172"/>
      <c r="V47" s="172">
        <f>SUM(V48:V89)</f>
        <v>0</v>
      </c>
      <c r="W47" s="174"/>
      <c r="X47" s="175"/>
      <c r="AE47" t="s">
        <v>216</v>
      </c>
      <c r="AH47" s="193"/>
      <c r="AI47" s="193"/>
      <c r="AJ47" s="196"/>
    </row>
    <row r="48" spans="1:60" ht="20.399999999999999" outlineLevel="1" x14ac:dyDescent="0.25">
      <c r="A48" s="182">
        <v>31</v>
      </c>
      <c r="B48" s="183" t="s">
        <v>2512</v>
      </c>
      <c r="C48" s="183" t="s">
        <v>2513</v>
      </c>
      <c r="D48" s="184" t="s">
        <v>1991</v>
      </c>
      <c r="E48" s="185">
        <v>1</v>
      </c>
      <c r="F48" s="188"/>
      <c r="G48" s="186">
        <f t="shared" ref="G48:G87" si="14">ROUND(E48*F48,2)</f>
        <v>0</v>
      </c>
      <c r="H48" s="188"/>
      <c r="I48" s="186">
        <f t="shared" ref="I48:I87" si="15">ROUND(E48*H48,2)</f>
        <v>0</v>
      </c>
      <c r="J48" s="188"/>
      <c r="K48" s="186">
        <f t="shared" ref="K48:K87" si="16">ROUND(E48*J48,2)</f>
        <v>0</v>
      </c>
      <c r="L48" s="186">
        <v>21</v>
      </c>
      <c r="M48" s="186">
        <f t="shared" ref="M48:M87" si="17">G48*(1+L48/100)</f>
        <v>0</v>
      </c>
      <c r="N48" s="186">
        <v>0</v>
      </c>
      <c r="O48" s="186">
        <f t="shared" ref="O48:O87" si="18">ROUND(E48*N48,2)</f>
        <v>0</v>
      </c>
      <c r="P48" s="186">
        <v>0</v>
      </c>
      <c r="Q48" s="186">
        <f t="shared" ref="Q48:Q87" si="19">ROUND(E48*P48,2)</f>
        <v>0</v>
      </c>
      <c r="R48" s="187"/>
      <c r="S48" s="187" t="s">
        <v>2424</v>
      </c>
      <c r="T48" s="186" t="s">
        <v>222</v>
      </c>
      <c r="U48" s="186">
        <v>0</v>
      </c>
      <c r="V48" s="186">
        <f t="shared" ref="V48:V87" si="20">ROUND(E48*U48,2)</f>
        <v>0</v>
      </c>
      <c r="W48" s="187"/>
      <c r="X48" s="187"/>
      <c r="Y48" s="149"/>
      <c r="Z48" s="149"/>
      <c r="AA48" s="149"/>
      <c r="AB48" s="149"/>
      <c r="AC48" s="149"/>
      <c r="AD48" s="149"/>
      <c r="AE48" s="149" t="s">
        <v>1742</v>
      </c>
      <c r="AF48" s="149" t="s">
        <v>2514</v>
      </c>
      <c r="AG48" s="149"/>
      <c r="AH48" s="194"/>
      <c r="AI48" s="194"/>
      <c r="AJ48" s="197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0.399999999999999" outlineLevel="1" x14ac:dyDescent="0.25">
      <c r="A49" s="182">
        <v>32</v>
      </c>
      <c r="B49" s="183" t="s">
        <v>2515</v>
      </c>
      <c r="C49" s="183" t="s">
        <v>2516</v>
      </c>
      <c r="D49" s="184" t="s">
        <v>1991</v>
      </c>
      <c r="E49" s="185">
        <v>1</v>
      </c>
      <c r="F49" s="188"/>
      <c r="G49" s="186">
        <f t="shared" si="14"/>
        <v>0</v>
      </c>
      <c r="H49" s="188"/>
      <c r="I49" s="186">
        <f t="shared" si="15"/>
        <v>0</v>
      </c>
      <c r="J49" s="188"/>
      <c r="K49" s="186">
        <f t="shared" si="16"/>
        <v>0</v>
      </c>
      <c r="L49" s="186">
        <v>21</v>
      </c>
      <c r="M49" s="186">
        <f t="shared" si="17"/>
        <v>0</v>
      </c>
      <c r="N49" s="186">
        <v>0</v>
      </c>
      <c r="O49" s="186">
        <f t="shared" si="18"/>
        <v>0</v>
      </c>
      <c r="P49" s="186">
        <v>0</v>
      </c>
      <c r="Q49" s="186">
        <f t="shared" si="19"/>
        <v>0</v>
      </c>
      <c r="R49" s="187"/>
      <c r="S49" s="187" t="s">
        <v>230</v>
      </c>
      <c r="T49" s="186" t="s">
        <v>222</v>
      </c>
      <c r="U49" s="186">
        <v>0</v>
      </c>
      <c r="V49" s="186">
        <f t="shared" si="20"/>
        <v>0</v>
      </c>
      <c r="W49" s="187"/>
      <c r="X49" s="187"/>
      <c r="Y49" s="149"/>
      <c r="Z49" s="149"/>
      <c r="AA49" s="149"/>
      <c r="AB49" s="149"/>
      <c r="AC49" s="149"/>
      <c r="AD49" s="149"/>
      <c r="AE49" s="149" t="s">
        <v>367</v>
      </c>
      <c r="AF49" s="149" t="s">
        <v>2517</v>
      </c>
      <c r="AG49" s="149"/>
      <c r="AH49" s="194"/>
      <c r="AI49" s="194"/>
      <c r="AJ49" s="197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0.399999999999999" outlineLevel="1" x14ac:dyDescent="0.25">
      <c r="A50" s="182">
        <v>33</v>
      </c>
      <c r="B50" s="183" t="s">
        <v>2518</v>
      </c>
      <c r="C50" s="183" t="s">
        <v>2519</v>
      </c>
      <c r="D50" s="184" t="s">
        <v>330</v>
      </c>
      <c r="E50" s="185">
        <v>1.7</v>
      </c>
      <c r="F50" s="188"/>
      <c r="G50" s="186">
        <f t="shared" si="14"/>
        <v>0</v>
      </c>
      <c r="H50" s="188"/>
      <c r="I50" s="186">
        <f t="shared" si="15"/>
        <v>0</v>
      </c>
      <c r="J50" s="188"/>
      <c r="K50" s="186">
        <f t="shared" si="16"/>
        <v>0</v>
      </c>
      <c r="L50" s="186">
        <v>21</v>
      </c>
      <c r="M50" s="186">
        <f t="shared" si="17"/>
        <v>0</v>
      </c>
      <c r="N50" s="186">
        <v>0</v>
      </c>
      <c r="O50" s="186">
        <f t="shared" si="18"/>
        <v>0</v>
      </c>
      <c r="P50" s="186">
        <v>0</v>
      </c>
      <c r="Q50" s="186">
        <f t="shared" si="19"/>
        <v>0</v>
      </c>
      <c r="R50" s="187"/>
      <c r="S50" s="187" t="s">
        <v>2424</v>
      </c>
      <c r="T50" s="186" t="s">
        <v>222</v>
      </c>
      <c r="U50" s="186">
        <v>0</v>
      </c>
      <c r="V50" s="186">
        <f t="shared" si="20"/>
        <v>0</v>
      </c>
      <c r="W50" s="187"/>
      <c r="X50" s="187"/>
      <c r="Y50" s="149"/>
      <c r="Z50" s="149"/>
      <c r="AA50" s="149"/>
      <c r="AB50" s="149"/>
      <c r="AC50" s="149"/>
      <c r="AD50" s="149"/>
      <c r="AE50" s="149" t="s">
        <v>1742</v>
      </c>
      <c r="AF50" s="149" t="s">
        <v>2520</v>
      </c>
      <c r="AG50" s="149"/>
      <c r="AH50" s="194"/>
      <c r="AI50" s="194"/>
      <c r="AJ50" s="197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2">
        <v>34</v>
      </c>
      <c r="B51" s="183" t="s">
        <v>2521</v>
      </c>
      <c r="C51" s="183" t="s">
        <v>2522</v>
      </c>
      <c r="D51" s="184" t="s">
        <v>1991</v>
      </c>
      <c r="E51" s="185">
        <v>1</v>
      </c>
      <c r="F51" s="188"/>
      <c r="G51" s="186">
        <f t="shared" si="14"/>
        <v>0</v>
      </c>
      <c r="H51" s="188"/>
      <c r="I51" s="186">
        <f t="shared" si="15"/>
        <v>0</v>
      </c>
      <c r="J51" s="188"/>
      <c r="K51" s="186">
        <f t="shared" si="16"/>
        <v>0</v>
      </c>
      <c r="L51" s="186">
        <v>21</v>
      </c>
      <c r="M51" s="186">
        <f t="shared" si="17"/>
        <v>0</v>
      </c>
      <c r="N51" s="186">
        <v>0</v>
      </c>
      <c r="O51" s="186">
        <f t="shared" si="18"/>
        <v>0</v>
      </c>
      <c r="P51" s="186">
        <v>0</v>
      </c>
      <c r="Q51" s="186">
        <f t="shared" si="19"/>
        <v>0</v>
      </c>
      <c r="R51" s="187"/>
      <c r="S51" s="187" t="s">
        <v>2424</v>
      </c>
      <c r="T51" s="186" t="s">
        <v>222</v>
      </c>
      <c r="U51" s="186">
        <v>0</v>
      </c>
      <c r="V51" s="186">
        <f t="shared" si="20"/>
        <v>0</v>
      </c>
      <c r="W51" s="187"/>
      <c r="X51" s="187"/>
      <c r="Y51" s="149"/>
      <c r="Z51" s="149"/>
      <c r="AA51" s="149"/>
      <c r="AB51" s="149"/>
      <c r="AC51" s="149"/>
      <c r="AD51" s="149"/>
      <c r="AE51" s="149" t="s">
        <v>1742</v>
      </c>
      <c r="AF51" s="149" t="s">
        <v>2523</v>
      </c>
      <c r="AG51" s="149"/>
      <c r="AH51" s="194"/>
      <c r="AI51" s="194"/>
      <c r="AJ51" s="197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2">
        <v>35</v>
      </c>
      <c r="B52" s="183" t="s">
        <v>2524</v>
      </c>
      <c r="C52" s="183" t="s">
        <v>2525</v>
      </c>
      <c r="D52" s="184" t="s">
        <v>1991</v>
      </c>
      <c r="E52" s="185">
        <v>1</v>
      </c>
      <c r="F52" s="188"/>
      <c r="G52" s="186">
        <f t="shared" si="14"/>
        <v>0</v>
      </c>
      <c r="H52" s="188"/>
      <c r="I52" s="186">
        <f t="shared" si="15"/>
        <v>0</v>
      </c>
      <c r="J52" s="188"/>
      <c r="K52" s="186">
        <f t="shared" si="16"/>
        <v>0</v>
      </c>
      <c r="L52" s="186">
        <v>21</v>
      </c>
      <c r="M52" s="186">
        <f t="shared" si="17"/>
        <v>0</v>
      </c>
      <c r="N52" s="186">
        <v>0</v>
      </c>
      <c r="O52" s="186">
        <f t="shared" si="18"/>
        <v>0</v>
      </c>
      <c r="P52" s="186">
        <v>0</v>
      </c>
      <c r="Q52" s="186">
        <f t="shared" si="19"/>
        <v>0</v>
      </c>
      <c r="R52" s="187"/>
      <c r="S52" s="187" t="s">
        <v>230</v>
      </c>
      <c r="T52" s="186" t="s">
        <v>222</v>
      </c>
      <c r="U52" s="186">
        <v>0</v>
      </c>
      <c r="V52" s="186">
        <f t="shared" si="20"/>
        <v>0</v>
      </c>
      <c r="W52" s="187"/>
      <c r="X52" s="187"/>
      <c r="Y52" s="149"/>
      <c r="Z52" s="149"/>
      <c r="AA52" s="149"/>
      <c r="AB52" s="149"/>
      <c r="AC52" s="149"/>
      <c r="AD52" s="149"/>
      <c r="AE52" s="149" t="s">
        <v>1742</v>
      </c>
      <c r="AF52" s="149" t="s">
        <v>2526</v>
      </c>
      <c r="AG52" s="149"/>
      <c r="AH52" s="194"/>
      <c r="AI52" s="194"/>
      <c r="AJ52" s="197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0.399999999999999" outlineLevel="1" x14ac:dyDescent="0.25">
      <c r="A53" s="182">
        <v>36</v>
      </c>
      <c r="B53" s="183" t="s">
        <v>2527</v>
      </c>
      <c r="C53" s="183" t="s">
        <v>2528</v>
      </c>
      <c r="D53" s="184" t="s">
        <v>1991</v>
      </c>
      <c r="E53" s="185">
        <v>1</v>
      </c>
      <c r="F53" s="188"/>
      <c r="G53" s="186">
        <f t="shared" si="14"/>
        <v>0</v>
      </c>
      <c r="H53" s="188"/>
      <c r="I53" s="186">
        <f t="shared" si="15"/>
        <v>0</v>
      </c>
      <c r="J53" s="188"/>
      <c r="K53" s="186">
        <f t="shared" si="16"/>
        <v>0</v>
      </c>
      <c r="L53" s="186">
        <v>21</v>
      </c>
      <c r="M53" s="186">
        <f t="shared" si="17"/>
        <v>0</v>
      </c>
      <c r="N53" s="186">
        <v>0</v>
      </c>
      <c r="O53" s="186">
        <f t="shared" si="18"/>
        <v>0</v>
      </c>
      <c r="P53" s="186">
        <v>0</v>
      </c>
      <c r="Q53" s="186">
        <f t="shared" si="19"/>
        <v>0</v>
      </c>
      <c r="R53" s="187"/>
      <c r="S53" s="187" t="s">
        <v>2424</v>
      </c>
      <c r="T53" s="186" t="s">
        <v>222</v>
      </c>
      <c r="U53" s="186">
        <v>0</v>
      </c>
      <c r="V53" s="186">
        <f t="shared" si="20"/>
        <v>0</v>
      </c>
      <c r="W53" s="187"/>
      <c r="X53" s="187"/>
      <c r="Y53" s="149"/>
      <c r="Z53" s="149"/>
      <c r="AA53" s="149"/>
      <c r="AB53" s="149"/>
      <c r="AC53" s="149"/>
      <c r="AD53" s="149"/>
      <c r="AE53" s="149" t="s">
        <v>1742</v>
      </c>
      <c r="AF53" s="149" t="s">
        <v>2529</v>
      </c>
      <c r="AG53" s="149"/>
      <c r="AH53" s="194"/>
      <c r="AI53" s="194"/>
      <c r="AJ53" s="197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2">
        <v>37</v>
      </c>
      <c r="B54" s="183" t="s">
        <v>2530</v>
      </c>
      <c r="C54" s="183" t="s">
        <v>2531</v>
      </c>
      <c r="D54" s="184" t="s">
        <v>1991</v>
      </c>
      <c r="E54" s="185">
        <v>1</v>
      </c>
      <c r="F54" s="188"/>
      <c r="G54" s="186">
        <f t="shared" si="14"/>
        <v>0</v>
      </c>
      <c r="H54" s="188"/>
      <c r="I54" s="186">
        <f t="shared" si="15"/>
        <v>0</v>
      </c>
      <c r="J54" s="188"/>
      <c r="K54" s="186">
        <f t="shared" si="16"/>
        <v>0</v>
      </c>
      <c r="L54" s="186">
        <v>21</v>
      </c>
      <c r="M54" s="186">
        <f t="shared" si="17"/>
        <v>0</v>
      </c>
      <c r="N54" s="186">
        <v>0</v>
      </c>
      <c r="O54" s="186">
        <f t="shared" si="18"/>
        <v>0</v>
      </c>
      <c r="P54" s="186">
        <v>0</v>
      </c>
      <c r="Q54" s="186">
        <f t="shared" si="19"/>
        <v>0</v>
      </c>
      <c r="R54" s="187"/>
      <c r="S54" s="187" t="s">
        <v>230</v>
      </c>
      <c r="T54" s="186" t="s">
        <v>222</v>
      </c>
      <c r="U54" s="186">
        <v>0</v>
      </c>
      <c r="V54" s="186">
        <f t="shared" si="20"/>
        <v>0</v>
      </c>
      <c r="W54" s="187"/>
      <c r="X54" s="187"/>
      <c r="Y54" s="149"/>
      <c r="Z54" s="149"/>
      <c r="AA54" s="149"/>
      <c r="AB54" s="149"/>
      <c r="AC54" s="149"/>
      <c r="AD54" s="149"/>
      <c r="AE54" s="149" t="s">
        <v>367</v>
      </c>
      <c r="AF54" s="149" t="s">
        <v>2532</v>
      </c>
      <c r="AG54" s="149"/>
      <c r="AH54" s="194"/>
      <c r="AI54" s="194"/>
      <c r="AJ54" s="197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0.399999999999999" outlineLevel="1" x14ac:dyDescent="0.25">
      <c r="A55" s="182">
        <v>38</v>
      </c>
      <c r="B55" s="183" t="s">
        <v>2533</v>
      </c>
      <c r="C55" s="183" t="s">
        <v>2534</v>
      </c>
      <c r="D55" s="184" t="s">
        <v>1991</v>
      </c>
      <c r="E55" s="185">
        <v>4</v>
      </c>
      <c r="F55" s="188"/>
      <c r="G55" s="186">
        <f t="shared" si="14"/>
        <v>0</v>
      </c>
      <c r="H55" s="188"/>
      <c r="I55" s="186">
        <f t="shared" si="15"/>
        <v>0</v>
      </c>
      <c r="J55" s="188"/>
      <c r="K55" s="186">
        <f t="shared" si="16"/>
        <v>0</v>
      </c>
      <c r="L55" s="186">
        <v>21</v>
      </c>
      <c r="M55" s="186">
        <f t="shared" si="17"/>
        <v>0</v>
      </c>
      <c r="N55" s="186">
        <v>0</v>
      </c>
      <c r="O55" s="186">
        <f t="shared" si="18"/>
        <v>0</v>
      </c>
      <c r="P55" s="186">
        <v>0</v>
      </c>
      <c r="Q55" s="186">
        <f t="shared" si="19"/>
        <v>0</v>
      </c>
      <c r="R55" s="187"/>
      <c r="S55" s="187" t="s">
        <v>2424</v>
      </c>
      <c r="T55" s="186" t="s">
        <v>222</v>
      </c>
      <c r="U55" s="186">
        <v>0</v>
      </c>
      <c r="V55" s="186">
        <f t="shared" si="20"/>
        <v>0</v>
      </c>
      <c r="W55" s="187"/>
      <c r="X55" s="187"/>
      <c r="Y55" s="149"/>
      <c r="Z55" s="149"/>
      <c r="AA55" s="149"/>
      <c r="AB55" s="149"/>
      <c r="AC55" s="149"/>
      <c r="AD55" s="149"/>
      <c r="AE55" s="149" t="s">
        <v>1742</v>
      </c>
      <c r="AF55" s="149" t="s">
        <v>2535</v>
      </c>
      <c r="AG55" s="149"/>
      <c r="AH55" s="194"/>
      <c r="AI55" s="194"/>
      <c r="AJ55" s="197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2">
        <v>39</v>
      </c>
      <c r="B56" s="183" t="s">
        <v>2536</v>
      </c>
      <c r="C56" s="183" t="s">
        <v>2537</v>
      </c>
      <c r="D56" s="184" t="s">
        <v>1991</v>
      </c>
      <c r="E56" s="185">
        <v>3</v>
      </c>
      <c r="F56" s="188"/>
      <c r="G56" s="186">
        <f t="shared" si="14"/>
        <v>0</v>
      </c>
      <c r="H56" s="188"/>
      <c r="I56" s="186">
        <f t="shared" si="15"/>
        <v>0</v>
      </c>
      <c r="J56" s="188"/>
      <c r="K56" s="186">
        <f t="shared" si="16"/>
        <v>0</v>
      </c>
      <c r="L56" s="186">
        <v>21</v>
      </c>
      <c r="M56" s="186">
        <f t="shared" si="17"/>
        <v>0</v>
      </c>
      <c r="N56" s="186">
        <v>0</v>
      </c>
      <c r="O56" s="186">
        <f t="shared" si="18"/>
        <v>0</v>
      </c>
      <c r="P56" s="186">
        <v>0</v>
      </c>
      <c r="Q56" s="186">
        <f t="shared" si="19"/>
        <v>0</v>
      </c>
      <c r="R56" s="187"/>
      <c r="S56" s="187" t="s">
        <v>230</v>
      </c>
      <c r="T56" s="186" t="s">
        <v>222</v>
      </c>
      <c r="U56" s="186">
        <v>0</v>
      </c>
      <c r="V56" s="186">
        <f t="shared" si="20"/>
        <v>0</v>
      </c>
      <c r="W56" s="187"/>
      <c r="X56" s="187"/>
      <c r="Y56" s="149"/>
      <c r="Z56" s="149"/>
      <c r="AA56" s="149"/>
      <c r="AB56" s="149"/>
      <c r="AC56" s="149"/>
      <c r="AD56" s="149"/>
      <c r="AE56" s="149" t="s">
        <v>367</v>
      </c>
      <c r="AF56" s="149" t="s">
        <v>2538</v>
      </c>
      <c r="AG56" s="149"/>
      <c r="AH56" s="194"/>
      <c r="AI56" s="194"/>
      <c r="AJ56" s="197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82">
        <v>40</v>
      </c>
      <c r="B57" s="183" t="s">
        <v>2539</v>
      </c>
      <c r="C57" s="183" t="s">
        <v>2540</v>
      </c>
      <c r="D57" s="184" t="s">
        <v>1991</v>
      </c>
      <c r="E57" s="185">
        <v>60</v>
      </c>
      <c r="F57" s="188"/>
      <c r="G57" s="186">
        <f t="shared" si="14"/>
        <v>0</v>
      </c>
      <c r="H57" s="188"/>
      <c r="I57" s="186">
        <f t="shared" si="15"/>
        <v>0</v>
      </c>
      <c r="J57" s="188"/>
      <c r="K57" s="186">
        <f t="shared" si="16"/>
        <v>0</v>
      </c>
      <c r="L57" s="186">
        <v>21</v>
      </c>
      <c r="M57" s="186">
        <f t="shared" si="17"/>
        <v>0</v>
      </c>
      <c r="N57" s="186">
        <v>0</v>
      </c>
      <c r="O57" s="186">
        <f t="shared" si="18"/>
        <v>0</v>
      </c>
      <c r="P57" s="186">
        <v>0</v>
      </c>
      <c r="Q57" s="186">
        <f t="shared" si="19"/>
        <v>0</v>
      </c>
      <c r="R57" s="187"/>
      <c r="S57" s="187" t="s">
        <v>2424</v>
      </c>
      <c r="T57" s="186" t="s">
        <v>222</v>
      </c>
      <c r="U57" s="186">
        <v>0</v>
      </c>
      <c r="V57" s="186">
        <f t="shared" si="20"/>
        <v>0</v>
      </c>
      <c r="W57" s="187"/>
      <c r="X57" s="187"/>
      <c r="Y57" s="149"/>
      <c r="Z57" s="149"/>
      <c r="AA57" s="149"/>
      <c r="AB57" s="149"/>
      <c r="AC57" s="149"/>
      <c r="AD57" s="149"/>
      <c r="AE57" s="149" t="s">
        <v>1742</v>
      </c>
      <c r="AF57" s="149" t="s">
        <v>2541</v>
      </c>
      <c r="AG57" s="149"/>
      <c r="AH57" s="194"/>
      <c r="AI57" s="194"/>
      <c r="AJ57" s="197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82">
        <v>41</v>
      </c>
      <c r="B58" s="183" t="s">
        <v>2542</v>
      </c>
      <c r="C58" s="183" t="s">
        <v>2543</v>
      </c>
      <c r="D58" s="184" t="s">
        <v>1991</v>
      </c>
      <c r="E58" s="185">
        <v>2</v>
      </c>
      <c r="F58" s="188"/>
      <c r="G58" s="186">
        <f t="shared" si="14"/>
        <v>0</v>
      </c>
      <c r="H58" s="188"/>
      <c r="I58" s="186">
        <f t="shared" si="15"/>
        <v>0</v>
      </c>
      <c r="J58" s="188"/>
      <c r="K58" s="186">
        <f t="shared" si="16"/>
        <v>0</v>
      </c>
      <c r="L58" s="186">
        <v>21</v>
      </c>
      <c r="M58" s="186">
        <f t="shared" si="17"/>
        <v>0</v>
      </c>
      <c r="N58" s="186">
        <v>0</v>
      </c>
      <c r="O58" s="186">
        <f t="shared" si="18"/>
        <v>0</v>
      </c>
      <c r="P58" s="186">
        <v>0</v>
      </c>
      <c r="Q58" s="186">
        <f t="shared" si="19"/>
        <v>0</v>
      </c>
      <c r="R58" s="187" t="s">
        <v>365</v>
      </c>
      <c r="S58" s="187" t="s">
        <v>221</v>
      </c>
      <c r="T58" s="186" t="s">
        <v>222</v>
      </c>
      <c r="U58" s="186">
        <v>0</v>
      </c>
      <c r="V58" s="186">
        <f t="shared" si="20"/>
        <v>0</v>
      </c>
      <c r="W58" s="187"/>
      <c r="X58" s="187"/>
      <c r="Y58" s="149"/>
      <c r="Z58" s="149"/>
      <c r="AA58" s="149"/>
      <c r="AB58" s="149"/>
      <c r="AC58" s="149"/>
      <c r="AD58" s="149"/>
      <c r="AE58" s="149" t="s">
        <v>367</v>
      </c>
      <c r="AF58" s="149" t="s">
        <v>2544</v>
      </c>
      <c r="AG58" s="149"/>
      <c r="AH58" s="194"/>
      <c r="AI58" s="194"/>
      <c r="AJ58" s="197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82">
        <v>42</v>
      </c>
      <c r="B59" s="183" t="s">
        <v>2545</v>
      </c>
      <c r="C59" s="183" t="s">
        <v>2546</v>
      </c>
      <c r="D59" s="184" t="s">
        <v>1991</v>
      </c>
      <c r="E59" s="185">
        <v>13</v>
      </c>
      <c r="F59" s="188"/>
      <c r="G59" s="186">
        <f t="shared" si="14"/>
        <v>0</v>
      </c>
      <c r="H59" s="188"/>
      <c r="I59" s="186">
        <f t="shared" si="15"/>
        <v>0</v>
      </c>
      <c r="J59" s="188"/>
      <c r="K59" s="186">
        <f t="shared" si="16"/>
        <v>0</v>
      </c>
      <c r="L59" s="186">
        <v>21</v>
      </c>
      <c r="M59" s="186">
        <f t="shared" si="17"/>
        <v>0</v>
      </c>
      <c r="N59" s="186">
        <v>0</v>
      </c>
      <c r="O59" s="186">
        <f t="shared" si="18"/>
        <v>0</v>
      </c>
      <c r="P59" s="186">
        <v>0</v>
      </c>
      <c r="Q59" s="186">
        <f t="shared" si="19"/>
        <v>0</v>
      </c>
      <c r="R59" s="187" t="s">
        <v>365</v>
      </c>
      <c r="S59" s="187" t="s">
        <v>221</v>
      </c>
      <c r="T59" s="186" t="s">
        <v>222</v>
      </c>
      <c r="U59" s="186">
        <v>0</v>
      </c>
      <c r="V59" s="186">
        <f t="shared" si="20"/>
        <v>0</v>
      </c>
      <c r="W59" s="187"/>
      <c r="X59" s="187"/>
      <c r="Y59" s="149"/>
      <c r="Z59" s="149"/>
      <c r="AA59" s="149"/>
      <c r="AB59" s="149"/>
      <c r="AC59" s="149"/>
      <c r="AD59" s="149"/>
      <c r="AE59" s="149" t="s">
        <v>367</v>
      </c>
      <c r="AF59" s="149" t="s">
        <v>2547</v>
      </c>
      <c r="AG59" s="149"/>
      <c r="AH59" s="194"/>
      <c r="AI59" s="194"/>
      <c r="AJ59" s="197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82">
        <v>43</v>
      </c>
      <c r="B60" s="183" t="s">
        <v>2548</v>
      </c>
      <c r="C60" s="183" t="s">
        <v>2549</v>
      </c>
      <c r="D60" s="184" t="s">
        <v>1991</v>
      </c>
      <c r="E60" s="185">
        <v>4</v>
      </c>
      <c r="F60" s="188"/>
      <c r="G60" s="186">
        <f t="shared" si="14"/>
        <v>0</v>
      </c>
      <c r="H60" s="188"/>
      <c r="I60" s="186">
        <f t="shared" si="15"/>
        <v>0</v>
      </c>
      <c r="J60" s="188"/>
      <c r="K60" s="186">
        <f t="shared" si="16"/>
        <v>0</v>
      </c>
      <c r="L60" s="186">
        <v>21</v>
      </c>
      <c r="M60" s="186">
        <f t="shared" si="17"/>
        <v>0</v>
      </c>
      <c r="N60" s="186">
        <v>0</v>
      </c>
      <c r="O60" s="186">
        <f t="shared" si="18"/>
        <v>0</v>
      </c>
      <c r="P60" s="186">
        <v>0</v>
      </c>
      <c r="Q60" s="186">
        <f t="shared" si="19"/>
        <v>0</v>
      </c>
      <c r="R60" s="187"/>
      <c r="S60" s="187" t="s">
        <v>230</v>
      </c>
      <c r="T60" s="186" t="s">
        <v>222</v>
      </c>
      <c r="U60" s="186">
        <v>0</v>
      </c>
      <c r="V60" s="186">
        <f t="shared" si="20"/>
        <v>0</v>
      </c>
      <c r="W60" s="187"/>
      <c r="X60" s="187"/>
      <c r="Y60" s="149"/>
      <c r="Z60" s="149"/>
      <c r="AA60" s="149"/>
      <c r="AB60" s="149"/>
      <c r="AC60" s="149"/>
      <c r="AD60" s="149"/>
      <c r="AE60" s="149" t="s">
        <v>367</v>
      </c>
      <c r="AF60" s="149" t="s">
        <v>2550</v>
      </c>
      <c r="AG60" s="149"/>
      <c r="AH60" s="194"/>
      <c r="AI60" s="194"/>
      <c r="AJ60" s="197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82">
        <v>44</v>
      </c>
      <c r="B61" s="183" t="s">
        <v>2551</v>
      </c>
      <c r="C61" s="183" t="s">
        <v>2552</v>
      </c>
      <c r="D61" s="184" t="s">
        <v>1991</v>
      </c>
      <c r="E61" s="185">
        <v>41</v>
      </c>
      <c r="F61" s="188"/>
      <c r="G61" s="186">
        <f t="shared" si="14"/>
        <v>0</v>
      </c>
      <c r="H61" s="188"/>
      <c r="I61" s="186">
        <f t="shared" si="15"/>
        <v>0</v>
      </c>
      <c r="J61" s="188"/>
      <c r="K61" s="186">
        <f t="shared" si="16"/>
        <v>0</v>
      </c>
      <c r="L61" s="186">
        <v>21</v>
      </c>
      <c r="M61" s="186">
        <f t="shared" si="17"/>
        <v>0</v>
      </c>
      <c r="N61" s="186">
        <v>0</v>
      </c>
      <c r="O61" s="186">
        <f t="shared" si="18"/>
        <v>0</v>
      </c>
      <c r="P61" s="186">
        <v>0</v>
      </c>
      <c r="Q61" s="186">
        <f t="shared" si="19"/>
        <v>0</v>
      </c>
      <c r="R61" s="187" t="s">
        <v>365</v>
      </c>
      <c r="S61" s="187" t="s">
        <v>221</v>
      </c>
      <c r="T61" s="186" t="s">
        <v>222</v>
      </c>
      <c r="U61" s="186">
        <v>0</v>
      </c>
      <c r="V61" s="186">
        <f t="shared" si="20"/>
        <v>0</v>
      </c>
      <c r="W61" s="187"/>
      <c r="X61" s="187"/>
      <c r="Y61" s="149"/>
      <c r="Z61" s="149"/>
      <c r="AA61" s="149"/>
      <c r="AB61" s="149"/>
      <c r="AC61" s="149"/>
      <c r="AD61" s="149"/>
      <c r="AE61" s="149" t="s">
        <v>367</v>
      </c>
      <c r="AF61" s="149" t="s">
        <v>2553</v>
      </c>
      <c r="AG61" s="149"/>
      <c r="AH61" s="194"/>
      <c r="AI61" s="194"/>
      <c r="AJ61" s="197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2">
        <v>45</v>
      </c>
      <c r="B62" s="183" t="s">
        <v>2554</v>
      </c>
      <c r="C62" s="183" t="s">
        <v>2555</v>
      </c>
      <c r="D62" s="184" t="s">
        <v>1991</v>
      </c>
      <c r="E62" s="185">
        <v>3</v>
      </c>
      <c r="F62" s="188"/>
      <c r="G62" s="186">
        <f t="shared" si="14"/>
        <v>0</v>
      </c>
      <c r="H62" s="188"/>
      <c r="I62" s="186">
        <f t="shared" si="15"/>
        <v>0</v>
      </c>
      <c r="J62" s="188"/>
      <c r="K62" s="186">
        <f t="shared" si="16"/>
        <v>0</v>
      </c>
      <c r="L62" s="186">
        <v>21</v>
      </c>
      <c r="M62" s="186">
        <f t="shared" si="17"/>
        <v>0</v>
      </c>
      <c r="N62" s="186">
        <v>0</v>
      </c>
      <c r="O62" s="186">
        <f t="shared" si="18"/>
        <v>0</v>
      </c>
      <c r="P62" s="186">
        <v>0</v>
      </c>
      <c r="Q62" s="186">
        <f t="shared" si="19"/>
        <v>0</v>
      </c>
      <c r="R62" s="187"/>
      <c r="S62" s="187" t="s">
        <v>2424</v>
      </c>
      <c r="T62" s="186" t="s">
        <v>222</v>
      </c>
      <c r="U62" s="186">
        <v>0</v>
      </c>
      <c r="V62" s="186">
        <f t="shared" si="20"/>
        <v>0</v>
      </c>
      <c r="W62" s="187"/>
      <c r="X62" s="187"/>
      <c r="Y62" s="149"/>
      <c r="Z62" s="149"/>
      <c r="AA62" s="149"/>
      <c r="AB62" s="149"/>
      <c r="AC62" s="149"/>
      <c r="AD62" s="149"/>
      <c r="AE62" s="149" t="s">
        <v>1742</v>
      </c>
      <c r="AF62" s="149" t="s">
        <v>2556</v>
      </c>
      <c r="AG62" s="149"/>
      <c r="AH62" s="194"/>
      <c r="AI62" s="194"/>
      <c r="AJ62" s="197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2">
        <v>46</v>
      </c>
      <c r="B63" s="183" t="s">
        <v>2557</v>
      </c>
      <c r="C63" s="183" t="s">
        <v>2558</v>
      </c>
      <c r="D63" s="184" t="s">
        <v>1991</v>
      </c>
      <c r="E63" s="185">
        <v>2</v>
      </c>
      <c r="F63" s="188"/>
      <c r="G63" s="186">
        <f t="shared" si="14"/>
        <v>0</v>
      </c>
      <c r="H63" s="188"/>
      <c r="I63" s="186">
        <f t="shared" si="15"/>
        <v>0</v>
      </c>
      <c r="J63" s="188"/>
      <c r="K63" s="186">
        <f t="shared" si="16"/>
        <v>0</v>
      </c>
      <c r="L63" s="186">
        <v>21</v>
      </c>
      <c r="M63" s="186">
        <f t="shared" si="17"/>
        <v>0</v>
      </c>
      <c r="N63" s="186">
        <v>0</v>
      </c>
      <c r="O63" s="186">
        <f t="shared" si="18"/>
        <v>0</v>
      </c>
      <c r="P63" s="186">
        <v>0</v>
      </c>
      <c r="Q63" s="186">
        <f t="shared" si="19"/>
        <v>0</v>
      </c>
      <c r="R63" s="187" t="s">
        <v>365</v>
      </c>
      <c r="S63" s="187" t="s">
        <v>221</v>
      </c>
      <c r="T63" s="186" t="s">
        <v>222</v>
      </c>
      <c r="U63" s="186">
        <v>0</v>
      </c>
      <c r="V63" s="186">
        <f t="shared" si="20"/>
        <v>0</v>
      </c>
      <c r="W63" s="187"/>
      <c r="X63" s="187"/>
      <c r="Y63" s="149"/>
      <c r="Z63" s="149"/>
      <c r="AA63" s="149"/>
      <c r="AB63" s="149"/>
      <c r="AC63" s="149"/>
      <c r="AD63" s="149"/>
      <c r="AE63" s="149" t="s">
        <v>367</v>
      </c>
      <c r="AF63" s="149" t="s">
        <v>2559</v>
      </c>
      <c r="AG63" s="149"/>
      <c r="AH63" s="194"/>
      <c r="AI63" s="194"/>
      <c r="AJ63" s="197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82">
        <v>47</v>
      </c>
      <c r="B64" s="183" t="s">
        <v>2560</v>
      </c>
      <c r="C64" s="183" t="s">
        <v>2561</v>
      </c>
      <c r="D64" s="184" t="s">
        <v>1991</v>
      </c>
      <c r="E64" s="185">
        <v>1</v>
      </c>
      <c r="F64" s="188"/>
      <c r="G64" s="186">
        <f t="shared" si="14"/>
        <v>0</v>
      </c>
      <c r="H64" s="188"/>
      <c r="I64" s="186">
        <f t="shared" si="15"/>
        <v>0</v>
      </c>
      <c r="J64" s="188"/>
      <c r="K64" s="186">
        <f t="shared" si="16"/>
        <v>0</v>
      </c>
      <c r="L64" s="186">
        <v>21</v>
      </c>
      <c r="M64" s="186">
        <f t="shared" si="17"/>
        <v>0</v>
      </c>
      <c r="N64" s="186">
        <v>0</v>
      </c>
      <c r="O64" s="186">
        <f t="shared" si="18"/>
        <v>0</v>
      </c>
      <c r="P64" s="186">
        <v>0</v>
      </c>
      <c r="Q64" s="186">
        <f t="shared" si="19"/>
        <v>0</v>
      </c>
      <c r="R64" s="187" t="s">
        <v>365</v>
      </c>
      <c r="S64" s="187" t="s">
        <v>221</v>
      </c>
      <c r="T64" s="186" t="s">
        <v>222</v>
      </c>
      <c r="U64" s="186">
        <v>0</v>
      </c>
      <c r="V64" s="186">
        <f t="shared" si="20"/>
        <v>0</v>
      </c>
      <c r="W64" s="187"/>
      <c r="X64" s="187"/>
      <c r="Y64" s="149"/>
      <c r="Z64" s="149"/>
      <c r="AA64" s="149"/>
      <c r="AB64" s="149"/>
      <c r="AC64" s="149"/>
      <c r="AD64" s="149"/>
      <c r="AE64" s="149" t="s">
        <v>367</v>
      </c>
      <c r="AF64" s="149" t="s">
        <v>2562</v>
      </c>
      <c r="AG64" s="149"/>
      <c r="AH64" s="194"/>
      <c r="AI64" s="194"/>
      <c r="AJ64" s="197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82">
        <v>48</v>
      </c>
      <c r="B65" s="183" t="s">
        <v>2521</v>
      </c>
      <c r="C65" s="183" t="s">
        <v>2522</v>
      </c>
      <c r="D65" s="184" t="s">
        <v>1991</v>
      </c>
      <c r="E65" s="185">
        <v>1</v>
      </c>
      <c r="F65" s="188"/>
      <c r="G65" s="186">
        <f t="shared" si="14"/>
        <v>0</v>
      </c>
      <c r="H65" s="188"/>
      <c r="I65" s="186">
        <f t="shared" si="15"/>
        <v>0</v>
      </c>
      <c r="J65" s="188"/>
      <c r="K65" s="186">
        <f t="shared" si="16"/>
        <v>0</v>
      </c>
      <c r="L65" s="186">
        <v>21</v>
      </c>
      <c r="M65" s="186">
        <f t="shared" si="17"/>
        <v>0</v>
      </c>
      <c r="N65" s="186">
        <v>0</v>
      </c>
      <c r="O65" s="186">
        <f t="shared" si="18"/>
        <v>0</v>
      </c>
      <c r="P65" s="186">
        <v>0</v>
      </c>
      <c r="Q65" s="186">
        <f t="shared" si="19"/>
        <v>0</v>
      </c>
      <c r="R65" s="187"/>
      <c r="S65" s="187" t="s">
        <v>2424</v>
      </c>
      <c r="T65" s="186" t="s">
        <v>222</v>
      </c>
      <c r="U65" s="186">
        <v>0</v>
      </c>
      <c r="V65" s="186">
        <f t="shared" si="20"/>
        <v>0</v>
      </c>
      <c r="W65" s="187"/>
      <c r="X65" s="187"/>
      <c r="Y65" s="149"/>
      <c r="Z65" s="149"/>
      <c r="AA65" s="149"/>
      <c r="AB65" s="149"/>
      <c r="AC65" s="149"/>
      <c r="AD65" s="149"/>
      <c r="AE65" s="149" t="s">
        <v>1742</v>
      </c>
      <c r="AF65" s="149" t="s">
        <v>2563</v>
      </c>
      <c r="AG65" s="149"/>
      <c r="AH65" s="194"/>
      <c r="AI65" s="194"/>
      <c r="AJ65" s="197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82">
        <v>49</v>
      </c>
      <c r="B66" s="183" t="s">
        <v>2564</v>
      </c>
      <c r="C66" s="183" t="s">
        <v>2565</v>
      </c>
      <c r="D66" s="184" t="s">
        <v>1991</v>
      </c>
      <c r="E66" s="185">
        <v>1</v>
      </c>
      <c r="F66" s="188"/>
      <c r="G66" s="186">
        <f t="shared" si="14"/>
        <v>0</v>
      </c>
      <c r="H66" s="188"/>
      <c r="I66" s="186">
        <f t="shared" si="15"/>
        <v>0</v>
      </c>
      <c r="J66" s="188"/>
      <c r="K66" s="186">
        <f t="shared" si="16"/>
        <v>0</v>
      </c>
      <c r="L66" s="186">
        <v>21</v>
      </c>
      <c r="M66" s="186">
        <f t="shared" si="17"/>
        <v>0</v>
      </c>
      <c r="N66" s="186">
        <v>0</v>
      </c>
      <c r="O66" s="186">
        <f t="shared" si="18"/>
        <v>0</v>
      </c>
      <c r="P66" s="186">
        <v>0</v>
      </c>
      <c r="Q66" s="186">
        <f t="shared" si="19"/>
        <v>0</v>
      </c>
      <c r="R66" s="187"/>
      <c r="S66" s="187" t="s">
        <v>230</v>
      </c>
      <c r="T66" s="186" t="s">
        <v>222</v>
      </c>
      <c r="U66" s="186">
        <v>0</v>
      </c>
      <c r="V66" s="186">
        <f t="shared" si="20"/>
        <v>0</v>
      </c>
      <c r="W66" s="187"/>
      <c r="X66" s="187"/>
      <c r="Y66" s="149"/>
      <c r="Z66" s="149"/>
      <c r="AA66" s="149"/>
      <c r="AB66" s="149"/>
      <c r="AC66" s="149"/>
      <c r="AD66" s="149"/>
      <c r="AE66" s="149" t="s">
        <v>367</v>
      </c>
      <c r="AF66" s="149" t="s">
        <v>2566</v>
      </c>
      <c r="AG66" s="149"/>
      <c r="AH66" s="194"/>
      <c r="AI66" s="194"/>
      <c r="AJ66" s="197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0.399999999999999" outlineLevel="1" x14ac:dyDescent="0.25">
      <c r="A67" s="182">
        <v>50</v>
      </c>
      <c r="B67" s="183" t="s">
        <v>2567</v>
      </c>
      <c r="C67" s="183" t="s">
        <v>2568</v>
      </c>
      <c r="D67" s="184" t="s">
        <v>1991</v>
      </c>
      <c r="E67" s="185">
        <v>5</v>
      </c>
      <c r="F67" s="188"/>
      <c r="G67" s="186">
        <f t="shared" si="14"/>
        <v>0</v>
      </c>
      <c r="H67" s="188"/>
      <c r="I67" s="186">
        <f t="shared" si="15"/>
        <v>0</v>
      </c>
      <c r="J67" s="188"/>
      <c r="K67" s="186">
        <f t="shared" si="16"/>
        <v>0</v>
      </c>
      <c r="L67" s="186">
        <v>21</v>
      </c>
      <c r="M67" s="186">
        <f t="shared" si="17"/>
        <v>0</v>
      </c>
      <c r="N67" s="186">
        <v>0</v>
      </c>
      <c r="O67" s="186">
        <f t="shared" si="18"/>
        <v>0</v>
      </c>
      <c r="P67" s="186">
        <v>0</v>
      </c>
      <c r="Q67" s="186">
        <f t="shared" si="19"/>
        <v>0</v>
      </c>
      <c r="R67" s="187"/>
      <c r="S67" s="187" t="s">
        <v>2424</v>
      </c>
      <c r="T67" s="186" t="s">
        <v>222</v>
      </c>
      <c r="U67" s="186">
        <v>0</v>
      </c>
      <c r="V67" s="186">
        <f t="shared" si="20"/>
        <v>0</v>
      </c>
      <c r="W67" s="187"/>
      <c r="X67" s="187"/>
      <c r="Y67" s="149"/>
      <c r="Z67" s="149"/>
      <c r="AA67" s="149"/>
      <c r="AB67" s="149"/>
      <c r="AC67" s="149"/>
      <c r="AD67" s="149"/>
      <c r="AE67" s="149" t="s">
        <v>1742</v>
      </c>
      <c r="AF67" s="149" t="s">
        <v>2569</v>
      </c>
      <c r="AG67" s="149"/>
      <c r="AH67" s="194"/>
      <c r="AI67" s="194"/>
      <c r="AJ67" s="197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2">
        <v>51</v>
      </c>
      <c r="B68" s="183" t="s">
        <v>2570</v>
      </c>
      <c r="C68" s="183" t="s">
        <v>2571</v>
      </c>
      <c r="D68" s="184" t="s">
        <v>1991</v>
      </c>
      <c r="E68" s="185">
        <v>3</v>
      </c>
      <c r="F68" s="188"/>
      <c r="G68" s="186">
        <f t="shared" si="14"/>
        <v>0</v>
      </c>
      <c r="H68" s="188"/>
      <c r="I68" s="186">
        <f t="shared" si="15"/>
        <v>0</v>
      </c>
      <c r="J68" s="188"/>
      <c r="K68" s="186">
        <f t="shared" si="16"/>
        <v>0</v>
      </c>
      <c r="L68" s="186">
        <v>21</v>
      </c>
      <c r="M68" s="186">
        <f t="shared" si="17"/>
        <v>0</v>
      </c>
      <c r="N68" s="186">
        <v>0</v>
      </c>
      <c r="O68" s="186">
        <f t="shared" si="18"/>
        <v>0</v>
      </c>
      <c r="P68" s="186">
        <v>0</v>
      </c>
      <c r="Q68" s="186">
        <f t="shared" si="19"/>
        <v>0</v>
      </c>
      <c r="R68" s="187"/>
      <c r="S68" s="187" t="s">
        <v>230</v>
      </c>
      <c r="T68" s="186" t="s">
        <v>222</v>
      </c>
      <c r="U68" s="186">
        <v>0</v>
      </c>
      <c r="V68" s="186">
        <f t="shared" si="20"/>
        <v>0</v>
      </c>
      <c r="W68" s="187"/>
      <c r="X68" s="187"/>
      <c r="Y68" s="149"/>
      <c r="Z68" s="149"/>
      <c r="AA68" s="149"/>
      <c r="AB68" s="149"/>
      <c r="AC68" s="149"/>
      <c r="AD68" s="149"/>
      <c r="AE68" s="149" t="s">
        <v>367</v>
      </c>
      <c r="AF68" s="149" t="s">
        <v>2572</v>
      </c>
      <c r="AG68" s="149"/>
      <c r="AH68" s="194"/>
      <c r="AI68" s="194"/>
      <c r="AJ68" s="197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0.399999999999999" outlineLevel="1" x14ac:dyDescent="0.25">
      <c r="A69" s="182">
        <v>52</v>
      </c>
      <c r="B69" s="183" t="s">
        <v>2573</v>
      </c>
      <c r="C69" s="183" t="s">
        <v>2574</v>
      </c>
      <c r="D69" s="184" t="s">
        <v>1991</v>
      </c>
      <c r="E69" s="185">
        <v>2</v>
      </c>
      <c r="F69" s="188"/>
      <c r="G69" s="186">
        <f t="shared" si="14"/>
        <v>0</v>
      </c>
      <c r="H69" s="188"/>
      <c r="I69" s="186">
        <f t="shared" si="15"/>
        <v>0</v>
      </c>
      <c r="J69" s="188"/>
      <c r="K69" s="186">
        <f t="shared" si="16"/>
        <v>0</v>
      </c>
      <c r="L69" s="186">
        <v>21</v>
      </c>
      <c r="M69" s="186">
        <f t="shared" si="17"/>
        <v>0</v>
      </c>
      <c r="N69" s="186">
        <v>0</v>
      </c>
      <c r="O69" s="186">
        <f t="shared" si="18"/>
        <v>0</v>
      </c>
      <c r="P69" s="186">
        <v>0</v>
      </c>
      <c r="Q69" s="186">
        <f t="shared" si="19"/>
        <v>0</v>
      </c>
      <c r="R69" s="187"/>
      <c r="S69" s="187" t="s">
        <v>230</v>
      </c>
      <c r="T69" s="186" t="s">
        <v>222</v>
      </c>
      <c r="U69" s="186">
        <v>0</v>
      </c>
      <c r="V69" s="186">
        <f t="shared" si="20"/>
        <v>0</v>
      </c>
      <c r="W69" s="187"/>
      <c r="X69" s="187"/>
      <c r="Y69" s="149"/>
      <c r="Z69" s="149"/>
      <c r="AA69" s="149"/>
      <c r="AB69" s="149"/>
      <c r="AC69" s="149"/>
      <c r="AD69" s="149"/>
      <c r="AE69" s="149" t="s">
        <v>367</v>
      </c>
      <c r="AF69" s="149" t="s">
        <v>2575</v>
      </c>
      <c r="AG69" s="149"/>
      <c r="AH69" s="194"/>
      <c r="AI69" s="194"/>
      <c r="AJ69" s="197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0.399999999999999" outlineLevel="1" x14ac:dyDescent="0.25">
      <c r="A70" s="182">
        <v>53</v>
      </c>
      <c r="B70" s="183" t="s">
        <v>2576</v>
      </c>
      <c r="C70" s="183" t="s">
        <v>2577</v>
      </c>
      <c r="D70" s="184" t="s">
        <v>1991</v>
      </c>
      <c r="E70" s="185">
        <v>1</v>
      </c>
      <c r="F70" s="188"/>
      <c r="G70" s="186">
        <f t="shared" si="14"/>
        <v>0</v>
      </c>
      <c r="H70" s="188"/>
      <c r="I70" s="186">
        <f t="shared" si="15"/>
        <v>0</v>
      </c>
      <c r="J70" s="188"/>
      <c r="K70" s="186">
        <f t="shared" si="16"/>
        <v>0</v>
      </c>
      <c r="L70" s="186">
        <v>21</v>
      </c>
      <c r="M70" s="186">
        <f t="shared" si="17"/>
        <v>0</v>
      </c>
      <c r="N70" s="186">
        <v>0</v>
      </c>
      <c r="O70" s="186">
        <f t="shared" si="18"/>
        <v>0</v>
      </c>
      <c r="P70" s="186">
        <v>0</v>
      </c>
      <c r="Q70" s="186">
        <f t="shared" si="19"/>
        <v>0</v>
      </c>
      <c r="R70" s="187"/>
      <c r="S70" s="187" t="s">
        <v>2424</v>
      </c>
      <c r="T70" s="186" t="s">
        <v>222</v>
      </c>
      <c r="U70" s="186">
        <v>0</v>
      </c>
      <c r="V70" s="186">
        <f t="shared" si="20"/>
        <v>0</v>
      </c>
      <c r="W70" s="187"/>
      <c r="X70" s="187"/>
      <c r="Y70" s="149"/>
      <c r="Z70" s="149"/>
      <c r="AA70" s="149"/>
      <c r="AB70" s="149"/>
      <c r="AC70" s="149"/>
      <c r="AD70" s="149"/>
      <c r="AE70" s="149" t="s">
        <v>1742</v>
      </c>
      <c r="AF70" s="149" t="s">
        <v>2578</v>
      </c>
      <c r="AG70" s="149"/>
      <c r="AH70" s="194"/>
      <c r="AI70" s="194"/>
      <c r="AJ70" s="197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82">
        <v>54</v>
      </c>
      <c r="B71" s="183" t="s">
        <v>2579</v>
      </c>
      <c r="C71" s="183" t="s">
        <v>2580</v>
      </c>
      <c r="D71" s="184" t="s">
        <v>1991</v>
      </c>
      <c r="E71" s="185">
        <v>1</v>
      </c>
      <c r="F71" s="188"/>
      <c r="G71" s="186">
        <f t="shared" si="14"/>
        <v>0</v>
      </c>
      <c r="H71" s="188"/>
      <c r="I71" s="186">
        <f t="shared" si="15"/>
        <v>0</v>
      </c>
      <c r="J71" s="188"/>
      <c r="K71" s="186">
        <f t="shared" si="16"/>
        <v>0</v>
      </c>
      <c r="L71" s="186">
        <v>21</v>
      </c>
      <c r="M71" s="186">
        <f t="shared" si="17"/>
        <v>0</v>
      </c>
      <c r="N71" s="186">
        <v>0</v>
      </c>
      <c r="O71" s="186">
        <f t="shared" si="18"/>
        <v>0</v>
      </c>
      <c r="P71" s="186">
        <v>0</v>
      </c>
      <c r="Q71" s="186">
        <f t="shared" si="19"/>
        <v>0</v>
      </c>
      <c r="R71" s="187"/>
      <c r="S71" s="187" t="s">
        <v>230</v>
      </c>
      <c r="T71" s="186" t="s">
        <v>222</v>
      </c>
      <c r="U71" s="186">
        <v>0</v>
      </c>
      <c r="V71" s="186">
        <f t="shared" si="20"/>
        <v>0</v>
      </c>
      <c r="W71" s="187"/>
      <c r="X71" s="187"/>
      <c r="Y71" s="149"/>
      <c r="Z71" s="149"/>
      <c r="AA71" s="149"/>
      <c r="AB71" s="149"/>
      <c r="AC71" s="149"/>
      <c r="AD71" s="149"/>
      <c r="AE71" s="149" t="s">
        <v>367</v>
      </c>
      <c r="AF71" s="149" t="s">
        <v>2581</v>
      </c>
      <c r="AG71" s="149"/>
      <c r="AH71" s="194"/>
      <c r="AI71" s="194"/>
      <c r="AJ71" s="197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0.399999999999999" outlineLevel="1" x14ac:dyDescent="0.25">
      <c r="A72" s="182">
        <v>55</v>
      </c>
      <c r="B72" s="183" t="s">
        <v>2582</v>
      </c>
      <c r="C72" s="183" t="s">
        <v>2583</v>
      </c>
      <c r="D72" s="184" t="s">
        <v>1991</v>
      </c>
      <c r="E72" s="185">
        <v>5</v>
      </c>
      <c r="F72" s="188"/>
      <c r="G72" s="186">
        <f t="shared" si="14"/>
        <v>0</v>
      </c>
      <c r="H72" s="188"/>
      <c r="I72" s="186">
        <f t="shared" si="15"/>
        <v>0</v>
      </c>
      <c r="J72" s="188"/>
      <c r="K72" s="186">
        <f t="shared" si="16"/>
        <v>0</v>
      </c>
      <c r="L72" s="186">
        <v>21</v>
      </c>
      <c r="M72" s="186">
        <f t="shared" si="17"/>
        <v>0</v>
      </c>
      <c r="N72" s="186">
        <v>0</v>
      </c>
      <c r="O72" s="186">
        <f t="shared" si="18"/>
        <v>0</v>
      </c>
      <c r="P72" s="186">
        <v>0</v>
      </c>
      <c r="Q72" s="186">
        <f t="shared" si="19"/>
        <v>0</v>
      </c>
      <c r="R72" s="187"/>
      <c r="S72" s="187" t="s">
        <v>2424</v>
      </c>
      <c r="T72" s="186" t="s">
        <v>222</v>
      </c>
      <c r="U72" s="186">
        <v>0</v>
      </c>
      <c r="V72" s="186">
        <f t="shared" si="20"/>
        <v>0</v>
      </c>
      <c r="W72" s="187"/>
      <c r="X72" s="187"/>
      <c r="Y72" s="149"/>
      <c r="Z72" s="149"/>
      <c r="AA72" s="149"/>
      <c r="AB72" s="149"/>
      <c r="AC72" s="149"/>
      <c r="AD72" s="149"/>
      <c r="AE72" s="149" t="s">
        <v>1742</v>
      </c>
      <c r="AF72" s="149" t="s">
        <v>2584</v>
      </c>
      <c r="AG72" s="149"/>
      <c r="AH72" s="194"/>
      <c r="AI72" s="194"/>
      <c r="AJ72" s="197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2">
        <v>56</v>
      </c>
      <c r="B73" s="183" t="s">
        <v>2515</v>
      </c>
      <c r="C73" s="183" t="s">
        <v>2585</v>
      </c>
      <c r="D73" s="184" t="s">
        <v>1991</v>
      </c>
      <c r="E73" s="185">
        <v>5</v>
      </c>
      <c r="F73" s="188"/>
      <c r="G73" s="186">
        <f t="shared" si="14"/>
        <v>0</v>
      </c>
      <c r="H73" s="188"/>
      <c r="I73" s="186">
        <f t="shared" si="15"/>
        <v>0</v>
      </c>
      <c r="J73" s="188"/>
      <c r="K73" s="186">
        <f t="shared" si="16"/>
        <v>0</v>
      </c>
      <c r="L73" s="186">
        <v>21</v>
      </c>
      <c r="M73" s="186">
        <f t="shared" si="17"/>
        <v>0</v>
      </c>
      <c r="N73" s="186">
        <v>0</v>
      </c>
      <c r="O73" s="186">
        <f t="shared" si="18"/>
        <v>0</v>
      </c>
      <c r="P73" s="186">
        <v>0</v>
      </c>
      <c r="Q73" s="186">
        <f t="shared" si="19"/>
        <v>0</v>
      </c>
      <c r="R73" s="187"/>
      <c r="S73" s="187" t="s">
        <v>230</v>
      </c>
      <c r="T73" s="186" t="s">
        <v>222</v>
      </c>
      <c r="U73" s="186">
        <v>0</v>
      </c>
      <c r="V73" s="186">
        <f t="shared" si="20"/>
        <v>0</v>
      </c>
      <c r="W73" s="187"/>
      <c r="X73" s="187"/>
      <c r="Y73" s="149"/>
      <c r="Z73" s="149"/>
      <c r="AA73" s="149"/>
      <c r="AB73" s="149"/>
      <c r="AC73" s="149"/>
      <c r="AD73" s="149"/>
      <c r="AE73" s="149" t="s">
        <v>2226</v>
      </c>
      <c r="AF73" s="149" t="s">
        <v>2586</v>
      </c>
      <c r="AG73" s="149"/>
      <c r="AH73" s="194"/>
      <c r="AI73" s="194"/>
      <c r="AJ73" s="197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0.399999999999999" outlineLevel="1" x14ac:dyDescent="0.25">
      <c r="A74" s="182">
        <v>57</v>
      </c>
      <c r="B74" s="183" t="s">
        <v>2587</v>
      </c>
      <c r="C74" s="183" t="s">
        <v>2588</v>
      </c>
      <c r="D74" s="184" t="s">
        <v>1991</v>
      </c>
      <c r="E74" s="185">
        <v>5</v>
      </c>
      <c r="F74" s="188"/>
      <c r="G74" s="186">
        <f t="shared" si="14"/>
        <v>0</v>
      </c>
      <c r="H74" s="188"/>
      <c r="I74" s="186">
        <f t="shared" si="15"/>
        <v>0</v>
      </c>
      <c r="J74" s="188"/>
      <c r="K74" s="186">
        <f t="shared" si="16"/>
        <v>0</v>
      </c>
      <c r="L74" s="186">
        <v>21</v>
      </c>
      <c r="M74" s="186">
        <f t="shared" si="17"/>
        <v>0</v>
      </c>
      <c r="N74" s="186">
        <v>0</v>
      </c>
      <c r="O74" s="186">
        <f t="shared" si="18"/>
        <v>0</v>
      </c>
      <c r="P74" s="186">
        <v>0</v>
      </c>
      <c r="Q74" s="186">
        <f t="shared" si="19"/>
        <v>0</v>
      </c>
      <c r="R74" s="187"/>
      <c r="S74" s="187" t="s">
        <v>2424</v>
      </c>
      <c r="T74" s="186" t="s">
        <v>222</v>
      </c>
      <c r="U74" s="186">
        <v>0</v>
      </c>
      <c r="V74" s="186">
        <f t="shared" si="20"/>
        <v>0</v>
      </c>
      <c r="W74" s="187"/>
      <c r="X74" s="187"/>
      <c r="Y74" s="149"/>
      <c r="Z74" s="149"/>
      <c r="AA74" s="149"/>
      <c r="AB74" s="149"/>
      <c r="AC74" s="149"/>
      <c r="AD74" s="149"/>
      <c r="AE74" s="149" t="s">
        <v>1742</v>
      </c>
      <c r="AF74" s="149" t="s">
        <v>2589</v>
      </c>
      <c r="AG74" s="149"/>
      <c r="AH74" s="194"/>
      <c r="AI74" s="194"/>
      <c r="AJ74" s="197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82">
        <v>58</v>
      </c>
      <c r="B75" s="183" t="s">
        <v>2590</v>
      </c>
      <c r="C75" s="183" t="s">
        <v>2591</v>
      </c>
      <c r="D75" s="184" t="s">
        <v>1991</v>
      </c>
      <c r="E75" s="185">
        <v>3</v>
      </c>
      <c r="F75" s="188"/>
      <c r="G75" s="186">
        <f t="shared" si="14"/>
        <v>0</v>
      </c>
      <c r="H75" s="188"/>
      <c r="I75" s="186">
        <f t="shared" si="15"/>
        <v>0</v>
      </c>
      <c r="J75" s="188"/>
      <c r="K75" s="186">
        <f t="shared" si="16"/>
        <v>0</v>
      </c>
      <c r="L75" s="186">
        <v>21</v>
      </c>
      <c r="M75" s="186">
        <f t="shared" si="17"/>
        <v>0</v>
      </c>
      <c r="N75" s="186">
        <v>0</v>
      </c>
      <c r="O75" s="186">
        <f t="shared" si="18"/>
        <v>0</v>
      </c>
      <c r="P75" s="186">
        <v>0</v>
      </c>
      <c r="Q75" s="186">
        <f t="shared" si="19"/>
        <v>0</v>
      </c>
      <c r="R75" s="187"/>
      <c r="S75" s="187" t="s">
        <v>230</v>
      </c>
      <c r="T75" s="186" t="s">
        <v>222</v>
      </c>
      <c r="U75" s="186">
        <v>0</v>
      </c>
      <c r="V75" s="186">
        <f t="shared" si="20"/>
        <v>0</v>
      </c>
      <c r="W75" s="187"/>
      <c r="X75" s="187"/>
      <c r="Y75" s="149"/>
      <c r="Z75" s="149"/>
      <c r="AA75" s="149"/>
      <c r="AB75" s="149"/>
      <c r="AC75" s="149"/>
      <c r="AD75" s="149"/>
      <c r="AE75" s="149" t="s">
        <v>367</v>
      </c>
      <c r="AF75" s="149" t="s">
        <v>2592</v>
      </c>
      <c r="AG75" s="149"/>
      <c r="AH75" s="194"/>
      <c r="AI75" s="194"/>
      <c r="AJ75" s="197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82">
        <v>59</v>
      </c>
      <c r="B76" s="183" t="s">
        <v>2593</v>
      </c>
      <c r="C76" s="183" t="s">
        <v>2594</v>
      </c>
      <c r="D76" s="184" t="s">
        <v>1991</v>
      </c>
      <c r="E76" s="185">
        <v>2</v>
      </c>
      <c r="F76" s="188"/>
      <c r="G76" s="186">
        <f t="shared" si="14"/>
        <v>0</v>
      </c>
      <c r="H76" s="188"/>
      <c r="I76" s="186">
        <f t="shared" si="15"/>
        <v>0</v>
      </c>
      <c r="J76" s="188"/>
      <c r="K76" s="186">
        <f t="shared" si="16"/>
        <v>0</v>
      </c>
      <c r="L76" s="186">
        <v>21</v>
      </c>
      <c r="M76" s="186">
        <f t="shared" si="17"/>
        <v>0</v>
      </c>
      <c r="N76" s="186">
        <v>0</v>
      </c>
      <c r="O76" s="186">
        <f t="shared" si="18"/>
        <v>0</v>
      </c>
      <c r="P76" s="186">
        <v>0</v>
      </c>
      <c r="Q76" s="186">
        <f t="shared" si="19"/>
        <v>0</v>
      </c>
      <c r="R76" s="187"/>
      <c r="S76" s="187" t="s">
        <v>230</v>
      </c>
      <c r="T76" s="186" t="s">
        <v>222</v>
      </c>
      <c r="U76" s="186">
        <v>0</v>
      </c>
      <c r="V76" s="186">
        <f t="shared" si="20"/>
        <v>0</v>
      </c>
      <c r="W76" s="187"/>
      <c r="X76" s="187"/>
      <c r="Y76" s="149"/>
      <c r="Z76" s="149"/>
      <c r="AA76" s="149"/>
      <c r="AB76" s="149"/>
      <c r="AC76" s="149"/>
      <c r="AD76" s="149"/>
      <c r="AE76" s="149" t="s">
        <v>367</v>
      </c>
      <c r="AF76" s="149" t="s">
        <v>2595</v>
      </c>
      <c r="AG76" s="149"/>
      <c r="AH76" s="194"/>
      <c r="AI76" s="194"/>
      <c r="AJ76" s="197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0.399999999999999" outlineLevel="1" x14ac:dyDescent="0.25">
      <c r="A77" s="182">
        <v>60</v>
      </c>
      <c r="B77" s="183" t="s">
        <v>2596</v>
      </c>
      <c r="C77" s="183" t="s">
        <v>2597</v>
      </c>
      <c r="D77" s="184" t="s">
        <v>1991</v>
      </c>
      <c r="E77" s="185">
        <v>2</v>
      </c>
      <c r="F77" s="188"/>
      <c r="G77" s="186">
        <f t="shared" si="14"/>
        <v>0</v>
      </c>
      <c r="H77" s="188"/>
      <c r="I77" s="186">
        <f t="shared" si="15"/>
        <v>0</v>
      </c>
      <c r="J77" s="188"/>
      <c r="K77" s="186">
        <f t="shared" si="16"/>
        <v>0</v>
      </c>
      <c r="L77" s="186">
        <v>21</v>
      </c>
      <c r="M77" s="186">
        <f t="shared" si="17"/>
        <v>0</v>
      </c>
      <c r="N77" s="186">
        <v>0</v>
      </c>
      <c r="O77" s="186">
        <f t="shared" si="18"/>
        <v>0</v>
      </c>
      <c r="P77" s="186">
        <v>0</v>
      </c>
      <c r="Q77" s="186">
        <f t="shared" si="19"/>
        <v>0</v>
      </c>
      <c r="R77" s="187"/>
      <c r="S77" s="187" t="s">
        <v>2424</v>
      </c>
      <c r="T77" s="186" t="s">
        <v>222</v>
      </c>
      <c r="U77" s="186">
        <v>0</v>
      </c>
      <c r="V77" s="186">
        <f t="shared" si="20"/>
        <v>0</v>
      </c>
      <c r="W77" s="187"/>
      <c r="X77" s="187"/>
      <c r="Y77" s="149"/>
      <c r="Z77" s="149"/>
      <c r="AA77" s="149"/>
      <c r="AB77" s="149"/>
      <c r="AC77" s="149"/>
      <c r="AD77" s="149"/>
      <c r="AE77" s="149" t="s">
        <v>1742</v>
      </c>
      <c r="AF77" s="149" t="s">
        <v>2598</v>
      </c>
      <c r="AG77" s="149"/>
      <c r="AH77" s="194"/>
      <c r="AI77" s="194"/>
      <c r="AJ77" s="197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82">
        <v>61</v>
      </c>
      <c r="B78" s="183" t="s">
        <v>2599</v>
      </c>
      <c r="C78" s="183" t="s">
        <v>2600</v>
      </c>
      <c r="D78" s="184" t="s">
        <v>1991</v>
      </c>
      <c r="E78" s="185">
        <v>2</v>
      </c>
      <c r="F78" s="188"/>
      <c r="G78" s="186">
        <f t="shared" si="14"/>
        <v>0</v>
      </c>
      <c r="H78" s="188"/>
      <c r="I78" s="186">
        <f t="shared" si="15"/>
        <v>0</v>
      </c>
      <c r="J78" s="188"/>
      <c r="K78" s="186">
        <f t="shared" si="16"/>
        <v>0</v>
      </c>
      <c r="L78" s="186">
        <v>21</v>
      </c>
      <c r="M78" s="186">
        <f t="shared" si="17"/>
        <v>0</v>
      </c>
      <c r="N78" s="186">
        <v>0</v>
      </c>
      <c r="O78" s="186">
        <f t="shared" si="18"/>
        <v>0</v>
      </c>
      <c r="P78" s="186">
        <v>0</v>
      </c>
      <c r="Q78" s="186">
        <f t="shared" si="19"/>
        <v>0</v>
      </c>
      <c r="R78" s="187"/>
      <c r="S78" s="187" t="s">
        <v>230</v>
      </c>
      <c r="T78" s="186" t="s">
        <v>222</v>
      </c>
      <c r="U78" s="186">
        <v>0</v>
      </c>
      <c r="V78" s="186">
        <f t="shared" si="20"/>
        <v>0</v>
      </c>
      <c r="W78" s="187"/>
      <c r="X78" s="187"/>
      <c r="Y78" s="149"/>
      <c r="Z78" s="149"/>
      <c r="AA78" s="149"/>
      <c r="AB78" s="149"/>
      <c r="AC78" s="149"/>
      <c r="AD78" s="149"/>
      <c r="AE78" s="149" t="s">
        <v>367</v>
      </c>
      <c r="AF78" s="149" t="s">
        <v>2601</v>
      </c>
      <c r="AG78" s="149"/>
      <c r="AH78" s="194"/>
      <c r="AI78" s="194"/>
      <c r="AJ78" s="197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82">
        <v>62</v>
      </c>
      <c r="B79" s="183" t="s">
        <v>2602</v>
      </c>
      <c r="C79" s="183" t="s">
        <v>2603</v>
      </c>
      <c r="D79" s="184" t="s">
        <v>1991</v>
      </c>
      <c r="E79" s="185">
        <v>120</v>
      </c>
      <c r="F79" s="188"/>
      <c r="G79" s="186">
        <f t="shared" si="14"/>
        <v>0</v>
      </c>
      <c r="H79" s="188"/>
      <c r="I79" s="186">
        <f t="shared" si="15"/>
        <v>0</v>
      </c>
      <c r="J79" s="188"/>
      <c r="K79" s="186">
        <f t="shared" si="16"/>
        <v>0</v>
      </c>
      <c r="L79" s="186">
        <v>21</v>
      </c>
      <c r="M79" s="186">
        <f t="shared" si="17"/>
        <v>0</v>
      </c>
      <c r="N79" s="186">
        <v>0</v>
      </c>
      <c r="O79" s="186">
        <f t="shared" si="18"/>
        <v>0</v>
      </c>
      <c r="P79" s="186">
        <v>0</v>
      </c>
      <c r="Q79" s="186">
        <f t="shared" si="19"/>
        <v>0</v>
      </c>
      <c r="R79" s="187"/>
      <c r="S79" s="187" t="s">
        <v>2424</v>
      </c>
      <c r="T79" s="186" t="s">
        <v>222</v>
      </c>
      <c r="U79" s="186">
        <v>0</v>
      </c>
      <c r="V79" s="186">
        <f t="shared" si="20"/>
        <v>0</v>
      </c>
      <c r="W79" s="187"/>
      <c r="X79" s="187"/>
      <c r="Y79" s="149"/>
      <c r="Z79" s="149"/>
      <c r="AA79" s="149"/>
      <c r="AB79" s="149"/>
      <c r="AC79" s="149"/>
      <c r="AD79" s="149"/>
      <c r="AE79" s="149" t="s">
        <v>1742</v>
      </c>
      <c r="AF79" s="149" t="s">
        <v>2604</v>
      </c>
      <c r="AG79" s="149"/>
      <c r="AH79" s="194"/>
      <c r="AI79" s="194"/>
      <c r="AJ79" s="197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82">
        <v>63</v>
      </c>
      <c r="B80" s="183" t="s">
        <v>2605</v>
      </c>
      <c r="C80" s="183" t="s">
        <v>2606</v>
      </c>
      <c r="D80" s="184" t="s">
        <v>1991</v>
      </c>
      <c r="E80" s="185">
        <v>1</v>
      </c>
      <c r="F80" s="188"/>
      <c r="G80" s="186">
        <f t="shared" si="14"/>
        <v>0</v>
      </c>
      <c r="H80" s="188"/>
      <c r="I80" s="186">
        <f t="shared" si="15"/>
        <v>0</v>
      </c>
      <c r="J80" s="188"/>
      <c r="K80" s="186">
        <f t="shared" si="16"/>
        <v>0</v>
      </c>
      <c r="L80" s="186">
        <v>21</v>
      </c>
      <c r="M80" s="186">
        <f t="shared" si="17"/>
        <v>0</v>
      </c>
      <c r="N80" s="186">
        <v>0</v>
      </c>
      <c r="O80" s="186">
        <f t="shared" si="18"/>
        <v>0</v>
      </c>
      <c r="P80" s="186">
        <v>0</v>
      </c>
      <c r="Q80" s="186">
        <f t="shared" si="19"/>
        <v>0</v>
      </c>
      <c r="R80" s="187"/>
      <c r="S80" s="187" t="s">
        <v>2424</v>
      </c>
      <c r="T80" s="186" t="s">
        <v>222</v>
      </c>
      <c r="U80" s="186">
        <v>0</v>
      </c>
      <c r="V80" s="186">
        <f t="shared" si="20"/>
        <v>0</v>
      </c>
      <c r="W80" s="187"/>
      <c r="X80" s="187"/>
      <c r="Y80" s="149"/>
      <c r="Z80" s="149"/>
      <c r="AA80" s="149"/>
      <c r="AB80" s="149"/>
      <c r="AC80" s="149"/>
      <c r="AD80" s="149"/>
      <c r="AE80" s="149" t="s">
        <v>1742</v>
      </c>
      <c r="AF80" s="149" t="s">
        <v>2607</v>
      </c>
      <c r="AG80" s="149"/>
      <c r="AH80" s="194"/>
      <c r="AI80" s="194"/>
      <c r="AJ80" s="197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82">
        <v>64</v>
      </c>
      <c r="B81" s="183" t="s">
        <v>2608</v>
      </c>
      <c r="C81" s="183" t="s">
        <v>2609</v>
      </c>
      <c r="D81" s="184" t="s">
        <v>1991</v>
      </c>
      <c r="E81" s="185">
        <v>4</v>
      </c>
      <c r="F81" s="188"/>
      <c r="G81" s="186">
        <f t="shared" si="14"/>
        <v>0</v>
      </c>
      <c r="H81" s="188"/>
      <c r="I81" s="186">
        <f t="shared" si="15"/>
        <v>0</v>
      </c>
      <c r="J81" s="188"/>
      <c r="K81" s="186">
        <f t="shared" si="16"/>
        <v>0</v>
      </c>
      <c r="L81" s="186">
        <v>21</v>
      </c>
      <c r="M81" s="186">
        <f t="shared" si="17"/>
        <v>0</v>
      </c>
      <c r="N81" s="186">
        <v>0</v>
      </c>
      <c r="O81" s="186">
        <f t="shared" si="18"/>
        <v>0</v>
      </c>
      <c r="P81" s="186">
        <v>0</v>
      </c>
      <c r="Q81" s="186">
        <f t="shared" si="19"/>
        <v>0</v>
      </c>
      <c r="R81" s="187"/>
      <c r="S81" s="187" t="s">
        <v>2424</v>
      </c>
      <c r="T81" s="186" t="s">
        <v>222</v>
      </c>
      <c r="U81" s="186">
        <v>0</v>
      </c>
      <c r="V81" s="186">
        <f t="shared" si="20"/>
        <v>0</v>
      </c>
      <c r="W81" s="187"/>
      <c r="X81" s="187"/>
      <c r="Y81" s="149"/>
      <c r="Z81" s="149"/>
      <c r="AA81" s="149"/>
      <c r="AB81" s="149"/>
      <c r="AC81" s="149"/>
      <c r="AD81" s="149"/>
      <c r="AE81" s="149" t="s">
        <v>1742</v>
      </c>
      <c r="AF81" s="149" t="s">
        <v>2610</v>
      </c>
      <c r="AG81" s="149"/>
      <c r="AH81" s="194"/>
      <c r="AI81" s="194"/>
      <c r="AJ81" s="197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82">
        <v>65</v>
      </c>
      <c r="B82" s="183" t="s">
        <v>2462</v>
      </c>
      <c r="C82" s="183" t="s">
        <v>2463</v>
      </c>
      <c r="D82" s="184" t="s">
        <v>1991</v>
      </c>
      <c r="E82" s="185">
        <v>1</v>
      </c>
      <c r="F82" s="188"/>
      <c r="G82" s="186">
        <f t="shared" si="14"/>
        <v>0</v>
      </c>
      <c r="H82" s="188"/>
      <c r="I82" s="186">
        <f t="shared" si="15"/>
        <v>0</v>
      </c>
      <c r="J82" s="188"/>
      <c r="K82" s="186">
        <f t="shared" si="16"/>
        <v>0</v>
      </c>
      <c r="L82" s="186">
        <v>21</v>
      </c>
      <c r="M82" s="186">
        <f t="shared" si="17"/>
        <v>0</v>
      </c>
      <c r="N82" s="186">
        <v>0</v>
      </c>
      <c r="O82" s="186">
        <f t="shared" si="18"/>
        <v>0</v>
      </c>
      <c r="P82" s="186">
        <v>0</v>
      </c>
      <c r="Q82" s="186">
        <f t="shared" si="19"/>
        <v>0</v>
      </c>
      <c r="R82" s="187"/>
      <c r="S82" s="187" t="s">
        <v>2424</v>
      </c>
      <c r="T82" s="186" t="s">
        <v>222</v>
      </c>
      <c r="U82" s="186">
        <v>0</v>
      </c>
      <c r="V82" s="186">
        <f t="shared" si="20"/>
        <v>0</v>
      </c>
      <c r="W82" s="187"/>
      <c r="X82" s="187"/>
      <c r="Y82" s="149"/>
      <c r="Z82" s="149"/>
      <c r="AA82" s="149"/>
      <c r="AB82" s="149"/>
      <c r="AC82" s="149"/>
      <c r="AD82" s="149"/>
      <c r="AE82" s="149" t="s">
        <v>1742</v>
      </c>
      <c r="AF82" s="149" t="s">
        <v>2611</v>
      </c>
      <c r="AG82" s="149"/>
      <c r="AH82" s="194"/>
      <c r="AI82" s="194"/>
      <c r="AJ82" s="197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82">
        <v>66</v>
      </c>
      <c r="B83" s="183" t="s">
        <v>2465</v>
      </c>
      <c r="C83" s="183" t="s">
        <v>2466</v>
      </c>
      <c r="D83" s="184" t="s">
        <v>1991</v>
      </c>
      <c r="E83" s="185">
        <v>1</v>
      </c>
      <c r="F83" s="188"/>
      <c r="G83" s="186">
        <f t="shared" si="14"/>
        <v>0</v>
      </c>
      <c r="H83" s="188"/>
      <c r="I83" s="186">
        <f t="shared" si="15"/>
        <v>0</v>
      </c>
      <c r="J83" s="188"/>
      <c r="K83" s="186">
        <f t="shared" si="16"/>
        <v>0</v>
      </c>
      <c r="L83" s="186">
        <v>21</v>
      </c>
      <c r="M83" s="186">
        <f t="shared" si="17"/>
        <v>0</v>
      </c>
      <c r="N83" s="186">
        <v>0</v>
      </c>
      <c r="O83" s="186">
        <f t="shared" si="18"/>
        <v>0</v>
      </c>
      <c r="P83" s="186">
        <v>0</v>
      </c>
      <c r="Q83" s="186">
        <f t="shared" si="19"/>
        <v>0</v>
      </c>
      <c r="R83" s="187" t="s">
        <v>365</v>
      </c>
      <c r="S83" s="187" t="s">
        <v>221</v>
      </c>
      <c r="T83" s="186" t="s">
        <v>222</v>
      </c>
      <c r="U83" s="186">
        <v>0</v>
      </c>
      <c r="V83" s="186">
        <f t="shared" si="20"/>
        <v>0</v>
      </c>
      <c r="W83" s="187"/>
      <c r="X83" s="187"/>
      <c r="Y83" s="149"/>
      <c r="Z83" s="149"/>
      <c r="AA83" s="149"/>
      <c r="AB83" s="149"/>
      <c r="AC83" s="149"/>
      <c r="AD83" s="149"/>
      <c r="AE83" s="149" t="s">
        <v>367</v>
      </c>
      <c r="AF83" s="149" t="s">
        <v>2612</v>
      </c>
      <c r="AG83" s="149"/>
      <c r="AH83" s="194"/>
      <c r="AI83" s="194"/>
      <c r="AJ83" s="197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82">
        <v>67</v>
      </c>
      <c r="B84" s="183" t="s">
        <v>2468</v>
      </c>
      <c r="C84" s="183" t="s">
        <v>2613</v>
      </c>
      <c r="D84" s="184" t="s">
        <v>2138</v>
      </c>
      <c r="E84" s="185">
        <v>10</v>
      </c>
      <c r="F84" s="188"/>
      <c r="G84" s="186">
        <f t="shared" si="14"/>
        <v>0</v>
      </c>
      <c r="H84" s="188"/>
      <c r="I84" s="186">
        <f t="shared" si="15"/>
        <v>0</v>
      </c>
      <c r="J84" s="188"/>
      <c r="K84" s="186">
        <f t="shared" si="16"/>
        <v>0</v>
      </c>
      <c r="L84" s="186">
        <v>21</v>
      </c>
      <c r="M84" s="186">
        <f t="shared" si="17"/>
        <v>0</v>
      </c>
      <c r="N84" s="186">
        <v>0</v>
      </c>
      <c r="O84" s="186">
        <f t="shared" si="18"/>
        <v>0</v>
      </c>
      <c r="P84" s="186">
        <v>0</v>
      </c>
      <c r="Q84" s="186">
        <f t="shared" si="19"/>
        <v>0</v>
      </c>
      <c r="R84" s="187"/>
      <c r="S84" s="187" t="s">
        <v>2424</v>
      </c>
      <c r="T84" s="186" t="s">
        <v>222</v>
      </c>
      <c r="U84" s="186">
        <v>0</v>
      </c>
      <c r="V84" s="186">
        <f t="shared" si="20"/>
        <v>0</v>
      </c>
      <c r="W84" s="187"/>
      <c r="X84" s="187"/>
      <c r="Y84" s="149"/>
      <c r="Z84" s="149"/>
      <c r="AA84" s="149"/>
      <c r="AB84" s="149"/>
      <c r="AC84" s="149"/>
      <c r="AD84" s="149"/>
      <c r="AE84" s="149" t="s">
        <v>1900</v>
      </c>
      <c r="AF84" s="149" t="s">
        <v>2614</v>
      </c>
      <c r="AG84" s="149"/>
      <c r="AH84" s="194"/>
      <c r="AI84" s="194"/>
      <c r="AJ84" s="197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82">
        <v>68</v>
      </c>
      <c r="B85" s="183" t="s">
        <v>2468</v>
      </c>
      <c r="C85" s="183" t="s">
        <v>2615</v>
      </c>
      <c r="D85" s="184" t="s">
        <v>2138</v>
      </c>
      <c r="E85" s="185">
        <v>5</v>
      </c>
      <c r="F85" s="188"/>
      <c r="G85" s="186">
        <f t="shared" si="14"/>
        <v>0</v>
      </c>
      <c r="H85" s="188"/>
      <c r="I85" s="186">
        <f t="shared" si="15"/>
        <v>0</v>
      </c>
      <c r="J85" s="188"/>
      <c r="K85" s="186">
        <f t="shared" si="16"/>
        <v>0</v>
      </c>
      <c r="L85" s="186">
        <v>21</v>
      </c>
      <c r="M85" s="186">
        <f t="shared" si="17"/>
        <v>0</v>
      </c>
      <c r="N85" s="186">
        <v>0</v>
      </c>
      <c r="O85" s="186">
        <f t="shared" si="18"/>
        <v>0</v>
      </c>
      <c r="P85" s="186">
        <v>0</v>
      </c>
      <c r="Q85" s="186">
        <f t="shared" si="19"/>
        <v>0</v>
      </c>
      <c r="R85" s="187"/>
      <c r="S85" s="187" t="s">
        <v>2424</v>
      </c>
      <c r="T85" s="186" t="s">
        <v>222</v>
      </c>
      <c r="U85" s="186">
        <v>0</v>
      </c>
      <c r="V85" s="186">
        <f t="shared" si="20"/>
        <v>0</v>
      </c>
      <c r="W85" s="187"/>
      <c r="X85" s="187"/>
      <c r="Y85" s="149"/>
      <c r="Z85" s="149"/>
      <c r="AA85" s="149"/>
      <c r="AB85" s="149"/>
      <c r="AC85" s="149"/>
      <c r="AD85" s="149"/>
      <c r="AE85" s="149" t="s">
        <v>1900</v>
      </c>
      <c r="AF85" s="149" t="s">
        <v>2616</v>
      </c>
      <c r="AG85" s="149"/>
      <c r="AH85" s="194"/>
      <c r="AI85" s="194"/>
      <c r="AJ85" s="197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82">
        <v>69</v>
      </c>
      <c r="B86" s="183" t="s">
        <v>2468</v>
      </c>
      <c r="C86" s="183" t="s">
        <v>2471</v>
      </c>
      <c r="D86" s="184" t="s">
        <v>2138</v>
      </c>
      <c r="E86" s="185">
        <v>3</v>
      </c>
      <c r="F86" s="188"/>
      <c r="G86" s="186">
        <f t="shared" si="14"/>
        <v>0</v>
      </c>
      <c r="H86" s="188"/>
      <c r="I86" s="186">
        <f t="shared" si="15"/>
        <v>0</v>
      </c>
      <c r="J86" s="188"/>
      <c r="K86" s="186">
        <f t="shared" si="16"/>
        <v>0</v>
      </c>
      <c r="L86" s="186">
        <v>21</v>
      </c>
      <c r="M86" s="186">
        <f t="shared" si="17"/>
        <v>0</v>
      </c>
      <c r="N86" s="186">
        <v>0</v>
      </c>
      <c r="O86" s="186">
        <f t="shared" si="18"/>
        <v>0</v>
      </c>
      <c r="P86" s="186">
        <v>0</v>
      </c>
      <c r="Q86" s="186">
        <f t="shared" si="19"/>
        <v>0</v>
      </c>
      <c r="R86" s="187"/>
      <c r="S86" s="187" t="s">
        <v>2424</v>
      </c>
      <c r="T86" s="186" t="s">
        <v>222</v>
      </c>
      <c r="U86" s="186">
        <v>0</v>
      </c>
      <c r="V86" s="186">
        <f t="shared" si="20"/>
        <v>0</v>
      </c>
      <c r="W86" s="187"/>
      <c r="X86" s="187"/>
      <c r="Y86" s="149"/>
      <c r="Z86" s="149"/>
      <c r="AA86" s="149"/>
      <c r="AB86" s="149"/>
      <c r="AC86" s="149"/>
      <c r="AD86" s="149"/>
      <c r="AE86" s="149" t="s">
        <v>1900</v>
      </c>
      <c r="AF86" s="149" t="s">
        <v>2617</v>
      </c>
      <c r="AG86" s="149"/>
      <c r="AH86" s="194"/>
      <c r="AI86" s="194"/>
      <c r="AJ86" s="197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0.399999999999999" outlineLevel="1" x14ac:dyDescent="0.25">
      <c r="A87" s="182">
        <v>70</v>
      </c>
      <c r="B87" s="183" t="s">
        <v>2618</v>
      </c>
      <c r="C87" s="183" t="s">
        <v>2474</v>
      </c>
      <c r="D87" s="184" t="s">
        <v>1991</v>
      </c>
      <c r="E87" s="185">
        <v>1</v>
      </c>
      <c r="F87" s="188"/>
      <c r="G87" s="186">
        <f t="shared" si="14"/>
        <v>0</v>
      </c>
      <c r="H87" s="188"/>
      <c r="I87" s="186">
        <f t="shared" si="15"/>
        <v>0</v>
      </c>
      <c r="J87" s="188"/>
      <c r="K87" s="186">
        <f t="shared" si="16"/>
        <v>0</v>
      </c>
      <c r="L87" s="186">
        <v>21</v>
      </c>
      <c r="M87" s="186">
        <f t="shared" si="17"/>
        <v>0</v>
      </c>
      <c r="N87" s="186">
        <v>0</v>
      </c>
      <c r="O87" s="186">
        <f t="shared" si="18"/>
        <v>0</v>
      </c>
      <c r="P87" s="186">
        <v>0</v>
      </c>
      <c r="Q87" s="186">
        <f t="shared" si="19"/>
        <v>0</v>
      </c>
      <c r="R87" s="187"/>
      <c r="S87" s="187" t="s">
        <v>230</v>
      </c>
      <c r="T87" s="186" t="s">
        <v>222</v>
      </c>
      <c r="U87" s="186">
        <v>0</v>
      </c>
      <c r="V87" s="186">
        <f t="shared" si="20"/>
        <v>0</v>
      </c>
      <c r="W87" s="187"/>
      <c r="X87" s="187"/>
      <c r="Y87" s="149"/>
      <c r="Z87" s="149"/>
      <c r="AA87" s="149"/>
      <c r="AB87" s="149"/>
      <c r="AC87" s="149"/>
      <c r="AD87" s="149"/>
      <c r="AE87" s="149" t="s">
        <v>367</v>
      </c>
      <c r="AF87" s="149" t="s">
        <v>2619</v>
      </c>
      <c r="AG87" s="149"/>
      <c r="AH87" s="194"/>
      <c r="AI87" s="194"/>
      <c r="AJ87" s="197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0"/>
      <c r="B88" s="191" t="s">
        <v>2620</v>
      </c>
      <c r="C88" s="192"/>
      <c r="D88" s="189"/>
      <c r="E88" s="190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  <c r="S88" s="164"/>
      <c r="T88" s="163"/>
      <c r="U88" s="163"/>
      <c r="V88" s="163"/>
      <c r="W88" s="164"/>
      <c r="X88" s="164"/>
      <c r="Y88" s="149"/>
      <c r="Z88" s="149"/>
      <c r="AA88" s="149"/>
      <c r="AB88" s="149"/>
      <c r="AC88" s="149"/>
      <c r="AD88" s="149"/>
      <c r="AE88" s="149" t="s">
        <v>280</v>
      </c>
      <c r="AF88" s="149">
        <v>0</v>
      </c>
      <c r="AG88" s="149"/>
      <c r="AH88" s="194"/>
      <c r="AI88" s="198" t="s">
        <v>2620</v>
      </c>
      <c r="AJ88" s="197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0"/>
      <c r="B89" s="191" t="s">
        <v>74</v>
      </c>
      <c r="C89" s="192"/>
      <c r="D89" s="189"/>
      <c r="E89" s="190">
        <v>1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  <c r="S89" s="164"/>
      <c r="T89" s="163"/>
      <c r="U89" s="163"/>
      <c r="V89" s="163"/>
      <c r="W89" s="164"/>
      <c r="X89" s="164"/>
      <c r="Y89" s="149"/>
      <c r="Z89" s="149"/>
      <c r="AA89" s="149"/>
      <c r="AB89" s="149"/>
      <c r="AC89" s="149"/>
      <c r="AD89" s="149"/>
      <c r="AE89" s="149" t="s">
        <v>280</v>
      </c>
      <c r="AF89" s="149">
        <v>0</v>
      </c>
      <c r="AG89" s="149"/>
      <c r="AH89" s="194"/>
      <c r="AI89" s="198" t="s">
        <v>74</v>
      </c>
      <c r="AJ89" s="197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x14ac:dyDescent="0.25">
      <c r="A90" s="136"/>
      <c r="B90" s="154"/>
      <c r="C90" s="154"/>
      <c r="D90" s="157"/>
      <c r="E90" s="158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60"/>
      <c r="S90" s="160"/>
      <c r="T90" s="159"/>
      <c r="U90" s="159"/>
      <c r="V90" s="159"/>
      <c r="W90" s="160"/>
      <c r="X90" s="160"/>
      <c r="AH90" s="193"/>
      <c r="AI90" s="193"/>
      <c r="AJ90" s="196"/>
    </row>
    <row r="91" spans="1:60" x14ac:dyDescent="0.25">
      <c r="A91" s="152" t="s">
        <v>215</v>
      </c>
      <c r="B91" s="169" t="s">
        <v>68</v>
      </c>
      <c r="C91" s="169" t="s">
        <v>69</v>
      </c>
      <c r="D91" s="170"/>
      <c r="E91" s="171"/>
      <c r="F91" s="172"/>
      <c r="G91" s="173">
        <f>SUMIF(AE92:AE98,"&lt;&gt;NOR",G92:G98)</f>
        <v>0</v>
      </c>
      <c r="H91" s="172"/>
      <c r="I91" s="172">
        <f>SUM(I92:I98)</f>
        <v>0</v>
      </c>
      <c r="J91" s="172"/>
      <c r="K91" s="172">
        <f>SUM(K92:K98)</f>
        <v>0</v>
      </c>
      <c r="L91" s="172"/>
      <c r="M91" s="172">
        <f>SUM(M92:M98)</f>
        <v>0</v>
      </c>
      <c r="N91" s="172"/>
      <c r="O91" s="172">
        <f>SUM(O92:O98)</f>
        <v>0</v>
      </c>
      <c r="P91" s="172"/>
      <c r="Q91" s="172">
        <f>SUM(Q92:Q98)</f>
        <v>0</v>
      </c>
      <c r="R91" s="174"/>
      <c r="S91" s="174"/>
      <c r="T91" s="172"/>
      <c r="U91" s="172"/>
      <c r="V91" s="172">
        <f>SUM(V92:V98)</f>
        <v>0</v>
      </c>
      <c r="W91" s="174"/>
      <c r="X91" s="175"/>
      <c r="AE91" t="s">
        <v>216</v>
      </c>
      <c r="AH91" s="193"/>
      <c r="AI91" s="193"/>
      <c r="AJ91" s="196"/>
    </row>
    <row r="92" spans="1:60" outlineLevel="1" x14ac:dyDescent="0.25">
      <c r="A92" s="182">
        <v>71</v>
      </c>
      <c r="B92" s="183" t="s">
        <v>2521</v>
      </c>
      <c r="C92" s="183" t="s">
        <v>2522</v>
      </c>
      <c r="D92" s="184" t="s">
        <v>1991</v>
      </c>
      <c r="E92" s="185">
        <v>1</v>
      </c>
      <c r="F92" s="188"/>
      <c r="G92" s="186">
        <f t="shared" ref="G92:G98" si="21">ROUND(E92*F92,2)</f>
        <v>0</v>
      </c>
      <c r="H92" s="188"/>
      <c r="I92" s="186">
        <f t="shared" ref="I92:I98" si="22">ROUND(E92*H92,2)</f>
        <v>0</v>
      </c>
      <c r="J92" s="188"/>
      <c r="K92" s="186">
        <f t="shared" ref="K92:K98" si="23">ROUND(E92*J92,2)</f>
        <v>0</v>
      </c>
      <c r="L92" s="186">
        <v>21</v>
      </c>
      <c r="M92" s="186">
        <f t="shared" ref="M92:M98" si="24">G92*(1+L92/100)</f>
        <v>0</v>
      </c>
      <c r="N92" s="186">
        <v>0</v>
      </c>
      <c r="O92" s="186">
        <f t="shared" ref="O92:O98" si="25">ROUND(E92*N92,2)</f>
        <v>0</v>
      </c>
      <c r="P92" s="186">
        <v>0</v>
      </c>
      <c r="Q92" s="186">
        <f t="shared" ref="Q92:Q98" si="26">ROUND(E92*P92,2)</f>
        <v>0</v>
      </c>
      <c r="R92" s="187"/>
      <c r="S92" s="187" t="s">
        <v>2424</v>
      </c>
      <c r="T92" s="186" t="s">
        <v>222</v>
      </c>
      <c r="U92" s="186">
        <v>0</v>
      </c>
      <c r="V92" s="186">
        <f t="shared" ref="V92:V98" si="27">ROUND(E92*U92,2)</f>
        <v>0</v>
      </c>
      <c r="W92" s="187"/>
      <c r="X92" s="187"/>
      <c r="Y92" s="149"/>
      <c r="Z92" s="149"/>
      <c r="AA92" s="149"/>
      <c r="AB92" s="149"/>
      <c r="AC92" s="149"/>
      <c r="AD92" s="149"/>
      <c r="AE92" s="149" t="s">
        <v>1742</v>
      </c>
      <c r="AF92" s="149" t="s">
        <v>2621</v>
      </c>
      <c r="AG92" s="149"/>
      <c r="AH92" s="194"/>
      <c r="AI92" s="194"/>
      <c r="AJ92" s="197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82">
        <v>72</v>
      </c>
      <c r="B93" s="183" t="s">
        <v>2622</v>
      </c>
      <c r="C93" s="183" t="s">
        <v>2623</v>
      </c>
      <c r="D93" s="184" t="s">
        <v>1991</v>
      </c>
      <c r="E93" s="185">
        <v>1</v>
      </c>
      <c r="F93" s="188"/>
      <c r="G93" s="186">
        <f t="shared" si="21"/>
        <v>0</v>
      </c>
      <c r="H93" s="188"/>
      <c r="I93" s="186">
        <f t="shared" si="22"/>
        <v>0</v>
      </c>
      <c r="J93" s="188"/>
      <c r="K93" s="186">
        <f t="shared" si="23"/>
        <v>0</v>
      </c>
      <c r="L93" s="186">
        <v>21</v>
      </c>
      <c r="M93" s="186">
        <f t="shared" si="24"/>
        <v>0</v>
      </c>
      <c r="N93" s="186">
        <v>0</v>
      </c>
      <c r="O93" s="186">
        <f t="shared" si="25"/>
        <v>0</v>
      </c>
      <c r="P93" s="186">
        <v>0</v>
      </c>
      <c r="Q93" s="186">
        <f t="shared" si="26"/>
        <v>0</v>
      </c>
      <c r="R93" s="187"/>
      <c r="S93" s="187" t="s">
        <v>230</v>
      </c>
      <c r="T93" s="186" t="s">
        <v>222</v>
      </c>
      <c r="U93" s="186">
        <v>0</v>
      </c>
      <c r="V93" s="186">
        <f t="shared" si="27"/>
        <v>0</v>
      </c>
      <c r="W93" s="187"/>
      <c r="X93" s="187"/>
      <c r="Y93" s="149"/>
      <c r="Z93" s="149"/>
      <c r="AA93" s="149"/>
      <c r="AB93" s="149"/>
      <c r="AC93" s="149"/>
      <c r="AD93" s="149"/>
      <c r="AE93" s="149" t="s">
        <v>367</v>
      </c>
      <c r="AF93" s="149" t="s">
        <v>2624</v>
      </c>
      <c r="AG93" s="149"/>
      <c r="AH93" s="194"/>
      <c r="AI93" s="194"/>
      <c r="AJ93" s="197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0.399999999999999" outlineLevel="1" x14ac:dyDescent="0.25">
      <c r="A94" s="182">
        <v>73</v>
      </c>
      <c r="B94" s="183" t="s">
        <v>2625</v>
      </c>
      <c r="C94" s="183" t="s">
        <v>2626</v>
      </c>
      <c r="D94" s="184" t="s">
        <v>1991</v>
      </c>
      <c r="E94" s="185">
        <v>1</v>
      </c>
      <c r="F94" s="188"/>
      <c r="G94" s="186">
        <f t="shared" si="21"/>
        <v>0</v>
      </c>
      <c r="H94" s="188"/>
      <c r="I94" s="186">
        <f t="shared" si="22"/>
        <v>0</v>
      </c>
      <c r="J94" s="188"/>
      <c r="K94" s="186">
        <f t="shared" si="23"/>
        <v>0</v>
      </c>
      <c r="L94" s="186">
        <v>21</v>
      </c>
      <c r="M94" s="186">
        <f t="shared" si="24"/>
        <v>0</v>
      </c>
      <c r="N94" s="186">
        <v>0</v>
      </c>
      <c r="O94" s="186">
        <f t="shared" si="25"/>
        <v>0</v>
      </c>
      <c r="P94" s="186">
        <v>0</v>
      </c>
      <c r="Q94" s="186">
        <f t="shared" si="26"/>
        <v>0</v>
      </c>
      <c r="R94" s="187"/>
      <c r="S94" s="187" t="s">
        <v>2424</v>
      </c>
      <c r="T94" s="186" t="s">
        <v>222</v>
      </c>
      <c r="U94" s="186">
        <v>0</v>
      </c>
      <c r="V94" s="186">
        <f t="shared" si="27"/>
        <v>0</v>
      </c>
      <c r="W94" s="187"/>
      <c r="X94" s="187"/>
      <c r="Y94" s="149"/>
      <c r="Z94" s="149"/>
      <c r="AA94" s="149"/>
      <c r="AB94" s="149"/>
      <c r="AC94" s="149"/>
      <c r="AD94" s="149"/>
      <c r="AE94" s="149" t="s">
        <v>1742</v>
      </c>
      <c r="AF94" s="149" t="s">
        <v>2627</v>
      </c>
      <c r="AG94" s="149"/>
      <c r="AH94" s="194"/>
      <c r="AI94" s="194"/>
      <c r="AJ94" s="197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0.399999999999999" outlineLevel="1" x14ac:dyDescent="0.25">
      <c r="A95" s="182">
        <v>74</v>
      </c>
      <c r="B95" s="183" t="s">
        <v>2628</v>
      </c>
      <c r="C95" s="183" t="s">
        <v>2629</v>
      </c>
      <c r="D95" s="184" t="s">
        <v>1991</v>
      </c>
      <c r="E95" s="185">
        <v>1</v>
      </c>
      <c r="F95" s="188"/>
      <c r="G95" s="186">
        <f t="shared" si="21"/>
        <v>0</v>
      </c>
      <c r="H95" s="188"/>
      <c r="I95" s="186">
        <f t="shared" si="22"/>
        <v>0</v>
      </c>
      <c r="J95" s="188"/>
      <c r="K95" s="186">
        <f t="shared" si="23"/>
        <v>0</v>
      </c>
      <c r="L95" s="186">
        <v>21</v>
      </c>
      <c r="M95" s="186">
        <f t="shared" si="24"/>
        <v>0</v>
      </c>
      <c r="N95" s="186">
        <v>0</v>
      </c>
      <c r="O95" s="186">
        <f t="shared" si="25"/>
        <v>0</v>
      </c>
      <c r="P95" s="186">
        <v>0</v>
      </c>
      <c r="Q95" s="186">
        <f t="shared" si="26"/>
        <v>0</v>
      </c>
      <c r="R95" s="187"/>
      <c r="S95" s="187" t="s">
        <v>230</v>
      </c>
      <c r="T95" s="186" t="s">
        <v>222</v>
      </c>
      <c r="U95" s="186">
        <v>0</v>
      </c>
      <c r="V95" s="186">
        <f t="shared" si="27"/>
        <v>0</v>
      </c>
      <c r="W95" s="187"/>
      <c r="X95" s="187"/>
      <c r="Y95" s="149"/>
      <c r="Z95" s="149"/>
      <c r="AA95" s="149"/>
      <c r="AB95" s="149"/>
      <c r="AC95" s="149"/>
      <c r="AD95" s="149"/>
      <c r="AE95" s="149" t="s">
        <v>367</v>
      </c>
      <c r="AF95" s="149" t="s">
        <v>2630</v>
      </c>
      <c r="AG95" s="149"/>
      <c r="AH95" s="194"/>
      <c r="AI95" s="194"/>
      <c r="AJ95" s="197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0.399999999999999" outlineLevel="1" x14ac:dyDescent="0.25">
      <c r="A96" s="182">
        <v>75</v>
      </c>
      <c r="B96" s="183" t="s">
        <v>2527</v>
      </c>
      <c r="C96" s="183" t="s">
        <v>2528</v>
      </c>
      <c r="D96" s="184" t="s">
        <v>1991</v>
      </c>
      <c r="E96" s="185">
        <v>1</v>
      </c>
      <c r="F96" s="188"/>
      <c r="G96" s="186">
        <f t="shared" si="21"/>
        <v>0</v>
      </c>
      <c r="H96" s="188"/>
      <c r="I96" s="186">
        <f t="shared" si="22"/>
        <v>0</v>
      </c>
      <c r="J96" s="188"/>
      <c r="K96" s="186">
        <f t="shared" si="23"/>
        <v>0</v>
      </c>
      <c r="L96" s="186">
        <v>21</v>
      </c>
      <c r="M96" s="186">
        <f t="shared" si="24"/>
        <v>0</v>
      </c>
      <c r="N96" s="186">
        <v>0</v>
      </c>
      <c r="O96" s="186">
        <f t="shared" si="25"/>
        <v>0</v>
      </c>
      <c r="P96" s="186">
        <v>0</v>
      </c>
      <c r="Q96" s="186">
        <f t="shared" si="26"/>
        <v>0</v>
      </c>
      <c r="R96" s="187"/>
      <c r="S96" s="187" t="s">
        <v>2424</v>
      </c>
      <c r="T96" s="186" t="s">
        <v>222</v>
      </c>
      <c r="U96" s="186">
        <v>0</v>
      </c>
      <c r="V96" s="186">
        <f t="shared" si="27"/>
        <v>0</v>
      </c>
      <c r="W96" s="187"/>
      <c r="X96" s="187"/>
      <c r="Y96" s="149"/>
      <c r="Z96" s="149"/>
      <c r="AA96" s="149"/>
      <c r="AB96" s="149"/>
      <c r="AC96" s="149"/>
      <c r="AD96" s="149"/>
      <c r="AE96" s="149" t="s">
        <v>1742</v>
      </c>
      <c r="AF96" s="149" t="s">
        <v>2631</v>
      </c>
      <c r="AG96" s="149"/>
      <c r="AH96" s="194"/>
      <c r="AI96" s="194"/>
      <c r="AJ96" s="197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82">
        <v>76</v>
      </c>
      <c r="B97" s="183" t="s">
        <v>2632</v>
      </c>
      <c r="C97" s="183" t="s">
        <v>2531</v>
      </c>
      <c r="D97" s="184" t="s">
        <v>1991</v>
      </c>
      <c r="E97" s="185">
        <v>1</v>
      </c>
      <c r="F97" s="188"/>
      <c r="G97" s="186">
        <f t="shared" si="21"/>
        <v>0</v>
      </c>
      <c r="H97" s="188"/>
      <c r="I97" s="186">
        <f t="shared" si="22"/>
        <v>0</v>
      </c>
      <c r="J97" s="188"/>
      <c r="K97" s="186">
        <f t="shared" si="23"/>
        <v>0</v>
      </c>
      <c r="L97" s="186">
        <v>21</v>
      </c>
      <c r="M97" s="186">
        <f t="shared" si="24"/>
        <v>0</v>
      </c>
      <c r="N97" s="186">
        <v>0</v>
      </c>
      <c r="O97" s="186">
        <f t="shared" si="25"/>
        <v>0</v>
      </c>
      <c r="P97" s="186">
        <v>0</v>
      </c>
      <c r="Q97" s="186">
        <f t="shared" si="26"/>
        <v>0</v>
      </c>
      <c r="R97" s="187"/>
      <c r="S97" s="187" t="s">
        <v>2424</v>
      </c>
      <c r="T97" s="186" t="s">
        <v>222</v>
      </c>
      <c r="U97" s="186">
        <v>0</v>
      </c>
      <c r="V97" s="186">
        <f t="shared" si="27"/>
        <v>0</v>
      </c>
      <c r="W97" s="187"/>
      <c r="X97" s="187"/>
      <c r="Y97" s="149"/>
      <c r="Z97" s="149"/>
      <c r="AA97" s="149"/>
      <c r="AB97" s="149"/>
      <c r="AC97" s="149"/>
      <c r="AD97" s="149"/>
      <c r="AE97" s="149" t="s">
        <v>367</v>
      </c>
      <c r="AF97" s="149" t="s">
        <v>2633</v>
      </c>
      <c r="AG97" s="149"/>
      <c r="AH97" s="194"/>
      <c r="AI97" s="194"/>
      <c r="AJ97" s="197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82">
        <v>77</v>
      </c>
      <c r="B98" s="183" t="s">
        <v>2605</v>
      </c>
      <c r="C98" s="183" t="s">
        <v>2606</v>
      </c>
      <c r="D98" s="184" t="s">
        <v>1991</v>
      </c>
      <c r="E98" s="185">
        <v>1</v>
      </c>
      <c r="F98" s="188"/>
      <c r="G98" s="186">
        <f t="shared" si="21"/>
        <v>0</v>
      </c>
      <c r="H98" s="188"/>
      <c r="I98" s="186">
        <f t="shared" si="22"/>
        <v>0</v>
      </c>
      <c r="J98" s="188"/>
      <c r="K98" s="186">
        <f t="shared" si="23"/>
        <v>0</v>
      </c>
      <c r="L98" s="186">
        <v>21</v>
      </c>
      <c r="M98" s="186">
        <f t="shared" si="24"/>
        <v>0</v>
      </c>
      <c r="N98" s="186">
        <v>0</v>
      </c>
      <c r="O98" s="186">
        <f t="shared" si="25"/>
        <v>0</v>
      </c>
      <c r="P98" s="186">
        <v>0</v>
      </c>
      <c r="Q98" s="186">
        <f t="shared" si="26"/>
        <v>0</v>
      </c>
      <c r="R98" s="187"/>
      <c r="S98" s="187" t="s">
        <v>2424</v>
      </c>
      <c r="T98" s="186" t="s">
        <v>222</v>
      </c>
      <c r="U98" s="186">
        <v>0</v>
      </c>
      <c r="V98" s="186">
        <f t="shared" si="27"/>
        <v>0</v>
      </c>
      <c r="W98" s="187"/>
      <c r="X98" s="187"/>
      <c r="Y98" s="149"/>
      <c r="Z98" s="149"/>
      <c r="AA98" s="149"/>
      <c r="AB98" s="149"/>
      <c r="AC98" s="149"/>
      <c r="AD98" s="149"/>
      <c r="AE98" s="149" t="s">
        <v>1742</v>
      </c>
      <c r="AF98" s="149" t="s">
        <v>2634</v>
      </c>
      <c r="AG98" s="149"/>
      <c r="AH98" s="194"/>
      <c r="AI98" s="194"/>
      <c r="AJ98" s="197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x14ac:dyDescent="0.25">
      <c r="A99" s="136"/>
      <c r="B99" s="154"/>
      <c r="C99" s="154"/>
      <c r="D99" s="157"/>
      <c r="E99" s="158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60"/>
      <c r="S99" s="160"/>
      <c r="T99" s="159"/>
      <c r="U99" s="159"/>
      <c r="V99" s="159"/>
      <c r="W99" s="160"/>
      <c r="X99" s="160"/>
      <c r="AH99" s="193"/>
      <c r="AI99" s="193"/>
      <c r="AJ99" s="196"/>
    </row>
    <row r="100" spans="1:60" x14ac:dyDescent="0.25">
      <c r="A100" s="152" t="s">
        <v>215</v>
      </c>
      <c r="B100" s="169" t="s">
        <v>72</v>
      </c>
      <c r="C100" s="169" t="s">
        <v>73</v>
      </c>
      <c r="D100" s="170"/>
      <c r="E100" s="171"/>
      <c r="F100" s="172"/>
      <c r="G100" s="173">
        <f>SUMIF(AE101:AE104,"&lt;&gt;NOR",G101:G104)</f>
        <v>0</v>
      </c>
      <c r="H100" s="172"/>
      <c r="I100" s="172">
        <f>SUM(I101:I104)</f>
        <v>0</v>
      </c>
      <c r="J100" s="172"/>
      <c r="K100" s="172">
        <f>SUM(K101:K104)</f>
        <v>0</v>
      </c>
      <c r="L100" s="172"/>
      <c r="M100" s="172">
        <f>SUM(M101:M104)</f>
        <v>0</v>
      </c>
      <c r="N100" s="172"/>
      <c r="O100" s="172">
        <f>SUM(O101:O104)</f>
        <v>0</v>
      </c>
      <c r="P100" s="172"/>
      <c r="Q100" s="172">
        <f>SUM(Q101:Q104)</f>
        <v>0</v>
      </c>
      <c r="R100" s="174"/>
      <c r="S100" s="174"/>
      <c r="T100" s="172"/>
      <c r="U100" s="172"/>
      <c r="V100" s="172">
        <f>SUM(V101:V104)</f>
        <v>0</v>
      </c>
      <c r="W100" s="174"/>
      <c r="X100" s="175"/>
      <c r="AE100" t="s">
        <v>216</v>
      </c>
      <c r="AH100" s="193"/>
      <c r="AI100" s="193"/>
      <c r="AJ100" s="196"/>
    </row>
    <row r="101" spans="1:60" outlineLevel="1" x14ac:dyDescent="0.25">
      <c r="A101" s="182">
        <v>78</v>
      </c>
      <c r="B101" s="183" t="s">
        <v>2635</v>
      </c>
      <c r="C101" s="183" t="s">
        <v>2636</v>
      </c>
      <c r="D101" s="184" t="s">
        <v>219</v>
      </c>
      <c r="E101" s="185">
        <v>1</v>
      </c>
      <c r="F101" s="188"/>
      <c r="G101" s="186">
        <f>ROUND(E101*F101,2)</f>
        <v>0</v>
      </c>
      <c r="H101" s="188"/>
      <c r="I101" s="186">
        <f>ROUND(E101*H101,2)</f>
        <v>0</v>
      </c>
      <c r="J101" s="188"/>
      <c r="K101" s="186">
        <f>ROUND(E101*J101,2)</f>
        <v>0</v>
      </c>
      <c r="L101" s="186">
        <v>21</v>
      </c>
      <c r="M101" s="186">
        <f>G101*(1+L101/100)</f>
        <v>0</v>
      </c>
      <c r="N101" s="186">
        <v>0</v>
      </c>
      <c r="O101" s="186">
        <f>ROUND(E101*N101,2)</f>
        <v>0</v>
      </c>
      <c r="P101" s="186">
        <v>0</v>
      </c>
      <c r="Q101" s="186">
        <f>ROUND(E101*P101,2)</f>
        <v>0</v>
      </c>
      <c r="R101" s="187"/>
      <c r="S101" s="187" t="s">
        <v>230</v>
      </c>
      <c r="T101" s="186" t="s">
        <v>222</v>
      </c>
      <c r="U101" s="186">
        <v>0</v>
      </c>
      <c r="V101" s="186">
        <f>ROUND(E101*U101,2)</f>
        <v>0</v>
      </c>
      <c r="W101" s="187"/>
      <c r="X101" s="187"/>
      <c r="Y101" s="149"/>
      <c r="Z101" s="149"/>
      <c r="AA101" s="149"/>
      <c r="AB101" s="149"/>
      <c r="AC101" s="149"/>
      <c r="AD101" s="149"/>
      <c r="AE101" s="149" t="s">
        <v>223</v>
      </c>
      <c r="AF101" s="149" t="s">
        <v>2637</v>
      </c>
      <c r="AG101" s="149"/>
      <c r="AH101" s="194"/>
      <c r="AI101" s="194"/>
      <c r="AJ101" s="197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82">
        <v>79</v>
      </c>
      <c r="B102" s="183" t="s">
        <v>2638</v>
      </c>
      <c r="C102" s="183" t="s">
        <v>2639</v>
      </c>
      <c r="D102" s="184" t="s">
        <v>219</v>
      </c>
      <c r="E102" s="185">
        <v>1</v>
      </c>
      <c r="F102" s="188"/>
      <c r="G102" s="186">
        <f>ROUND(E102*F102,2)</f>
        <v>0</v>
      </c>
      <c r="H102" s="188"/>
      <c r="I102" s="186">
        <f>ROUND(E102*H102,2)</f>
        <v>0</v>
      </c>
      <c r="J102" s="188"/>
      <c r="K102" s="186">
        <f>ROUND(E102*J102,2)</f>
        <v>0</v>
      </c>
      <c r="L102" s="186">
        <v>21</v>
      </c>
      <c r="M102" s="186">
        <f>G102*(1+L102/100)</f>
        <v>0</v>
      </c>
      <c r="N102" s="186">
        <v>0</v>
      </c>
      <c r="O102" s="186">
        <f>ROUND(E102*N102,2)</f>
        <v>0</v>
      </c>
      <c r="P102" s="186">
        <v>0</v>
      </c>
      <c r="Q102" s="186">
        <f>ROUND(E102*P102,2)</f>
        <v>0</v>
      </c>
      <c r="R102" s="187"/>
      <c r="S102" s="187" t="s">
        <v>230</v>
      </c>
      <c r="T102" s="186" t="s">
        <v>222</v>
      </c>
      <c r="U102" s="186">
        <v>0</v>
      </c>
      <c r="V102" s="186">
        <f>ROUND(E102*U102,2)</f>
        <v>0</v>
      </c>
      <c r="W102" s="187"/>
      <c r="X102" s="187"/>
      <c r="Y102" s="149"/>
      <c r="Z102" s="149"/>
      <c r="AA102" s="149"/>
      <c r="AB102" s="149"/>
      <c r="AC102" s="149"/>
      <c r="AD102" s="149"/>
      <c r="AE102" s="149" t="s">
        <v>223</v>
      </c>
      <c r="AF102" s="149" t="s">
        <v>2640</v>
      </c>
      <c r="AG102" s="149"/>
      <c r="AH102" s="194"/>
      <c r="AI102" s="194"/>
      <c r="AJ102" s="197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82">
        <v>80</v>
      </c>
      <c r="B103" s="183" t="s">
        <v>2641</v>
      </c>
      <c r="C103" s="183" t="s">
        <v>2642</v>
      </c>
      <c r="D103" s="184" t="s">
        <v>219</v>
      </c>
      <c r="E103" s="185">
        <v>1</v>
      </c>
      <c r="F103" s="188"/>
      <c r="G103" s="186">
        <f>ROUND(E103*F103,2)</f>
        <v>0</v>
      </c>
      <c r="H103" s="188"/>
      <c r="I103" s="186">
        <f>ROUND(E103*H103,2)</f>
        <v>0</v>
      </c>
      <c r="J103" s="188"/>
      <c r="K103" s="186">
        <f>ROUND(E103*J103,2)</f>
        <v>0</v>
      </c>
      <c r="L103" s="186">
        <v>21</v>
      </c>
      <c r="M103" s="186">
        <f>G103*(1+L103/100)</f>
        <v>0</v>
      </c>
      <c r="N103" s="186">
        <v>0</v>
      </c>
      <c r="O103" s="186">
        <f>ROUND(E103*N103,2)</f>
        <v>0</v>
      </c>
      <c r="P103" s="186">
        <v>0</v>
      </c>
      <c r="Q103" s="186">
        <f>ROUND(E103*P103,2)</f>
        <v>0</v>
      </c>
      <c r="R103" s="187"/>
      <c r="S103" s="187" t="s">
        <v>230</v>
      </c>
      <c r="T103" s="186" t="s">
        <v>222</v>
      </c>
      <c r="U103" s="186">
        <v>0</v>
      </c>
      <c r="V103" s="186">
        <f>ROUND(E103*U103,2)</f>
        <v>0</v>
      </c>
      <c r="W103" s="187"/>
      <c r="X103" s="187"/>
      <c r="Y103" s="149"/>
      <c r="Z103" s="149"/>
      <c r="AA103" s="149"/>
      <c r="AB103" s="149"/>
      <c r="AC103" s="149"/>
      <c r="AD103" s="149"/>
      <c r="AE103" s="149" t="s">
        <v>223</v>
      </c>
      <c r="AF103" s="149" t="s">
        <v>2643</v>
      </c>
      <c r="AG103" s="149"/>
      <c r="AH103" s="194"/>
      <c r="AI103" s="194"/>
      <c r="AJ103" s="197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82">
        <v>81</v>
      </c>
      <c r="B104" s="183" t="s">
        <v>2644</v>
      </c>
      <c r="C104" s="183" t="s">
        <v>2645</v>
      </c>
      <c r="D104" s="184" t="s">
        <v>219</v>
      </c>
      <c r="E104" s="185">
        <v>1</v>
      </c>
      <c r="F104" s="188"/>
      <c r="G104" s="186">
        <f>ROUND(E104*F104,2)</f>
        <v>0</v>
      </c>
      <c r="H104" s="188"/>
      <c r="I104" s="186">
        <f>ROUND(E104*H104,2)</f>
        <v>0</v>
      </c>
      <c r="J104" s="188"/>
      <c r="K104" s="186">
        <f>ROUND(E104*J104,2)</f>
        <v>0</v>
      </c>
      <c r="L104" s="186">
        <v>21</v>
      </c>
      <c r="M104" s="186">
        <f>G104*(1+L104/100)</f>
        <v>0</v>
      </c>
      <c r="N104" s="186">
        <v>0</v>
      </c>
      <c r="O104" s="186">
        <f>ROUND(E104*N104,2)</f>
        <v>0</v>
      </c>
      <c r="P104" s="186">
        <v>0</v>
      </c>
      <c r="Q104" s="186">
        <f>ROUND(E104*P104,2)</f>
        <v>0</v>
      </c>
      <c r="R104" s="187" t="s">
        <v>220</v>
      </c>
      <c r="S104" s="187" t="s">
        <v>221</v>
      </c>
      <c r="T104" s="186" t="s">
        <v>222</v>
      </c>
      <c r="U104" s="186">
        <v>0</v>
      </c>
      <c r="V104" s="186">
        <f>ROUND(E104*U104,2)</f>
        <v>0</v>
      </c>
      <c r="W104" s="187"/>
      <c r="X104" s="187"/>
      <c r="Y104" s="149"/>
      <c r="Z104" s="149"/>
      <c r="AA104" s="149"/>
      <c r="AB104" s="149"/>
      <c r="AC104" s="149"/>
      <c r="AD104" s="149"/>
      <c r="AE104" s="149" t="s">
        <v>223</v>
      </c>
      <c r="AF104" s="149" t="s">
        <v>2646</v>
      </c>
      <c r="AG104" s="149"/>
      <c r="AH104" s="194"/>
      <c r="AI104" s="194"/>
      <c r="AJ104" s="197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5">
      <c r="A105" s="136"/>
      <c r="B105" s="154"/>
      <c r="C105" s="154"/>
      <c r="D105" s="157"/>
      <c r="E105" s="158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60"/>
      <c r="S105" s="160"/>
      <c r="T105" s="159"/>
      <c r="U105" s="159"/>
      <c r="V105" s="159"/>
      <c r="W105" s="160"/>
      <c r="X105" s="160"/>
      <c r="AH105" s="193"/>
      <c r="AI105" s="193"/>
      <c r="AJ105" s="196"/>
    </row>
    <row r="106" spans="1:60" x14ac:dyDescent="0.25">
      <c r="A106" s="152" t="s">
        <v>215</v>
      </c>
      <c r="B106" s="169" t="s">
        <v>68</v>
      </c>
      <c r="C106" s="169" t="s">
        <v>69</v>
      </c>
      <c r="D106" s="170"/>
      <c r="E106" s="171"/>
      <c r="F106" s="172"/>
      <c r="G106" s="173">
        <f>SUMIF(AE107:AE115,"&lt;&gt;NOR",G107:G115)</f>
        <v>0</v>
      </c>
      <c r="H106" s="172"/>
      <c r="I106" s="172">
        <f>SUM(I107:I115)</f>
        <v>0</v>
      </c>
      <c r="J106" s="172"/>
      <c r="K106" s="172">
        <f>SUM(K107:K115)</f>
        <v>0</v>
      </c>
      <c r="L106" s="172"/>
      <c r="M106" s="172">
        <f>SUM(M107:M115)</f>
        <v>0</v>
      </c>
      <c r="N106" s="172"/>
      <c r="O106" s="172">
        <f>SUM(O107:O115)</f>
        <v>0</v>
      </c>
      <c r="P106" s="172"/>
      <c r="Q106" s="172">
        <f>SUM(Q107:Q115)</f>
        <v>0</v>
      </c>
      <c r="R106" s="174"/>
      <c r="S106" s="174"/>
      <c r="T106" s="172"/>
      <c r="U106" s="172"/>
      <c r="V106" s="172">
        <f>SUM(V107:V115)</f>
        <v>0</v>
      </c>
      <c r="W106" s="174"/>
      <c r="X106" s="175"/>
      <c r="AE106" t="s">
        <v>216</v>
      </c>
      <c r="AH106" s="193"/>
      <c r="AI106" s="193"/>
      <c r="AJ106" s="196"/>
    </row>
    <row r="107" spans="1:60" outlineLevel="1" x14ac:dyDescent="0.25">
      <c r="A107" s="182">
        <v>82</v>
      </c>
      <c r="B107" s="183" t="s">
        <v>2608</v>
      </c>
      <c r="C107" s="183" t="s">
        <v>2609</v>
      </c>
      <c r="D107" s="184" t="s">
        <v>1991</v>
      </c>
      <c r="E107" s="185">
        <v>4</v>
      </c>
      <c r="F107" s="188"/>
      <c r="G107" s="186">
        <f t="shared" ref="G107:G113" si="28">ROUND(E107*F107,2)</f>
        <v>0</v>
      </c>
      <c r="H107" s="188"/>
      <c r="I107" s="186">
        <f t="shared" ref="I107:I113" si="29">ROUND(E107*H107,2)</f>
        <v>0</v>
      </c>
      <c r="J107" s="188"/>
      <c r="K107" s="186">
        <f t="shared" ref="K107:K113" si="30">ROUND(E107*J107,2)</f>
        <v>0</v>
      </c>
      <c r="L107" s="186">
        <v>21</v>
      </c>
      <c r="M107" s="186">
        <f t="shared" ref="M107:M113" si="31">G107*(1+L107/100)</f>
        <v>0</v>
      </c>
      <c r="N107" s="186">
        <v>0</v>
      </c>
      <c r="O107" s="186">
        <f t="shared" ref="O107:O113" si="32">ROUND(E107*N107,2)</f>
        <v>0</v>
      </c>
      <c r="P107" s="186">
        <v>0</v>
      </c>
      <c r="Q107" s="186">
        <f t="shared" ref="Q107:Q113" si="33">ROUND(E107*P107,2)</f>
        <v>0</v>
      </c>
      <c r="R107" s="187"/>
      <c r="S107" s="187" t="s">
        <v>2424</v>
      </c>
      <c r="T107" s="186" t="s">
        <v>222</v>
      </c>
      <c r="U107" s="186">
        <v>0</v>
      </c>
      <c r="V107" s="186">
        <f t="shared" ref="V107:V113" si="34">ROUND(E107*U107,2)</f>
        <v>0</v>
      </c>
      <c r="W107" s="187"/>
      <c r="X107" s="187"/>
      <c r="Y107" s="149"/>
      <c r="Z107" s="149"/>
      <c r="AA107" s="149"/>
      <c r="AB107" s="149"/>
      <c r="AC107" s="149"/>
      <c r="AD107" s="149"/>
      <c r="AE107" s="149" t="s">
        <v>1742</v>
      </c>
      <c r="AF107" s="149" t="s">
        <v>2647</v>
      </c>
      <c r="AG107" s="149"/>
      <c r="AH107" s="194"/>
      <c r="AI107" s="194"/>
      <c r="AJ107" s="197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82">
        <v>83</v>
      </c>
      <c r="B108" s="183" t="s">
        <v>2462</v>
      </c>
      <c r="C108" s="183" t="s">
        <v>2463</v>
      </c>
      <c r="D108" s="184" t="s">
        <v>1991</v>
      </c>
      <c r="E108" s="185">
        <v>1</v>
      </c>
      <c r="F108" s="188"/>
      <c r="G108" s="186">
        <f t="shared" si="28"/>
        <v>0</v>
      </c>
      <c r="H108" s="188"/>
      <c r="I108" s="186">
        <f t="shared" si="29"/>
        <v>0</v>
      </c>
      <c r="J108" s="188"/>
      <c r="K108" s="186">
        <f t="shared" si="30"/>
        <v>0</v>
      </c>
      <c r="L108" s="186">
        <v>21</v>
      </c>
      <c r="M108" s="186">
        <f t="shared" si="31"/>
        <v>0</v>
      </c>
      <c r="N108" s="186">
        <v>0</v>
      </c>
      <c r="O108" s="186">
        <f t="shared" si="32"/>
        <v>0</v>
      </c>
      <c r="P108" s="186">
        <v>0</v>
      </c>
      <c r="Q108" s="186">
        <f t="shared" si="33"/>
        <v>0</v>
      </c>
      <c r="R108" s="187"/>
      <c r="S108" s="187" t="s">
        <v>2424</v>
      </c>
      <c r="T108" s="186" t="s">
        <v>222</v>
      </c>
      <c r="U108" s="186">
        <v>0</v>
      </c>
      <c r="V108" s="186">
        <f t="shared" si="34"/>
        <v>0</v>
      </c>
      <c r="W108" s="187"/>
      <c r="X108" s="187"/>
      <c r="Y108" s="149"/>
      <c r="Z108" s="149"/>
      <c r="AA108" s="149"/>
      <c r="AB108" s="149"/>
      <c r="AC108" s="149"/>
      <c r="AD108" s="149"/>
      <c r="AE108" s="149" t="s">
        <v>1742</v>
      </c>
      <c r="AF108" s="149" t="s">
        <v>2648</v>
      </c>
      <c r="AG108" s="149"/>
      <c r="AH108" s="194"/>
      <c r="AI108" s="194"/>
      <c r="AJ108" s="197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76">
        <v>84</v>
      </c>
      <c r="B109" s="177" t="s">
        <v>2465</v>
      </c>
      <c r="C109" s="177" t="s">
        <v>2466</v>
      </c>
      <c r="D109" s="178" t="s">
        <v>1991</v>
      </c>
      <c r="E109" s="179">
        <v>1</v>
      </c>
      <c r="F109" s="200"/>
      <c r="G109" s="180">
        <f t="shared" si="28"/>
        <v>0</v>
      </c>
      <c r="H109" s="200"/>
      <c r="I109" s="180">
        <f t="shared" si="29"/>
        <v>0</v>
      </c>
      <c r="J109" s="200"/>
      <c r="K109" s="180">
        <f t="shared" si="30"/>
        <v>0</v>
      </c>
      <c r="L109" s="180">
        <v>21</v>
      </c>
      <c r="M109" s="180">
        <f t="shared" si="31"/>
        <v>0</v>
      </c>
      <c r="N109" s="180">
        <v>0</v>
      </c>
      <c r="O109" s="180">
        <f t="shared" si="32"/>
        <v>0</v>
      </c>
      <c r="P109" s="180">
        <v>0</v>
      </c>
      <c r="Q109" s="180">
        <f t="shared" si="33"/>
        <v>0</v>
      </c>
      <c r="R109" s="181" t="s">
        <v>365</v>
      </c>
      <c r="S109" s="181" t="s">
        <v>221</v>
      </c>
      <c r="T109" s="180" t="s">
        <v>222</v>
      </c>
      <c r="U109" s="180">
        <v>0</v>
      </c>
      <c r="V109" s="180">
        <f t="shared" si="34"/>
        <v>0</v>
      </c>
      <c r="W109" s="181"/>
      <c r="X109" s="181"/>
      <c r="Y109" s="149"/>
      <c r="Z109" s="149"/>
      <c r="AA109" s="149"/>
      <c r="AB109" s="149"/>
      <c r="AC109" s="149"/>
      <c r="AD109" s="149"/>
      <c r="AE109" s="149" t="s">
        <v>367</v>
      </c>
      <c r="AF109" s="149" t="s">
        <v>2649</v>
      </c>
      <c r="AG109" s="149"/>
      <c r="AH109" s="194"/>
      <c r="AI109" s="194"/>
      <c r="AJ109" s="197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82">
        <v>85</v>
      </c>
      <c r="B110" s="183" t="s">
        <v>2468</v>
      </c>
      <c r="C110" s="183" t="s">
        <v>2613</v>
      </c>
      <c r="D110" s="184" t="s">
        <v>2138</v>
      </c>
      <c r="E110" s="185">
        <v>5</v>
      </c>
      <c r="F110" s="188"/>
      <c r="G110" s="186">
        <f t="shared" si="28"/>
        <v>0</v>
      </c>
      <c r="H110" s="188"/>
      <c r="I110" s="186">
        <f t="shared" si="29"/>
        <v>0</v>
      </c>
      <c r="J110" s="188"/>
      <c r="K110" s="186">
        <f t="shared" si="30"/>
        <v>0</v>
      </c>
      <c r="L110" s="186">
        <v>21</v>
      </c>
      <c r="M110" s="186">
        <f t="shared" si="31"/>
        <v>0</v>
      </c>
      <c r="N110" s="186">
        <v>0</v>
      </c>
      <c r="O110" s="186">
        <f t="shared" si="32"/>
        <v>0</v>
      </c>
      <c r="P110" s="186">
        <v>0</v>
      </c>
      <c r="Q110" s="186">
        <f t="shared" si="33"/>
        <v>0</v>
      </c>
      <c r="R110" s="187"/>
      <c r="S110" s="187" t="s">
        <v>2424</v>
      </c>
      <c r="T110" s="186" t="s">
        <v>222</v>
      </c>
      <c r="U110" s="186">
        <v>0</v>
      </c>
      <c r="V110" s="186">
        <f t="shared" si="34"/>
        <v>0</v>
      </c>
      <c r="W110" s="187"/>
      <c r="X110" s="187"/>
      <c r="Y110" s="149"/>
      <c r="Z110" s="149"/>
      <c r="AA110" s="149"/>
      <c r="AB110" s="149"/>
      <c r="AC110" s="149"/>
      <c r="AD110" s="149"/>
      <c r="AE110" s="149" t="s">
        <v>1900</v>
      </c>
      <c r="AF110" s="149" t="s">
        <v>2650</v>
      </c>
      <c r="AG110" s="149"/>
      <c r="AH110" s="194"/>
      <c r="AI110" s="194"/>
      <c r="AJ110" s="197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82">
        <v>86</v>
      </c>
      <c r="B111" s="183" t="s">
        <v>2468</v>
      </c>
      <c r="C111" s="183" t="s">
        <v>2615</v>
      </c>
      <c r="D111" s="184" t="s">
        <v>2138</v>
      </c>
      <c r="E111" s="185">
        <v>1</v>
      </c>
      <c r="F111" s="188"/>
      <c r="G111" s="186">
        <f t="shared" si="28"/>
        <v>0</v>
      </c>
      <c r="H111" s="188"/>
      <c r="I111" s="186">
        <f t="shared" si="29"/>
        <v>0</v>
      </c>
      <c r="J111" s="188"/>
      <c r="K111" s="186">
        <f t="shared" si="30"/>
        <v>0</v>
      </c>
      <c r="L111" s="186">
        <v>21</v>
      </c>
      <c r="M111" s="186">
        <f t="shared" si="31"/>
        <v>0</v>
      </c>
      <c r="N111" s="186">
        <v>0</v>
      </c>
      <c r="O111" s="186">
        <f t="shared" si="32"/>
        <v>0</v>
      </c>
      <c r="P111" s="186">
        <v>0</v>
      </c>
      <c r="Q111" s="186">
        <f t="shared" si="33"/>
        <v>0</v>
      </c>
      <c r="R111" s="187"/>
      <c r="S111" s="187" t="s">
        <v>2424</v>
      </c>
      <c r="T111" s="186" t="s">
        <v>222</v>
      </c>
      <c r="U111" s="186">
        <v>0</v>
      </c>
      <c r="V111" s="186">
        <f t="shared" si="34"/>
        <v>0</v>
      </c>
      <c r="W111" s="187"/>
      <c r="X111" s="187"/>
      <c r="Y111" s="149"/>
      <c r="Z111" s="149"/>
      <c r="AA111" s="149"/>
      <c r="AB111" s="149"/>
      <c r="AC111" s="149"/>
      <c r="AD111" s="149"/>
      <c r="AE111" s="149" t="s">
        <v>1900</v>
      </c>
      <c r="AF111" s="149" t="s">
        <v>2651</v>
      </c>
      <c r="AG111" s="149"/>
      <c r="AH111" s="194"/>
      <c r="AI111" s="194"/>
      <c r="AJ111" s="197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82">
        <v>87</v>
      </c>
      <c r="B112" s="183" t="s">
        <v>2468</v>
      </c>
      <c r="C112" s="183" t="s">
        <v>2471</v>
      </c>
      <c r="D112" s="184" t="s">
        <v>2138</v>
      </c>
      <c r="E112" s="185">
        <v>1</v>
      </c>
      <c r="F112" s="188"/>
      <c r="G112" s="186">
        <f t="shared" si="28"/>
        <v>0</v>
      </c>
      <c r="H112" s="188"/>
      <c r="I112" s="186">
        <f t="shared" si="29"/>
        <v>0</v>
      </c>
      <c r="J112" s="188"/>
      <c r="K112" s="186">
        <f t="shared" si="30"/>
        <v>0</v>
      </c>
      <c r="L112" s="186">
        <v>21</v>
      </c>
      <c r="M112" s="186">
        <f t="shared" si="31"/>
        <v>0</v>
      </c>
      <c r="N112" s="186">
        <v>0</v>
      </c>
      <c r="O112" s="186">
        <f t="shared" si="32"/>
        <v>0</v>
      </c>
      <c r="P112" s="186">
        <v>0</v>
      </c>
      <c r="Q112" s="186">
        <f t="shared" si="33"/>
        <v>0</v>
      </c>
      <c r="R112" s="187"/>
      <c r="S112" s="187" t="s">
        <v>2424</v>
      </c>
      <c r="T112" s="186" t="s">
        <v>222</v>
      </c>
      <c r="U112" s="186">
        <v>0</v>
      </c>
      <c r="V112" s="186">
        <f t="shared" si="34"/>
        <v>0</v>
      </c>
      <c r="W112" s="187"/>
      <c r="X112" s="187"/>
      <c r="Y112" s="149"/>
      <c r="Z112" s="149"/>
      <c r="AA112" s="149"/>
      <c r="AB112" s="149"/>
      <c r="AC112" s="149"/>
      <c r="AD112" s="149"/>
      <c r="AE112" s="149" t="s">
        <v>1900</v>
      </c>
      <c r="AF112" s="149" t="s">
        <v>2652</v>
      </c>
      <c r="AG112" s="149"/>
      <c r="AH112" s="194"/>
      <c r="AI112" s="194"/>
      <c r="AJ112" s="197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0.399999999999999" outlineLevel="1" x14ac:dyDescent="0.25">
      <c r="A113" s="182">
        <v>88</v>
      </c>
      <c r="B113" s="183" t="s">
        <v>2573</v>
      </c>
      <c r="C113" s="183" t="s">
        <v>2474</v>
      </c>
      <c r="D113" s="184" t="s">
        <v>1991</v>
      </c>
      <c r="E113" s="185">
        <v>1</v>
      </c>
      <c r="F113" s="188"/>
      <c r="G113" s="186">
        <f t="shared" si="28"/>
        <v>0</v>
      </c>
      <c r="H113" s="188"/>
      <c r="I113" s="186">
        <f t="shared" si="29"/>
        <v>0</v>
      </c>
      <c r="J113" s="188"/>
      <c r="K113" s="186">
        <f t="shared" si="30"/>
        <v>0</v>
      </c>
      <c r="L113" s="186">
        <v>21</v>
      </c>
      <c r="M113" s="186">
        <f t="shared" si="31"/>
        <v>0</v>
      </c>
      <c r="N113" s="186">
        <v>0</v>
      </c>
      <c r="O113" s="186">
        <f t="shared" si="32"/>
        <v>0</v>
      </c>
      <c r="P113" s="186">
        <v>0</v>
      </c>
      <c r="Q113" s="186">
        <f t="shared" si="33"/>
        <v>0</v>
      </c>
      <c r="R113" s="187"/>
      <c r="S113" s="187" t="s">
        <v>230</v>
      </c>
      <c r="T113" s="186" t="s">
        <v>222</v>
      </c>
      <c r="U113" s="186">
        <v>0</v>
      </c>
      <c r="V113" s="186">
        <f t="shared" si="34"/>
        <v>0</v>
      </c>
      <c r="W113" s="187"/>
      <c r="X113" s="187"/>
      <c r="Y113" s="149"/>
      <c r="Z113" s="149"/>
      <c r="AA113" s="149"/>
      <c r="AB113" s="149"/>
      <c r="AC113" s="149"/>
      <c r="AD113" s="149"/>
      <c r="AE113" s="149" t="s">
        <v>2226</v>
      </c>
      <c r="AF113" s="149" t="s">
        <v>2653</v>
      </c>
      <c r="AG113" s="149"/>
      <c r="AH113" s="194"/>
      <c r="AI113" s="194"/>
      <c r="AJ113" s="197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0"/>
      <c r="B114" s="191" t="s">
        <v>2654</v>
      </c>
      <c r="C114" s="192"/>
      <c r="D114" s="189"/>
      <c r="E114" s="190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4"/>
      <c r="S114" s="164"/>
      <c r="T114" s="163"/>
      <c r="U114" s="163"/>
      <c r="V114" s="163"/>
      <c r="W114" s="164"/>
      <c r="X114" s="164"/>
      <c r="Y114" s="149"/>
      <c r="Z114" s="149"/>
      <c r="AA114" s="149"/>
      <c r="AB114" s="149"/>
      <c r="AC114" s="149"/>
      <c r="AD114" s="149"/>
      <c r="AE114" s="149" t="s">
        <v>280</v>
      </c>
      <c r="AF114" s="149">
        <v>0</v>
      </c>
      <c r="AG114" s="149"/>
      <c r="AH114" s="194"/>
      <c r="AI114" s="198" t="s">
        <v>2654</v>
      </c>
      <c r="AJ114" s="197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50"/>
      <c r="B115" s="191" t="s">
        <v>74</v>
      </c>
      <c r="C115" s="192"/>
      <c r="D115" s="189"/>
      <c r="E115" s="190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4"/>
      <c r="S115" s="164"/>
      <c r="T115" s="163"/>
      <c r="U115" s="163"/>
      <c r="V115" s="163"/>
      <c r="W115" s="164"/>
      <c r="X115" s="164"/>
      <c r="Y115" s="149"/>
      <c r="Z115" s="149"/>
      <c r="AA115" s="149"/>
      <c r="AB115" s="149"/>
      <c r="AC115" s="149"/>
      <c r="AD115" s="149"/>
      <c r="AE115" s="149" t="s">
        <v>280</v>
      </c>
      <c r="AF115" s="149">
        <v>0</v>
      </c>
      <c r="AG115" s="149"/>
      <c r="AH115" s="194"/>
      <c r="AI115" s="198" t="s">
        <v>74</v>
      </c>
      <c r="AJ115" s="197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x14ac:dyDescent="0.25">
      <c r="A116" s="136"/>
      <c r="B116" s="154"/>
      <c r="C116" s="154"/>
      <c r="D116" s="157"/>
      <c r="E116" s="158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60"/>
      <c r="S116" s="160"/>
      <c r="T116" s="159"/>
      <c r="U116" s="159"/>
      <c r="V116" s="159"/>
      <c r="W116" s="160"/>
      <c r="X116" s="160"/>
      <c r="AH116" s="193"/>
      <c r="AI116" s="193"/>
      <c r="AJ116" s="196"/>
    </row>
    <row r="117" spans="1:60" x14ac:dyDescent="0.25">
      <c r="A117" s="152" t="s">
        <v>215</v>
      </c>
      <c r="B117" s="169" t="s">
        <v>64</v>
      </c>
      <c r="C117" s="169" t="s">
        <v>65</v>
      </c>
      <c r="D117" s="170"/>
      <c r="E117" s="171"/>
      <c r="F117" s="172"/>
      <c r="G117" s="173">
        <f>SUMIF(AE118:AE183,"&lt;&gt;NOR",G118:G183)</f>
        <v>0</v>
      </c>
      <c r="H117" s="172"/>
      <c r="I117" s="172">
        <f>SUM(I118:I183)</f>
        <v>0</v>
      </c>
      <c r="J117" s="172"/>
      <c r="K117" s="172">
        <f>SUM(K118:K183)</f>
        <v>0</v>
      </c>
      <c r="L117" s="172"/>
      <c r="M117" s="172">
        <f>SUM(M118:M183)</f>
        <v>0</v>
      </c>
      <c r="N117" s="172"/>
      <c r="O117" s="172">
        <f>SUM(O118:O183)</f>
        <v>0</v>
      </c>
      <c r="P117" s="172"/>
      <c r="Q117" s="172">
        <f>SUM(Q118:Q183)</f>
        <v>0</v>
      </c>
      <c r="R117" s="174"/>
      <c r="S117" s="174"/>
      <c r="T117" s="172"/>
      <c r="U117" s="172"/>
      <c r="V117" s="172">
        <f>SUM(V118:V183)</f>
        <v>0</v>
      </c>
      <c r="W117" s="174"/>
      <c r="X117" s="175"/>
      <c r="AE117" t="s">
        <v>216</v>
      </c>
      <c r="AH117" s="193"/>
      <c r="AI117" s="193"/>
      <c r="AJ117" s="196"/>
    </row>
    <row r="118" spans="1:60" ht="20.399999999999999" outlineLevel="1" x14ac:dyDescent="0.25">
      <c r="A118" s="182">
        <v>89</v>
      </c>
      <c r="B118" s="183" t="s">
        <v>2655</v>
      </c>
      <c r="C118" s="183" t="s">
        <v>2656</v>
      </c>
      <c r="D118" s="184" t="s">
        <v>501</v>
      </c>
      <c r="E118" s="185">
        <v>90</v>
      </c>
      <c r="F118" s="188"/>
      <c r="G118" s="186">
        <f t="shared" ref="G118:G149" si="35">ROUND(E118*F118,2)</f>
        <v>0</v>
      </c>
      <c r="H118" s="188"/>
      <c r="I118" s="186">
        <f t="shared" ref="I118:I149" si="36">ROUND(E118*H118,2)</f>
        <v>0</v>
      </c>
      <c r="J118" s="188"/>
      <c r="K118" s="186">
        <f t="shared" ref="K118:K149" si="37">ROUND(E118*J118,2)</f>
        <v>0</v>
      </c>
      <c r="L118" s="186">
        <v>21</v>
      </c>
      <c r="M118" s="186">
        <f t="shared" ref="M118:M149" si="38">G118*(1+L118/100)</f>
        <v>0</v>
      </c>
      <c r="N118" s="186">
        <v>0</v>
      </c>
      <c r="O118" s="186">
        <f t="shared" ref="O118:O149" si="39">ROUND(E118*N118,2)</f>
        <v>0</v>
      </c>
      <c r="P118" s="186">
        <v>0</v>
      </c>
      <c r="Q118" s="186">
        <f t="shared" ref="Q118:Q149" si="40">ROUND(E118*P118,2)</f>
        <v>0</v>
      </c>
      <c r="R118" s="187"/>
      <c r="S118" s="187" t="s">
        <v>2424</v>
      </c>
      <c r="T118" s="186" t="s">
        <v>222</v>
      </c>
      <c r="U118" s="186">
        <v>0</v>
      </c>
      <c r="V118" s="186">
        <f t="shared" ref="V118:V149" si="41">ROUND(E118*U118,2)</f>
        <v>0</v>
      </c>
      <c r="W118" s="187"/>
      <c r="X118" s="187"/>
      <c r="Y118" s="149"/>
      <c r="Z118" s="149"/>
      <c r="AA118" s="149"/>
      <c r="AB118" s="149"/>
      <c r="AC118" s="149"/>
      <c r="AD118" s="149"/>
      <c r="AE118" s="149" t="s">
        <v>1742</v>
      </c>
      <c r="AF118" s="149" t="s">
        <v>2657</v>
      </c>
      <c r="AG118" s="149"/>
      <c r="AH118" s="194"/>
      <c r="AI118" s="194"/>
      <c r="AJ118" s="197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82">
        <v>90</v>
      </c>
      <c r="B119" s="183" t="s">
        <v>2658</v>
      </c>
      <c r="C119" s="183" t="s">
        <v>2659</v>
      </c>
      <c r="D119" s="184" t="s">
        <v>501</v>
      </c>
      <c r="E119" s="185">
        <v>90</v>
      </c>
      <c r="F119" s="188"/>
      <c r="G119" s="186">
        <f t="shared" si="35"/>
        <v>0</v>
      </c>
      <c r="H119" s="188"/>
      <c r="I119" s="186">
        <f t="shared" si="36"/>
        <v>0</v>
      </c>
      <c r="J119" s="188"/>
      <c r="K119" s="186">
        <f t="shared" si="37"/>
        <v>0</v>
      </c>
      <c r="L119" s="186">
        <v>21</v>
      </c>
      <c r="M119" s="186">
        <f t="shared" si="38"/>
        <v>0</v>
      </c>
      <c r="N119" s="186">
        <v>0</v>
      </c>
      <c r="O119" s="186">
        <f t="shared" si="39"/>
        <v>0</v>
      </c>
      <c r="P119" s="186">
        <v>0</v>
      </c>
      <c r="Q119" s="186">
        <f t="shared" si="40"/>
        <v>0</v>
      </c>
      <c r="R119" s="187"/>
      <c r="S119" s="187" t="s">
        <v>230</v>
      </c>
      <c r="T119" s="186" t="s">
        <v>222</v>
      </c>
      <c r="U119" s="186">
        <v>0</v>
      </c>
      <c r="V119" s="186">
        <f t="shared" si="41"/>
        <v>0</v>
      </c>
      <c r="W119" s="187"/>
      <c r="X119" s="187"/>
      <c r="Y119" s="149"/>
      <c r="Z119" s="149"/>
      <c r="AA119" s="149"/>
      <c r="AB119" s="149"/>
      <c r="AC119" s="149"/>
      <c r="AD119" s="149"/>
      <c r="AE119" s="149" t="s">
        <v>367</v>
      </c>
      <c r="AF119" s="149" t="s">
        <v>2660</v>
      </c>
      <c r="AG119" s="149"/>
      <c r="AH119" s="194"/>
      <c r="AI119" s="194"/>
      <c r="AJ119" s="197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82">
        <v>91</v>
      </c>
      <c r="B120" s="183" t="s">
        <v>2661</v>
      </c>
      <c r="C120" s="183" t="s">
        <v>2662</v>
      </c>
      <c r="D120" s="184" t="s">
        <v>501</v>
      </c>
      <c r="E120" s="185">
        <v>10</v>
      </c>
      <c r="F120" s="188"/>
      <c r="G120" s="186">
        <f t="shared" si="35"/>
        <v>0</v>
      </c>
      <c r="H120" s="188"/>
      <c r="I120" s="186">
        <f t="shared" si="36"/>
        <v>0</v>
      </c>
      <c r="J120" s="188"/>
      <c r="K120" s="186">
        <f t="shared" si="37"/>
        <v>0</v>
      </c>
      <c r="L120" s="186">
        <v>21</v>
      </c>
      <c r="M120" s="186">
        <f t="shared" si="38"/>
        <v>0</v>
      </c>
      <c r="N120" s="186">
        <v>0</v>
      </c>
      <c r="O120" s="186">
        <f t="shared" si="39"/>
        <v>0</v>
      </c>
      <c r="P120" s="186">
        <v>0</v>
      </c>
      <c r="Q120" s="186">
        <f t="shared" si="40"/>
        <v>0</v>
      </c>
      <c r="R120" s="187"/>
      <c r="S120" s="187" t="s">
        <v>230</v>
      </c>
      <c r="T120" s="186" t="s">
        <v>222</v>
      </c>
      <c r="U120" s="186">
        <v>0</v>
      </c>
      <c r="V120" s="186">
        <f t="shared" si="41"/>
        <v>0</v>
      </c>
      <c r="W120" s="187"/>
      <c r="X120" s="187"/>
      <c r="Y120" s="149"/>
      <c r="Z120" s="149"/>
      <c r="AA120" s="149"/>
      <c r="AB120" s="149"/>
      <c r="AC120" s="149"/>
      <c r="AD120" s="149"/>
      <c r="AE120" s="149" t="s">
        <v>367</v>
      </c>
      <c r="AF120" s="149" t="s">
        <v>2663</v>
      </c>
      <c r="AG120" s="149"/>
      <c r="AH120" s="194"/>
      <c r="AI120" s="194"/>
      <c r="AJ120" s="197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0.399999999999999" outlineLevel="1" x14ac:dyDescent="0.25">
      <c r="A121" s="182">
        <v>92</v>
      </c>
      <c r="B121" s="183" t="s">
        <v>2664</v>
      </c>
      <c r="C121" s="183" t="s">
        <v>2665</v>
      </c>
      <c r="D121" s="184" t="s">
        <v>501</v>
      </c>
      <c r="E121" s="185">
        <v>673</v>
      </c>
      <c r="F121" s="188"/>
      <c r="G121" s="186">
        <f t="shared" si="35"/>
        <v>0</v>
      </c>
      <c r="H121" s="188"/>
      <c r="I121" s="186">
        <f t="shared" si="36"/>
        <v>0</v>
      </c>
      <c r="J121" s="188"/>
      <c r="K121" s="186">
        <f t="shared" si="37"/>
        <v>0</v>
      </c>
      <c r="L121" s="186">
        <v>21</v>
      </c>
      <c r="M121" s="186">
        <f t="shared" si="38"/>
        <v>0</v>
      </c>
      <c r="N121" s="186">
        <v>0</v>
      </c>
      <c r="O121" s="186">
        <f t="shared" si="39"/>
        <v>0</v>
      </c>
      <c r="P121" s="186">
        <v>0</v>
      </c>
      <c r="Q121" s="186">
        <f t="shared" si="40"/>
        <v>0</v>
      </c>
      <c r="R121" s="187"/>
      <c r="S121" s="187" t="s">
        <v>2424</v>
      </c>
      <c r="T121" s="186" t="s">
        <v>222</v>
      </c>
      <c r="U121" s="186">
        <v>0</v>
      </c>
      <c r="V121" s="186">
        <f t="shared" si="41"/>
        <v>0</v>
      </c>
      <c r="W121" s="187"/>
      <c r="X121" s="187"/>
      <c r="Y121" s="149"/>
      <c r="Z121" s="149"/>
      <c r="AA121" s="149"/>
      <c r="AB121" s="149"/>
      <c r="AC121" s="149"/>
      <c r="AD121" s="149"/>
      <c r="AE121" s="149" t="s">
        <v>1742</v>
      </c>
      <c r="AF121" s="149" t="s">
        <v>2666</v>
      </c>
      <c r="AG121" s="149"/>
      <c r="AH121" s="194"/>
      <c r="AI121" s="194"/>
      <c r="AJ121" s="197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0.399999999999999" outlineLevel="1" x14ac:dyDescent="0.25">
      <c r="A122" s="182">
        <v>93</v>
      </c>
      <c r="B122" s="183" t="s">
        <v>2667</v>
      </c>
      <c r="C122" s="183" t="s">
        <v>2668</v>
      </c>
      <c r="D122" s="184" t="s">
        <v>501</v>
      </c>
      <c r="E122" s="185">
        <v>800</v>
      </c>
      <c r="F122" s="188"/>
      <c r="G122" s="186">
        <f t="shared" si="35"/>
        <v>0</v>
      </c>
      <c r="H122" s="188"/>
      <c r="I122" s="186">
        <f t="shared" si="36"/>
        <v>0</v>
      </c>
      <c r="J122" s="188"/>
      <c r="K122" s="186">
        <f t="shared" si="37"/>
        <v>0</v>
      </c>
      <c r="L122" s="186">
        <v>21</v>
      </c>
      <c r="M122" s="186">
        <f t="shared" si="38"/>
        <v>0</v>
      </c>
      <c r="N122" s="186">
        <v>0</v>
      </c>
      <c r="O122" s="186">
        <f t="shared" si="39"/>
        <v>0</v>
      </c>
      <c r="P122" s="186">
        <v>0</v>
      </c>
      <c r="Q122" s="186">
        <f t="shared" si="40"/>
        <v>0</v>
      </c>
      <c r="R122" s="187"/>
      <c r="S122" s="187" t="s">
        <v>2424</v>
      </c>
      <c r="T122" s="186" t="s">
        <v>222</v>
      </c>
      <c r="U122" s="186">
        <v>0</v>
      </c>
      <c r="V122" s="186">
        <f t="shared" si="41"/>
        <v>0</v>
      </c>
      <c r="W122" s="187"/>
      <c r="X122" s="187"/>
      <c r="Y122" s="149"/>
      <c r="Z122" s="149"/>
      <c r="AA122" s="149"/>
      <c r="AB122" s="149"/>
      <c r="AC122" s="149"/>
      <c r="AD122" s="149"/>
      <c r="AE122" s="149" t="s">
        <v>1742</v>
      </c>
      <c r="AF122" s="149" t="s">
        <v>2669</v>
      </c>
      <c r="AG122" s="149"/>
      <c r="AH122" s="194"/>
      <c r="AI122" s="194"/>
      <c r="AJ122" s="197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0.399999999999999" outlineLevel="1" x14ac:dyDescent="0.25">
      <c r="A123" s="182">
        <v>94</v>
      </c>
      <c r="B123" s="183" t="s">
        <v>2670</v>
      </c>
      <c r="C123" s="183" t="s">
        <v>2671</v>
      </c>
      <c r="D123" s="184" t="s">
        <v>501</v>
      </c>
      <c r="E123" s="185">
        <v>2190</v>
      </c>
      <c r="F123" s="188"/>
      <c r="G123" s="186">
        <f t="shared" si="35"/>
        <v>0</v>
      </c>
      <c r="H123" s="188"/>
      <c r="I123" s="186">
        <f t="shared" si="36"/>
        <v>0</v>
      </c>
      <c r="J123" s="188"/>
      <c r="K123" s="186">
        <f t="shared" si="37"/>
        <v>0</v>
      </c>
      <c r="L123" s="186">
        <v>21</v>
      </c>
      <c r="M123" s="186">
        <f t="shared" si="38"/>
        <v>0</v>
      </c>
      <c r="N123" s="186">
        <v>0</v>
      </c>
      <c r="O123" s="186">
        <f t="shared" si="39"/>
        <v>0</v>
      </c>
      <c r="P123" s="186">
        <v>0</v>
      </c>
      <c r="Q123" s="186">
        <f t="shared" si="40"/>
        <v>0</v>
      </c>
      <c r="R123" s="187"/>
      <c r="S123" s="187" t="s">
        <v>2424</v>
      </c>
      <c r="T123" s="186" t="s">
        <v>222</v>
      </c>
      <c r="U123" s="186">
        <v>0</v>
      </c>
      <c r="V123" s="186">
        <f t="shared" si="41"/>
        <v>0</v>
      </c>
      <c r="W123" s="187"/>
      <c r="X123" s="187"/>
      <c r="Y123" s="149"/>
      <c r="Z123" s="149"/>
      <c r="AA123" s="149"/>
      <c r="AB123" s="149"/>
      <c r="AC123" s="149"/>
      <c r="AD123" s="149"/>
      <c r="AE123" s="149" t="s">
        <v>1742</v>
      </c>
      <c r="AF123" s="149" t="s">
        <v>2672</v>
      </c>
      <c r="AG123" s="149"/>
      <c r="AH123" s="194"/>
      <c r="AI123" s="194"/>
      <c r="AJ123" s="197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82">
        <v>95</v>
      </c>
      <c r="B124" s="183" t="s">
        <v>2673</v>
      </c>
      <c r="C124" s="183" t="s">
        <v>2674</v>
      </c>
      <c r="D124" s="184" t="s">
        <v>501</v>
      </c>
      <c r="E124" s="185">
        <v>2153</v>
      </c>
      <c r="F124" s="188"/>
      <c r="G124" s="186">
        <f t="shared" si="35"/>
        <v>0</v>
      </c>
      <c r="H124" s="188"/>
      <c r="I124" s="186">
        <f t="shared" si="36"/>
        <v>0</v>
      </c>
      <c r="J124" s="188"/>
      <c r="K124" s="186">
        <f t="shared" si="37"/>
        <v>0</v>
      </c>
      <c r="L124" s="186">
        <v>21</v>
      </c>
      <c r="M124" s="186">
        <f t="shared" si="38"/>
        <v>0</v>
      </c>
      <c r="N124" s="186">
        <v>0</v>
      </c>
      <c r="O124" s="186">
        <f t="shared" si="39"/>
        <v>0</v>
      </c>
      <c r="P124" s="186">
        <v>0</v>
      </c>
      <c r="Q124" s="186">
        <f t="shared" si="40"/>
        <v>0</v>
      </c>
      <c r="R124" s="187" t="s">
        <v>365</v>
      </c>
      <c r="S124" s="187" t="s">
        <v>221</v>
      </c>
      <c r="T124" s="186" t="s">
        <v>222</v>
      </c>
      <c r="U124" s="186">
        <v>0</v>
      </c>
      <c r="V124" s="186">
        <f t="shared" si="41"/>
        <v>0</v>
      </c>
      <c r="W124" s="187"/>
      <c r="X124" s="187"/>
      <c r="Y124" s="149"/>
      <c r="Z124" s="149"/>
      <c r="AA124" s="149"/>
      <c r="AB124" s="149"/>
      <c r="AC124" s="149"/>
      <c r="AD124" s="149"/>
      <c r="AE124" s="149" t="s">
        <v>367</v>
      </c>
      <c r="AF124" s="149" t="s">
        <v>2675</v>
      </c>
      <c r="AG124" s="149"/>
      <c r="AH124" s="194"/>
      <c r="AI124" s="194"/>
      <c r="AJ124" s="197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82">
        <v>96</v>
      </c>
      <c r="B125" s="183" t="s">
        <v>2676</v>
      </c>
      <c r="C125" s="183" t="s">
        <v>2677</v>
      </c>
      <c r="D125" s="184" t="s">
        <v>501</v>
      </c>
      <c r="E125" s="185">
        <v>1510</v>
      </c>
      <c r="F125" s="188"/>
      <c r="G125" s="186">
        <f t="shared" si="35"/>
        <v>0</v>
      </c>
      <c r="H125" s="188"/>
      <c r="I125" s="186">
        <f t="shared" si="36"/>
        <v>0</v>
      </c>
      <c r="J125" s="188"/>
      <c r="K125" s="186">
        <f t="shared" si="37"/>
        <v>0</v>
      </c>
      <c r="L125" s="186">
        <v>21</v>
      </c>
      <c r="M125" s="186">
        <f t="shared" si="38"/>
        <v>0</v>
      </c>
      <c r="N125" s="186">
        <v>0</v>
      </c>
      <c r="O125" s="186">
        <f t="shared" si="39"/>
        <v>0</v>
      </c>
      <c r="P125" s="186">
        <v>0</v>
      </c>
      <c r="Q125" s="186">
        <f t="shared" si="40"/>
        <v>0</v>
      </c>
      <c r="R125" s="187" t="s">
        <v>365</v>
      </c>
      <c r="S125" s="187" t="s">
        <v>221</v>
      </c>
      <c r="T125" s="186" t="s">
        <v>222</v>
      </c>
      <c r="U125" s="186">
        <v>0</v>
      </c>
      <c r="V125" s="186">
        <f t="shared" si="41"/>
        <v>0</v>
      </c>
      <c r="W125" s="187"/>
      <c r="X125" s="187"/>
      <c r="Y125" s="149"/>
      <c r="Z125" s="149"/>
      <c r="AA125" s="149"/>
      <c r="AB125" s="149"/>
      <c r="AC125" s="149"/>
      <c r="AD125" s="149"/>
      <c r="AE125" s="149" t="s">
        <v>367</v>
      </c>
      <c r="AF125" s="149" t="s">
        <v>2678</v>
      </c>
      <c r="AG125" s="149"/>
      <c r="AH125" s="194"/>
      <c r="AI125" s="194"/>
      <c r="AJ125" s="197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0.399999999999999" outlineLevel="1" x14ac:dyDescent="0.25">
      <c r="A126" s="182">
        <v>97</v>
      </c>
      <c r="B126" s="183" t="s">
        <v>2679</v>
      </c>
      <c r="C126" s="183" t="s">
        <v>2680</v>
      </c>
      <c r="D126" s="184" t="s">
        <v>501</v>
      </c>
      <c r="E126" s="185">
        <v>240</v>
      </c>
      <c r="F126" s="188"/>
      <c r="G126" s="186">
        <f t="shared" si="35"/>
        <v>0</v>
      </c>
      <c r="H126" s="188"/>
      <c r="I126" s="186">
        <f t="shared" si="36"/>
        <v>0</v>
      </c>
      <c r="J126" s="188"/>
      <c r="K126" s="186">
        <f t="shared" si="37"/>
        <v>0</v>
      </c>
      <c r="L126" s="186">
        <v>21</v>
      </c>
      <c r="M126" s="186">
        <f t="shared" si="38"/>
        <v>0</v>
      </c>
      <c r="N126" s="186">
        <v>0</v>
      </c>
      <c r="O126" s="186">
        <f t="shared" si="39"/>
        <v>0</v>
      </c>
      <c r="P126" s="186">
        <v>0</v>
      </c>
      <c r="Q126" s="186">
        <f t="shared" si="40"/>
        <v>0</v>
      </c>
      <c r="R126" s="187"/>
      <c r="S126" s="187" t="s">
        <v>2424</v>
      </c>
      <c r="T126" s="186" t="s">
        <v>222</v>
      </c>
      <c r="U126" s="186">
        <v>0</v>
      </c>
      <c r="V126" s="186">
        <f t="shared" si="41"/>
        <v>0</v>
      </c>
      <c r="W126" s="187"/>
      <c r="X126" s="187"/>
      <c r="Y126" s="149"/>
      <c r="Z126" s="149"/>
      <c r="AA126" s="149"/>
      <c r="AB126" s="149"/>
      <c r="AC126" s="149"/>
      <c r="AD126" s="149"/>
      <c r="AE126" s="149" t="s">
        <v>1742</v>
      </c>
      <c r="AF126" s="149" t="s">
        <v>2681</v>
      </c>
      <c r="AG126" s="149"/>
      <c r="AH126" s="194"/>
      <c r="AI126" s="194"/>
      <c r="AJ126" s="197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82">
        <v>98</v>
      </c>
      <c r="B127" s="183" t="s">
        <v>2682</v>
      </c>
      <c r="C127" s="183" t="s">
        <v>2683</v>
      </c>
      <c r="D127" s="184" t="s">
        <v>501</v>
      </c>
      <c r="E127" s="185">
        <v>180</v>
      </c>
      <c r="F127" s="188"/>
      <c r="G127" s="186">
        <f t="shared" si="35"/>
        <v>0</v>
      </c>
      <c r="H127" s="188"/>
      <c r="I127" s="186">
        <f t="shared" si="36"/>
        <v>0</v>
      </c>
      <c r="J127" s="188"/>
      <c r="K127" s="186">
        <f t="shared" si="37"/>
        <v>0</v>
      </c>
      <c r="L127" s="186">
        <v>21</v>
      </c>
      <c r="M127" s="186">
        <f t="shared" si="38"/>
        <v>0</v>
      </c>
      <c r="N127" s="186">
        <v>0</v>
      </c>
      <c r="O127" s="186">
        <f t="shared" si="39"/>
        <v>0</v>
      </c>
      <c r="P127" s="186">
        <v>0</v>
      </c>
      <c r="Q127" s="186">
        <f t="shared" si="40"/>
        <v>0</v>
      </c>
      <c r="R127" s="187" t="s">
        <v>365</v>
      </c>
      <c r="S127" s="187" t="s">
        <v>221</v>
      </c>
      <c r="T127" s="186" t="s">
        <v>222</v>
      </c>
      <c r="U127" s="186">
        <v>0</v>
      </c>
      <c r="V127" s="186">
        <f t="shared" si="41"/>
        <v>0</v>
      </c>
      <c r="W127" s="187"/>
      <c r="X127" s="187"/>
      <c r="Y127" s="149"/>
      <c r="Z127" s="149"/>
      <c r="AA127" s="149"/>
      <c r="AB127" s="149"/>
      <c r="AC127" s="149"/>
      <c r="AD127" s="149"/>
      <c r="AE127" s="149" t="s">
        <v>367</v>
      </c>
      <c r="AF127" s="149" t="s">
        <v>2684</v>
      </c>
      <c r="AG127" s="149"/>
      <c r="AH127" s="194"/>
      <c r="AI127" s="194"/>
      <c r="AJ127" s="197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82">
        <v>99</v>
      </c>
      <c r="B128" s="183" t="s">
        <v>2685</v>
      </c>
      <c r="C128" s="183" t="s">
        <v>2686</v>
      </c>
      <c r="D128" s="184" t="s">
        <v>501</v>
      </c>
      <c r="E128" s="185">
        <v>90</v>
      </c>
      <c r="F128" s="188"/>
      <c r="G128" s="186">
        <f t="shared" si="35"/>
        <v>0</v>
      </c>
      <c r="H128" s="188"/>
      <c r="I128" s="186">
        <f t="shared" si="36"/>
        <v>0</v>
      </c>
      <c r="J128" s="188"/>
      <c r="K128" s="186">
        <f t="shared" si="37"/>
        <v>0</v>
      </c>
      <c r="L128" s="186">
        <v>21</v>
      </c>
      <c r="M128" s="186">
        <f t="shared" si="38"/>
        <v>0</v>
      </c>
      <c r="N128" s="186">
        <v>0</v>
      </c>
      <c r="O128" s="186">
        <f t="shared" si="39"/>
        <v>0</v>
      </c>
      <c r="P128" s="186">
        <v>0</v>
      </c>
      <c r="Q128" s="186">
        <f t="shared" si="40"/>
        <v>0</v>
      </c>
      <c r="R128" s="187" t="s">
        <v>365</v>
      </c>
      <c r="S128" s="187" t="s">
        <v>221</v>
      </c>
      <c r="T128" s="186" t="s">
        <v>222</v>
      </c>
      <c r="U128" s="186">
        <v>0</v>
      </c>
      <c r="V128" s="186">
        <f t="shared" si="41"/>
        <v>0</v>
      </c>
      <c r="W128" s="187"/>
      <c r="X128" s="187"/>
      <c r="Y128" s="149"/>
      <c r="Z128" s="149"/>
      <c r="AA128" s="149"/>
      <c r="AB128" s="149"/>
      <c r="AC128" s="149"/>
      <c r="AD128" s="149"/>
      <c r="AE128" s="149" t="s">
        <v>367</v>
      </c>
      <c r="AF128" s="149" t="s">
        <v>2687</v>
      </c>
      <c r="AG128" s="149"/>
      <c r="AH128" s="194"/>
      <c r="AI128" s="194"/>
      <c r="AJ128" s="197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0.399999999999999" outlineLevel="1" x14ac:dyDescent="0.25">
      <c r="A129" s="182">
        <v>100</v>
      </c>
      <c r="B129" s="183" t="s">
        <v>2688</v>
      </c>
      <c r="C129" s="183" t="s">
        <v>2689</v>
      </c>
      <c r="D129" s="184" t="s">
        <v>501</v>
      </c>
      <c r="E129" s="185">
        <v>80</v>
      </c>
      <c r="F129" s="188"/>
      <c r="G129" s="186">
        <f t="shared" si="35"/>
        <v>0</v>
      </c>
      <c r="H129" s="188"/>
      <c r="I129" s="186">
        <f t="shared" si="36"/>
        <v>0</v>
      </c>
      <c r="J129" s="188"/>
      <c r="K129" s="186">
        <f t="shared" si="37"/>
        <v>0</v>
      </c>
      <c r="L129" s="186">
        <v>21</v>
      </c>
      <c r="M129" s="186">
        <f t="shared" si="38"/>
        <v>0</v>
      </c>
      <c r="N129" s="186">
        <v>0</v>
      </c>
      <c r="O129" s="186">
        <f t="shared" si="39"/>
        <v>0</v>
      </c>
      <c r="P129" s="186">
        <v>0</v>
      </c>
      <c r="Q129" s="186">
        <f t="shared" si="40"/>
        <v>0</v>
      </c>
      <c r="R129" s="187"/>
      <c r="S129" s="187" t="s">
        <v>2424</v>
      </c>
      <c r="T129" s="186" t="s">
        <v>222</v>
      </c>
      <c r="U129" s="186">
        <v>0</v>
      </c>
      <c r="V129" s="186">
        <f t="shared" si="41"/>
        <v>0</v>
      </c>
      <c r="W129" s="187"/>
      <c r="X129" s="187"/>
      <c r="Y129" s="149"/>
      <c r="Z129" s="149"/>
      <c r="AA129" s="149"/>
      <c r="AB129" s="149"/>
      <c r="AC129" s="149"/>
      <c r="AD129" s="149"/>
      <c r="AE129" s="149" t="s">
        <v>1742</v>
      </c>
      <c r="AF129" s="149" t="s">
        <v>2690</v>
      </c>
      <c r="AG129" s="149"/>
      <c r="AH129" s="194"/>
      <c r="AI129" s="194"/>
      <c r="AJ129" s="197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82">
        <v>101</v>
      </c>
      <c r="B130" s="183" t="s">
        <v>2691</v>
      </c>
      <c r="C130" s="183" t="s">
        <v>2692</v>
      </c>
      <c r="D130" s="184" t="s">
        <v>501</v>
      </c>
      <c r="E130" s="185">
        <v>90</v>
      </c>
      <c r="F130" s="188"/>
      <c r="G130" s="186">
        <f t="shared" si="35"/>
        <v>0</v>
      </c>
      <c r="H130" s="188"/>
      <c r="I130" s="186">
        <f t="shared" si="36"/>
        <v>0</v>
      </c>
      <c r="J130" s="188"/>
      <c r="K130" s="186">
        <f t="shared" si="37"/>
        <v>0</v>
      </c>
      <c r="L130" s="186">
        <v>21</v>
      </c>
      <c r="M130" s="186">
        <f t="shared" si="38"/>
        <v>0</v>
      </c>
      <c r="N130" s="186">
        <v>0</v>
      </c>
      <c r="O130" s="186">
        <f t="shared" si="39"/>
        <v>0</v>
      </c>
      <c r="P130" s="186">
        <v>0</v>
      </c>
      <c r="Q130" s="186">
        <f t="shared" si="40"/>
        <v>0</v>
      </c>
      <c r="R130" s="187" t="s">
        <v>365</v>
      </c>
      <c r="S130" s="187" t="s">
        <v>221</v>
      </c>
      <c r="T130" s="186" t="s">
        <v>222</v>
      </c>
      <c r="U130" s="186">
        <v>0</v>
      </c>
      <c r="V130" s="186">
        <f t="shared" si="41"/>
        <v>0</v>
      </c>
      <c r="W130" s="187"/>
      <c r="X130" s="187"/>
      <c r="Y130" s="149"/>
      <c r="Z130" s="149"/>
      <c r="AA130" s="149"/>
      <c r="AB130" s="149"/>
      <c r="AC130" s="149"/>
      <c r="AD130" s="149"/>
      <c r="AE130" s="149" t="s">
        <v>367</v>
      </c>
      <c r="AF130" s="149" t="s">
        <v>2693</v>
      </c>
      <c r="AG130" s="149"/>
      <c r="AH130" s="194"/>
      <c r="AI130" s="194"/>
      <c r="AJ130" s="197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82">
        <v>102</v>
      </c>
      <c r="B131" s="183" t="s">
        <v>2694</v>
      </c>
      <c r="C131" s="183" t="s">
        <v>2695</v>
      </c>
      <c r="D131" s="184" t="s">
        <v>501</v>
      </c>
      <c r="E131" s="185">
        <v>100</v>
      </c>
      <c r="F131" s="188"/>
      <c r="G131" s="186">
        <f t="shared" si="35"/>
        <v>0</v>
      </c>
      <c r="H131" s="188"/>
      <c r="I131" s="186">
        <f t="shared" si="36"/>
        <v>0</v>
      </c>
      <c r="J131" s="188"/>
      <c r="K131" s="186">
        <f t="shared" si="37"/>
        <v>0</v>
      </c>
      <c r="L131" s="186">
        <v>21</v>
      </c>
      <c r="M131" s="186">
        <f t="shared" si="38"/>
        <v>0</v>
      </c>
      <c r="N131" s="186">
        <v>0</v>
      </c>
      <c r="O131" s="186">
        <f t="shared" si="39"/>
        <v>0</v>
      </c>
      <c r="P131" s="186">
        <v>0</v>
      </c>
      <c r="Q131" s="186">
        <f t="shared" si="40"/>
        <v>0</v>
      </c>
      <c r="R131" s="187"/>
      <c r="S131" s="187" t="s">
        <v>2424</v>
      </c>
      <c r="T131" s="186" t="s">
        <v>222</v>
      </c>
      <c r="U131" s="186">
        <v>0</v>
      </c>
      <c r="V131" s="186">
        <f t="shared" si="41"/>
        <v>0</v>
      </c>
      <c r="W131" s="187"/>
      <c r="X131" s="187"/>
      <c r="Y131" s="149"/>
      <c r="Z131" s="149"/>
      <c r="AA131" s="149"/>
      <c r="AB131" s="149"/>
      <c r="AC131" s="149"/>
      <c r="AD131" s="149"/>
      <c r="AE131" s="149" t="s">
        <v>1742</v>
      </c>
      <c r="AF131" s="149" t="s">
        <v>2696</v>
      </c>
      <c r="AG131" s="149"/>
      <c r="AH131" s="194"/>
      <c r="AI131" s="194"/>
      <c r="AJ131" s="197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20.399999999999999" outlineLevel="1" x14ac:dyDescent="0.25">
      <c r="A132" s="182">
        <v>103</v>
      </c>
      <c r="B132" s="183" t="s">
        <v>2697</v>
      </c>
      <c r="C132" s="183" t="s">
        <v>2698</v>
      </c>
      <c r="D132" s="184" t="s">
        <v>501</v>
      </c>
      <c r="E132" s="185">
        <v>100</v>
      </c>
      <c r="F132" s="188"/>
      <c r="G132" s="186">
        <f t="shared" si="35"/>
        <v>0</v>
      </c>
      <c r="H132" s="188"/>
      <c r="I132" s="186">
        <f t="shared" si="36"/>
        <v>0</v>
      </c>
      <c r="J132" s="188"/>
      <c r="K132" s="186">
        <f t="shared" si="37"/>
        <v>0</v>
      </c>
      <c r="L132" s="186">
        <v>21</v>
      </c>
      <c r="M132" s="186">
        <f t="shared" si="38"/>
        <v>0</v>
      </c>
      <c r="N132" s="186">
        <v>0</v>
      </c>
      <c r="O132" s="186">
        <f t="shared" si="39"/>
        <v>0</v>
      </c>
      <c r="P132" s="186">
        <v>0</v>
      </c>
      <c r="Q132" s="186">
        <f t="shared" si="40"/>
        <v>0</v>
      </c>
      <c r="R132" s="187"/>
      <c r="S132" s="187" t="s">
        <v>230</v>
      </c>
      <c r="T132" s="186" t="s">
        <v>222</v>
      </c>
      <c r="U132" s="186">
        <v>0</v>
      </c>
      <c r="V132" s="186">
        <f t="shared" si="41"/>
        <v>0</v>
      </c>
      <c r="W132" s="187"/>
      <c r="X132" s="187"/>
      <c r="Y132" s="149"/>
      <c r="Z132" s="149"/>
      <c r="AA132" s="149"/>
      <c r="AB132" s="149"/>
      <c r="AC132" s="149"/>
      <c r="AD132" s="149"/>
      <c r="AE132" s="149" t="s">
        <v>1742</v>
      </c>
      <c r="AF132" s="149" t="s">
        <v>2699</v>
      </c>
      <c r="AG132" s="149"/>
      <c r="AH132" s="194"/>
      <c r="AI132" s="194"/>
      <c r="AJ132" s="197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0.399999999999999" outlineLevel="1" x14ac:dyDescent="0.25">
      <c r="A133" s="182">
        <v>104</v>
      </c>
      <c r="B133" s="183" t="s">
        <v>2700</v>
      </c>
      <c r="C133" s="183" t="s">
        <v>2701</v>
      </c>
      <c r="D133" s="184" t="s">
        <v>1991</v>
      </c>
      <c r="E133" s="185">
        <v>21</v>
      </c>
      <c r="F133" s="188"/>
      <c r="G133" s="186">
        <f t="shared" si="35"/>
        <v>0</v>
      </c>
      <c r="H133" s="188"/>
      <c r="I133" s="186">
        <f t="shared" si="36"/>
        <v>0</v>
      </c>
      <c r="J133" s="188"/>
      <c r="K133" s="186">
        <f t="shared" si="37"/>
        <v>0</v>
      </c>
      <c r="L133" s="186">
        <v>21</v>
      </c>
      <c r="M133" s="186">
        <f t="shared" si="38"/>
        <v>0</v>
      </c>
      <c r="N133" s="186">
        <v>0</v>
      </c>
      <c r="O133" s="186">
        <f t="shared" si="39"/>
        <v>0</v>
      </c>
      <c r="P133" s="186">
        <v>0</v>
      </c>
      <c r="Q133" s="186">
        <f t="shared" si="40"/>
        <v>0</v>
      </c>
      <c r="R133" s="187"/>
      <c r="S133" s="187" t="s">
        <v>2424</v>
      </c>
      <c r="T133" s="186" t="s">
        <v>222</v>
      </c>
      <c r="U133" s="186">
        <v>0</v>
      </c>
      <c r="V133" s="186">
        <f t="shared" si="41"/>
        <v>0</v>
      </c>
      <c r="W133" s="187"/>
      <c r="X133" s="187"/>
      <c r="Y133" s="149"/>
      <c r="Z133" s="149"/>
      <c r="AA133" s="149"/>
      <c r="AB133" s="149"/>
      <c r="AC133" s="149"/>
      <c r="AD133" s="149"/>
      <c r="AE133" s="149" t="s">
        <v>1742</v>
      </c>
      <c r="AF133" s="149" t="s">
        <v>2702</v>
      </c>
      <c r="AG133" s="149"/>
      <c r="AH133" s="194"/>
      <c r="AI133" s="194"/>
      <c r="AJ133" s="197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0.399999999999999" outlineLevel="1" x14ac:dyDescent="0.25">
      <c r="A134" s="182">
        <v>105</v>
      </c>
      <c r="B134" s="183" t="s">
        <v>2703</v>
      </c>
      <c r="C134" s="183" t="s">
        <v>2704</v>
      </c>
      <c r="D134" s="184" t="s">
        <v>1991</v>
      </c>
      <c r="E134" s="185">
        <v>21</v>
      </c>
      <c r="F134" s="188"/>
      <c r="G134" s="186">
        <f t="shared" si="35"/>
        <v>0</v>
      </c>
      <c r="H134" s="188"/>
      <c r="I134" s="186">
        <f t="shared" si="36"/>
        <v>0</v>
      </c>
      <c r="J134" s="188"/>
      <c r="K134" s="186">
        <f t="shared" si="37"/>
        <v>0</v>
      </c>
      <c r="L134" s="186">
        <v>21</v>
      </c>
      <c r="M134" s="186">
        <f t="shared" si="38"/>
        <v>0</v>
      </c>
      <c r="N134" s="186">
        <v>0</v>
      </c>
      <c r="O134" s="186">
        <f t="shared" si="39"/>
        <v>0</v>
      </c>
      <c r="P134" s="186">
        <v>0</v>
      </c>
      <c r="Q134" s="186">
        <f t="shared" si="40"/>
        <v>0</v>
      </c>
      <c r="R134" s="187"/>
      <c r="S134" s="187" t="s">
        <v>230</v>
      </c>
      <c r="T134" s="186" t="s">
        <v>222</v>
      </c>
      <c r="U134" s="186">
        <v>0</v>
      </c>
      <c r="V134" s="186">
        <f t="shared" si="41"/>
        <v>0</v>
      </c>
      <c r="W134" s="187"/>
      <c r="X134" s="187"/>
      <c r="Y134" s="149"/>
      <c r="Z134" s="149"/>
      <c r="AA134" s="149"/>
      <c r="AB134" s="149"/>
      <c r="AC134" s="149"/>
      <c r="AD134" s="149"/>
      <c r="AE134" s="149" t="s">
        <v>367</v>
      </c>
      <c r="AF134" s="149" t="s">
        <v>2705</v>
      </c>
      <c r="AG134" s="149"/>
      <c r="AH134" s="194"/>
      <c r="AI134" s="194"/>
      <c r="AJ134" s="197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0.399999999999999" outlineLevel="1" x14ac:dyDescent="0.25">
      <c r="A135" s="182">
        <v>106</v>
      </c>
      <c r="B135" s="183" t="s">
        <v>2706</v>
      </c>
      <c r="C135" s="183" t="s">
        <v>2707</v>
      </c>
      <c r="D135" s="184" t="s">
        <v>1991</v>
      </c>
      <c r="E135" s="185">
        <v>19</v>
      </c>
      <c r="F135" s="188"/>
      <c r="G135" s="186">
        <f t="shared" si="35"/>
        <v>0</v>
      </c>
      <c r="H135" s="188"/>
      <c r="I135" s="186">
        <f t="shared" si="36"/>
        <v>0</v>
      </c>
      <c r="J135" s="188"/>
      <c r="K135" s="186">
        <f t="shared" si="37"/>
        <v>0</v>
      </c>
      <c r="L135" s="186">
        <v>21</v>
      </c>
      <c r="M135" s="186">
        <f t="shared" si="38"/>
        <v>0</v>
      </c>
      <c r="N135" s="186">
        <v>0</v>
      </c>
      <c r="O135" s="186">
        <f t="shared" si="39"/>
        <v>0</v>
      </c>
      <c r="P135" s="186">
        <v>0</v>
      </c>
      <c r="Q135" s="186">
        <f t="shared" si="40"/>
        <v>0</v>
      </c>
      <c r="R135" s="187"/>
      <c r="S135" s="187" t="s">
        <v>2424</v>
      </c>
      <c r="T135" s="186" t="s">
        <v>222</v>
      </c>
      <c r="U135" s="186">
        <v>0</v>
      </c>
      <c r="V135" s="186">
        <f t="shared" si="41"/>
        <v>0</v>
      </c>
      <c r="W135" s="187"/>
      <c r="X135" s="187"/>
      <c r="Y135" s="149"/>
      <c r="Z135" s="149"/>
      <c r="AA135" s="149"/>
      <c r="AB135" s="149"/>
      <c r="AC135" s="149"/>
      <c r="AD135" s="149"/>
      <c r="AE135" s="149" t="s">
        <v>1742</v>
      </c>
      <c r="AF135" s="149" t="s">
        <v>2708</v>
      </c>
      <c r="AG135" s="149"/>
      <c r="AH135" s="194"/>
      <c r="AI135" s="194"/>
      <c r="AJ135" s="197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0.399999999999999" outlineLevel="1" x14ac:dyDescent="0.25">
      <c r="A136" s="182">
        <v>107</v>
      </c>
      <c r="B136" s="183" t="s">
        <v>2709</v>
      </c>
      <c r="C136" s="183" t="s">
        <v>2710</v>
      </c>
      <c r="D136" s="184" t="s">
        <v>1991</v>
      </c>
      <c r="E136" s="185">
        <v>19</v>
      </c>
      <c r="F136" s="188"/>
      <c r="G136" s="186">
        <f t="shared" si="35"/>
        <v>0</v>
      </c>
      <c r="H136" s="188"/>
      <c r="I136" s="186">
        <f t="shared" si="36"/>
        <v>0</v>
      </c>
      <c r="J136" s="188"/>
      <c r="K136" s="186">
        <f t="shared" si="37"/>
        <v>0</v>
      </c>
      <c r="L136" s="186">
        <v>21</v>
      </c>
      <c r="M136" s="186">
        <f t="shared" si="38"/>
        <v>0</v>
      </c>
      <c r="N136" s="186">
        <v>0</v>
      </c>
      <c r="O136" s="186">
        <f t="shared" si="39"/>
        <v>0</v>
      </c>
      <c r="P136" s="186">
        <v>0</v>
      </c>
      <c r="Q136" s="186">
        <f t="shared" si="40"/>
        <v>0</v>
      </c>
      <c r="R136" s="187"/>
      <c r="S136" s="187" t="s">
        <v>230</v>
      </c>
      <c r="T136" s="186" t="s">
        <v>222</v>
      </c>
      <c r="U136" s="186">
        <v>0</v>
      </c>
      <c r="V136" s="186">
        <f t="shared" si="41"/>
        <v>0</v>
      </c>
      <c r="W136" s="187"/>
      <c r="X136" s="187"/>
      <c r="Y136" s="149"/>
      <c r="Z136" s="149"/>
      <c r="AA136" s="149"/>
      <c r="AB136" s="149"/>
      <c r="AC136" s="149"/>
      <c r="AD136" s="149"/>
      <c r="AE136" s="149" t="s">
        <v>367</v>
      </c>
      <c r="AF136" s="149" t="s">
        <v>2711</v>
      </c>
      <c r="AG136" s="149"/>
      <c r="AH136" s="194"/>
      <c r="AI136" s="194"/>
      <c r="AJ136" s="197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0.399999999999999" outlineLevel="1" x14ac:dyDescent="0.25">
      <c r="A137" s="182">
        <v>108</v>
      </c>
      <c r="B137" s="183" t="s">
        <v>2712</v>
      </c>
      <c r="C137" s="183" t="s">
        <v>2713</v>
      </c>
      <c r="D137" s="184" t="s">
        <v>1991</v>
      </c>
      <c r="E137" s="185">
        <v>24</v>
      </c>
      <c r="F137" s="188"/>
      <c r="G137" s="186">
        <f t="shared" si="35"/>
        <v>0</v>
      </c>
      <c r="H137" s="188"/>
      <c r="I137" s="186">
        <f t="shared" si="36"/>
        <v>0</v>
      </c>
      <c r="J137" s="188"/>
      <c r="K137" s="186">
        <f t="shared" si="37"/>
        <v>0</v>
      </c>
      <c r="L137" s="186">
        <v>21</v>
      </c>
      <c r="M137" s="186">
        <f t="shared" si="38"/>
        <v>0</v>
      </c>
      <c r="N137" s="186">
        <v>0</v>
      </c>
      <c r="O137" s="186">
        <f t="shared" si="39"/>
        <v>0</v>
      </c>
      <c r="P137" s="186">
        <v>0</v>
      </c>
      <c r="Q137" s="186">
        <f t="shared" si="40"/>
        <v>0</v>
      </c>
      <c r="R137" s="187"/>
      <c r="S137" s="187" t="s">
        <v>2424</v>
      </c>
      <c r="T137" s="186" t="s">
        <v>222</v>
      </c>
      <c r="U137" s="186">
        <v>0</v>
      </c>
      <c r="V137" s="186">
        <f t="shared" si="41"/>
        <v>0</v>
      </c>
      <c r="W137" s="187"/>
      <c r="X137" s="187"/>
      <c r="Y137" s="149"/>
      <c r="Z137" s="149"/>
      <c r="AA137" s="149"/>
      <c r="AB137" s="149"/>
      <c r="AC137" s="149"/>
      <c r="AD137" s="149"/>
      <c r="AE137" s="149" t="s">
        <v>1742</v>
      </c>
      <c r="AF137" s="149" t="s">
        <v>2714</v>
      </c>
      <c r="AG137" s="149"/>
      <c r="AH137" s="194"/>
      <c r="AI137" s="194"/>
      <c r="AJ137" s="197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0.399999999999999" outlineLevel="1" x14ac:dyDescent="0.25">
      <c r="A138" s="182">
        <v>109</v>
      </c>
      <c r="B138" s="183" t="s">
        <v>2715</v>
      </c>
      <c r="C138" s="183" t="s">
        <v>2716</v>
      </c>
      <c r="D138" s="184" t="s">
        <v>1991</v>
      </c>
      <c r="E138" s="185">
        <v>24</v>
      </c>
      <c r="F138" s="188"/>
      <c r="G138" s="186">
        <f t="shared" si="35"/>
        <v>0</v>
      </c>
      <c r="H138" s="188"/>
      <c r="I138" s="186">
        <f t="shared" si="36"/>
        <v>0</v>
      </c>
      <c r="J138" s="188"/>
      <c r="K138" s="186">
        <f t="shared" si="37"/>
        <v>0</v>
      </c>
      <c r="L138" s="186">
        <v>21</v>
      </c>
      <c r="M138" s="186">
        <f t="shared" si="38"/>
        <v>0</v>
      </c>
      <c r="N138" s="186">
        <v>0</v>
      </c>
      <c r="O138" s="186">
        <f t="shared" si="39"/>
        <v>0</v>
      </c>
      <c r="P138" s="186">
        <v>0</v>
      </c>
      <c r="Q138" s="186">
        <f t="shared" si="40"/>
        <v>0</v>
      </c>
      <c r="R138" s="187"/>
      <c r="S138" s="187" t="s">
        <v>230</v>
      </c>
      <c r="T138" s="186" t="s">
        <v>222</v>
      </c>
      <c r="U138" s="186">
        <v>0</v>
      </c>
      <c r="V138" s="186">
        <f t="shared" si="41"/>
        <v>0</v>
      </c>
      <c r="W138" s="187"/>
      <c r="X138" s="187"/>
      <c r="Y138" s="149"/>
      <c r="Z138" s="149"/>
      <c r="AA138" s="149"/>
      <c r="AB138" s="149"/>
      <c r="AC138" s="149"/>
      <c r="AD138" s="149"/>
      <c r="AE138" s="149" t="s">
        <v>367</v>
      </c>
      <c r="AF138" s="149" t="s">
        <v>2717</v>
      </c>
      <c r="AG138" s="149"/>
      <c r="AH138" s="194"/>
      <c r="AI138" s="194"/>
      <c r="AJ138" s="197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0.399999999999999" outlineLevel="1" x14ac:dyDescent="0.25">
      <c r="A139" s="182">
        <v>110</v>
      </c>
      <c r="B139" s="183" t="s">
        <v>2718</v>
      </c>
      <c r="C139" s="183" t="s">
        <v>2719</v>
      </c>
      <c r="D139" s="184" t="s">
        <v>1991</v>
      </c>
      <c r="E139" s="185">
        <v>9</v>
      </c>
      <c r="F139" s="188"/>
      <c r="G139" s="186">
        <f t="shared" si="35"/>
        <v>0</v>
      </c>
      <c r="H139" s="188"/>
      <c r="I139" s="186">
        <f t="shared" si="36"/>
        <v>0</v>
      </c>
      <c r="J139" s="188"/>
      <c r="K139" s="186">
        <f t="shared" si="37"/>
        <v>0</v>
      </c>
      <c r="L139" s="186">
        <v>21</v>
      </c>
      <c r="M139" s="186">
        <f t="shared" si="38"/>
        <v>0</v>
      </c>
      <c r="N139" s="186">
        <v>0</v>
      </c>
      <c r="O139" s="186">
        <f t="shared" si="39"/>
        <v>0</v>
      </c>
      <c r="P139" s="186">
        <v>0</v>
      </c>
      <c r="Q139" s="186">
        <f t="shared" si="40"/>
        <v>0</v>
      </c>
      <c r="R139" s="187"/>
      <c r="S139" s="187" t="s">
        <v>2424</v>
      </c>
      <c r="T139" s="186" t="s">
        <v>222</v>
      </c>
      <c r="U139" s="186">
        <v>0</v>
      </c>
      <c r="V139" s="186">
        <f t="shared" si="41"/>
        <v>0</v>
      </c>
      <c r="W139" s="187"/>
      <c r="X139" s="187"/>
      <c r="Y139" s="149"/>
      <c r="Z139" s="149"/>
      <c r="AA139" s="149"/>
      <c r="AB139" s="149"/>
      <c r="AC139" s="149"/>
      <c r="AD139" s="149"/>
      <c r="AE139" s="149" t="s">
        <v>1742</v>
      </c>
      <c r="AF139" s="149" t="s">
        <v>2720</v>
      </c>
      <c r="AG139" s="149"/>
      <c r="AH139" s="194"/>
      <c r="AI139" s="194"/>
      <c r="AJ139" s="197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0.399999999999999" outlineLevel="1" x14ac:dyDescent="0.25">
      <c r="A140" s="182">
        <v>111</v>
      </c>
      <c r="B140" s="183" t="s">
        <v>2721</v>
      </c>
      <c r="C140" s="183" t="s">
        <v>2722</v>
      </c>
      <c r="D140" s="184" t="s">
        <v>1991</v>
      </c>
      <c r="E140" s="185">
        <v>9</v>
      </c>
      <c r="F140" s="188"/>
      <c r="G140" s="186">
        <f t="shared" si="35"/>
        <v>0</v>
      </c>
      <c r="H140" s="188"/>
      <c r="I140" s="186">
        <f t="shared" si="36"/>
        <v>0</v>
      </c>
      <c r="J140" s="188"/>
      <c r="K140" s="186">
        <f t="shared" si="37"/>
        <v>0</v>
      </c>
      <c r="L140" s="186">
        <v>21</v>
      </c>
      <c r="M140" s="186">
        <f t="shared" si="38"/>
        <v>0</v>
      </c>
      <c r="N140" s="186">
        <v>0</v>
      </c>
      <c r="O140" s="186">
        <f t="shared" si="39"/>
        <v>0</v>
      </c>
      <c r="P140" s="186">
        <v>0</v>
      </c>
      <c r="Q140" s="186">
        <f t="shared" si="40"/>
        <v>0</v>
      </c>
      <c r="R140" s="187"/>
      <c r="S140" s="187" t="s">
        <v>230</v>
      </c>
      <c r="T140" s="186" t="s">
        <v>222</v>
      </c>
      <c r="U140" s="186">
        <v>0</v>
      </c>
      <c r="V140" s="186">
        <f t="shared" si="41"/>
        <v>0</v>
      </c>
      <c r="W140" s="187"/>
      <c r="X140" s="187"/>
      <c r="Y140" s="149"/>
      <c r="Z140" s="149"/>
      <c r="AA140" s="149"/>
      <c r="AB140" s="149"/>
      <c r="AC140" s="149"/>
      <c r="AD140" s="149"/>
      <c r="AE140" s="149" t="s">
        <v>1742</v>
      </c>
      <c r="AF140" s="149" t="s">
        <v>2723</v>
      </c>
      <c r="AG140" s="149"/>
      <c r="AH140" s="194"/>
      <c r="AI140" s="194"/>
      <c r="AJ140" s="197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0.399999999999999" outlineLevel="1" x14ac:dyDescent="0.25">
      <c r="A141" s="182">
        <v>112</v>
      </c>
      <c r="B141" s="183" t="s">
        <v>2724</v>
      </c>
      <c r="C141" s="183" t="s">
        <v>2725</v>
      </c>
      <c r="D141" s="184" t="s">
        <v>1991</v>
      </c>
      <c r="E141" s="185">
        <v>1</v>
      </c>
      <c r="F141" s="188"/>
      <c r="G141" s="186">
        <f t="shared" si="35"/>
        <v>0</v>
      </c>
      <c r="H141" s="188"/>
      <c r="I141" s="186">
        <f t="shared" si="36"/>
        <v>0</v>
      </c>
      <c r="J141" s="188"/>
      <c r="K141" s="186">
        <f t="shared" si="37"/>
        <v>0</v>
      </c>
      <c r="L141" s="186">
        <v>21</v>
      </c>
      <c r="M141" s="186">
        <f t="shared" si="38"/>
        <v>0</v>
      </c>
      <c r="N141" s="186">
        <v>0</v>
      </c>
      <c r="O141" s="186">
        <f t="shared" si="39"/>
        <v>0</v>
      </c>
      <c r="P141" s="186">
        <v>0</v>
      </c>
      <c r="Q141" s="186">
        <f t="shared" si="40"/>
        <v>0</v>
      </c>
      <c r="R141" s="187"/>
      <c r="S141" s="187" t="s">
        <v>2424</v>
      </c>
      <c r="T141" s="186" t="s">
        <v>222</v>
      </c>
      <c r="U141" s="186">
        <v>0</v>
      </c>
      <c r="V141" s="186">
        <f t="shared" si="41"/>
        <v>0</v>
      </c>
      <c r="W141" s="187"/>
      <c r="X141" s="187"/>
      <c r="Y141" s="149"/>
      <c r="Z141" s="149"/>
      <c r="AA141" s="149"/>
      <c r="AB141" s="149"/>
      <c r="AC141" s="149"/>
      <c r="AD141" s="149"/>
      <c r="AE141" s="149" t="s">
        <v>1742</v>
      </c>
      <c r="AF141" s="149" t="s">
        <v>2726</v>
      </c>
      <c r="AG141" s="149"/>
      <c r="AH141" s="194"/>
      <c r="AI141" s="194"/>
      <c r="AJ141" s="197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0.399999999999999" outlineLevel="1" x14ac:dyDescent="0.25">
      <c r="A142" s="182">
        <v>113</v>
      </c>
      <c r="B142" s="183" t="s">
        <v>2727</v>
      </c>
      <c r="C142" s="183" t="s">
        <v>2728</v>
      </c>
      <c r="D142" s="184" t="s">
        <v>1991</v>
      </c>
      <c r="E142" s="185">
        <v>1</v>
      </c>
      <c r="F142" s="188"/>
      <c r="G142" s="186">
        <f t="shared" si="35"/>
        <v>0</v>
      </c>
      <c r="H142" s="188"/>
      <c r="I142" s="186">
        <f t="shared" si="36"/>
        <v>0</v>
      </c>
      <c r="J142" s="188"/>
      <c r="K142" s="186">
        <f t="shared" si="37"/>
        <v>0</v>
      </c>
      <c r="L142" s="186">
        <v>21</v>
      </c>
      <c r="M142" s="186">
        <f t="shared" si="38"/>
        <v>0</v>
      </c>
      <c r="N142" s="186">
        <v>0</v>
      </c>
      <c r="O142" s="186">
        <f t="shared" si="39"/>
        <v>0</v>
      </c>
      <c r="P142" s="186">
        <v>0</v>
      </c>
      <c r="Q142" s="186">
        <f t="shared" si="40"/>
        <v>0</v>
      </c>
      <c r="R142" s="187"/>
      <c r="S142" s="187" t="s">
        <v>230</v>
      </c>
      <c r="T142" s="186" t="s">
        <v>222</v>
      </c>
      <c r="U142" s="186">
        <v>0</v>
      </c>
      <c r="V142" s="186">
        <f t="shared" si="41"/>
        <v>0</v>
      </c>
      <c r="W142" s="187"/>
      <c r="X142" s="187"/>
      <c r="Y142" s="149"/>
      <c r="Z142" s="149"/>
      <c r="AA142" s="149"/>
      <c r="AB142" s="149"/>
      <c r="AC142" s="149"/>
      <c r="AD142" s="149"/>
      <c r="AE142" s="149" t="s">
        <v>1742</v>
      </c>
      <c r="AF142" s="149" t="s">
        <v>2729</v>
      </c>
      <c r="AG142" s="149"/>
      <c r="AH142" s="194"/>
      <c r="AI142" s="194"/>
      <c r="AJ142" s="197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0.399999999999999" outlineLevel="1" x14ac:dyDescent="0.25">
      <c r="A143" s="182">
        <v>114</v>
      </c>
      <c r="B143" s="183" t="s">
        <v>2730</v>
      </c>
      <c r="C143" s="183" t="s">
        <v>2731</v>
      </c>
      <c r="D143" s="184" t="s">
        <v>1991</v>
      </c>
      <c r="E143" s="185">
        <v>4</v>
      </c>
      <c r="F143" s="188"/>
      <c r="G143" s="186">
        <f t="shared" si="35"/>
        <v>0</v>
      </c>
      <c r="H143" s="188"/>
      <c r="I143" s="186">
        <f t="shared" si="36"/>
        <v>0</v>
      </c>
      <c r="J143" s="188"/>
      <c r="K143" s="186">
        <f t="shared" si="37"/>
        <v>0</v>
      </c>
      <c r="L143" s="186">
        <v>21</v>
      </c>
      <c r="M143" s="186">
        <f t="shared" si="38"/>
        <v>0</v>
      </c>
      <c r="N143" s="186">
        <v>0</v>
      </c>
      <c r="O143" s="186">
        <f t="shared" si="39"/>
        <v>0</v>
      </c>
      <c r="P143" s="186">
        <v>0</v>
      </c>
      <c r="Q143" s="186">
        <f t="shared" si="40"/>
        <v>0</v>
      </c>
      <c r="R143" s="187"/>
      <c r="S143" s="187" t="s">
        <v>2424</v>
      </c>
      <c r="T143" s="186" t="s">
        <v>222</v>
      </c>
      <c r="U143" s="186">
        <v>0</v>
      </c>
      <c r="V143" s="186">
        <f t="shared" si="41"/>
        <v>0</v>
      </c>
      <c r="W143" s="187"/>
      <c r="X143" s="187"/>
      <c r="Y143" s="149"/>
      <c r="Z143" s="149"/>
      <c r="AA143" s="149"/>
      <c r="AB143" s="149"/>
      <c r="AC143" s="149"/>
      <c r="AD143" s="149"/>
      <c r="AE143" s="149" t="s">
        <v>1742</v>
      </c>
      <c r="AF143" s="149" t="s">
        <v>2732</v>
      </c>
      <c r="AG143" s="149"/>
      <c r="AH143" s="194"/>
      <c r="AI143" s="194"/>
      <c r="AJ143" s="197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0.399999999999999" outlineLevel="1" x14ac:dyDescent="0.25">
      <c r="A144" s="182">
        <v>115</v>
      </c>
      <c r="B144" s="183" t="s">
        <v>2733</v>
      </c>
      <c r="C144" s="183" t="s">
        <v>2734</v>
      </c>
      <c r="D144" s="184" t="s">
        <v>1991</v>
      </c>
      <c r="E144" s="185">
        <v>4</v>
      </c>
      <c r="F144" s="188"/>
      <c r="G144" s="186">
        <f t="shared" si="35"/>
        <v>0</v>
      </c>
      <c r="H144" s="188"/>
      <c r="I144" s="186">
        <f t="shared" si="36"/>
        <v>0</v>
      </c>
      <c r="J144" s="188"/>
      <c r="K144" s="186">
        <f t="shared" si="37"/>
        <v>0</v>
      </c>
      <c r="L144" s="186">
        <v>21</v>
      </c>
      <c r="M144" s="186">
        <f t="shared" si="38"/>
        <v>0</v>
      </c>
      <c r="N144" s="186">
        <v>0</v>
      </c>
      <c r="O144" s="186">
        <f t="shared" si="39"/>
        <v>0</v>
      </c>
      <c r="P144" s="186">
        <v>0</v>
      </c>
      <c r="Q144" s="186">
        <f t="shared" si="40"/>
        <v>0</v>
      </c>
      <c r="R144" s="187"/>
      <c r="S144" s="187" t="s">
        <v>230</v>
      </c>
      <c r="T144" s="186" t="s">
        <v>222</v>
      </c>
      <c r="U144" s="186">
        <v>0</v>
      </c>
      <c r="V144" s="186">
        <f t="shared" si="41"/>
        <v>0</v>
      </c>
      <c r="W144" s="187"/>
      <c r="X144" s="187"/>
      <c r="Y144" s="149"/>
      <c r="Z144" s="149"/>
      <c r="AA144" s="149"/>
      <c r="AB144" s="149"/>
      <c r="AC144" s="149"/>
      <c r="AD144" s="149"/>
      <c r="AE144" s="149" t="s">
        <v>367</v>
      </c>
      <c r="AF144" s="149" t="s">
        <v>2735</v>
      </c>
      <c r="AG144" s="149"/>
      <c r="AH144" s="194"/>
      <c r="AI144" s="194"/>
      <c r="AJ144" s="197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0.399999999999999" outlineLevel="1" x14ac:dyDescent="0.25">
      <c r="A145" s="182">
        <v>116</v>
      </c>
      <c r="B145" s="183" t="s">
        <v>2736</v>
      </c>
      <c r="C145" s="183" t="s">
        <v>2737</v>
      </c>
      <c r="D145" s="184" t="s">
        <v>1991</v>
      </c>
      <c r="E145" s="185">
        <v>1</v>
      </c>
      <c r="F145" s="188"/>
      <c r="G145" s="186">
        <f t="shared" si="35"/>
        <v>0</v>
      </c>
      <c r="H145" s="188"/>
      <c r="I145" s="186">
        <f t="shared" si="36"/>
        <v>0</v>
      </c>
      <c r="J145" s="188"/>
      <c r="K145" s="186">
        <f t="shared" si="37"/>
        <v>0</v>
      </c>
      <c r="L145" s="186">
        <v>21</v>
      </c>
      <c r="M145" s="186">
        <f t="shared" si="38"/>
        <v>0</v>
      </c>
      <c r="N145" s="186">
        <v>0</v>
      </c>
      <c r="O145" s="186">
        <f t="shared" si="39"/>
        <v>0</v>
      </c>
      <c r="P145" s="186">
        <v>0</v>
      </c>
      <c r="Q145" s="186">
        <f t="shared" si="40"/>
        <v>0</v>
      </c>
      <c r="R145" s="187"/>
      <c r="S145" s="187" t="s">
        <v>2424</v>
      </c>
      <c r="T145" s="186" t="s">
        <v>222</v>
      </c>
      <c r="U145" s="186">
        <v>0</v>
      </c>
      <c r="V145" s="186">
        <f t="shared" si="41"/>
        <v>0</v>
      </c>
      <c r="W145" s="187"/>
      <c r="X145" s="187"/>
      <c r="Y145" s="149"/>
      <c r="Z145" s="149"/>
      <c r="AA145" s="149"/>
      <c r="AB145" s="149"/>
      <c r="AC145" s="149"/>
      <c r="AD145" s="149"/>
      <c r="AE145" s="149" t="s">
        <v>1742</v>
      </c>
      <c r="AF145" s="149" t="s">
        <v>2738</v>
      </c>
      <c r="AG145" s="149"/>
      <c r="AH145" s="194"/>
      <c r="AI145" s="194"/>
      <c r="AJ145" s="197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20.399999999999999" outlineLevel="1" x14ac:dyDescent="0.25">
      <c r="A146" s="182">
        <v>117</v>
      </c>
      <c r="B146" s="183" t="s">
        <v>2739</v>
      </c>
      <c r="C146" s="183" t="s">
        <v>2740</v>
      </c>
      <c r="D146" s="184" t="s">
        <v>1991</v>
      </c>
      <c r="E146" s="185">
        <v>1</v>
      </c>
      <c r="F146" s="188"/>
      <c r="G146" s="186">
        <f t="shared" si="35"/>
        <v>0</v>
      </c>
      <c r="H146" s="188"/>
      <c r="I146" s="186">
        <f t="shared" si="36"/>
        <v>0</v>
      </c>
      <c r="J146" s="188"/>
      <c r="K146" s="186">
        <f t="shared" si="37"/>
        <v>0</v>
      </c>
      <c r="L146" s="186">
        <v>21</v>
      </c>
      <c r="M146" s="186">
        <f t="shared" si="38"/>
        <v>0</v>
      </c>
      <c r="N146" s="186">
        <v>0</v>
      </c>
      <c r="O146" s="186">
        <f t="shared" si="39"/>
        <v>0</v>
      </c>
      <c r="P146" s="186">
        <v>0</v>
      </c>
      <c r="Q146" s="186">
        <f t="shared" si="40"/>
        <v>0</v>
      </c>
      <c r="R146" s="187"/>
      <c r="S146" s="187" t="s">
        <v>230</v>
      </c>
      <c r="T146" s="186" t="s">
        <v>222</v>
      </c>
      <c r="U146" s="186">
        <v>0</v>
      </c>
      <c r="V146" s="186">
        <f t="shared" si="41"/>
        <v>0</v>
      </c>
      <c r="W146" s="187"/>
      <c r="X146" s="187"/>
      <c r="Y146" s="149"/>
      <c r="Z146" s="149"/>
      <c r="AA146" s="149"/>
      <c r="AB146" s="149"/>
      <c r="AC146" s="149"/>
      <c r="AD146" s="149"/>
      <c r="AE146" s="149" t="s">
        <v>1742</v>
      </c>
      <c r="AF146" s="149" t="s">
        <v>2741</v>
      </c>
      <c r="AG146" s="149"/>
      <c r="AH146" s="194"/>
      <c r="AI146" s="194"/>
      <c r="AJ146" s="197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0.399999999999999" outlineLevel="1" x14ac:dyDescent="0.25">
      <c r="A147" s="182">
        <v>118</v>
      </c>
      <c r="B147" s="183" t="s">
        <v>2742</v>
      </c>
      <c r="C147" s="183" t="s">
        <v>2743</v>
      </c>
      <c r="D147" s="184" t="s">
        <v>1991</v>
      </c>
      <c r="E147" s="185">
        <v>192</v>
      </c>
      <c r="F147" s="188"/>
      <c r="G147" s="186">
        <f t="shared" si="35"/>
        <v>0</v>
      </c>
      <c r="H147" s="188"/>
      <c r="I147" s="186">
        <f t="shared" si="36"/>
        <v>0</v>
      </c>
      <c r="J147" s="188"/>
      <c r="K147" s="186">
        <f t="shared" si="37"/>
        <v>0</v>
      </c>
      <c r="L147" s="186">
        <v>21</v>
      </c>
      <c r="M147" s="186">
        <f t="shared" si="38"/>
        <v>0</v>
      </c>
      <c r="N147" s="186">
        <v>0</v>
      </c>
      <c r="O147" s="186">
        <f t="shared" si="39"/>
        <v>0</v>
      </c>
      <c r="P147" s="186">
        <v>0</v>
      </c>
      <c r="Q147" s="186">
        <f t="shared" si="40"/>
        <v>0</v>
      </c>
      <c r="R147" s="187"/>
      <c r="S147" s="187" t="s">
        <v>2424</v>
      </c>
      <c r="T147" s="186" t="s">
        <v>222</v>
      </c>
      <c r="U147" s="186">
        <v>0</v>
      </c>
      <c r="V147" s="186">
        <f t="shared" si="41"/>
        <v>0</v>
      </c>
      <c r="W147" s="187"/>
      <c r="X147" s="187"/>
      <c r="Y147" s="149"/>
      <c r="Z147" s="149"/>
      <c r="AA147" s="149"/>
      <c r="AB147" s="149"/>
      <c r="AC147" s="149"/>
      <c r="AD147" s="149"/>
      <c r="AE147" s="149" t="s">
        <v>1742</v>
      </c>
      <c r="AF147" s="149" t="s">
        <v>2744</v>
      </c>
      <c r="AG147" s="149"/>
      <c r="AH147" s="194"/>
      <c r="AI147" s="194"/>
      <c r="AJ147" s="197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0.399999999999999" outlineLevel="1" x14ac:dyDescent="0.25">
      <c r="A148" s="182">
        <v>119</v>
      </c>
      <c r="B148" s="183" t="s">
        <v>2745</v>
      </c>
      <c r="C148" s="183" t="s">
        <v>2746</v>
      </c>
      <c r="D148" s="184" t="s">
        <v>1991</v>
      </c>
      <c r="E148" s="185">
        <v>162</v>
      </c>
      <c r="F148" s="188"/>
      <c r="G148" s="186">
        <f t="shared" si="35"/>
        <v>0</v>
      </c>
      <c r="H148" s="188"/>
      <c r="I148" s="186">
        <f t="shared" si="36"/>
        <v>0</v>
      </c>
      <c r="J148" s="188"/>
      <c r="K148" s="186">
        <f t="shared" si="37"/>
        <v>0</v>
      </c>
      <c r="L148" s="186">
        <v>21</v>
      </c>
      <c r="M148" s="186">
        <f t="shared" si="38"/>
        <v>0</v>
      </c>
      <c r="N148" s="186">
        <v>0</v>
      </c>
      <c r="O148" s="186">
        <f t="shared" si="39"/>
        <v>0</v>
      </c>
      <c r="P148" s="186">
        <v>0</v>
      </c>
      <c r="Q148" s="186">
        <f t="shared" si="40"/>
        <v>0</v>
      </c>
      <c r="R148" s="187"/>
      <c r="S148" s="187" t="s">
        <v>230</v>
      </c>
      <c r="T148" s="186" t="s">
        <v>222</v>
      </c>
      <c r="U148" s="186">
        <v>0</v>
      </c>
      <c r="V148" s="186">
        <f t="shared" si="41"/>
        <v>0</v>
      </c>
      <c r="W148" s="187"/>
      <c r="X148" s="187"/>
      <c r="Y148" s="149"/>
      <c r="Z148" s="149"/>
      <c r="AA148" s="149"/>
      <c r="AB148" s="149"/>
      <c r="AC148" s="149"/>
      <c r="AD148" s="149"/>
      <c r="AE148" s="149" t="s">
        <v>367</v>
      </c>
      <c r="AF148" s="149" t="s">
        <v>2747</v>
      </c>
      <c r="AG148" s="149"/>
      <c r="AH148" s="194"/>
      <c r="AI148" s="194"/>
      <c r="AJ148" s="197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30.6" outlineLevel="1" x14ac:dyDescent="0.25">
      <c r="A149" s="182">
        <v>120</v>
      </c>
      <c r="B149" s="183" t="s">
        <v>2748</v>
      </c>
      <c r="C149" s="183" t="s">
        <v>2749</v>
      </c>
      <c r="D149" s="184" t="s">
        <v>1991</v>
      </c>
      <c r="E149" s="185">
        <v>16</v>
      </c>
      <c r="F149" s="188"/>
      <c r="G149" s="186">
        <f t="shared" si="35"/>
        <v>0</v>
      </c>
      <c r="H149" s="188"/>
      <c r="I149" s="186">
        <f t="shared" si="36"/>
        <v>0</v>
      </c>
      <c r="J149" s="188"/>
      <c r="K149" s="186">
        <f t="shared" si="37"/>
        <v>0</v>
      </c>
      <c r="L149" s="186">
        <v>21</v>
      </c>
      <c r="M149" s="186">
        <f t="shared" si="38"/>
        <v>0</v>
      </c>
      <c r="N149" s="186">
        <v>0</v>
      </c>
      <c r="O149" s="186">
        <f t="shared" si="39"/>
        <v>0</v>
      </c>
      <c r="P149" s="186">
        <v>0</v>
      </c>
      <c r="Q149" s="186">
        <f t="shared" si="40"/>
        <v>0</v>
      </c>
      <c r="R149" s="187"/>
      <c r="S149" s="187" t="s">
        <v>230</v>
      </c>
      <c r="T149" s="186" t="s">
        <v>222</v>
      </c>
      <c r="U149" s="186">
        <v>0</v>
      </c>
      <c r="V149" s="186">
        <f t="shared" si="41"/>
        <v>0</v>
      </c>
      <c r="W149" s="187"/>
      <c r="X149" s="187"/>
      <c r="Y149" s="149"/>
      <c r="Z149" s="149"/>
      <c r="AA149" s="149"/>
      <c r="AB149" s="149"/>
      <c r="AC149" s="149"/>
      <c r="AD149" s="149"/>
      <c r="AE149" s="149" t="s">
        <v>367</v>
      </c>
      <c r="AF149" s="149" t="s">
        <v>2750</v>
      </c>
      <c r="AG149" s="149"/>
      <c r="AH149" s="194"/>
      <c r="AI149" s="194"/>
      <c r="AJ149" s="197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0.399999999999999" outlineLevel="1" x14ac:dyDescent="0.25">
      <c r="A150" s="182">
        <v>121</v>
      </c>
      <c r="B150" s="183" t="s">
        <v>2751</v>
      </c>
      <c r="C150" s="183" t="s">
        <v>2752</v>
      </c>
      <c r="D150" s="184" t="s">
        <v>1991</v>
      </c>
      <c r="E150" s="185">
        <v>14</v>
      </c>
      <c r="F150" s="188"/>
      <c r="G150" s="186">
        <f t="shared" ref="G150:G181" si="42">ROUND(E150*F150,2)</f>
        <v>0</v>
      </c>
      <c r="H150" s="188"/>
      <c r="I150" s="186">
        <f t="shared" ref="I150:I181" si="43">ROUND(E150*H150,2)</f>
        <v>0</v>
      </c>
      <c r="J150" s="188"/>
      <c r="K150" s="186">
        <f t="shared" ref="K150:K181" si="44">ROUND(E150*J150,2)</f>
        <v>0</v>
      </c>
      <c r="L150" s="186">
        <v>21</v>
      </c>
      <c r="M150" s="186">
        <f t="shared" ref="M150:M181" si="45">G150*(1+L150/100)</f>
        <v>0</v>
      </c>
      <c r="N150" s="186">
        <v>0</v>
      </c>
      <c r="O150" s="186">
        <f t="shared" ref="O150:O181" si="46">ROUND(E150*N150,2)</f>
        <v>0</v>
      </c>
      <c r="P150" s="186">
        <v>0</v>
      </c>
      <c r="Q150" s="186">
        <f t="shared" ref="Q150:Q181" si="47">ROUND(E150*P150,2)</f>
        <v>0</v>
      </c>
      <c r="R150" s="187"/>
      <c r="S150" s="187" t="s">
        <v>230</v>
      </c>
      <c r="T150" s="186" t="s">
        <v>222</v>
      </c>
      <c r="U150" s="186">
        <v>0</v>
      </c>
      <c r="V150" s="186">
        <f t="shared" ref="V150:V181" si="48">ROUND(E150*U150,2)</f>
        <v>0</v>
      </c>
      <c r="W150" s="187"/>
      <c r="X150" s="187"/>
      <c r="Y150" s="149"/>
      <c r="Z150" s="149"/>
      <c r="AA150" s="149"/>
      <c r="AB150" s="149"/>
      <c r="AC150" s="149"/>
      <c r="AD150" s="149"/>
      <c r="AE150" s="149" t="s">
        <v>367</v>
      </c>
      <c r="AF150" s="149" t="s">
        <v>2753</v>
      </c>
      <c r="AG150" s="149"/>
      <c r="AH150" s="194"/>
      <c r="AI150" s="194"/>
      <c r="AJ150" s="197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0.399999999999999" outlineLevel="1" x14ac:dyDescent="0.25">
      <c r="A151" s="182">
        <v>122</v>
      </c>
      <c r="B151" s="183" t="s">
        <v>2754</v>
      </c>
      <c r="C151" s="183" t="s">
        <v>2755</v>
      </c>
      <c r="D151" s="184" t="s">
        <v>1991</v>
      </c>
      <c r="E151" s="185">
        <v>19</v>
      </c>
      <c r="F151" s="188"/>
      <c r="G151" s="186">
        <f t="shared" si="42"/>
        <v>0</v>
      </c>
      <c r="H151" s="188"/>
      <c r="I151" s="186">
        <f t="shared" si="43"/>
        <v>0</v>
      </c>
      <c r="J151" s="188"/>
      <c r="K151" s="186">
        <f t="shared" si="44"/>
        <v>0</v>
      </c>
      <c r="L151" s="186">
        <v>21</v>
      </c>
      <c r="M151" s="186">
        <f t="shared" si="45"/>
        <v>0</v>
      </c>
      <c r="N151" s="186">
        <v>0</v>
      </c>
      <c r="O151" s="186">
        <f t="shared" si="46"/>
        <v>0</v>
      </c>
      <c r="P151" s="186">
        <v>0</v>
      </c>
      <c r="Q151" s="186">
        <f t="shared" si="47"/>
        <v>0</v>
      </c>
      <c r="R151" s="187"/>
      <c r="S151" s="187" t="s">
        <v>2424</v>
      </c>
      <c r="T151" s="186" t="s">
        <v>222</v>
      </c>
      <c r="U151" s="186">
        <v>0</v>
      </c>
      <c r="V151" s="186">
        <f t="shared" si="48"/>
        <v>0</v>
      </c>
      <c r="W151" s="187"/>
      <c r="X151" s="187"/>
      <c r="Y151" s="149"/>
      <c r="Z151" s="149"/>
      <c r="AA151" s="149"/>
      <c r="AB151" s="149"/>
      <c r="AC151" s="149"/>
      <c r="AD151" s="149"/>
      <c r="AE151" s="149" t="s">
        <v>1742</v>
      </c>
      <c r="AF151" s="149" t="s">
        <v>2756</v>
      </c>
      <c r="AG151" s="149"/>
      <c r="AH151" s="194"/>
      <c r="AI151" s="194"/>
      <c r="AJ151" s="197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0.399999999999999" outlineLevel="1" x14ac:dyDescent="0.25">
      <c r="A152" s="182">
        <v>123</v>
      </c>
      <c r="B152" s="183" t="s">
        <v>2757</v>
      </c>
      <c r="C152" s="183" t="s">
        <v>2758</v>
      </c>
      <c r="D152" s="184" t="s">
        <v>1991</v>
      </c>
      <c r="E152" s="185">
        <v>15</v>
      </c>
      <c r="F152" s="188"/>
      <c r="G152" s="186">
        <f t="shared" si="42"/>
        <v>0</v>
      </c>
      <c r="H152" s="188"/>
      <c r="I152" s="186">
        <f t="shared" si="43"/>
        <v>0</v>
      </c>
      <c r="J152" s="188"/>
      <c r="K152" s="186">
        <f t="shared" si="44"/>
        <v>0</v>
      </c>
      <c r="L152" s="186">
        <v>21</v>
      </c>
      <c r="M152" s="186">
        <f t="shared" si="45"/>
        <v>0</v>
      </c>
      <c r="N152" s="186">
        <v>0</v>
      </c>
      <c r="O152" s="186">
        <f t="shared" si="46"/>
        <v>0</v>
      </c>
      <c r="P152" s="186">
        <v>0</v>
      </c>
      <c r="Q152" s="186">
        <f t="shared" si="47"/>
        <v>0</v>
      </c>
      <c r="R152" s="187"/>
      <c r="S152" s="187" t="s">
        <v>230</v>
      </c>
      <c r="T152" s="186" t="s">
        <v>222</v>
      </c>
      <c r="U152" s="186">
        <v>0</v>
      </c>
      <c r="V152" s="186">
        <f t="shared" si="48"/>
        <v>0</v>
      </c>
      <c r="W152" s="187"/>
      <c r="X152" s="187"/>
      <c r="Y152" s="149"/>
      <c r="Z152" s="149"/>
      <c r="AA152" s="149"/>
      <c r="AB152" s="149"/>
      <c r="AC152" s="149"/>
      <c r="AD152" s="149"/>
      <c r="AE152" s="149" t="s">
        <v>367</v>
      </c>
      <c r="AF152" s="149" t="s">
        <v>2759</v>
      </c>
      <c r="AG152" s="149"/>
      <c r="AH152" s="194"/>
      <c r="AI152" s="194"/>
      <c r="AJ152" s="197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0.399999999999999" outlineLevel="1" x14ac:dyDescent="0.25">
      <c r="A153" s="182">
        <v>124</v>
      </c>
      <c r="B153" s="183" t="s">
        <v>2760</v>
      </c>
      <c r="C153" s="183" t="s">
        <v>2761</v>
      </c>
      <c r="D153" s="184" t="s">
        <v>1991</v>
      </c>
      <c r="E153" s="185">
        <v>2</v>
      </c>
      <c r="F153" s="188"/>
      <c r="G153" s="186">
        <f t="shared" si="42"/>
        <v>0</v>
      </c>
      <c r="H153" s="188"/>
      <c r="I153" s="186">
        <f t="shared" si="43"/>
        <v>0</v>
      </c>
      <c r="J153" s="188"/>
      <c r="K153" s="186">
        <f t="shared" si="44"/>
        <v>0</v>
      </c>
      <c r="L153" s="186">
        <v>21</v>
      </c>
      <c r="M153" s="186">
        <f t="shared" si="45"/>
        <v>0</v>
      </c>
      <c r="N153" s="186">
        <v>0</v>
      </c>
      <c r="O153" s="186">
        <f t="shared" si="46"/>
        <v>0</v>
      </c>
      <c r="P153" s="186">
        <v>0</v>
      </c>
      <c r="Q153" s="186">
        <f t="shared" si="47"/>
        <v>0</v>
      </c>
      <c r="R153" s="187"/>
      <c r="S153" s="187" t="s">
        <v>230</v>
      </c>
      <c r="T153" s="186" t="s">
        <v>222</v>
      </c>
      <c r="U153" s="186">
        <v>0</v>
      </c>
      <c r="V153" s="186">
        <f t="shared" si="48"/>
        <v>0</v>
      </c>
      <c r="W153" s="187"/>
      <c r="X153" s="187"/>
      <c r="Y153" s="149"/>
      <c r="Z153" s="149"/>
      <c r="AA153" s="149"/>
      <c r="AB153" s="149"/>
      <c r="AC153" s="149"/>
      <c r="AD153" s="149"/>
      <c r="AE153" s="149" t="s">
        <v>367</v>
      </c>
      <c r="AF153" s="149" t="s">
        <v>2762</v>
      </c>
      <c r="AG153" s="149"/>
      <c r="AH153" s="194"/>
      <c r="AI153" s="194"/>
      <c r="AJ153" s="197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0.399999999999999" outlineLevel="1" x14ac:dyDescent="0.25">
      <c r="A154" s="182">
        <v>125</v>
      </c>
      <c r="B154" s="183" t="s">
        <v>2763</v>
      </c>
      <c r="C154" s="183" t="s">
        <v>2764</v>
      </c>
      <c r="D154" s="184" t="s">
        <v>1991</v>
      </c>
      <c r="E154" s="185">
        <v>2</v>
      </c>
      <c r="F154" s="188"/>
      <c r="G154" s="186">
        <f t="shared" si="42"/>
        <v>0</v>
      </c>
      <c r="H154" s="188"/>
      <c r="I154" s="186">
        <f t="shared" si="43"/>
        <v>0</v>
      </c>
      <c r="J154" s="188"/>
      <c r="K154" s="186">
        <f t="shared" si="44"/>
        <v>0</v>
      </c>
      <c r="L154" s="186">
        <v>21</v>
      </c>
      <c r="M154" s="186">
        <f t="shared" si="45"/>
        <v>0</v>
      </c>
      <c r="N154" s="186">
        <v>0</v>
      </c>
      <c r="O154" s="186">
        <f t="shared" si="46"/>
        <v>0</v>
      </c>
      <c r="P154" s="186">
        <v>0</v>
      </c>
      <c r="Q154" s="186">
        <f t="shared" si="47"/>
        <v>0</v>
      </c>
      <c r="R154" s="187"/>
      <c r="S154" s="187" t="s">
        <v>230</v>
      </c>
      <c r="T154" s="186" t="s">
        <v>222</v>
      </c>
      <c r="U154" s="186">
        <v>0</v>
      </c>
      <c r="V154" s="186">
        <f t="shared" si="48"/>
        <v>0</v>
      </c>
      <c r="W154" s="187"/>
      <c r="X154" s="187"/>
      <c r="Y154" s="149"/>
      <c r="Z154" s="149"/>
      <c r="AA154" s="149"/>
      <c r="AB154" s="149"/>
      <c r="AC154" s="149"/>
      <c r="AD154" s="149"/>
      <c r="AE154" s="149" t="s">
        <v>367</v>
      </c>
      <c r="AF154" s="149" t="s">
        <v>2765</v>
      </c>
      <c r="AG154" s="149"/>
      <c r="AH154" s="194"/>
      <c r="AI154" s="194"/>
      <c r="AJ154" s="197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0.399999999999999" outlineLevel="1" x14ac:dyDescent="0.25">
      <c r="A155" s="182">
        <v>126</v>
      </c>
      <c r="B155" s="183" t="s">
        <v>2766</v>
      </c>
      <c r="C155" s="183" t="s">
        <v>2767</v>
      </c>
      <c r="D155" s="184" t="s">
        <v>1991</v>
      </c>
      <c r="E155" s="185">
        <v>100</v>
      </c>
      <c r="F155" s="188"/>
      <c r="G155" s="186">
        <f t="shared" si="42"/>
        <v>0</v>
      </c>
      <c r="H155" s="188"/>
      <c r="I155" s="186">
        <f t="shared" si="43"/>
        <v>0</v>
      </c>
      <c r="J155" s="188"/>
      <c r="K155" s="186">
        <f t="shared" si="44"/>
        <v>0</v>
      </c>
      <c r="L155" s="186">
        <v>21</v>
      </c>
      <c r="M155" s="186">
        <f t="shared" si="45"/>
        <v>0</v>
      </c>
      <c r="N155" s="186">
        <v>0</v>
      </c>
      <c r="O155" s="186">
        <f t="shared" si="46"/>
        <v>0</v>
      </c>
      <c r="P155" s="186">
        <v>0</v>
      </c>
      <c r="Q155" s="186">
        <f t="shared" si="47"/>
        <v>0</v>
      </c>
      <c r="R155" s="187"/>
      <c r="S155" s="187" t="s">
        <v>2424</v>
      </c>
      <c r="T155" s="186" t="s">
        <v>222</v>
      </c>
      <c r="U155" s="186">
        <v>0</v>
      </c>
      <c r="V155" s="186">
        <f t="shared" si="48"/>
        <v>0</v>
      </c>
      <c r="W155" s="187"/>
      <c r="X155" s="187"/>
      <c r="Y155" s="149"/>
      <c r="Z155" s="149"/>
      <c r="AA155" s="149"/>
      <c r="AB155" s="149"/>
      <c r="AC155" s="149"/>
      <c r="AD155" s="149"/>
      <c r="AE155" s="149" t="s">
        <v>1742</v>
      </c>
      <c r="AF155" s="149" t="s">
        <v>2768</v>
      </c>
      <c r="AG155" s="149"/>
      <c r="AH155" s="194"/>
      <c r="AI155" s="194"/>
      <c r="AJ155" s="197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0.399999999999999" outlineLevel="1" x14ac:dyDescent="0.25">
      <c r="A156" s="182">
        <v>127</v>
      </c>
      <c r="B156" s="183" t="s">
        <v>2769</v>
      </c>
      <c r="C156" s="183" t="s">
        <v>2770</v>
      </c>
      <c r="D156" s="184" t="s">
        <v>1991</v>
      </c>
      <c r="E156" s="185">
        <v>29</v>
      </c>
      <c r="F156" s="188"/>
      <c r="G156" s="186">
        <f t="shared" si="42"/>
        <v>0</v>
      </c>
      <c r="H156" s="188"/>
      <c r="I156" s="186">
        <f t="shared" si="43"/>
        <v>0</v>
      </c>
      <c r="J156" s="188"/>
      <c r="K156" s="186">
        <f t="shared" si="44"/>
        <v>0</v>
      </c>
      <c r="L156" s="186">
        <v>21</v>
      </c>
      <c r="M156" s="186">
        <f t="shared" si="45"/>
        <v>0</v>
      </c>
      <c r="N156" s="186">
        <v>0</v>
      </c>
      <c r="O156" s="186">
        <f t="shared" si="46"/>
        <v>0</v>
      </c>
      <c r="P156" s="186">
        <v>0</v>
      </c>
      <c r="Q156" s="186">
        <f t="shared" si="47"/>
        <v>0</v>
      </c>
      <c r="R156" s="187"/>
      <c r="S156" s="187" t="s">
        <v>230</v>
      </c>
      <c r="T156" s="186" t="s">
        <v>222</v>
      </c>
      <c r="U156" s="186">
        <v>0</v>
      </c>
      <c r="V156" s="186">
        <f t="shared" si="48"/>
        <v>0</v>
      </c>
      <c r="W156" s="187"/>
      <c r="X156" s="187"/>
      <c r="Y156" s="149"/>
      <c r="Z156" s="149"/>
      <c r="AA156" s="149"/>
      <c r="AB156" s="149"/>
      <c r="AC156" s="149"/>
      <c r="AD156" s="149"/>
      <c r="AE156" s="149" t="s">
        <v>367</v>
      </c>
      <c r="AF156" s="149" t="s">
        <v>2771</v>
      </c>
      <c r="AG156" s="149"/>
      <c r="AH156" s="194"/>
      <c r="AI156" s="194"/>
      <c r="AJ156" s="197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0.399999999999999" outlineLevel="1" x14ac:dyDescent="0.25">
      <c r="A157" s="182">
        <v>128</v>
      </c>
      <c r="B157" s="183" t="s">
        <v>2772</v>
      </c>
      <c r="C157" s="183" t="s">
        <v>2773</v>
      </c>
      <c r="D157" s="184" t="s">
        <v>1991</v>
      </c>
      <c r="E157" s="185">
        <v>4</v>
      </c>
      <c r="F157" s="188"/>
      <c r="G157" s="186">
        <f t="shared" si="42"/>
        <v>0</v>
      </c>
      <c r="H157" s="188"/>
      <c r="I157" s="186">
        <f t="shared" si="43"/>
        <v>0</v>
      </c>
      <c r="J157" s="188"/>
      <c r="K157" s="186">
        <f t="shared" si="44"/>
        <v>0</v>
      </c>
      <c r="L157" s="186">
        <v>21</v>
      </c>
      <c r="M157" s="186">
        <f t="shared" si="45"/>
        <v>0</v>
      </c>
      <c r="N157" s="186">
        <v>0</v>
      </c>
      <c r="O157" s="186">
        <f t="shared" si="46"/>
        <v>0</v>
      </c>
      <c r="P157" s="186">
        <v>0</v>
      </c>
      <c r="Q157" s="186">
        <f t="shared" si="47"/>
        <v>0</v>
      </c>
      <c r="R157" s="187"/>
      <c r="S157" s="187" t="s">
        <v>230</v>
      </c>
      <c r="T157" s="186" t="s">
        <v>222</v>
      </c>
      <c r="U157" s="186">
        <v>0</v>
      </c>
      <c r="V157" s="186">
        <f t="shared" si="48"/>
        <v>0</v>
      </c>
      <c r="W157" s="187"/>
      <c r="X157" s="187"/>
      <c r="Y157" s="149"/>
      <c r="Z157" s="149"/>
      <c r="AA157" s="149"/>
      <c r="AB157" s="149"/>
      <c r="AC157" s="149"/>
      <c r="AD157" s="149"/>
      <c r="AE157" s="149" t="s">
        <v>367</v>
      </c>
      <c r="AF157" s="149" t="s">
        <v>2774</v>
      </c>
      <c r="AG157" s="149"/>
      <c r="AH157" s="194"/>
      <c r="AI157" s="194"/>
      <c r="AJ157" s="197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0.399999999999999" outlineLevel="1" x14ac:dyDescent="0.25">
      <c r="A158" s="182">
        <v>129</v>
      </c>
      <c r="B158" s="183" t="s">
        <v>2775</v>
      </c>
      <c r="C158" s="183" t="s">
        <v>2776</v>
      </c>
      <c r="D158" s="184" t="s">
        <v>1991</v>
      </c>
      <c r="E158" s="185">
        <v>8</v>
      </c>
      <c r="F158" s="188"/>
      <c r="G158" s="186">
        <f t="shared" si="42"/>
        <v>0</v>
      </c>
      <c r="H158" s="188"/>
      <c r="I158" s="186">
        <f t="shared" si="43"/>
        <v>0</v>
      </c>
      <c r="J158" s="188"/>
      <c r="K158" s="186">
        <f t="shared" si="44"/>
        <v>0</v>
      </c>
      <c r="L158" s="186">
        <v>21</v>
      </c>
      <c r="M158" s="186">
        <f t="shared" si="45"/>
        <v>0</v>
      </c>
      <c r="N158" s="186">
        <v>0</v>
      </c>
      <c r="O158" s="186">
        <f t="shared" si="46"/>
        <v>0</v>
      </c>
      <c r="P158" s="186">
        <v>0</v>
      </c>
      <c r="Q158" s="186">
        <f t="shared" si="47"/>
        <v>0</v>
      </c>
      <c r="R158" s="187"/>
      <c r="S158" s="187" t="s">
        <v>230</v>
      </c>
      <c r="T158" s="186" t="s">
        <v>222</v>
      </c>
      <c r="U158" s="186">
        <v>0</v>
      </c>
      <c r="V158" s="186">
        <f t="shared" si="48"/>
        <v>0</v>
      </c>
      <c r="W158" s="187"/>
      <c r="X158" s="187"/>
      <c r="Y158" s="149"/>
      <c r="Z158" s="149"/>
      <c r="AA158" s="149"/>
      <c r="AB158" s="149"/>
      <c r="AC158" s="149"/>
      <c r="AD158" s="149"/>
      <c r="AE158" s="149" t="s">
        <v>367</v>
      </c>
      <c r="AF158" s="199" t="s">
        <v>2777</v>
      </c>
      <c r="AG158" s="149"/>
      <c r="AH158" s="194"/>
      <c r="AI158" s="194"/>
      <c r="AJ158" s="197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0.399999999999999" outlineLevel="1" x14ac:dyDescent="0.25">
      <c r="A159" s="182">
        <v>130</v>
      </c>
      <c r="B159" s="183" t="s">
        <v>2778</v>
      </c>
      <c r="C159" s="183" t="s">
        <v>2779</v>
      </c>
      <c r="D159" s="184" t="s">
        <v>1991</v>
      </c>
      <c r="E159" s="185">
        <v>31</v>
      </c>
      <c r="F159" s="188"/>
      <c r="G159" s="186">
        <f t="shared" si="42"/>
        <v>0</v>
      </c>
      <c r="H159" s="188"/>
      <c r="I159" s="186">
        <f t="shared" si="43"/>
        <v>0</v>
      </c>
      <c r="J159" s="188"/>
      <c r="K159" s="186">
        <f t="shared" si="44"/>
        <v>0</v>
      </c>
      <c r="L159" s="186">
        <v>21</v>
      </c>
      <c r="M159" s="186">
        <f t="shared" si="45"/>
        <v>0</v>
      </c>
      <c r="N159" s="186">
        <v>0</v>
      </c>
      <c r="O159" s="186">
        <f t="shared" si="46"/>
        <v>0</v>
      </c>
      <c r="P159" s="186">
        <v>0</v>
      </c>
      <c r="Q159" s="186">
        <f t="shared" si="47"/>
        <v>0</v>
      </c>
      <c r="R159" s="187"/>
      <c r="S159" s="187" t="s">
        <v>230</v>
      </c>
      <c r="T159" s="186" t="s">
        <v>222</v>
      </c>
      <c r="U159" s="186">
        <v>0</v>
      </c>
      <c r="V159" s="186">
        <f t="shared" si="48"/>
        <v>0</v>
      </c>
      <c r="W159" s="187"/>
      <c r="X159" s="187"/>
      <c r="Y159" s="149"/>
      <c r="Z159" s="149"/>
      <c r="AA159" s="149"/>
      <c r="AB159" s="149"/>
      <c r="AC159" s="149"/>
      <c r="AD159" s="149"/>
      <c r="AE159" s="149" t="s">
        <v>367</v>
      </c>
      <c r="AF159" s="149" t="s">
        <v>2780</v>
      </c>
      <c r="AG159" s="149"/>
      <c r="AH159" s="194"/>
      <c r="AI159" s="194"/>
      <c r="AJ159" s="197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ht="20.399999999999999" outlineLevel="1" x14ac:dyDescent="0.25">
      <c r="A160" s="182">
        <v>131</v>
      </c>
      <c r="B160" s="183" t="s">
        <v>2781</v>
      </c>
      <c r="C160" s="183" t="s">
        <v>2782</v>
      </c>
      <c r="D160" s="184" t="s">
        <v>1991</v>
      </c>
      <c r="E160" s="185">
        <v>6</v>
      </c>
      <c r="F160" s="188"/>
      <c r="G160" s="186">
        <f t="shared" si="42"/>
        <v>0</v>
      </c>
      <c r="H160" s="188"/>
      <c r="I160" s="186">
        <f t="shared" si="43"/>
        <v>0</v>
      </c>
      <c r="J160" s="188"/>
      <c r="K160" s="186">
        <f t="shared" si="44"/>
        <v>0</v>
      </c>
      <c r="L160" s="186">
        <v>21</v>
      </c>
      <c r="M160" s="186">
        <f t="shared" si="45"/>
        <v>0</v>
      </c>
      <c r="N160" s="186">
        <v>0</v>
      </c>
      <c r="O160" s="186">
        <f t="shared" si="46"/>
        <v>0</v>
      </c>
      <c r="P160" s="186">
        <v>0</v>
      </c>
      <c r="Q160" s="186">
        <f t="shared" si="47"/>
        <v>0</v>
      </c>
      <c r="R160" s="187"/>
      <c r="S160" s="187" t="s">
        <v>230</v>
      </c>
      <c r="T160" s="186" t="s">
        <v>222</v>
      </c>
      <c r="U160" s="186">
        <v>0</v>
      </c>
      <c r="V160" s="186">
        <f t="shared" si="48"/>
        <v>0</v>
      </c>
      <c r="W160" s="187"/>
      <c r="X160" s="187"/>
      <c r="Y160" s="149"/>
      <c r="Z160" s="149"/>
      <c r="AA160" s="149"/>
      <c r="AB160" s="149"/>
      <c r="AC160" s="149"/>
      <c r="AD160" s="149"/>
      <c r="AE160" s="149" t="s">
        <v>367</v>
      </c>
      <c r="AF160" s="149" t="s">
        <v>2783</v>
      </c>
      <c r="AG160" s="149"/>
      <c r="AH160" s="194"/>
      <c r="AI160" s="194"/>
      <c r="AJ160" s="197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ht="20.399999999999999" outlineLevel="1" x14ac:dyDescent="0.25">
      <c r="A161" s="182">
        <v>132</v>
      </c>
      <c r="B161" s="183" t="s">
        <v>2784</v>
      </c>
      <c r="C161" s="183" t="s">
        <v>2785</v>
      </c>
      <c r="D161" s="184" t="s">
        <v>1991</v>
      </c>
      <c r="E161" s="185">
        <v>18</v>
      </c>
      <c r="F161" s="188"/>
      <c r="G161" s="186">
        <f t="shared" si="42"/>
        <v>0</v>
      </c>
      <c r="H161" s="188"/>
      <c r="I161" s="186">
        <f t="shared" si="43"/>
        <v>0</v>
      </c>
      <c r="J161" s="188"/>
      <c r="K161" s="186">
        <f t="shared" si="44"/>
        <v>0</v>
      </c>
      <c r="L161" s="186">
        <v>21</v>
      </c>
      <c r="M161" s="186">
        <f t="shared" si="45"/>
        <v>0</v>
      </c>
      <c r="N161" s="186">
        <v>0</v>
      </c>
      <c r="O161" s="186">
        <f t="shared" si="46"/>
        <v>0</v>
      </c>
      <c r="P161" s="186">
        <v>0</v>
      </c>
      <c r="Q161" s="186">
        <f t="shared" si="47"/>
        <v>0</v>
      </c>
      <c r="R161" s="187"/>
      <c r="S161" s="187" t="s">
        <v>230</v>
      </c>
      <c r="T161" s="186" t="s">
        <v>222</v>
      </c>
      <c r="U161" s="186">
        <v>0</v>
      </c>
      <c r="V161" s="186">
        <f t="shared" si="48"/>
        <v>0</v>
      </c>
      <c r="W161" s="187"/>
      <c r="X161" s="187"/>
      <c r="Y161" s="149"/>
      <c r="Z161" s="149"/>
      <c r="AA161" s="149"/>
      <c r="AB161" s="149"/>
      <c r="AC161" s="149"/>
      <c r="AD161" s="149"/>
      <c r="AE161" s="149" t="s">
        <v>367</v>
      </c>
      <c r="AF161" s="149" t="s">
        <v>2786</v>
      </c>
      <c r="AG161" s="149"/>
      <c r="AH161" s="194"/>
      <c r="AI161" s="194"/>
      <c r="AJ161" s="197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0.399999999999999" outlineLevel="1" x14ac:dyDescent="0.25">
      <c r="A162" s="182">
        <v>133</v>
      </c>
      <c r="B162" s="183" t="s">
        <v>2787</v>
      </c>
      <c r="C162" s="183" t="s">
        <v>2788</v>
      </c>
      <c r="D162" s="184" t="s">
        <v>1991</v>
      </c>
      <c r="E162" s="185">
        <v>4</v>
      </c>
      <c r="F162" s="188"/>
      <c r="G162" s="186">
        <f t="shared" si="42"/>
        <v>0</v>
      </c>
      <c r="H162" s="188"/>
      <c r="I162" s="186">
        <f t="shared" si="43"/>
        <v>0</v>
      </c>
      <c r="J162" s="188"/>
      <c r="K162" s="186">
        <f t="shared" si="44"/>
        <v>0</v>
      </c>
      <c r="L162" s="186">
        <v>21</v>
      </c>
      <c r="M162" s="186">
        <f t="shared" si="45"/>
        <v>0</v>
      </c>
      <c r="N162" s="186">
        <v>0</v>
      </c>
      <c r="O162" s="186">
        <f t="shared" si="46"/>
        <v>0</v>
      </c>
      <c r="P162" s="186">
        <v>0</v>
      </c>
      <c r="Q162" s="186">
        <f t="shared" si="47"/>
        <v>0</v>
      </c>
      <c r="R162" s="187"/>
      <c r="S162" s="187" t="s">
        <v>230</v>
      </c>
      <c r="T162" s="186" t="s">
        <v>222</v>
      </c>
      <c r="U162" s="186">
        <v>0</v>
      </c>
      <c r="V162" s="186">
        <f t="shared" si="48"/>
        <v>0</v>
      </c>
      <c r="W162" s="187"/>
      <c r="X162" s="187"/>
      <c r="Y162" s="149"/>
      <c r="Z162" s="149"/>
      <c r="AA162" s="149"/>
      <c r="AB162" s="149"/>
      <c r="AC162" s="149"/>
      <c r="AD162" s="149"/>
      <c r="AE162" s="149" t="s">
        <v>367</v>
      </c>
      <c r="AF162" s="149" t="s">
        <v>2789</v>
      </c>
      <c r="AG162" s="149"/>
      <c r="AH162" s="194"/>
      <c r="AI162" s="194"/>
      <c r="AJ162" s="197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0.399999999999999" outlineLevel="1" x14ac:dyDescent="0.25">
      <c r="A163" s="182">
        <v>134</v>
      </c>
      <c r="B163" s="183" t="s">
        <v>2790</v>
      </c>
      <c r="C163" s="183" t="s">
        <v>2791</v>
      </c>
      <c r="D163" s="184" t="s">
        <v>1991</v>
      </c>
      <c r="E163" s="185">
        <v>7</v>
      </c>
      <c r="F163" s="188"/>
      <c r="G163" s="186">
        <f t="shared" si="42"/>
        <v>0</v>
      </c>
      <c r="H163" s="188"/>
      <c r="I163" s="186">
        <f t="shared" si="43"/>
        <v>0</v>
      </c>
      <c r="J163" s="188"/>
      <c r="K163" s="186">
        <f t="shared" si="44"/>
        <v>0</v>
      </c>
      <c r="L163" s="186">
        <v>21</v>
      </c>
      <c r="M163" s="186">
        <f t="shared" si="45"/>
        <v>0</v>
      </c>
      <c r="N163" s="186">
        <v>0</v>
      </c>
      <c r="O163" s="186">
        <f t="shared" si="46"/>
        <v>0</v>
      </c>
      <c r="P163" s="186">
        <v>0</v>
      </c>
      <c r="Q163" s="186">
        <f t="shared" si="47"/>
        <v>0</v>
      </c>
      <c r="R163" s="187"/>
      <c r="S163" s="187" t="s">
        <v>2424</v>
      </c>
      <c r="T163" s="186" t="s">
        <v>222</v>
      </c>
      <c r="U163" s="186">
        <v>0</v>
      </c>
      <c r="V163" s="186">
        <f t="shared" si="48"/>
        <v>0</v>
      </c>
      <c r="W163" s="187"/>
      <c r="X163" s="187"/>
      <c r="Y163" s="149"/>
      <c r="Z163" s="149"/>
      <c r="AA163" s="149"/>
      <c r="AB163" s="149"/>
      <c r="AC163" s="149"/>
      <c r="AD163" s="149"/>
      <c r="AE163" s="149" t="s">
        <v>1742</v>
      </c>
      <c r="AF163" s="149" t="s">
        <v>2792</v>
      </c>
      <c r="AG163" s="149"/>
      <c r="AH163" s="194"/>
      <c r="AI163" s="194"/>
      <c r="AJ163" s="197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20.399999999999999" outlineLevel="1" x14ac:dyDescent="0.25">
      <c r="A164" s="182">
        <v>135</v>
      </c>
      <c r="B164" s="183" t="s">
        <v>2793</v>
      </c>
      <c r="C164" s="183" t="s">
        <v>2794</v>
      </c>
      <c r="D164" s="184" t="s">
        <v>1991</v>
      </c>
      <c r="E164" s="185">
        <v>1</v>
      </c>
      <c r="F164" s="188"/>
      <c r="G164" s="186">
        <f t="shared" si="42"/>
        <v>0</v>
      </c>
      <c r="H164" s="188"/>
      <c r="I164" s="186">
        <f t="shared" si="43"/>
        <v>0</v>
      </c>
      <c r="J164" s="188"/>
      <c r="K164" s="186">
        <f t="shared" si="44"/>
        <v>0</v>
      </c>
      <c r="L164" s="186">
        <v>21</v>
      </c>
      <c r="M164" s="186">
        <f t="shared" si="45"/>
        <v>0</v>
      </c>
      <c r="N164" s="186">
        <v>0</v>
      </c>
      <c r="O164" s="186">
        <f t="shared" si="46"/>
        <v>0</v>
      </c>
      <c r="P164" s="186">
        <v>0</v>
      </c>
      <c r="Q164" s="186">
        <f t="shared" si="47"/>
        <v>0</v>
      </c>
      <c r="R164" s="187"/>
      <c r="S164" s="187" t="s">
        <v>230</v>
      </c>
      <c r="T164" s="186" t="s">
        <v>222</v>
      </c>
      <c r="U164" s="186">
        <v>0</v>
      </c>
      <c r="V164" s="186">
        <f t="shared" si="48"/>
        <v>0</v>
      </c>
      <c r="W164" s="187"/>
      <c r="X164" s="187"/>
      <c r="Y164" s="149"/>
      <c r="Z164" s="149"/>
      <c r="AA164" s="149"/>
      <c r="AB164" s="149"/>
      <c r="AC164" s="149"/>
      <c r="AD164" s="149"/>
      <c r="AE164" s="149" t="s">
        <v>367</v>
      </c>
      <c r="AF164" s="149" t="s">
        <v>2795</v>
      </c>
      <c r="AG164" s="149"/>
      <c r="AH164" s="194"/>
      <c r="AI164" s="194"/>
      <c r="AJ164" s="197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0.399999999999999" outlineLevel="1" x14ac:dyDescent="0.25">
      <c r="A165" s="182">
        <v>136</v>
      </c>
      <c r="B165" s="183" t="s">
        <v>2796</v>
      </c>
      <c r="C165" s="183" t="s">
        <v>2797</v>
      </c>
      <c r="D165" s="184" t="s">
        <v>1991</v>
      </c>
      <c r="E165" s="185">
        <v>6</v>
      </c>
      <c r="F165" s="188"/>
      <c r="G165" s="186">
        <f t="shared" si="42"/>
        <v>0</v>
      </c>
      <c r="H165" s="188"/>
      <c r="I165" s="186">
        <f t="shared" si="43"/>
        <v>0</v>
      </c>
      <c r="J165" s="188"/>
      <c r="K165" s="186">
        <f t="shared" si="44"/>
        <v>0</v>
      </c>
      <c r="L165" s="186">
        <v>21</v>
      </c>
      <c r="M165" s="186">
        <f t="shared" si="45"/>
        <v>0</v>
      </c>
      <c r="N165" s="186">
        <v>0</v>
      </c>
      <c r="O165" s="186">
        <f t="shared" si="46"/>
        <v>0</v>
      </c>
      <c r="P165" s="186">
        <v>0</v>
      </c>
      <c r="Q165" s="186">
        <f t="shared" si="47"/>
        <v>0</v>
      </c>
      <c r="R165" s="187"/>
      <c r="S165" s="187" t="s">
        <v>230</v>
      </c>
      <c r="T165" s="186" t="s">
        <v>222</v>
      </c>
      <c r="U165" s="186">
        <v>0</v>
      </c>
      <c r="V165" s="186">
        <f t="shared" si="48"/>
        <v>0</v>
      </c>
      <c r="W165" s="187"/>
      <c r="X165" s="187"/>
      <c r="Y165" s="149"/>
      <c r="Z165" s="149"/>
      <c r="AA165" s="149"/>
      <c r="AB165" s="149"/>
      <c r="AC165" s="149"/>
      <c r="AD165" s="149"/>
      <c r="AE165" s="149" t="s">
        <v>367</v>
      </c>
      <c r="AF165" s="149" t="s">
        <v>2798</v>
      </c>
      <c r="AG165" s="149"/>
      <c r="AH165" s="194"/>
      <c r="AI165" s="194"/>
      <c r="AJ165" s="197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82">
        <v>137</v>
      </c>
      <c r="B166" s="183" t="s">
        <v>2799</v>
      </c>
      <c r="C166" s="183" t="s">
        <v>2800</v>
      </c>
      <c r="D166" s="184" t="s">
        <v>1991</v>
      </c>
      <c r="E166" s="185">
        <v>6</v>
      </c>
      <c r="F166" s="188"/>
      <c r="G166" s="186">
        <f t="shared" si="42"/>
        <v>0</v>
      </c>
      <c r="H166" s="188"/>
      <c r="I166" s="186">
        <f t="shared" si="43"/>
        <v>0</v>
      </c>
      <c r="J166" s="188"/>
      <c r="K166" s="186">
        <f t="shared" si="44"/>
        <v>0</v>
      </c>
      <c r="L166" s="186">
        <v>21</v>
      </c>
      <c r="M166" s="186">
        <f t="shared" si="45"/>
        <v>0</v>
      </c>
      <c r="N166" s="186">
        <v>0</v>
      </c>
      <c r="O166" s="186">
        <f t="shared" si="46"/>
        <v>0</v>
      </c>
      <c r="P166" s="186">
        <v>0</v>
      </c>
      <c r="Q166" s="186">
        <f t="shared" si="47"/>
        <v>0</v>
      </c>
      <c r="R166" s="187"/>
      <c r="S166" s="187" t="s">
        <v>2424</v>
      </c>
      <c r="T166" s="186" t="s">
        <v>222</v>
      </c>
      <c r="U166" s="186">
        <v>0</v>
      </c>
      <c r="V166" s="186">
        <f t="shared" si="48"/>
        <v>0</v>
      </c>
      <c r="W166" s="187"/>
      <c r="X166" s="187"/>
      <c r="Y166" s="149"/>
      <c r="Z166" s="149"/>
      <c r="AA166" s="149"/>
      <c r="AB166" s="149"/>
      <c r="AC166" s="149"/>
      <c r="AD166" s="149"/>
      <c r="AE166" s="149" t="s">
        <v>1742</v>
      </c>
      <c r="AF166" s="149" t="s">
        <v>2801</v>
      </c>
      <c r="AG166" s="149"/>
      <c r="AH166" s="194"/>
      <c r="AI166" s="194"/>
      <c r="AJ166" s="197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0.399999999999999" outlineLevel="1" x14ac:dyDescent="0.25">
      <c r="A167" s="182">
        <v>138</v>
      </c>
      <c r="B167" s="183" t="s">
        <v>2802</v>
      </c>
      <c r="C167" s="183" t="s">
        <v>2803</v>
      </c>
      <c r="D167" s="184" t="s">
        <v>1991</v>
      </c>
      <c r="E167" s="185">
        <v>6</v>
      </c>
      <c r="F167" s="188"/>
      <c r="G167" s="186">
        <f t="shared" si="42"/>
        <v>0</v>
      </c>
      <c r="H167" s="188"/>
      <c r="I167" s="186">
        <f t="shared" si="43"/>
        <v>0</v>
      </c>
      <c r="J167" s="188"/>
      <c r="K167" s="186">
        <f t="shared" si="44"/>
        <v>0</v>
      </c>
      <c r="L167" s="186">
        <v>21</v>
      </c>
      <c r="M167" s="186">
        <f t="shared" si="45"/>
        <v>0</v>
      </c>
      <c r="N167" s="186">
        <v>0</v>
      </c>
      <c r="O167" s="186">
        <f t="shared" si="46"/>
        <v>0</v>
      </c>
      <c r="P167" s="186">
        <v>0</v>
      </c>
      <c r="Q167" s="186">
        <f t="shared" si="47"/>
        <v>0</v>
      </c>
      <c r="R167" s="187"/>
      <c r="S167" s="187" t="s">
        <v>230</v>
      </c>
      <c r="T167" s="186" t="s">
        <v>222</v>
      </c>
      <c r="U167" s="186">
        <v>0</v>
      </c>
      <c r="V167" s="186">
        <f t="shared" si="48"/>
        <v>0</v>
      </c>
      <c r="W167" s="187"/>
      <c r="X167" s="187"/>
      <c r="Y167" s="149"/>
      <c r="Z167" s="149"/>
      <c r="AA167" s="149"/>
      <c r="AB167" s="149"/>
      <c r="AC167" s="149"/>
      <c r="AD167" s="149"/>
      <c r="AE167" s="149" t="s">
        <v>367</v>
      </c>
      <c r="AF167" s="149" t="s">
        <v>2804</v>
      </c>
      <c r="AG167" s="149"/>
      <c r="AH167" s="194"/>
      <c r="AI167" s="194"/>
      <c r="AJ167" s="197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5">
      <c r="A168" s="182">
        <v>139</v>
      </c>
      <c r="B168" s="183" t="s">
        <v>2805</v>
      </c>
      <c r="C168" s="183" t="s">
        <v>2806</v>
      </c>
      <c r="D168" s="184" t="s">
        <v>1991</v>
      </c>
      <c r="E168" s="185">
        <v>6</v>
      </c>
      <c r="F168" s="188"/>
      <c r="G168" s="186">
        <f t="shared" si="42"/>
        <v>0</v>
      </c>
      <c r="H168" s="188"/>
      <c r="I168" s="186">
        <f t="shared" si="43"/>
        <v>0</v>
      </c>
      <c r="J168" s="188"/>
      <c r="K168" s="186">
        <f t="shared" si="44"/>
        <v>0</v>
      </c>
      <c r="L168" s="186">
        <v>21</v>
      </c>
      <c r="M168" s="186">
        <f t="shared" si="45"/>
        <v>0</v>
      </c>
      <c r="N168" s="186">
        <v>0</v>
      </c>
      <c r="O168" s="186">
        <f t="shared" si="46"/>
        <v>0</v>
      </c>
      <c r="P168" s="186">
        <v>0</v>
      </c>
      <c r="Q168" s="186">
        <f t="shared" si="47"/>
        <v>0</v>
      </c>
      <c r="R168" s="187"/>
      <c r="S168" s="187" t="s">
        <v>2424</v>
      </c>
      <c r="T168" s="186" t="s">
        <v>222</v>
      </c>
      <c r="U168" s="186">
        <v>0</v>
      </c>
      <c r="V168" s="186">
        <f t="shared" si="48"/>
        <v>0</v>
      </c>
      <c r="W168" s="187"/>
      <c r="X168" s="187"/>
      <c r="Y168" s="149"/>
      <c r="Z168" s="149"/>
      <c r="AA168" s="149"/>
      <c r="AB168" s="149"/>
      <c r="AC168" s="149"/>
      <c r="AD168" s="149"/>
      <c r="AE168" s="149" t="s">
        <v>1742</v>
      </c>
      <c r="AF168" s="149" t="s">
        <v>2807</v>
      </c>
      <c r="AG168" s="149"/>
      <c r="AH168" s="194"/>
      <c r="AI168" s="194"/>
      <c r="AJ168" s="197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5">
      <c r="A169" s="182">
        <v>140</v>
      </c>
      <c r="B169" s="183" t="s">
        <v>2808</v>
      </c>
      <c r="C169" s="183" t="s">
        <v>2809</v>
      </c>
      <c r="D169" s="184" t="s">
        <v>1991</v>
      </c>
      <c r="E169" s="185">
        <v>6</v>
      </c>
      <c r="F169" s="188"/>
      <c r="G169" s="186">
        <f t="shared" si="42"/>
        <v>0</v>
      </c>
      <c r="H169" s="188"/>
      <c r="I169" s="186">
        <f t="shared" si="43"/>
        <v>0</v>
      </c>
      <c r="J169" s="188"/>
      <c r="K169" s="186">
        <f t="shared" si="44"/>
        <v>0</v>
      </c>
      <c r="L169" s="186">
        <v>21</v>
      </c>
      <c r="M169" s="186">
        <f t="shared" si="45"/>
        <v>0</v>
      </c>
      <c r="N169" s="186">
        <v>0</v>
      </c>
      <c r="O169" s="186">
        <f t="shared" si="46"/>
        <v>0</v>
      </c>
      <c r="P169" s="186">
        <v>0</v>
      </c>
      <c r="Q169" s="186">
        <f t="shared" si="47"/>
        <v>0</v>
      </c>
      <c r="R169" s="187"/>
      <c r="S169" s="187" t="s">
        <v>230</v>
      </c>
      <c r="T169" s="186" t="s">
        <v>222</v>
      </c>
      <c r="U169" s="186">
        <v>0</v>
      </c>
      <c r="V169" s="186">
        <f t="shared" si="48"/>
        <v>0</v>
      </c>
      <c r="W169" s="187"/>
      <c r="X169" s="187"/>
      <c r="Y169" s="149"/>
      <c r="Z169" s="149"/>
      <c r="AA169" s="149"/>
      <c r="AB169" s="149"/>
      <c r="AC169" s="149"/>
      <c r="AD169" s="149"/>
      <c r="AE169" s="149" t="s">
        <v>367</v>
      </c>
      <c r="AF169" s="149" t="s">
        <v>2810</v>
      </c>
      <c r="AG169" s="149"/>
      <c r="AH169" s="194"/>
      <c r="AI169" s="194"/>
      <c r="AJ169" s="197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0.399999999999999" outlineLevel="1" x14ac:dyDescent="0.25">
      <c r="A170" s="182">
        <v>141</v>
      </c>
      <c r="B170" s="183" t="s">
        <v>2811</v>
      </c>
      <c r="C170" s="183" t="s">
        <v>2812</v>
      </c>
      <c r="D170" s="184" t="s">
        <v>1991</v>
      </c>
      <c r="E170" s="185">
        <v>27</v>
      </c>
      <c r="F170" s="188"/>
      <c r="G170" s="186">
        <f t="shared" si="42"/>
        <v>0</v>
      </c>
      <c r="H170" s="188"/>
      <c r="I170" s="186">
        <f t="shared" si="43"/>
        <v>0</v>
      </c>
      <c r="J170" s="188"/>
      <c r="K170" s="186">
        <f t="shared" si="44"/>
        <v>0</v>
      </c>
      <c r="L170" s="186">
        <v>21</v>
      </c>
      <c r="M170" s="186">
        <f t="shared" si="45"/>
        <v>0</v>
      </c>
      <c r="N170" s="186">
        <v>0</v>
      </c>
      <c r="O170" s="186">
        <f t="shared" si="46"/>
        <v>0</v>
      </c>
      <c r="P170" s="186">
        <v>0</v>
      </c>
      <c r="Q170" s="186">
        <f t="shared" si="47"/>
        <v>0</v>
      </c>
      <c r="R170" s="187"/>
      <c r="S170" s="187" t="s">
        <v>2424</v>
      </c>
      <c r="T170" s="186" t="s">
        <v>222</v>
      </c>
      <c r="U170" s="186">
        <v>0</v>
      </c>
      <c r="V170" s="186">
        <f t="shared" si="48"/>
        <v>0</v>
      </c>
      <c r="W170" s="187"/>
      <c r="X170" s="187"/>
      <c r="Y170" s="149"/>
      <c r="Z170" s="149"/>
      <c r="AA170" s="149"/>
      <c r="AB170" s="149"/>
      <c r="AC170" s="149"/>
      <c r="AD170" s="149"/>
      <c r="AE170" s="149" t="s">
        <v>1742</v>
      </c>
      <c r="AF170" s="149" t="s">
        <v>2813</v>
      </c>
      <c r="AG170" s="149"/>
      <c r="AH170" s="194"/>
      <c r="AI170" s="194"/>
      <c r="AJ170" s="197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0.399999999999999" outlineLevel="1" x14ac:dyDescent="0.25">
      <c r="A171" s="182">
        <v>142</v>
      </c>
      <c r="B171" s="183" t="s">
        <v>2814</v>
      </c>
      <c r="C171" s="183" t="s">
        <v>2815</v>
      </c>
      <c r="D171" s="184" t="s">
        <v>1991</v>
      </c>
      <c r="E171" s="185">
        <v>2</v>
      </c>
      <c r="F171" s="188"/>
      <c r="G171" s="186">
        <f t="shared" si="42"/>
        <v>0</v>
      </c>
      <c r="H171" s="188"/>
      <c r="I171" s="186">
        <f t="shared" si="43"/>
        <v>0</v>
      </c>
      <c r="J171" s="188"/>
      <c r="K171" s="186">
        <f t="shared" si="44"/>
        <v>0</v>
      </c>
      <c r="L171" s="186">
        <v>21</v>
      </c>
      <c r="M171" s="186">
        <f t="shared" si="45"/>
        <v>0</v>
      </c>
      <c r="N171" s="186">
        <v>0</v>
      </c>
      <c r="O171" s="186">
        <f t="shared" si="46"/>
        <v>0</v>
      </c>
      <c r="P171" s="186">
        <v>0</v>
      </c>
      <c r="Q171" s="186">
        <f t="shared" si="47"/>
        <v>0</v>
      </c>
      <c r="R171" s="187"/>
      <c r="S171" s="187" t="s">
        <v>230</v>
      </c>
      <c r="T171" s="186" t="s">
        <v>222</v>
      </c>
      <c r="U171" s="186">
        <v>0</v>
      </c>
      <c r="V171" s="186">
        <f t="shared" si="48"/>
        <v>0</v>
      </c>
      <c r="W171" s="187"/>
      <c r="X171" s="187"/>
      <c r="Y171" s="149"/>
      <c r="Z171" s="149"/>
      <c r="AA171" s="149"/>
      <c r="AB171" s="149"/>
      <c r="AC171" s="149"/>
      <c r="AD171" s="149"/>
      <c r="AE171" s="149" t="s">
        <v>367</v>
      </c>
      <c r="AF171" s="149" t="s">
        <v>2816</v>
      </c>
      <c r="AG171" s="149"/>
      <c r="AH171" s="194"/>
      <c r="AI171" s="194"/>
      <c r="AJ171" s="197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0.399999999999999" outlineLevel="1" x14ac:dyDescent="0.25">
      <c r="A172" s="182">
        <v>143</v>
      </c>
      <c r="B172" s="183" t="s">
        <v>2817</v>
      </c>
      <c r="C172" s="183" t="s">
        <v>2818</v>
      </c>
      <c r="D172" s="184" t="s">
        <v>1991</v>
      </c>
      <c r="E172" s="185">
        <v>13</v>
      </c>
      <c r="F172" s="188"/>
      <c r="G172" s="186">
        <f t="shared" si="42"/>
        <v>0</v>
      </c>
      <c r="H172" s="188"/>
      <c r="I172" s="186">
        <f t="shared" si="43"/>
        <v>0</v>
      </c>
      <c r="J172" s="188"/>
      <c r="K172" s="186">
        <f t="shared" si="44"/>
        <v>0</v>
      </c>
      <c r="L172" s="186">
        <v>21</v>
      </c>
      <c r="M172" s="186">
        <f t="shared" si="45"/>
        <v>0</v>
      </c>
      <c r="N172" s="186">
        <v>0</v>
      </c>
      <c r="O172" s="186">
        <f t="shared" si="46"/>
        <v>0</v>
      </c>
      <c r="P172" s="186">
        <v>0</v>
      </c>
      <c r="Q172" s="186">
        <f t="shared" si="47"/>
        <v>0</v>
      </c>
      <c r="R172" s="187"/>
      <c r="S172" s="187" t="s">
        <v>230</v>
      </c>
      <c r="T172" s="186" t="s">
        <v>222</v>
      </c>
      <c r="U172" s="186">
        <v>0</v>
      </c>
      <c r="V172" s="186">
        <f t="shared" si="48"/>
        <v>0</v>
      </c>
      <c r="W172" s="187"/>
      <c r="X172" s="187"/>
      <c r="Y172" s="149"/>
      <c r="Z172" s="149"/>
      <c r="AA172" s="149"/>
      <c r="AB172" s="149"/>
      <c r="AC172" s="149"/>
      <c r="AD172" s="149"/>
      <c r="AE172" s="149" t="s">
        <v>367</v>
      </c>
      <c r="AF172" s="149" t="s">
        <v>2819</v>
      </c>
      <c r="AG172" s="149"/>
      <c r="AH172" s="194"/>
      <c r="AI172" s="194"/>
      <c r="AJ172" s="197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30.6" outlineLevel="1" x14ac:dyDescent="0.25">
      <c r="A173" s="182">
        <v>144</v>
      </c>
      <c r="B173" s="183" t="s">
        <v>2820</v>
      </c>
      <c r="C173" s="183" t="s">
        <v>2821</v>
      </c>
      <c r="D173" s="184" t="s">
        <v>1991</v>
      </c>
      <c r="E173" s="185">
        <v>12</v>
      </c>
      <c r="F173" s="188"/>
      <c r="G173" s="186">
        <f t="shared" si="42"/>
        <v>0</v>
      </c>
      <c r="H173" s="188"/>
      <c r="I173" s="186">
        <f t="shared" si="43"/>
        <v>0</v>
      </c>
      <c r="J173" s="188"/>
      <c r="K173" s="186">
        <f t="shared" si="44"/>
        <v>0</v>
      </c>
      <c r="L173" s="186">
        <v>21</v>
      </c>
      <c r="M173" s="186">
        <f t="shared" si="45"/>
        <v>0</v>
      </c>
      <c r="N173" s="186">
        <v>0</v>
      </c>
      <c r="O173" s="186">
        <f t="shared" si="46"/>
        <v>0</v>
      </c>
      <c r="P173" s="186">
        <v>0</v>
      </c>
      <c r="Q173" s="186">
        <f t="shared" si="47"/>
        <v>0</v>
      </c>
      <c r="R173" s="187"/>
      <c r="S173" s="187" t="s">
        <v>230</v>
      </c>
      <c r="T173" s="186" t="s">
        <v>222</v>
      </c>
      <c r="U173" s="186">
        <v>0</v>
      </c>
      <c r="V173" s="186">
        <f t="shared" si="48"/>
        <v>0</v>
      </c>
      <c r="W173" s="187"/>
      <c r="X173" s="187"/>
      <c r="Y173" s="149"/>
      <c r="Z173" s="149"/>
      <c r="AA173" s="149"/>
      <c r="AB173" s="149"/>
      <c r="AC173" s="149"/>
      <c r="AD173" s="149"/>
      <c r="AE173" s="149" t="s">
        <v>367</v>
      </c>
      <c r="AF173" s="149" t="s">
        <v>2822</v>
      </c>
      <c r="AG173" s="149"/>
      <c r="AH173" s="194"/>
      <c r="AI173" s="194"/>
      <c r="AJ173" s="197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5">
      <c r="A174" s="182">
        <v>145</v>
      </c>
      <c r="B174" s="183" t="s">
        <v>2823</v>
      </c>
      <c r="C174" s="183" t="s">
        <v>2824</v>
      </c>
      <c r="D174" s="184" t="s">
        <v>1991</v>
      </c>
      <c r="E174" s="185">
        <v>4</v>
      </c>
      <c r="F174" s="188"/>
      <c r="G174" s="186">
        <f t="shared" si="42"/>
        <v>0</v>
      </c>
      <c r="H174" s="188"/>
      <c r="I174" s="186">
        <f t="shared" si="43"/>
        <v>0</v>
      </c>
      <c r="J174" s="188"/>
      <c r="K174" s="186">
        <f t="shared" si="44"/>
        <v>0</v>
      </c>
      <c r="L174" s="186">
        <v>21</v>
      </c>
      <c r="M174" s="186">
        <f t="shared" si="45"/>
        <v>0</v>
      </c>
      <c r="N174" s="186">
        <v>0</v>
      </c>
      <c r="O174" s="186">
        <f t="shared" si="46"/>
        <v>0</v>
      </c>
      <c r="P174" s="186">
        <v>0</v>
      </c>
      <c r="Q174" s="186">
        <f t="shared" si="47"/>
        <v>0</v>
      </c>
      <c r="R174" s="187"/>
      <c r="S174" s="187" t="s">
        <v>2424</v>
      </c>
      <c r="T174" s="186" t="s">
        <v>222</v>
      </c>
      <c r="U174" s="186">
        <v>0</v>
      </c>
      <c r="V174" s="186">
        <f t="shared" si="48"/>
        <v>0</v>
      </c>
      <c r="W174" s="187"/>
      <c r="X174" s="187"/>
      <c r="Y174" s="149"/>
      <c r="Z174" s="149"/>
      <c r="AA174" s="149"/>
      <c r="AB174" s="149"/>
      <c r="AC174" s="149"/>
      <c r="AD174" s="149"/>
      <c r="AE174" s="149" t="s">
        <v>1742</v>
      </c>
      <c r="AF174" s="149" t="s">
        <v>2825</v>
      </c>
      <c r="AG174" s="149"/>
      <c r="AH174" s="194"/>
      <c r="AI174" s="194"/>
      <c r="AJ174" s="197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5">
      <c r="A175" s="182">
        <v>146</v>
      </c>
      <c r="B175" s="183" t="s">
        <v>2826</v>
      </c>
      <c r="C175" s="183" t="s">
        <v>2827</v>
      </c>
      <c r="D175" s="184" t="s">
        <v>1991</v>
      </c>
      <c r="E175" s="185">
        <v>2</v>
      </c>
      <c r="F175" s="188"/>
      <c r="G175" s="186">
        <f t="shared" si="42"/>
        <v>0</v>
      </c>
      <c r="H175" s="188"/>
      <c r="I175" s="186">
        <f t="shared" si="43"/>
        <v>0</v>
      </c>
      <c r="J175" s="188"/>
      <c r="K175" s="186">
        <f t="shared" si="44"/>
        <v>0</v>
      </c>
      <c r="L175" s="186">
        <v>21</v>
      </c>
      <c r="M175" s="186">
        <f t="shared" si="45"/>
        <v>0</v>
      </c>
      <c r="N175" s="186">
        <v>0</v>
      </c>
      <c r="O175" s="186">
        <f t="shared" si="46"/>
        <v>0</v>
      </c>
      <c r="P175" s="186">
        <v>0</v>
      </c>
      <c r="Q175" s="186">
        <f t="shared" si="47"/>
        <v>0</v>
      </c>
      <c r="R175" s="187"/>
      <c r="S175" s="187" t="s">
        <v>230</v>
      </c>
      <c r="T175" s="186" t="s">
        <v>222</v>
      </c>
      <c r="U175" s="186">
        <v>0</v>
      </c>
      <c r="V175" s="186">
        <f t="shared" si="48"/>
        <v>0</v>
      </c>
      <c r="W175" s="187"/>
      <c r="X175" s="187"/>
      <c r="Y175" s="149"/>
      <c r="Z175" s="149"/>
      <c r="AA175" s="149"/>
      <c r="AB175" s="149"/>
      <c r="AC175" s="149"/>
      <c r="AD175" s="149"/>
      <c r="AE175" s="149" t="s">
        <v>1742</v>
      </c>
      <c r="AF175" s="149" t="s">
        <v>2828</v>
      </c>
      <c r="AG175" s="149"/>
      <c r="AH175" s="194"/>
      <c r="AI175" s="194"/>
      <c r="AJ175" s="197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82">
        <v>147</v>
      </c>
      <c r="B176" s="183" t="s">
        <v>2829</v>
      </c>
      <c r="C176" s="183" t="s">
        <v>2830</v>
      </c>
      <c r="D176" s="184" t="s">
        <v>1991</v>
      </c>
      <c r="E176" s="185">
        <v>2</v>
      </c>
      <c r="F176" s="188"/>
      <c r="G176" s="186">
        <f t="shared" si="42"/>
        <v>0</v>
      </c>
      <c r="H176" s="188"/>
      <c r="I176" s="186">
        <f t="shared" si="43"/>
        <v>0</v>
      </c>
      <c r="J176" s="188"/>
      <c r="K176" s="186">
        <f t="shared" si="44"/>
        <v>0</v>
      </c>
      <c r="L176" s="186">
        <v>21</v>
      </c>
      <c r="M176" s="186">
        <f t="shared" si="45"/>
        <v>0</v>
      </c>
      <c r="N176" s="186">
        <v>0</v>
      </c>
      <c r="O176" s="186">
        <f t="shared" si="46"/>
        <v>0</v>
      </c>
      <c r="P176" s="186">
        <v>0</v>
      </c>
      <c r="Q176" s="186">
        <f t="shared" si="47"/>
        <v>0</v>
      </c>
      <c r="R176" s="187"/>
      <c r="S176" s="187" t="s">
        <v>230</v>
      </c>
      <c r="T176" s="186" t="s">
        <v>222</v>
      </c>
      <c r="U176" s="186">
        <v>0</v>
      </c>
      <c r="V176" s="186">
        <f t="shared" si="48"/>
        <v>0</v>
      </c>
      <c r="W176" s="187"/>
      <c r="X176" s="187"/>
      <c r="Y176" s="149"/>
      <c r="Z176" s="149"/>
      <c r="AA176" s="149"/>
      <c r="AB176" s="149"/>
      <c r="AC176" s="149"/>
      <c r="AD176" s="149"/>
      <c r="AE176" s="149" t="s">
        <v>367</v>
      </c>
      <c r="AF176" s="149" t="s">
        <v>2831</v>
      </c>
      <c r="AG176" s="149"/>
      <c r="AH176" s="194"/>
      <c r="AI176" s="194"/>
      <c r="AJ176" s="197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82">
        <v>148</v>
      </c>
      <c r="B177" s="183" t="s">
        <v>2832</v>
      </c>
      <c r="C177" s="183" t="s">
        <v>2833</v>
      </c>
      <c r="D177" s="184" t="s">
        <v>1991</v>
      </c>
      <c r="E177" s="185">
        <v>1</v>
      </c>
      <c r="F177" s="188"/>
      <c r="G177" s="186">
        <f t="shared" si="42"/>
        <v>0</v>
      </c>
      <c r="H177" s="188"/>
      <c r="I177" s="186">
        <f t="shared" si="43"/>
        <v>0</v>
      </c>
      <c r="J177" s="188"/>
      <c r="K177" s="186">
        <f t="shared" si="44"/>
        <v>0</v>
      </c>
      <c r="L177" s="186">
        <v>21</v>
      </c>
      <c r="M177" s="186">
        <f t="shared" si="45"/>
        <v>0</v>
      </c>
      <c r="N177" s="186">
        <v>0</v>
      </c>
      <c r="O177" s="186">
        <f t="shared" si="46"/>
        <v>0</v>
      </c>
      <c r="P177" s="186">
        <v>0</v>
      </c>
      <c r="Q177" s="186">
        <f t="shared" si="47"/>
        <v>0</v>
      </c>
      <c r="R177" s="187"/>
      <c r="S177" s="187" t="s">
        <v>230</v>
      </c>
      <c r="T177" s="186" t="s">
        <v>222</v>
      </c>
      <c r="U177" s="186">
        <v>0</v>
      </c>
      <c r="V177" s="186">
        <f t="shared" si="48"/>
        <v>0</v>
      </c>
      <c r="W177" s="187"/>
      <c r="X177" s="187"/>
      <c r="Y177" s="149"/>
      <c r="Z177" s="149"/>
      <c r="AA177" s="149"/>
      <c r="AB177" s="149"/>
      <c r="AC177" s="149"/>
      <c r="AD177" s="149"/>
      <c r="AE177" s="149" t="s">
        <v>367</v>
      </c>
      <c r="AF177" s="149" t="s">
        <v>2834</v>
      </c>
      <c r="AG177" s="149"/>
      <c r="AH177" s="194"/>
      <c r="AI177" s="194"/>
      <c r="AJ177" s="197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5">
      <c r="A178" s="182">
        <v>149</v>
      </c>
      <c r="B178" s="183" t="s">
        <v>2835</v>
      </c>
      <c r="C178" s="183" t="s">
        <v>2836</v>
      </c>
      <c r="D178" s="184" t="s">
        <v>1991</v>
      </c>
      <c r="E178" s="185">
        <v>3</v>
      </c>
      <c r="F178" s="188"/>
      <c r="G178" s="186">
        <f t="shared" si="42"/>
        <v>0</v>
      </c>
      <c r="H178" s="188"/>
      <c r="I178" s="186">
        <f t="shared" si="43"/>
        <v>0</v>
      </c>
      <c r="J178" s="188"/>
      <c r="K178" s="186">
        <f t="shared" si="44"/>
        <v>0</v>
      </c>
      <c r="L178" s="186">
        <v>21</v>
      </c>
      <c r="M178" s="186">
        <f t="shared" si="45"/>
        <v>0</v>
      </c>
      <c r="N178" s="186">
        <v>0</v>
      </c>
      <c r="O178" s="186">
        <f t="shared" si="46"/>
        <v>0</v>
      </c>
      <c r="P178" s="186">
        <v>0</v>
      </c>
      <c r="Q178" s="186">
        <f t="shared" si="47"/>
        <v>0</v>
      </c>
      <c r="R178" s="187"/>
      <c r="S178" s="187" t="s">
        <v>230</v>
      </c>
      <c r="T178" s="186" t="s">
        <v>222</v>
      </c>
      <c r="U178" s="186">
        <v>0</v>
      </c>
      <c r="V178" s="186">
        <f t="shared" si="48"/>
        <v>0</v>
      </c>
      <c r="W178" s="187"/>
      <c r="X178" s="187"/>
      <c r="Y178" s="149"/>
      <c r="Z178" s="149"/>
      <c r="AA178" s="149"/>
      <c r="AB178" s="149"/>
      <c r="AC178" s="149"/>
      <c r="AD178" s="149"/>
      <c r="AE178" s="149" t="s">
        <v>367</v>
      </c>
      <c r="AF178" s="149" t="s">
        <v>2837</v>
      </c>
      <c r="AG178" s="149"/>
      <c r="AH178" s="194"/>
      <c r="AI178" s="194"/>
      <c r="AJ178" s="197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274">
        <v>150</v>
      </c>
      <c r="B179" s="275" t="s">
        <v>2468</v>
      </c>
      <c r="C179" s="275" t="s">
        <v>2879</v>
      </c>
      <c r="D179" s="184" t="s">
        <v>2138</v>
      </c>
      <c r="E179" s="185">
        <v>4</v>
      </c>
      <c r="F179" s="188"/>
      <c r="G179" s="186">
        <f t="shared" si="42"/>
        <v>0</v>
      </c>
      <c r="H179" s="188"/>
      <c r="I179" s="186">
        <f t="shared" si="43"/>
        <v>0</v>
      </c>
      <c r="J179" s="188"/>
      <c r="K179" s="186">
        <f t="shared" si="44"/>
        <v>0</v>
      </c>
      <c r="L179" s="186">
        <v>21</v>
      </c>
      <c r="M179" s="186">
        <f t="shared" si="45"/>
        <v>0</v>
      </c>
      <c r="N179" s="186">
        <v>0</v>
      </c>
      <c r="O179" s="186">
        <f t="shared" si="46"/>
        <v>0</v>
      </c>
      <c r="P179" s="186">
        <v>0</v>
      </c>
      <c r="Q179" s="186">
        <f t="shared" si="47"/>
        <v>0</v>
      </c>
      <c r="R179" s="187"/>
      <c r="S179" s="187" t="s">
        <v>2424</v>
      </c>
      <c r="T179" s="186" t="s">
        <v>222</v>
      </c>
      <c r="U179" s="186">
        <v>0</v>
      </c>
      <c r="V179" s="186">
        <f t="shared" si="48"/>
        <v>0</v>
      </c>
      <c r="W179" s="187"/>
      <c r="X179" s="187"/>
      <c r="Y179" s="149"/>
      <c r="Z179" s="149"/>
      <c r="AA179" s="149"/>
      <c r="AB179" s="149"/>
      <c r="AC179" s="149"/>
      <c r="AD179" s="149"/>
      <c r="AE179" s="149" t="s">
        <v>1742</v>
      </c>
      <c r="AF179" s="149" t="s">
        <v>2838</v>
      </c>
      <c r="AG179" s="149"/>
      <c r="AH179" s="194"/>
      <c r="AI179" s="194"/>
      <c r="AJ179" s="197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5">
      <c r="A180" s="274">
        <v>151</v>
      </c>
      <c r="B180" s="275" t="s">
        <v>2839</v>
      </c>
      <c r="C180" s="275" t="s">
        <v>2880</v>
      </c>
      <c r="D180" s="184" t="s">
        <v>1991</v>
      </c>
      <c r="E180" s="185">
        <v>28</v>
      </c>
      <c r="F180" s="188"/>
      <c r="G180" s="186">
        <f t="shared" si="42"/>
        <v>0</v>
      </c>
      <c r="H180" s="188"/>
      <c r="I180" s="186">
        <f t="shared" si="43"/>
        <v>0</v>
      </c>
      <c r="J180" s="188"/>
      <c r="K180" s="186">
        <f t="shared" si="44"/>
        <v>0</v>
      </c>
      <c r="L180" s="186">
        <v>21</v>
      </c>
      <c r="M180" s="186">
        <f t="shared" si="45"/>
        <v>0</v>
      </c>
      <c r="N180" s="186">
        <v>0</v>
      </c>
      <c r="O180" s="186">
        <f t="shared" si="46"/>
        <v>0</v>
      </c>
      <c r="P180" s="186">
        <v>0</v>
      </c>
      <c r="Q180" s="186">
        <f t="shared" si="47"/>
        <v>0</v>
      </c>
      <c r="R180" s="187"/>
      <c r="S180" s="187" t="s">
        <v>230</v>
      </c>
      <c r="T180" s="186" t="s">
        <v>222</v>
      </c>
      <c r="U180" s="186">
        <v>0</v>
      </c>
      <c r="V180" s="186">
        <f t="shared" si="48"/>
        <v>0</v>
      </c>
      <c r="W180" s="187"/>
      <c r="X180" s="187"/>
      <c r="Y180" s="149"/>
      <c r="Z180" s="149"/>
      <c r="AA180" s="149"/>
      <c r="AB180" s="149"/>
      <c r="AC180" s="149"/>
      <c r="AD180" s="149"/>
      <c r="AE180" s="149" t="s">
        <v>367</v>
      </c>
      <c r="AF180" s="149" t="s">
        <v>2840</v>
      </c>
      <c r="AG180" s="149"/>
      <c r="AH180" s="194"/>
      <c r="AI180" s="194"/>
      <c r="AJ180" s="197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82">
        <v>152</v>
      </c>
      <c r="B181" s="183" t="s">
        <v>2468</v>
      </c>
      <c r="C181" s="183" t="s">
        <v>2615</v>
      </c>
      <c r="D181" s="184" t="s">
        <v>2138</v>
      </c>
      <c r="E181" s="185">
        <v>14</v>
      </c>
      <c r="F181" s="188"/>
      <c r="G181" s="186">
        <f t="shared" si="42"/>
        <v>0</v>
      </c>
      <c r="H181" s="188"/>
      <c r="I181" s="186">
        <f t="shared" si="43"/>
        <v>0</v>
      </c>
      <c r="J181" s="188"/>
      <c r="K181" s="186">
        <f t="shared" si="44"/>
        <v>0</v>
      </c>
      <c r="L181" s="186">
        <v>21</v>
      </c>
      <c r="M181" s="186">
        <f t="shared" si="45"/>
        <v>0</v>
      </c>
      <c r="N181" s="186">
        <v>0</v>
      </c>
      <c r="O181" s="186">
        <f t="shared" si="46"/>
        <v>0</v>
      </c>
      <c r="P181" s="186">
        <v>0</v>
      </c>
      <c r="Q181" s="186">
        <f t="shared" si="47"/>
        <v>0</v>
      </c>
      <c r="R181" s="187"/>
      <c r="S181" s="187" t="s">
        <v>2424</v>
      </c>
      <c r="T181" s="186" t="s">
        <v>222</v>
      </c>
      <c r="U181" s="186">
        <v>0</v>
      </c>
      <c r="V181" s="186">
        <f t="shared" si="48"/>
        <v>0</v>
      </c>
      <c r="W181" s="187"/>
      <c r="X181" s="187"/>
      <c r="Y181" s="149"/>
      <c r="Z181" s="149"/>
      <c r="AA181" s="149"/>
      <c r="AB181" s="149"/>
      <c r="AC181" s="149"/>
      <c r="AD181" s="149"/>
      <c r="AE181" s="149" t="s">
        <v>1900</v>
      </c>
      <c r="AF181" s="149" t="s">
        <v>2841</v>
      </c>
      <c r="AG181" s="149"/>
      <c r="AH181" s="194"/>
      <c r="AI181" s="194"/>
      <c r="AJ181" s="197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5">
      <c r="A182" s="182">
        <v>153</v>
      </c>
      <c r="B182" s="183" t="s">
        <v>2468</v>
      </c>
      <c r="C182" s="183" t="s">
        <v>2471</v>
      </c>
      <c r="D182" s="184" t="s">
        <v>2138</v>
      </c>
      <c r="E182" s="185">
        <v>14</v>
      </c>
      <c r="F182" s="188"/>
      <c r="G182" s="186">
        <f t="shared" ref="G182:G183" si="49">ROUND(E182*F182,2)</f>
        <v>0</v>
      </c>
      <c r="H182" s="188"/>
      <c r="I182" s="186">
        <f t="shared" ref="I182:I183" si="50">ROUND(E182*H182,2)</f>
        <v>0</v>
      </c>
      <c r="J182" s="188"/>
      <c r="K182" s="186">
        <f t="shared" ref="K182:K183" si="51">ROUND(E182*J182,2)</f>
        <v>0</v>
      </c>
      <c r="L182" s="186">
        <v>21</v>
      </c>
      <c r="M182" s="186">
        <f t="shared" ref="M182:M183" si="52">G182*(1+L182/100)</f>
        <v>0</v>
      </c>
      <c r="N182" s="186">
        <v>0</v>
      </c>
      <c r="O182" s="186">
        <f t="shared" ref="O182:O183" si="53">ROUND(E182*N182,2)</f>
        <v>0</v>
      </c>
      <c r="P182" s="186">
        <v>0</v>
      </c>
      <c r="Q182" s="186">
        <f t="shared" ref="Q182:Q183" si="54">ROUND(E182*P182,2)</f>
        <v>0</v>
      </c>
      <c r="R182" s="187"/>
      <c r="S182" s="187" t="s">
        <v>2424</v>
      </c>
      <c r="T182" s="186" t="s">
        <v>222</v>
      </c>
      <c r="U182" s="186">
        <v>0</v>
      </c>
      <c r="V182" s="186">
        <f t="shared" ref="V182:V183" si="55">ROUND(E182*U182,2)</f>
        <v>0</v>
      </c>
      <c r="W182" s="187"/>
      <c r="X182" s="187"/>
      <c r="Y182" s="149"/>
      <c r="Z182" s="149"/>
      <c r="AA182" s="149"/>
      <c r="AB182" s="149"/>
      <c r="AC182" s="149"/>
      <c r="AD182" s="149"/>
      <c r="AE182" s="149" t="s">
        <v>1900</v>
      </c>
      <c r="AF182" s="149" t="s">
        <v>2842</v>
      </c>
      <c r="AG182" s="149"/>
      <c r="AH182" s="194"/>
      <c r="AI182" s="194"/>
      <c r="AJ182" s="197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t="20.399999999999999" outlineLevel="1" x14ac:dyDescent="0.25">
      <c r="A183" s="182">
        <v>154</v>
      </c>
      <c r="B183" s="183" t="s">
        <v>2843</v>
      </c>
      <c r="C183" s="183" t="s">
        <v>2844</v>
      </c>
      <c r="D183" s="184" t="s">
        <v>1991</v>
      </c>
      <c r="E183" s="185">
        <v>1</v>
      </c>
      <c r="F183" s="188"/>
      <c r="G183" s="186">
        <f t="shared" si="49"/>
        <v>0</v>
      </c>
      <c r="H183" s="188"/>
      <c r="I183" s="186">
        <f t="shared" si="50"/>
        <v>0</v>
      </c>
      <c r="J183" s="188"/>
      <c r="K183" s="186">
        <f t="shared" si="51"/>
        <v>0</v>
      </c>
      <c r="L183" s="186">
        <v>21</v>
      </c>
      <c r="M183" s="186">
        <f t="shared" si="52"/>
        <v>0</v>
      </c>
      <c r="N183" s="186">
        <v>0</v>
      </c>
      <c r="O183" s="186">
        <f t="shared" si="53"/>
        <v>0</v>
      </c>
      <c r="P183" s="186">
        <v>0</v>
      </c>
      <c r="Q183" s="186">
        <f t="shared" si="54"/>
        <v>0</v>
      </c>
      <c r="R183" s="187"/>
      <c r="S183" s="187" t="s">
        <v>230</v>
      </c>
      <c r="T183" s="186" t="s">
        <v>222</v>
      </c>
      <c r="U183" s="186">
        <v>0</v>
      </c>
      <c r="V183" s="186">
        <f t="shared" si="55"/>
        <v>0</v>
      </c>
      <c r="W183" s="187"/>
      <c r="X183" s="187"/>
      <c r="Y183" s="149"/>
      <c r="Z183" s="149"/>
      <c r="AA183" s="149"/>
      <c r="AB183" s="149"/>
      <c r="AC183" s="149"/>
      <c r="AD183" s="149"/>
      <c r="AE183" s="149" t="s">
        <v>367</v>
      </c>
      <c r="AF183" s="149" t="s">
        <v>2845</v>
      </c>
      <c r="AG183" s="149"/>
      <c r="AH183" s="194"/>
      <c r="AI183" s="194"/>
      <c r="AJ183" s="197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x14ac:dyDescent="0.25">
      <c r="A184" s="136"/>
      <c r="B184" s="154"/>
      <c r="C184" s="154"/>
      <c r="D184" s="157"/>
      <c r="E184" s="158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60"/>
      <c r="S184" s="160"/>
      <c r="T184" s="159"/>
      <c r="U184" s="159"/>
      <c r="V184" s="159"/>
      <c r="W184" s="160"/>
      <c r="X184" s="160"/>
      <c r="AC184">
        <v>15</v>
      </c>
      <c r="AD184">
        <v>21</v>
      </c>
      <c r="AH184" s="193"/>
      <c r="AI184" s="193"/>
      <c r="AJ184" s="196"/>
    </row>
    <row r="185" spans="1:60" x14ac:dyDescent="0.25">
      <c r="A185" s="151"/>
      <c r="B185" s="156" t="s">
        <v>30</v>
      </c>
      <c r="C185" s="156"/>
      <c r="D185" s="165"/>
      <c r="E185" s="166"/>
      <c r="F185" s="167"/>
      <c r="G185" s="168">
        <f>G11+G16+G33+G47+G91+G100+G106+G117</f>
        <v>0</v>
      </c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60"/>
      <c r="S185" s="160"/>
      <c r="T185" s="159"/>
      <c r="U185" s="159"/>
      <c r="V185" s="159"/>
      <c r="W185" s="160"/>
      <c r="X185" s="160"/>
      <c r="AC185">
        <f>SUMIF(L7:L183,AC184,G7:G183)</f>
        <v>0</v>
      </c>
      <c r="AD185">
        <f>SUMIF(L7:L183,AD184,G7:G183)</f>
        <v>0</v>
      </c>
      <c r="AE185" t="s">
        <v>274</v>
      </c>
      <c r="AH185" s="193"/>
      <c r="AI185" s="193"/>
      <c r="AJ185" s="196"/>
    </row>
    <row r="186" spans="1:60" x14ac:dyDescent="0.25">
      <c r="A186" s="150"/>
      <c r="B186" s="155"/>
      <c r="C186" s="155"/>
      <c r="D186" s="161"/>
      <c r="E186" s="162"/>
      <c r="F186" s="163"/>
      <c r="G186" s="163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60"/>
      <c r="S186" s="160"/>
      <c r="T186" s="159"/>
      <c r="U186" s="159"/>
      <c r="V186" s="159"/>
      <c r="W186" s="160"/>
      <c r="X186" s="160"/>
      <c r="AH186" s="193"/>
      <c r="AI186" s="193"/>
      <c r="AJ186" s="196"/>
    </row>
    <row r="187" spans="1:60" x14ac:dyDescent="0.25">
      <c r="A187" s="153" t="s">
        <v>275</v>
      </c>
      <c r="B187" s="155"/>
      <c r="C187" s="155"/>
      <c r="D187" s="161"/>
      <c r="E187" s="162"/>
      <c r="F187" s="163"/>
      <c r="G187" s="163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60"/>
      <c r="S187" s="160"/>
      <c r="T187" s="159"/>
      <c r="U187" s="159"/>
      <c r="V187" s="159"/>
      <c r="W187" s="160"/>
      <c r="X187" s="160"/>
      <c r="AH187" s="193"/>
      <c r="AI187" s="193"/>
      <c r="AJ187" s="196"/>
    </row>
    <row r="188" spans="1:60" x14ac:dyDescent="0.25">
      <c r="A188" s="150"/>
      <c r="B188" s="155" t="s">
        <v>276</v>
      </c>
      <c r="C188" s="155" t="s">
        <v>277</v>
      </c>
      <c r="D188" s="161"/>
      <c r="E188" s="162">
        <v>324.77999999999997</v>
      </c>
      <c r="F188" s="163"/>
      <c r="G188" s="163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60"/>
      <c r="S188" s="160"/>
      <c r="T188" s="159"/>
      <c r="U188" s="159"/>
      <c r="V188" s="159"/>
      <c r="W188" s="160"/>
      <c r="X188" s="160"/>
      <c r="AE188" t="s">
        <v>278</v>
      </c>
      <c r="AH188" s="193"/>
      <c r="AI188" s="193"/>
      <c r="AJ188" s="196"/>
    </row>
    <row r="189" spans="1:60" x14ac:dyDescent="0.25">
      <c r="A189" s="150"/>
      <c r="B189" s="191" t="s">
        <v>279</v>
      </c>
      <c r="C189" s="192"/>
      <c r="D189" s="189"/>
      <c r="E189" s="190">
        <v>17.41</v>
      </c>
      <c r="F189" s="163"/>
      <c r="G189" s="163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60"/>
      <c r="S189" s="160"/>
      <c r="T189" s="159"/>
      <c r="U189" s="159"/>
      <c r="V189" s="159"/>
      <c r="W189" s="160"/>
      <c r="X189" s="160"/>
      <c r="AE189" t="s">
        <v>280</v>
      </c>
      <c r="AF189">
        <v>0</v>
      </c>
      <c r="AH189" s="193"/>
      <c r="AI189" s="195" t="s">
        <v>279</v>
      </c>
      <c r="AJ189" s="196"/>
    </row>
    <row r="190" spans="1:60" x14ac:dyDescent="0.25">
      <c r="A190" s="150"/>
      <c r="B190" s="191" t="s">
        <v>281</v>
      </c>
      <c r="C190" s="192"/>
      <c r="D190" s="189"/>
      <c r="E190" s="190">
        <v>9.5299999999999994</v>
      </c>
      <c r="F190" s="163"/>
      <c r="G190" s="163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60"/>
      <c r="S190" s="160"/>
      <c r="T190" s="159"/>
      <c r="U190" s="159"/>
      <c r="V190" s="159"/>
      <c r="W190" s="160"/>
      <c r="X190" s="160"/>
      <c r="AE190" t="s">
        <v>280</v>
      </c>
      <c r="AF190">
        <v>0</v>
      </c>
      <c r="AH190" s="193"/>
      <c r="AI190" s="195" t="s">
        <v>281</v>
      </c>
      <c r="AJ190" s="196"/>
    </row>
    <row r="191" spans="1:60" x14ac:dyDescent="0.25">
      <c r="A191" s="150"/>
      <c r="B191" s="191" t="s">
        <v>282</v>
      </c>
      <c r="C191" s="192"/>
      <c r="D191" s="189"/>
      <c r="E191" s="190">
        <v>45.62</v>
      </c>
      <c r="F191" s="163"/>
      <c r="G191" s="163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60"/>
      <c r="S191" s="160"/>
      <c r="T191" s="159"/>
      <c r="U191" s="159"/>
      <c r="V191" s="159"/>
      <c r="W191" s="160"/>
      <c r="X191" s="160"/>
      <c r="AE191" t="s">
        <v>280</v>
      </c>
      <c r="AF191">
        <v>0</v>
      </c>
      <c r="AH191" s="193"/>
      <c r="AI191" s="195" t="s">
        <v>282</v>
      </c>
      <c r="AJ191" s="196"/>
    </row>
    <row r="192" spans="1:60" x14ac:dyDescent="0.25">
      <c r="A192" s="150"/>
      <c r="B192" s="191" t="s">
        <v>283</v>
      </c>
      <c r="C192" s="192"/>
      <c r="D192" s="189"/>
      <c r="E192" s="190">
        <v>5.9</v>
      </c>
      <c r="F192" s="163"/>
      <c r="G192" s="163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60"/>
      <c r="S192" s="160"/>
      <c r="T192" s="159"/>
      <c r="U192" s="159"/>
      <c r="V192" s="159"/>
      <c r="W192" s="160"/>
      <c r="X192" s="160"/>
      <c r="AE192" t="s">
        <v>280</v>
      </c>
      <c r="AF192">
        <v>0</v>
      </c>
      <c r="AH192" s="193"/>
      <c r="AI192" s="195" t="s">
        <v>283</v>
      </c>
      <c r="AJ192" s="196"/>
    </row>
    <row r="193" spans="1:36" x14ac:dyDescent="0.25">
      <c r="A193" s="150"/>
      <c r="B193" s="191" t="s">
        <v>284</v>
      </c>
      <c r="C193" s="192"/>
      <c r="D193" s="189"/>
      <c r="E193" s="190">
        <v>5.72</v>
      </c>
      <c r="F193" s="163"/>
      <c r="G193" s="163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60"/>
      <c r="S193" s="160"/>
      <c r="T193" s="159"/>
      <c r="U193" s="159"/>
      <c r="V193" s="159"/>
      <c r="W193" s="160"/>
      <c r="X193" s="160"/>
      <c r="AE193" t="s">
        <v>280</v>
      </c>
      <c r="AF193">
        <v>0</v>
      </c>
      <c r="AH193" s="193"/>
      <c r="AI193" s="195" t="s">
        <v>284</v>
      </c>
      <c r="AJ193" s="196"/>
    </row>
    <row r="194" spans="1:36" x14ac:dyDescent="0.25">
      <c r="A194" s="150"/>
      <c r="B194" s="191" t="s">
        <v>285</v>
      </c>
      <c r="C194" s="192"/>
      <c r="D194" s="189"/>
      <c r="E194" s="190">
        <v>4.3600000000000003</v>
      </c>
      <c r="F194" s="163"/>
      <c r="G194" s="163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60"/>
      <c r="S194" s="160"/>
      <c r="T194" s="159"/>
      <c r="U194" s="159"/>
      <c r="V194" s="159"/>
      <c r="W194" s="160"/>
      <c r="X194" s="160"/>
      <c r="AE194" t="s">
        <v>280</v>
      </c>
      <c r="AF194">
        <v>0</v>
      </c>
      <c r="AH194" s="193"/>
      <c r="AI194" s="195" t="s">
        <v>285</v>
      </c>
      <c r="AJ194" s="196"/>
    </row>
    <row r="195" spans="1:36" x14ac:dyDescent="0.25">
      <c r="A195" s="150"/>
      <c r="B195" s="191" t="s">
        <v>286</v>
      </c>
      <c r="C195" s="192"/>
      <c r="D195" s="189"/>
      <c r="E195" s="190">
        <v>5.2</v>
      </c>
      <c r="F195" s="163"/>
      <c r="G195" s="163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60"/>
      <c r="S195" s="160"/>
      <c r="T195" s="159"/>
      <c r="U195" s="159"/>
      <c r="V195" s="159"/>
      <c r="W195" s="160"/>
      <c r="X195" s="160"/>
      <c r="AE195" t="s">
        <v>280</v>
      </c>
      <c r="AF195">
        <v>0</v>
      </c>
      <c r="AH195" s="193"/>
      <c r="AI195" s="195" t="s">
        <v>286</v>
      </c>
      <c r="AJ195" s="196"/>
    </row>
    <row r="196" spans="1:36" x14ac:dyDescent="0.25">
      <c r="A196" s="150"/>
      <c r="B196" s="191" t="s">
        <v>287</v>
      </c>
      <c r="C196" s="192"/>
      <c r="D196" s="189"/>
      <c r="E196" s="190">
        <v>6.82</v>
      </c>
      <c r="F196" s="163"/>
      <c r="G196" s="163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60"/>
      <c r="S196" s="160"/>
      <c r="T196" s="159"/>
      <c r="U196" s="159"/>
      <c r="V196" s="159"/>
      <c r="W196" s="160"/>
      <c r="X196" s="160"/>
      <c r="AE196" t="s">
        <v>280</v>
      </c>
      <c r="AF196">
        <v>0</v>
      </c>
      <c r="AH196" s="193"/>
      <c r="AI196" s="195" t="s">
        <v>287</v>
      </c>
      <c r="AJ196" s="196"/>
    </row>
    <row r="197" spans="1:36" x14ac:dyDescent="0.25">
      <c r="A197" s="150"/>
      <c r="B197" s="191" t="s">
        <v>288</v>
      </c>
      <c r="C197" s="192"/>
      <c r="D197" s="189"/>
      <c r="E197" s="190">
        <v>18.61</v>
      </c>
      <c r="F197" s="163"/>
      <c r="G197" s="163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60"/>
      <c r="S197" s="160"/>
      <c r="T197" s="159"/>
      <c r="U197" s="159"/>
      <c r="V197" s="159"/>
      <c r="W197" s="160"/>
      <c r="X197" s="160"/>
      <c r="AE197" t="s">
        <v>280</v>
      </c>
      <c r="AF197">
        <v>0</v>
      </c>
      <c r="AH197" s="193"/>
      <c r="AI197" s="195" t="s">
        <v>288</v>
      </c>
      <c r="AJ197" s="196"/>
    </row>
    <row r="198" spans="1:36" x14ac:dyDescent="0.25">
      <c r="A198" s="150"/>
      <c r="B198" s="191" t="s">
        <v>289</v>
      </c>
      <c r="C198" s="192"/>
      <c r="D198" s="189"/>
      <c r="E198" s="190">
        <v>74.3</v>
      </c>
      <c r="F198" s="163"/>
      <c r="G198" s="163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60"/>
      <c r="S198" s="160"/>
      <c r="T198" s="159"/>
      <c r="U198" s="159"/>
      <c r="V198" s="159"/>
      <c r="W198" s="160"/>
      <c r="X198" s="160"/>
      <c r="AE198" t="s">
        <v>280</v>
      </c>
      <c r="AF198">
        <v>0</v>
      </c>
      <c r="AH198" s="193"/>
      <c r="AI198" s="195" t="s">
        <v>289</v>
      </c>
      <c r="AJ198" s="196"/>
    </row>
    <row r="199" spans="1:36" x14ac:dyDescent="0.25">
      <c r="A199" s="150"/>
      <c r="B199" s="191" t="s">
        <v>290</v>
      </c>
      <c r="C199" s="192"/>
      <c r="D199" s="189"/>
      <c r="E199" s="190">
        <v>12.19</v>
      </c>
      <c r="F199" s="163"/>
      <c r="G199" s="163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60"/>
      <c r="S199" s="160"/>
      <c r="T199" s="159"/>
      <c r="U199" s="159"/>
      <c r="V199" s="159"/>
      <c r="W199" s="160"/>
      <c r="X199" s="160"/>
      <c r="AE199" t="s">
        <v>280</v>
      </c>
      <c r="AF199">
        <v>0</v>
      </c>
      <c r="AH199" s="193"/>
      <c r="AI199" s="195" t="s">
        <v>290</v>
      </c>
      <c r="AJ199" s="196"/>
    </row>
    <row r="200" spans="1:36" x14ac:dyDescent="0.25">
      <c r="A200" s="150"/>
      <c r="B200" s="191" t="s">
        <v>291</v>
      </c>
      <c r="C200" s="192"/>
      <c r="D200" s="189"/>
      <c r="E200" s="190">
        <v>5.24</v>
      </c>
      <c r="F200" s="163"/>
      <c r="G200" s="163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60"/>
      <c r="S200" s="160"/>
      <c r="T200" s="159"/>
      <c r="U200" s="159"/>
      <c r="V200" s="159"/>
      <c r="W200" s="160"/>
      <c r="X200" s="160"/>
      <c r="AE200" t="s">
        <v>280</v>
      </c>
      <c r="AF200">
        <v>0</v>
      </c>
      <c r="AH200" s="193"/>
      <c r="AI200" s="195" t="s">
        <v>291</v>
      </c>
      <c r="AJ200" s="196"/>
    </row>
    <row r="201" spans="1:36" x14ac:dyDescent="0.25">
      <c r="A201" s="150"/>
      <c r="B201" s="191" t="s">
        <v>292</v>
      </c>
      <c r="C201" s="192"/>
      <c r="D201" s="189"/>
      <c r="E201" s="190">
        <v>6.12</v>
      </c>
      <c r="F201" s="163"/>
      <c r="G201" s="163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60"/>
      <c r="S201" s="160"/>
      <c r="T201" s="159"/>
      <c r="U201" s="159"/>
      <c r="V201" s="159"/>
      <c r="W201" s="160"/>
      <c r="X201" s="160"/>
      <c r="AE201" t="s">
        <v>280</v>
      </c>
      <c r="AF201">
        <v>0</v>
      </c>
      <c r="AH201" s="193"/>
      <c r="AI201" s="195" t="s">
        <v>292</v>
      </c>
      <c r="AJ201" s="196"/>
    </row>
    <row r="202" spans="1:36" x14ac:dyDescent="0.25">
      <c r="A202" s="150"/>
      <c r="B202" s="191" t="s">
        <v>293</v>
      </c>
      <c r="C202" s="192"/>
      <c r="D202" s="189"/>
      <c r="E202" s="190">
        <v>2</v>
      </c>
      <c r="F202" s="163"/>
      <c r="G202" s="163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60"/>
      <c r="S202" s="160"/>
      <c r="T202" s="159"/>
      <c r="U202" s="159"/>
      <c r="V202" s="159"/>
      <c r="W202" s="160"/>
      <c r="X202" s="160"/>
      <c r="AE202" t="s">
        <v>280</v>
      </c>
      <c r="AF202">
        <v>0</v>
      </c>
      <c r="AH202" s="193"/>
      <c r="AI202" s="195" t="s">
        <v>293</v>
      </c>
      <c r="AJ202" s="196"/>
    </row>
    <row r="203" spans="1:36" x14ac:dyDescent="0.25">
      <c r="A203" s="150"/>
      <c r="B203" s="191" t="s">
        <v>294</v>
      </c>
      <c r="C203" s="192"/>
      <c r="D203" s="189"/>
      <c r="E203" s="190">
        <v>5.2</v>
      </c>
      <c r="F203" s="163"/>
      <c r="G203" s="163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60"/>
      <c r="S203" s="160"/>
      <c r="T203" s="159"/>
      <c r="U203" s="159"/>
      <c r="V203" s="159"/>
      <c r="W203" s="160"/>
      <c r="X203" s="160"/>
      <c r="AE203" t="s">
        <v>280</v>
      </c>
      <c r="AF203">
        <v>0</v>
      </c>
      <c r="AH203" s="193"/>
      <c r="AI203" s="195" t="s">
        <v>294</v>
      </c>
      <c r="AJ203" s="196"/>
    </row>
    <row r="204" spans="1:36" x14ac:dyDescent="0.25">
      <c r="A204" s="150"/>
      <c r="B204" s="191" t="s">
        <v>295</v>
      </c>
      <c r="C204" s="192"/>
      <c r="D204" s="189"/>
      <c r="E204" s="190">
        <v>4.68</v>
      </c>
      <c r="F204" s="163"/>
      <c r="G204" s="163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60"/>
      <c r="S204" s="160"/>
      <c r="T204" s="159"/>
      <c r="U204" s="159"/>
      <c r="V204" s="159"/>
      <c r="W204" s="160"/>
      <c r="X204" s="160"/>
      <c r="AE204" t="s">
        <v>280</v>
      </c>
      <c r="AF204">
        <v>0</v>
      </c>
      <c r="AH204" s="193"/>
      <c r="AI204" s="195" t="s">
        <v>295</v>
      </c>
      <c r="AJ204" s="196"/>
    </row>
    <row r="205" spans="1:36" x14ac:dyDescent="0.25">
      <c r="A205" s="150"/>
      <c r="B205" s="191" t="s">
        <v>296</v>
      </c>
      <c r="C205" s="192"/>
      <c r="D205" s="189"/>
      <c r="E205" s="190">
        <v>13.6</v>
      </c>
      <c r="F205" s="163"/>
      <c r="G205" s="163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60"/>
      <c r="S205" s="160"/>
      <c r="T205" s="159"/>
      <c r="U205" s="159"/>
      <c r="V205" s="159"/>
      <c r="W205" s="160"/>
      <c r="X205" s="160"/>
      <c r="AE205" t="s">
        <v>280</v>
      </c>
      <c r="AF205">
        <v>0</v>
      </c>
      <c r="AH205" s="193"/>
      <c r="AI205" s="195" t="s">
        <v>296</v>
      </c>
      <c r="AJ205" s="196"/>
    </row>
    <row r="206" spans="1:36" x14ac:dyDescent="0.25">
      <c r="A206" s="150"/>
      <c r="B206" s="191" t="s">
        <v>297</v>
      </c>
      <c r="C206" s="192"/>
      <c r="D206" s="189"/>
      <c r="E206" s="190">
        <v>29.3</v>
      </c>
      <c r="F206" s="163"/>
      <c r="G206" s="163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60"/>
      <c r="S206" s="160"/>
      <c r="T206" s="159"/>
      <c r="U206" s="159"/>
      <c r="V206" s="159"/>
      <c r="W206" s="160"/>
      <c r="X206" s="160"/>
      <c r="AE206" t="s">
        <v>280</v>
      </c>
      <c r="AF206">
        <v>0</v>
      </c>
      <c r="AH206" s="193"/>
      <c r="AI206" s="195" t="s">
        <v>297</v>
      </c>
      <c r="AJ206" s="196"/>
    </row>
    <row r="207" spans="1:36" x14ac:dyDescent="0.25">
      <c r="A207" s="150"/>
      <c r="B207" s="191" t="s">
        <v>298</v>
      </c>
      <c r="C207" s="192"/>
      <c r="D207" s="189"/>
      <c r="E207" s="190">
        <v>6.27</v>
      </c>
      <c r="F207" s="163"/>
      <c r="G207" s="163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60"/>
      <c r="S207" s="160"/>
      <c r="T207" s="159"/>
      <c r="U207" s="159"/>
      <c r="V207" s="159"/>
      <c r="W207" s="160"/>
      <c r="X207" s="160"/>
      <c r="AE207" t="s">
        <v>280</v>
      </c>
      <c r="AF207">
        <v>0</v>
      </c>
      <c r="AH207" s="193"/>
      <c r="AI207" s="195" t="s">
        <v>298</v>
      </c>
      <c r="AJ207" s="196"/>
    </row>
    <row r="208" spans="1:36" x14ac:dyDescent="0.25">
      <c r="A208" s="150"/>
      <c r="B208" s="191" t="s">
        <v>299</v>
      </c>
      <c r="C208" s="192"/>
      <c r="D208" s="189"/>
      <c r="E208" s="190">
        <v>13.22</v>
      </c>
      <c r="F208" s="163"/>
      <c r="G208" s="163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60"/>
      <c r="S208" s="160"/>
      <c r="T208" s="159"/>
      <c r="U208" s="159"/>
      <c r="V208" s="159"/>
      <c r="W208" s="160"/>
      <c r="X208" s="160"/>
      <c r="AE208" t="s">
        <v>280</v>
      </c>
      <c r="AF208">
        <v>0</v>
      </c>
      <c r="AH208" s="193"/>
      <c r="AI208" s="195" t="s">
        <v>299</v>
      </c>
      <c r="AJ208" s="196"/>
    </row>
    <row r="209" spans="1:36" x14ac:dyDescent="0.25">
      <c r="A209" s="150"/>
      <c r="B209" s="191" t="s">
        <v>300</v>
      </c>
      <c r="C209" s="192"/>
      <c r="D209" s="189"/>
      <c r="E209" s="190">
        <v>24.58</v>
      </c>
      <c r="F209" s="163"/>
      <c r="G209" s="163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60"/>
      <c r="S209" s="160"/>
      <c r="T209" s="159"/>
      <c r="U209" s="159"/>
      <c r="V209" s="159"/>
      <c r="W209" s="160"/>
      <c r="X209" s="160"/>
      <c r="AE209" t="s">
        <v>280</v>
      </c>
      <c r="AF209">
        <v>0</v>
      </c>
      <c r="AH209" s="193"/>
      <c r="AI209" s="195" t="s">
        <v>300</v>
      </c>
      <c r="AJ209" s="196"/>
    </row>
    <row r="210" spans="1:36" x14ac:dyDescent="0.25">
      <c r="A210" s="150"/>
      <c r="B210" s="191" t="s">
        <v>301</v>
      </c>
      <c r="C210" s="192"/>
      <c r="D210" s="189"/>
      <c r="E210" s="190">
        <v>8.91</v>
      </c>
      <c r="F210" s="163"/>
      <c r="G210" s="163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60"/>
      <c r="S210" s="160"/>
      <c r="T210" s="159"/>
      <c r="U210" s="159"/>
      <c r="V210" s="159"/>
      <c r="W210" s="160"/>
      <c r="X210" s="160"/>
      <c r="AE210" t="s">
        <v>280</v>
      </c>
      <c r="AF210">
        <v>0</v>
      </c>
      <c r="AH210" s="193"/>
      <c r="AI210" s="195" t="s">
        <v>301</v>
      </c>
      <c r="AJ210" s="196"/>
    </row>
    <row r="211" spans="1:36" x14ac:dyDescent="0.25">
      <c r="A211" s="150"/>
      <c r="B211" s="191" t="s">
        <v>302</v>
      </c>
      <c r="C211" s="192"/>
      <c r="D211" s="189"/>
      <c r="E211" s="190"/>
      <c r="F211" s="163"/>
      <c r="G211" s="163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60"/>
      <c r="S211" s="160"/>
      <c r="T211" s="159"/>
      <c r="U211" s="159"/>
      <c r="V211" s="159"/>
      <c r="W211" s="160"/>
      <c r="X211" s="160"/>
      <c r="AE211" t="s">
        <v>280</v>
      </c>
      <c r="AF211">
        <v>0</v>
      </c>
      <c r="AH211" s="193"/>
      <c r="AI211" s="195" t="s">
        <v>302</v>
      </c>
      <c r="AJ211" s="196"/>
    </row>
    <row r="212" spans="1:36" x14ac:dyDescent="0.25">
      <c r="A212" s="150"/>
      <c r="B212" s="155" t="s">
        <v>303</v>
      </c>
      <c r="C212" s="155" t="s">
        <v>304</v>
      </c>
      <c r="D212" s="161"/>
      <c r="E212" s="162">
        <v>350.82</v>
      </c>
      <c r="F212" s="163"/>
      <c r="G212" s="163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60"/>
      <c r="S212" s="160"/>
      <c r="T212" s="159"/>
      <c r="U212" s="159"/>
      <c r="V212" s="159"/>
      <c r="W212" s="160"/>
      <c r="X212" s="160"/>
      <c r="AE212" t="s">
        <v>278</v>
      </c>
      <c r="AH212" s="193"/>
      <c r="AI212" s="193"/>
      <c r="AJ212" s="196"/>
    </row>
    <row r="213" spans="1:36" x14ac:dyDescent="0.25">
      <c r="A213" s="150"/>
      <c r="B213" s="191" t="s">
        <v>305</v>
      </c>
      <c r="C213" s="192"/>
      <c r="D213" s="189"/>
      <c r="E213" s="190">
        <v>14.18</v>
      </c>
      <c r="F213" s="163"/>
      <c r="G213" s="163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60"/>
      <c r="S213" s="160"/>
      <c r="T213" s="159"/>
      <c r="U213" s="159"/>
      <c r="V213" s="159"/>
      <c r="W213" s="160"/>
      <c r="X213" s="160"/>
      <c r="AE213" t="s">
        <v>280</v>
      </c>
      <c r="AF213">
        <v>0</v>
      </c>
      <c r="AH213" s="193"/>
      <c r="AI213" s="195" t="s">
        <v>305</v>
      </c>
      <c r="AJ213" s="196"/>
    </row>
    <row r="214" spans="1:36" x14ac:dyDescent="0.25">
      <c r="A214" s="150"/>
      <c r="B214" s="191" t="s">
        <v>306</v>
      </c>
      <c r="C214" s="192"/>
      <c r="D214" s="189"/>
      <c r="E214" s="190">
        <v>20.32</v>
      </c>
      <c r="F214" s="163"/>
      <c r="G214" s="163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60"/>
      <c r="S214" s="160"/>
      <c r="T214" s="159"/>
      <c r="U214" s="159"/>
      <c r="V214" s="159"/>
      <c r="W214" s="160"/>
      <c r="X214" s="160"/>
      <c r="AE214" t="s">
        <v>280</v>
      </c>
      <c r="AF214">
        <v>0</v>
      </c>
      <c r="AH214" s="193"/>
      <c r="AI214" s="195" t="s">
        <v>306</v>
      </c>
      <c r="AJ214" s="196"/>
    </row>
    <row r="215" spans="1:36" x14ac:dyDescent="0.25">
      <c r="A215" s="150"/>
      <c r="B215" s="191" t="s">
        <v>307</v>
      </c>
      <c r="C215" s="192"/>
      <c r="D215" s="189"/>
      <c r="E215" s="190">
        <v>15.81</v>
      </c>
      <c r="F215" s="163"/>
      <c r="G215" s="163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60"/>
      <c r="S215" s="160"/>
      <c r="T215" s="159"/>
      <c r="U215" s="159"/>
      <c r="V215" s="159"/>
      <c r="W215" s="160"/>
      <c r="X215" s="160"/>
      <c r="AE215" t="s">
        <v>280</v>
      </c>
      <c r="AF215">
        <v>0</v>
      </c>
      <c r="AH215" s="193"/>
      <c r="AI215" s="195" t="s">
        <v>307</v>
      </c>
      <c r="AJ215" s="196"/>
    </row>
    <row r="216" spans="1:36" x14ac:dyDescent="0.25">
      <c r="A216" s="150"/>
      <c r="B216" s="191" t="s">
        <v>308</v>
      </c>
      <c r="C216" s="192"/>
      <c r="D216" s="189"/>
      <c r="E216" s="190">
        <v>15.81</v>
      </c>
      <c r="F216" s="163"/>
      <c r="G216" s="163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60"/>
      <c r="S216" s="160"/>
      <c r="T216" s="159"/>
      <c r="U216" s="159"/>
      <c r="V216" s="159"/>
      <c r="W216" s="160"/>
      <c r="X216" s="160"/>
      <c r="AE216" t="s">
        <v>280</v>
      </c>
      <c r="AF216">
        <v>0</v>
      </c>
      <c r="AH216" s="193"/>
      <c r="AI216" s="195" t="s">
        <v>308</v>
      </c>
      <c r="AJ216" s="196"/>
    </row>
    <row r="217" spans="1:36" x14ac:dyDescent="0.25">
      <c r="A217" s="150"/>
      <c r="B217" s="191" t="s">
        <v>309</v>
      </c>
      <c r="C217" s="192"/>
      <c r="D217" s="189"/>
      <c r="E217" s="190">
        <v>15.81</v>
      </c>
      <c r="F217" s="163"/>
      <c r="G217" s="163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60"/>
      <c r="S217" s="160"/>
      <c r="T217" s="159"/>
      <c r="U217" s="159"/>
      <c r="V217" s="159"/>
      <c r="W217" s="160"/>
      <c r="X217" s="160"/>
      <c r="AE217" t="s">
        <v>280</v>
      </c>
      <c r="AF217">
        <v>0</v>
      </c>
      <c r="AH217" s="193"/>
      <c r="AI217" s="195" t="s">
        <v>309</v>
      </c>
      <c r="AJ217" s="196"/>
    </row>
    <row r="218" spans="1:36" x14ac:dyDescent="0.25">
      <c r="A218" s="150"/>
      <c r="B218" s="191" t="s">
        <v>310</v>
      </c>
      <c r="C218" s="192"/>
      <c r="D218" s="189"/>
      <c r="E218" s="190">
        <v>15.81</v>
      </c>
      <c r="F218" s="163"/>
      <c r="G218" s="163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60"/>
      <c r="S218" s="160"/>
      <c r="T218" s="159"/>
      <c r="U218" s="159"/>
      <c r="V218" s="159"/>
      <c r="W218" s="160"/>
      <c r="X218" s="160"/>
      <c r="AE218" t="s">
        <v>280</v>
      </c>
      <c r="AF218">
        <v>0</v>
      </c>
      <c r="AH218" s="193"/>
      <c r="AI218" s="195" t="s">
        <v>310</v>
      </c>
      <c r="AJ218" s="196"/>
    </row>
    <row r="219" spans="1:36" x14ac:dyDescent="0.25">
      <c r="A219" s="150"/>
      <c r="B219" s="191" t="s">
        <v>311</v>
      </c>
      <c r="C219" s="192"/>
      <c r="D219" s="189"/>
      <c r="E219" s="190">
        <v>18.36</v>
      </c>
      <c r="F219" s="163"/>
      <c r="G219" s="163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60"/>
      <c r="S219" s="160"/>
      <c r="T219" s="159"/>
      <c r="U219" s="159"/>
      <c r="V219" s="159"/>
      <c r="W219" s="160"/>
      <c r="X219" s="160"/>
      <c r="AE219" t="s">
        <v>280</v>
      </c>
      <c r="AF219">
        <v>0</v>
      </c>
      <c r="AH219" s="193"/>
      <c r="AI219" s="195" t="s">
        <v>311</v>
      </c>
      <c r="AJ219" s="196"/>
    </row>
    <row r="220" spans="1:36" x14ac:dyDescent="0.25">
      <c r="A220" s="150"/>
      <c r="B220" s="191" t="s">
        <v>312</v>
      </c>
      <c r="C220" s="192"/>
      <c r="D220" s="189"/>
      <c r="E220" s="190">
        <v>4.55</v>
      </c>
      <c r="F220" s="163"/>
      <c r="G220" s="163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60"/>
      <c r="S220" s="160"/>
      <c r="T220" s="159"/>
      <c r="U220" s="159"/>
      <c r="V220" s="159"/>
      <c r="W220" s="160"/>
      <c r="X220" s="160"/>
      <c r="AE220" t="s">
        <v>280</v>
      </c>
      <c r="AF220">
        <v>0</v>
      </c>
      <c r="AH220" s="193"/>
      <c r="AI220" s="195" t="s">
        <v>312</v>
      </c>
      <c r="AJ220" s="196"/>
    </row>
    <row r="221" spans="1:36" x14ac:dyDescent="0.25">
      <c r="A221" s="150"/>
      <c r="B221" s="191" t="s">
        <v>313</v>
      </c>
      <c r="C221" s="192"/>
      <c r="D221" s="189"/>
      <c r="E221" s="190">
        <v>34.130000000000003</v>
      </c>
      <c r="F221" s="163"/>
      <c r="G221" s="163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60"/>
      <c r="S221" s="160"/>
      <c r="T221" s="159"/>
      <c r="U221" s="159"/>
      <c r="V221" s="159"/>
      <c r="W221" s="160"/>
      <c r="X221" s="160"/>
      <c r="AE221" t="s">
        <v>280</v>
      </c>
      <c r="AF221">
        <v>0</v>
      </c>
      <c r="AH221" s="193"/>
      <c r="AI221" s="195" t="s">
        <v>313</v>
      </c>
      <c r="AJ221" s="196"/>
    </row>
    <row r="222" spans="1:36" x14ac:dyDescent="0.25">
      <c r="A222" s="150"/>
      <c r="B222" s="191" t="s">
        <v>314</v>
      </c>
      <c r="C222" s="192"/>
      <c r="D222" s="189"/>
      <c r="E222" s="190">
        <v>34.450000000000003</v>
      </c>
      <c r="F222" s="163"/>
      <c r="G222" s="163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60"/>
      <c r="S222" s="160"/>
      <c r="T222" s="159"/>
      <c r="U222" s="159"/>
      <c r="V222" s="159"/>
      <c r="W222" s="160"/>
      <c r="X222" s="160"/>
      <c r="AE222" t="s">
        <v>280</v>
      </c>
      <c r="AF222">
        <v>0</v>
      </c>
      <c r="AH222" s="193"/>
      <c r="AI222" s="195" t="s">
        <v>314</v>
      </c>
      <c r="AJ222" s="196"/>
    </row>
    <row r="223" spans="1:36" x14ac:dyDescent="0.25">
      <c r="A223" s="150"/>
      <c r="B223" s="191" t="s">
        <v>315</v>
      </c>
      <c r="C223" s="192"/>
      <c r="D223" s="189"/>
      <c r="E223" s="190">
        <v>36.49</v>
      </c>
      <c r="F223" s="163"/>
      <c r="G223" s="163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60"/>
      <c r="S223" s="160"/>
      <c r="T223" s="159"/>
      <c r="U223" s="159"/>
      <c r="V223" s="159"/>
      <c r="W223" s="160"/>
      <c r="X223" s="160"/>
      <c r="AE223" t="s">
        <v>280</v>
      </c>
      <c r="AF223">
        <v>0</v>
      </c>
      <c r="AH223" s="193"/>
      <c r="AI223" s="195" t="s">
        <v>315</v>
      </c>
      <c r="AJ223" s="196"/>
    </row>
    <row r="224" spans="1:36" x14ac:dyDescent="0.25">
      <c r="A224" s="150"/>
      <c r="B224" s="191" t="s">
        <v>316</v>
      </c>
      <c r="C224" s="192"/>
      <c r="D224" s="189"/>
      <c r="E224" s="190">
        <v>14.79</v>
      </c>
      <c r="F224" s="163"/>
      <c r="G224" s="163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60"/>
      <c r="S224" s="160"/>
      <c r="T224" s="159"/>
      <c r="U224" s="159"/>
      <c r="V224" s="159"/>
      <c r="W224" s="160"/>
      <c r="X224" s="160"/>
      <c r="AE224" t="s">
        <v>280</v>
      </c>
      <c r="AF224">
        <v>0</v>
      </c>
      <c r="AH224" s="193"/>
      <c r="AI224" s="195" t="s">
        <v>316</v>
      </c>
      <c r="AJ224" s="196"/>
    </row>
    <row r="225" spans="1:36" x14ac:dyDescent="0.25">
      <c r="A225" s="150"/>
      <c r="B225" s="191" t="s">
        <v>317</v>
      </c>
      <c r="C225" s="192"/>
      <c r="D225" s="189"/>
      <c r="E225" s="190">
        <v>14.79</v>
      </c>
      <c r="F225" s="163"/>
      <c r="G225" s="163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60"/>
      <c r="S225" s="160"/>
      <c r="T225" s="159"/>
      <c r="U225" s="159"/>
      <c r="V225" s="159"/>
      <c r="W225" s="160"/>
      <c r="X225" s="160"/>
      <c r="AE225" t="s">
        <v>280</v>
      </c>
      <c r="AF225">
        <v>0</v>
      </c>
      <c r="AH225" s="193"/>
      <c r="AI225" s="195" t="s">
        <v>317</v>
      </c>
      <c r="AJ225" s="196"/>
    </row>
    <row r="226" spans="1:36" x14ac:dyDescent="0.25">
      <c r="A226" s="150"/>
      <c r="B226" s="191" t="s">
        <v>318</v>
      </c>
      <c r="C226" s="192"/>
      <c r="D226" s="189"/>
      <c r="E226" s="190">
        <v>14.54</v>
      </c>
      <c r="F226" s="163"/>
      <c r="G226" s="163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60"/>
      <c r="S226" s="160"/>
      <c r="T226" s="159"/>
      <c r="U226" s="159"/>
      <c r="V226" s="159"/>
      <c r="W226" s="160"/>
      <c r="X226" s="160"/>
      <c r="AE226" t="s">
        <v>280</v>
      </c>
      <c r="AF226">
        <v>0</v>
      </c>
      <c r="AH226" s="193"/>
      <c r="AI226" s="195" t="s">
        <v>318</v>
      </c>
      <c r="AJ226" s="196"/>
    </row>
    <row r="227" spans="1:36" x14ac:dyDescent="0.25">
      <c r="A227" s="150"/>
      <c r="B227" s="191" t="s">
        <v>319</v>
      </c>
      <c r="C227" s="192"/>
      <c r="D227" s="189"/>
      <c r="E227" s="190">
        <v>14.54</v>
      </c>
      <c r="F227" s="163"/>
      <c r="G227" s="163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60"/>
      <c r="S227" s="160"/>
      <c r="T227" s="159"/>
      <c r="U227" s="159"/>
      <c r="V227" s="159"/>
      <c r="W227" s="160"/>
      <c r="X227" s="160"/>
      <c r="AE227" t="s">
        <v>280</v>
      </c>
      <c r="AF227">
        <v>0</v>
      </c>
      <c r="AH227" s="193"/>
      <c r="AI227" s="195" t="s">
        <v>319</v>
      </c>
      <c r="AJ227" s="196"/>
    </row>
    <row r="228" spans="1:36" x14ac:dyDescent="0.25">
      <c r="A228" s="150"/>
      <c r="B228" s="191" t="s">
        <v>320</v>
      </c>
      <c r="C228" s="192"/>
      <c r="D228" s="189"/>
      <c r="E228" s="190">
        <v>14.41</v>
      </c>
      <c r="F228" s="163"/>
      <c r="G228" s="163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60"/>
      <c r="S228" s="160"/>
      <c r="T228" s="159"/>
      <c r="U228" s="159"/>
      <c r="V228" s="159"/>
      <c r="W228" s="160"/>
      <c r="X228" s="160"/>
      <c r="AE228" t="s">
        <v>280</v>
      </c>
      <c r="AF228">
        <v>0</v>
      </c>
      <c r="AH228" s="193"/>
      <c r="AI228" s="195" t="s">
        <v>320</v>
      </c>
      <c r="AJ228" s="196"/>
    </row>
    <row r="229" spans="1:36" x14ac:dyDescent="0.25">
      <c r="A229" s="150"/>
      <c r="B229" s="191" t="s">
        <v>321</v>
      </c>
      <c r="C229" s="192"/>
      <c r="D229" s="189"/>
      <c r="E229" s="190">
        <v>9.24</v>
      </c>
      <c r="F229" s="163"/>
      <c r="G229" s="163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60"/>
      <c r="S229" s="160"/>
      <c r="T229" s="159"/>
      <c r="U229" s="159"/>
      <c r="V229" s="159"/>
      <c r="W229" s="160"/>
      <c r="X229" s="160"/>
      <c r="AE229" t="s">
        <v>280</v>
      </c>
      <c r="AF229">
        <v>0</v>
      </c>
      <c r="AH229" s="193"/>
      <c r="AI229" s="195" t="s">
        <v>321</v>
      </c>
      <c r="AJ229" s="196"/>
    </row>
    <row r="230" spans="1:36" x14ac:dyDescent="0.25">
      <c r="A230" s="150"/>
      <c r="B230" s="191" t="s">
        <v>322</v>
      </c>
      <c r="C230" s="192"/>
      <c r="D230" s="189"/>
      <c r="E230" s="190">
        <v>30.85</v>
      </c>
      <c r="F230" s="163"/>
      <c r="G230" s="163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60"/>
      <c r="S230" s="160"/>
      <c r="T230" s="159"/>
      <c r="U230" s="159"/>
      <c r="V230" s="159"/>
      <c r="W230" s="160"/>
      <c r="X230" s="160"/>
      <c r="AE230" t="s">
        <v>280</v>
      </c>
      <c r="AF230">
        <v>0</v>
      </c>
      <c r="AH230" s="193"/>
      <c r="AI230" s="195" t="s">
        <v>322</v>
      </c>
      <c r="AJ230" s="196"/>
    </row>
    <row r="231" spans="1:36" x14ac:dyDescent="0.25">
      <c r="A231" s="150"/>
      <c r="B231" s="191" t="s">
        <v>323</v>
      </c>
      <c r="C231" s="192"/>
      <c r="D231" s="189"/>
      <c r="E231" s="190">
        <v>11.94</v>
      </c>
      <c r="F231" s="163"/>
      <c r="G231" s="163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60"/>
      <c r="S231" s="160"/>
      <c r="T231" s="159"/>
      <c r="U231" s="159"/>
      <c r="V231" s="159"/>
      <c r="W231" s="160"/>
      <c r="X231" s="160"/>
      <c r="AE231" t="s">
        <v>280</v>
      </c>
      <c r="AF231">
        <v>0</v>
      </c>
      <c r="AH231" s="193"/>
      <c r="AI231" s="195" t="s">
        <v>323</v>
      </c>
      <c r="AJ231" s="196"/>
    </row>
    <row r="232" spans="1:36" x14ac:dyDescent="0.25">
      <c r="A232" s="150"/>
      <c r="B232" s="191" t="s">
        <v>302</v>
      </c>
      <c r="C232" s="192"/>
      <c r="D232" s="189"/>
      <c r="E232" s="190"/>
      <c r="F232" s="163"/>
      <c r="G232" s="163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60"/>
      <c r="S232" s="160"/>
      <c r="T232" s="159"/>
      <c r="U232" s="159"/>
      <c r="V232" s="159"/>
      <c r="W232" s="160"/>
      <c r="X232" s="160"/>
      <c r="AE232" t="s">
        <v>280</v>
      </c>
      <c r="AF232">
        <v>0</v>
      </c>
      <c r="AH232" s="193"/>
      <c r="AI232" s="195" t="s">
        <v>302</v>
      </c>
      <c r="AJ232" s="196"/>
    </row>
    <row r="233" spans="1:36" x14ac:dyDescent="0.25">
      <c r="A233" s="150"/>
      <c r="B233" s="191" t="s">
        <v>302</v>
      </c>
      <c r="C233" s="192"/>
      <c r="D233" s="189"/>
      <c r="E233" s="190"/>
      <c r="F233" s="163"/>
      <c r="G233" s="163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60"/>
      <c r="S233" s="160"/>
      <c r="T233" s="159"/>
      <c r="U233" s="159"/>
      <c r="V233" s="159"/>
      <c r="W233" s="160"/>
      <c r="X233" s="160"/>
      <c r="AE233" t="s">
        <v>280</v>
      </c>
      <c r="AF233">
        <v>0</v>
      </c>
      <c r="AH233" s="193"/>
      <c r="AI233" s="195" t="s">
        <v>302</v>
      </c>
      <c r="AJ233" s="196"/>
    </row>
    <row r="234" spans="1:36" x14ac:dyDescent="0.25">
      <c r="A234" s="150"/>
      <c r="B234" s="191" t="s">
        <v>302</v>
      </c>
      <c r="C234" s="192"/>
      <c r="D234" s="189"/>
      <c r="E234" s="190"/>
      <c r="F234" s="163"/>
      <c r="G234" s="163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60"/>
      <c r="S234" s="160"/>
      <c r="T234" s="159"/>
      <c r="U234" s="159"/>
      <c r="V234" s="159"/>
      <c r="W234" s="160"/>
      <c r="X234" s="160"/>
      <c r="AE234" t="s">
        <v>280</v>
      </c>
      <c r="AF234">
        <v>0</v>
      </c>
      <c r="AH234" s="193"/>
      <c r="AI234" s="195" t="s">
        <v>302</v>
      </c>
      <c r="AJ234" s="196"/>
    </row>
    <row r="235" spans="1:36" x14ac:dyDescent="0.25">
      <c r="A235" s="150"/>
      <c r="B235" s="155"/>
      <c r="C235" s="155"/>
      <c r="D235" s="161"/>
      <c r="E235" s="162"/>
      <c r="F235" s="163"/>
      <c r="G235" s="163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60"/>
      <c r="S235" s="160"/>
      <c r="T235" s="159"/>
      <c r="U235" s="159"/>
      <c r="V235" s="159"/>
      <c r="W235" s="160"/>
      <c r="X235" s="160"/>
      <c r="AH235" s="193"/>
      <c r="AI235" s="193"/>
      <c r="AJ235" s="196"/>
    </row>
    <row r="236" spans="1:36" x14ac:dyDescent="0.25">
      <c r="A236" s="150"/>
      <c r="B236" s="155"/>
      <c r="C236" s="155"/>
      <c r="D236" s="161"/>
      <c r="E236" s="162"/>
      <c r="F236" s="163"/>
      <c r="G236" s="163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60"/>
      <c r="S236" s="160"/>
      <c r="T236" s="159"/>
      <c r="U236" s="159"/>
      <c r="V236" s="159"/>
      <c r="W236" s="160"/>
      <c r="X236" s="160"/>
      <c r="AH236" s="193"/>
      <c r="AI236" s="193"/>
      <c r="AJ236" s="196"/>
    </row>
    <row r="237" spans="1:36" x14ac:dyDescent="0.25">
      <c r="A237" s="150"/>
      <c r="B237" s="155"/>
      <c r="C237" s="155"/>
      <c r="D237" s="161"/>
      <c r="E237" s="162"/>
      <c r="F237" s="163"/>
      <c r="G237" s="163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60"/>
      <c r="S237" s="160"/>
      <c r="T237" s="159"/>
      <c r="U237" s="159"/>
      <c r="V237" s="159"/>
      <c r="W237" s="160"/>
      <c r="X237" s="160"/>
      <c r="AH237" s="193"/>
      <c r="AI237" s="193"/>
      <c r="AJ237" s="196"/>
    </row>
    <row r="238" spans="1:36" x14ac:dyDescent="0.25">
      <c r="A238" s="153" t="s">
        <v>324</v>
      </c>
      <c r="B238" s="155"/>
      <c r="C238" s="155"/>
      <c r="D238" s="161"/>
      <c r="E238" s="162"/>
      <c r="F238" s="163"/>
      <c r="G238" s="163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60"/>
      <c r="S238" s="160"/>
      <c r="T238" s="159"/>
      <c r="U238" s="159"/>
      <c r="V238" s="159"/>
      <c r="W238" s="160"/>
      <c r="X238" s="160"/>
      <c r="AH238" s="193"/>
      <c r="AI238" s="193"/>
      <c r="AJ238" s="196"/>
    </row>
    <row r="239" spans="1:36" x14ac:dyDescent="0.25">
      <c r="A239" s="247"/>
      <c r="B239" s="248"/>
      <c r="C239" s="248"/>
      <c r="D239" s="249"/>
      <c r="E239" s="250"/>
      <c r="F239" s="251"/>
      <c r="G239" s="252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60"/>
      <c r="S239" s="160"/>
      <c r="T239" s="159"/>
      <c r="U239" s="159"/>
      <c r="V239" s="159"/>
      <c r="W239" s="160"/>
      <c r="X239" s="160"/>
      <c r="AE239" t="s">
        <v>325</v>
      </c>
      <c r="AH239" s="193"/>
      <c r="AI239" s="193"/>
      <c r="AJ239" s="196"/>
    </row>
    <row r="240" spans="1:36" x14ac:dyDescent="0.25">
      <c r="A240" s="253"/>
      <c r="B240" s="254"/>
      <c r="C240" s="254"/>
      <c r="D240" s="255"/>
      <c r="E240" s="256"/>
      <c r="F240" s="257"/>
      <c r="G240" s="258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60"/>
      <c r="S240" s="160"/>
      <c r="T240" s="159"/>
      <c r="U240" s="159"/>
      <c r="V240" s="159"/>
      <c r="W240" s="160"/>
      <c r="X240" s="160"/>
      <c r="AH240" s="193"/>
      <c r="AI240" s="193"/>
      <c r="AJ240" s="196"/>
    </row>
    <row r="241" spans="1:36" x14ac:dyDescent="0.25">
      <c r="A241" s="253"/>
      <c r="B241" s="254"/>
      <c r="C241" s="254"/>
      <c r="D241" s="255"/>
      <c r="E241" s="256"/>
      <c r="F241" s="257"/>
      <c r="G241" s="258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60"/>
      <c r="S241" s="160"/>
      <c r="T241" s="159"/>
      <c r="U241" s="159"/>
      <c r="V241" s="159"/>
      <c r="W241" s="160"/>
      <c r="X241" s="160"/>
      <c r="AH241" s="193"/>
      <c r="AI241" s="193"/>
      <c r="AJ241" s="196"/>
    </row>
    <row r="242" spans="1:36" x14ac:dyDescent="0.25">
      <c r="A242" s="253"/>
      <c r="B242" s="254"/>
      <c r="C242" s="254"/>
      <c r="D242" s="255"/>
      <c r="E242" s="256"/>
      <c r="F242" s="257"/>
      <c r="G242" s="258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60"/>
      <c r="S242" s="160"/>
      <c r="T242" s="159"/>
      <c r="U242" s="159"/>
      <c r="V242" s="159"/>
      <c r="W242" s="160"/>
      <c r="X242" s="160"/>
      <c r="AH242" s="193"/>
      <c r="AI242" s="193"/>
      <c r="AJ242" s="196"/>
    </row>
    <row r="243" spans="1:36" x14ac:dyDescent="0.25">
      <c r="A243" s="259"/>
      <c r="B243" s="260"/>
      <c r="C243" s="260"/>
      <c r="D243" s="261"/>
      <c r="E243" s="262"/>
      <c r="F243" s="263"/>
      <c r="G243" s="264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60"/>
      <c r="S243" s="160"/>
      <c r="T243" s="159"/>
      <c r="U243" s="159"/>
      <c r="V243" s="159"/>
      <c r="W243" s="160"/>
      <c r="X243" s="160"/>
      <c r="AH243" s="193"/>
      <c r="AI243" s="193"/>
      <c r="AJ243" s="196"/>
    </row>
    <row r="244" spans="1:36" x14ac:dyDescent="0.25">
      <c r="A244" s="150"/>
      <c r="B244" s="155"/>
      <c r="C244" s="155"/>
      <c r="D244" s="161"/>
      <c r="E244" s="162"/>
      <c r="F244" s="163"/>
      <c r="G244" s="163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60"/>
      <c r="S244" s="160"/>
      <c r="T244" s="159"/>
      <c r="U244" s="159"/>
      <c r="V244" s="159"/>
      <c r="W244" s="160"/>
      <c r="X244" s="160"/>
      <c r="AH244" s="193"/>
      <c r="AI244" s="193"/>
      <c r="AJ244" s="196"/>
    </row>
    <row r="245" spans="1:36" x14ac:dyDescent="0.25">
      <c r="A245" s="146"/>
      <c r="B245" s="147"/>
      <c r="C245" s="147"/>
      <c r="D245" s="148"/>
      <c r="E245" s="149"/>
      <c r="F245" s="149"/>
      <c r="G245" s="149"/>
      <c r="AE245" t="s">
        <v>326</v>
      </c>
    </row>
    <row r="246" spans="1:36" x14ac:dyDescent="0.25">
      <c r="A246" s="133"/>
      <c r="D246" s="8"/>
    </row>
    <row r="247" spans="1:36" x14ac:dyDescent="0.25">
      <c r="A247" s="133"/>
      <c r="D247" s="8"/>
    </row>
    <row r="248" spans="1:36" x14ac:dyDescent="0.25">
      <c r="A248" s="133"/>
      <c r="D248" s="8"/>
    </row>
    <row r="249" spans="1:36" x14ac:dyDescent="0.25">
      <c r="A249" s="133"/>
      <c r="D249" s="8"/>
    </row>
    <row r="250" spans="1:36" x14ac:dyDescent="0.25">
      <c r="A250" s="133"/>
      <c r="D250" s="8"/>
    </row>
    <row r="251" spans="1:36" x14ac:dyDescent="0.25">
      <c r="A251" s="133"/>
      <c r="D251" s="8"/>
    </row>
    <row r="252" spans="1:36" x14ac:dyDescent="0.25">
      <c r="A252" s="133"/>
      <c r="D252" s="8"/>
    </row>
    <row r="253" spans="1:36" x14ac:dyDescent="0.25">
      <c r="A253" s="133"/>
      <c r="D253" s="8"/>
    </row>
    <row r="254" spans="1:36" x14ac:dyDescent="0.25">
      <c r="A254" s="133"/>
      <c r="D254" s="8"/>
    </row>
    <row r="255" spans="1:36" x14ac:dyDescent="0.25">
      <c r="A255" s="133"/>
      <c r="D255" s="8"/>
    </row>
    <row r="256" spans="1:36" x14ac:dyDescent="0.25">
      <c r="A256" s="133"/>
      <c r="D256" s="8"/>
    </row>
    <row r="257" spans="1:4" x14ac:dyDescent="0.25">
      <c r="A257" s="133"/>
      <c r="D257" s="8"/>
    </row>
    <row r="258" spans="1:4" x14ac:dyDescent="0.25">
      <c r="A258" s="133"/>
      <c r="D258" s="8"/>
    </row>
    <row r="259" spans="1:4" x14ac:dyDescent="0.25">
      <c r="A259" s="133"/>
      <c r="D259" s="8"/>
    </row>
    <row r="260" spans="1:4" x14ac:dyDescent="0.25">
      <c r="A260" s="133"/>
      <c r="D260" s="8"/>
    </row>
    <row r="261" spans="1:4" x14ac:dyDescent="0.25">
      <c r="A261" s="133"/>
      <c r="D261" s="8"/>
    </row>
    <row r="262" spans="1:4" x14ac:dyDescent="0.25">
      <c r="A262" s="133"/>
      <c r="D262" s="8"/>
    </row>
    <row r="263" spans="1:4" x14ac:dyDescent="0.25">
      <c r="A263" s="133"/>
      <c r="D263" s="8"/>
    </row>
    <row r="264" spans="1:4" x14ac:dyDescent="0.25">
      <c r="A264" s="133"/>
      <c r="D264" s="8"/>
    </row>
    <row r="265" spans="1:4" x14ac:dyDescent="0.25">
      <c r="A265" s="133"/>
      <c r="D265" s="8"/>
    </row>
    <row r="266" spans="1:4" x14ac:dyDescent="0.25">
      <c r="A266" s="133"/>
      <c r="D266" s="8"/>
    </row>
    <row r="267" spans="1:4" x14ac:dyDescent="0.25">
      <c r="A267" s="133"/>
      <c r="D267" s="8"/>
    </row>
    <row r="268" spans="1:4" x14ac:dyDescent="0.25">
      <c r="A268" s="133"/>
      <c r="D268" s="8"/>
    </row>
    <row r="269" spans="1:4" x14ac:dyDescent="0.25">
      <c r="A269" s="133"/>
      <c r="D269" s="8"/>
    </row>
    <row r="270" spans="1:4" x14ac:dyDescent="0.25">
      <c r="A270" s="133"/>
      <c r="D270" s="8"/>
    </row>
    <row r="271" spans="1:4" x14ac:dyDescent="0.25">
      <c r="A271" s="133"/>
      <c r="D271" s="8"/>
    </row>
    <row r="272" spans="1:4" x14ac:dyDescent="0.25">
      <c r="A272" s="133"/>
      <c r="D272" s="8"/>
    </row>
    <row r="273" spans="1:4" x14ac:dyDescent="0.25">
      <c r="A273" s="133"/>
      <c r="D273" s="8"/>
    </row>
    <row r="274" spans="1:4" x14ac:dyDescent="0.25">
      <c r="A274" s="133"/>
      <c r="D274" s="8"/>
    </row>
    <row r="275" spans="1:4" x14ac:dyDescent="0.25">
      <c r="A275" s="133"/>
      <c r="D275" s="8"/>
    </row>
    <row r="276" spans="1:4" x14ac:dyDescent="0.25">
      <c r="A276" s="133"/>
      <c r="D276" s="8"/>
    </row>
    <row r="277" spans="1:4" x14ac:dyDescent="0.25">
      <c r="A277" s="133"/>
      <c r="D277" s="8"/>
    </row>
    <row r="278" spans="1:4" x14ac:dyDescent="0.25">
      <c r="A278" s="133"/>
      <c r="D278" s="8"/>
    </row>
    <row r="279" spans="1:4" x14ac:dyDescent="0.25">
      <c r="A279" s="133"/>
      <c r="D279" s="8"/>
    </row>
    <row r="280" spans="1:4" x14ac:dyDescent="0.25">
      <c r="A280" s="133"/>
      <c r="D280" s="8"/>
    </row>
    <row r="281" spans="1:4" x14ac:dyDescent="0.25">
      <c r="A281" s="133"/>
      <c r="D281" s="8"/>
    </row>
    <row r="282" spans="1:4" x14ac:dyDescent="0.25">
      <c r="A282" s="133"/>
      <c r="D282" s="8"/>
    </row>
    <row r="283" spans="1:4" x14ac:dyDescent="0.25">
      <c r="A283" s="133"/>
      <c r="D283" s="8"/>
    </row>
    <row r="284" spans="1:4" x14ac:dyDescent="0.25">
      <c r="A284" s="133"/>
      <c r="D284" s="8"/>
    </row>
    <row r="285" spans="1:4" x14ac:dyDescent="0.25">
      <c r="A285" s="133"/>
      <c r="D285" s="8"/>
    </row>
    <row r="286" spans="1:4" x14ac:dyDescent="0.25">
      <c r="A286" s="133"/>
      <c r="D286" s="8"/>
    </row>
    <row r="287" spans="1:4" x14ac:dyDescent="0.25">
      <c r="A287" s="133"/>
      <c r="D287" s="8"/>
    </row>
    <row r="288" spans="1:4" x14ac:dyDescent="0.25">
      <c r="A288" s="133"/>
      <c r="D288" s="8"/>
    </row>
    <row r="289" spans="1:4" x14ac:dyDescent="0.25">
      <c r="A289" s="133"/>
      <c r="D289" s="8"/>
    </row>
    <row r="290" spans="1:4" x14ac:dyDescent="0.25">
      <c r="A290" s="133"/>
      <c r="D290" s="8"/>
    </row>
    <row r="291" spans="1:4" x14ac:dyDescent="0.25">
      <c r="A291" s="133"/>
      <c r="D291" s="8"/>
    </row>
    <row r="292" spans="1:4" x14ac:dyDescent="0.25">
      <c r="A292" s="133"/>
      <c r="D292" s="8"/>
    </row>
    <row r="293" spans="1:4" x14ac:dyDescent="0.25">
      <c r="A293" s="133"/>
      <c r="D293" s="8"/>
    </row>
    <row r="294" spans="1:4" x14ac:dyDescent="0.25">
      <c r="A294" s="133"/>
      <c r="D294" s="8"/>
    </row>
    <row r="295" spans="1:4" x14ac:dyDescent="0.25">
      <c r="A295" s="133"/>
      <c r="D295" s="8"/>
    </row>
    <row r="296" spans="1:4" x14ac:dyDescent="0.25">
      <c r="A296" s="133"/>
      <c r="D296" s="8"/>
    </row>
    <row r="297" spans="1:4" x14ac:dyDescent="0.25">
      <c r="A297" s="133"/>
      <c r="D297" s="8"/>
    </row>
    <row r="298" spans="1:4" x14ac:dyDescent="0.25">
      <c r="A298" s="133"/>
      <c r="D298" s="8"/>
    </row>
    <row r="299" spans="1:4" x14ac:dyDescent="0.25">
      <c r="A299" s="133"/>
      <c r="D299" s="8"/>
    </row>
    <row r="300" spans="1:4" x14ac:dyDescent="0.25">
      <c r="A300" s="133"/>
      <c r="D300" s="8"/>
    </row>
    <row r="301" spans="1:4" x14ac:dyDescent="0.25">
      <c r="A301" s="133"/>
      <c r="D301" s="8"/>
    </row>
    <row r="302" spans="1:4" x14ac:dyDescent="0.25">
      <c r="A302" s="133"/>
      <c r="D302" s="8"/>
    </row>
    <row r="303" spans="1:4" x14ac:dyDescent="0.25">
      <c r="A303" s="133"/>
      <c r="D303" s="8"/>
    </row>
    <row r="304" spans="1:4" x14ac:dyDescent="0.25">
      <c r="A304" s="133"/>
      <c r="D304" s="8"/>
    </row>
    <row r="305" spans="1:4" x14ac:dyDescent="0.25">
      <c r="A305" s="133"/>
      <c r="D305" s="8"/>
    </row>
    <row r="306" spans="1:4" x14ac:dyDescent="0.25">
      <c r="A306" s="133"/>
      <c r="D306" s="8"/>
    </row>
    <row r="307" spans="1:4" x14ac:dyDescent="0.25">
      <c r="A307" s="133"/>
      <c r="D307" s="8"/>
    </row>
    <row r="308" spans="1:4" x14ac:dyDescent="0.25">
      <c r="A308" s="133"/>
      <c r="D308" s="8"/>
    </row>
    <row r="309" spans="1:4" x14ac:dyDescent="0.25">
      <c r="A309" s="133"/>
      <c r="D309" s="8"/>
    </row>
    <row r="310" spans="1:4" x14ac:dyDescent="0.25">
      <c r="A310" s="133"/>
      <c r="D310" s="8"/>
    </row>
    <row r="311" spans="1:4" x14ac:dyDescent="0.25">
      <c r="A311" s="133"/>
      <c r="D311" s="8"/>
    </row>
    <row r="312" spans="1:4" x14ac:dyDescent="0.25">
      <c r="A312" s="133"/>
      <c r="D312" s="8"/>
    </row>
    <row r="313" spans="1:4" x14ac:dyDescent="0.25">
      <c r="A313" s="133"/>
      <c r="D313" s="8"/>
    </row>
    <row r="314" spans="1:4" x14ac:dyDescent="0.25">
      <c r="A314" s="133"/>
      <c r="D314" s="8"/>
    </row>
    <row r="315" spans="1:4" x14ac:dyDescent="0.25">
      <c r="A315" s="133"/>
      <c r="D315" s="8"/>
    </row>
    <row r="316" spans="1:4" x14ac:dyDescent="0.25">
      <c r="A316" s="133"/>
      <c r="D316" s="8"/>
    </row>
    <row r="317" spans="1:4" x14ac:dyDescent="0.25">
      <c r="A317" s="133"/>
      <c r="D317" s="8"/>
    </row>
    <row r="318" spans="1:4" x14ac:dyDescent="0.25">
      <c r="A318" s="133"/>
      <c r="D318" s="8"/>
    </row>
    <row r="319" spans="1:4" x14ac:dyDescent="0.25">
      <c r="A319" s="133"/>
      <c r="D319" s="8"/>
    </row>
    <row r="320" spans="1:4" x14ac:dyDescent="0.25">
      <c r="A320" s="133"/>
      <c r="D320" s="8"/>
    </row>
    <row r="321" spans="1:4" x14ac:dyDescent="0.25">
      <c r="A321" s="133"/>
      <c r="D321" s="8"/>
    </row>
    <row r="322" spans="1:4" x14ac:dyDescent="0.25">
      <c r="A322" s="133"/>
      <c r="D322" s="8"/>
    </row>
    <row r="323" spans="1:4" x14ac:dyDescent="0.25">
      <c r="A323" s="133"/>
      <c r="D323" s="8"/>
    </row>
    <row r="324" spans="1:4" x14ac:dyDescent="0.25">
      <c r="A324" s="133"/>
      <c r="D324" s="8"/>
    </row>
    <row r="325" spans="1:4" x14ac:dyDescent="0.25">
      <c r="A325" s="133"/>
      <c r="D325" s="8"/>
    </row>
    <row r="326" spans="1:4" x14ac:dyDescent="0.25">
      <c r="A326" s="133"/>
      <c r="D326" s="8"/>
    </row>
    <row r="327" spans="1:4" x14ac:dyDescent="0.25">
      <c r="A327" s="133"/>
      <c r="D327" s="8"/>
    </row>
    <row r="328" spans="1:4" x14ac:dyDescent="0.25">
      <c r="A328" s="133"/>
      <c r="D328" s="8"/>
    </row>
    <row r="329" spans="1:4" x14ac:dyDescent="0.25">
      <c r="A329" s="133"/>
      <c r="D329" s="8"/>
    </row>
    <row r="330" spans="1:4" x14ac:dyDescent="0.25">
      <c r="A330" s="133"/>
      <c r="D330" s="8"/>
    </row>
    <row r="331" spans="1:4" x14ac:dyDescent="0.25">
      <c r="A331" s="133"/>
      <c r="D331" s="8"/>
    </row>
    <row r="332" spans="1:4" x14ac:dyDescent="0.25">
      <c r="A332" s="133"/>
      <c r="D332" s="8"/>
    </row>
    <row r="333" spans="1:4" x14ac:dyDescent="0.25">
      <c r="A333" s="133"/>
      <c r="D333" s="8"/>
    </row>
    <row r="334" spans="1:4" x14ac:dyDescent="0.25">
      <c r="A334" s="133"/>
      <c r="D334" s="8"/>
    </row>
    <row r="335" spans="1:4" x14ac:dyDescent="0.25">
      <c r="A335" s="133"/>
      <c r="D335" s="8"/>
    </row>
    <row r="336" spans="1:4" x14ac:dyDescent="0.25">
      <c r="A336" s="133"/>
      <c r="D336" s="8"/>
    </row>
    <row r="337" spans="1:4" x14ac:dyDescent="0.25">
      <c r="A337" s="133"/>
      <c r="D337" s="8"/>
    </row>
    <row r="338" spans="1:4" x14ac:dyDescent="0.25">
      <c r="A338" s="133"/>
      <c r="D338" s="8"/>
    </row>
    <row r="339" spans="1:4" x14ac:dyDescent="0.25">
      <c r="A339" s="133"/>
      <c r="D339" s="8"/>
    </row>
    <row r="340" spans="1:4" x14ac:dyDescent="0.25">
      <c r="A340" s="133"/>
      <c r="D340" s="8"/>
    </row>
    <row r="341" spans="1:4" x14ac:dyDescent="0.25">
      <c r="A341" s="133"/>
      <c r="D341" s="8"/>
    </row>
    <row r="342" spans="1:4" x14ac:dyDescent="0.25">
      <c r="A342" s="133"/>
      <c r="D342" s="8"/>
    </row>
    <row r="343" spans="1:4" x14ac:dyDescent="0.25">
      <c r="A343" s="133"/>
      <c r="D343" s="8"/>
    </row>
    <row r="344" spans="1:4" x14ac:dyDescent="0.25">
      <c r="A344" s="133"/>
      <c r="D344" s="8"/>
    </row>
    <row r="345" spans="1:4" x14ac:dyDescent="0.25">
      <c r="A345" s="133"/>
      <c r="D345" s="8"/>
    </row>
    <row r="346" spans="1:4" x14ac:dyDescent="0.25">
      <c r="A346" s="133"/>
      <c r="D346" s="8"/>
    </row>
    <row r="347" spans="1:4" x14ac:dyDescent="0.25">
      <c r="A347" s="133"/>
      <c r="D347" s="8"/>
    </row>
    <row r="348" spans="1:4" x14ac:dyDescent="0.25">
      <c r="A348" s="133"/>
      <c r="D348" s="8"/>
    </row>
    <row r="349" spans="1:4" x14ac:dyDescent="0.25">
      <c r="A349" s="133"/>
      <c r="D349" s="8"/>
    </row>
    <row r="350" spans="1:4" x14ac:dyDescent="0.25">
      <c r="A350" s="133"/>
      <c r="D350" s="8"/>
    </row>
    <row r="351" spans="1:4" x14ac:dyDescent="0.25">
      <c r="A351" s="133"/>
      <c r="D351" s="8"/>
    </row>
    <row r="352" spans="1:4" x14ac:dyDescent="0.25">
      <c r="A352" s="133"/>
      <c r="D352" s="8"/>
    </row>
    <row r="353" spans="1:4" x14ac:dyDescent="0.25">
      <c r="A353" s="133"/>
      <c r="D353" s="8"/>
    </row>
    <row r="354" spans="1:4" x14ac:dyDescent="0.25">
      <c r="A354" s="133"/>
      <c r="D354" s="8"/>
    </row>
    <row r="355" spans="1:4" x14ac:dyDescent="0.25">
      <c r="A355" s="133"/>
      <c r="D355" s="8"/>
    </row>
    <row r="356" spans="1:4" x14ac:dyDescent="0.25">
      <c r="A356" s="133"/>
      <c r="D356" s="8"/>
    </row>
    <row r="357" spans="1:4" x14ac:dyDescent="0.25">
      <c r="A357" s="133"/>
      <c r="D357" s="8"/>
    </row>
    <row r="358" spans="1:4" x14ac:dyDescent="0.25">
      <c r="A358" s="133"/>
      <c r="D358" s="8"/>
    </row>
    <row r="359" spans="1:4" x14ac:dyDescent="0.25">
      <c r="A359" s="133"/>
      <c r="D359" s="8"/>
    </row>
    <row r="360" spans="1:4" x14ac:dyDescent="0.25">
      <c r="A360" s="133"/>
      <c r="D360" s="8"/>
    </row>
    <row r="361" spans="1:4" x14ac:dyDescent="0.25">
      <c r="A361" s="133"/>
      <c r="D361" s="8"/>
    </row>
    <row r="362" spans="1:4" x14ac:dyDescent="0.25">
      <c r="A362" s="133"/>
      <c r="D362" s="8"/>
    </row>
    <row r="363" spans="1:4" x14ac:dyDescent="0.25">
      <c r="A363" s="133"/>
      <c r="D363" s="8"/>
    </row>
    <row r="364" spans="1:4" x14ac:dyDescent="0.25">
      <c r="A364" s="133"/>
      <c r="D364" s="8"/>
    </row>
    <row r="365" spans="1:4" x14ac:dyDescent="0.25">
      <c r="A365" s="133"/>
      <c r="D365" s="8"/>
    </row>
    <row r="366" spans="1:4" x14ac:dyDescent="0.25">
      <c r="A366" s="133"/>
      <c r="D366" s="8"/>
    </row>
    <row r="367" spans="1:4" x14ac:dyDescent="0.25">
      <c r="A367" s="133"/>
      <c r="D367" s="8"/>
    </row>
    <row r="368" spans="1:4" x14ac:dyDescent="0.25">
      <c r="A368" s="133"/>
      <c r="D368" s="8"/>
    </row>
    <row r="369" spans="1:4" x14ac:dyDescent="0.25">
      <c r="A369" s="133"/>
      <c r="D369" s="8"/>
    </row>
    <row r="370" spans="1:4" x14ac:dyDescent="0.25">
      <c r="A370" s="133"/>
      <c r="D370" s="8"/>
    </row>
    <row r="371" spans="1:4" x14ac:dyDescent="0.25">
      <c r="A371" s="133"/>
      <c r="D371" s="8"/>
    </row>
    <row r="372" spans="1:4" x14ac:dyDescent="0.25">
      <c r="A372" s="133"/>
      <c r="D372" s="8"/>
    </row>
    <row r="373" spans="1:4" x14ac:dyDescent="0.25">
      <c r="A373" s="133"/>
      <c r="D373" s="8"/>
    </row>
    <row r="374" spans="1:4" x14ac:dyDescent="0.25">
      <c r="A374" s="133"/>
      <c r="D374" s="8"/>
    </row>
    <row r="375" spans="1:4" x14ac:dyDescent="0.25">
      <c r="A375" s="133"/>
      <c r="D375" s="8"/>
    </row>
    <row r="376" spans="1:4" x14ac:dyDescent="0.25">
      <c r="A376" s="133"/>
      <c r="D376" s="8"/>
    </row>
    <row r="377" spans="1:4" x14ac:dyDescent="0.25">
      <c r="A377" s="133"/>
      <c r="D377" s="8"/>
    </row>
    <row r="378" spans="1:4" x14ac:dyDescent="0.25">
      <c r="A378" s="133"/>
      <c r="D378" s="8"/>
    </row>
    <row r="379" spans="1:4" x14ac:dyDescent="0.25">
      <c r="A379" s="133"/>
      <c r="D379" s="8"/>
    </row>
    <row r="380" spans="1:4" x14ac:dyDescent="0.25">
      <c r="A380" s="133"/>
      <c r="D380" s="8"/>
    </row>
    <row r="381" spans="1:4" x14ac:dyDescent="0.25">
      <c r="A381" s="133"/>
      <c r="D381" s="8"/>
    </row>
    <row r="382" spans="1:4" x14ac:dyDescent="0.25">
      <c r="A382" s="133"/>
      <c r="D382" s="8"/>
    </row>
    <row r="383" spans="1:4" x14ac:dyDescent="0.25">
      <c r="A383" s="133"/>
      <c r="D383" s="8"/>
    </row>
    <row r="384" spans="1:4" x14ac:dyDescent="0.25">
      <c r="A384" s="133"/>
      <c r="D384" s="8"/>
    </row>
    <row r="385" spans="1:4" x14ac:dyDescent="0.25">
      <c r="A385" s="133"/>
      <c r="D385" s="8"/>
    </row>
    <row r="386" spans="1:4" x14ac:dyDescent="0.25">
      <c r="A386" s="133"/>
      <c r="D386" s="8"/>
    </row>
    <row r="387" spans="1:4" x14ac:dyDescent="0.25">
      <c r="A387" s="133"/>
      <c r="D387" s="8"/>
    </row>
    <row r="388" spans="1:4" x14ac:dyDescent="0.25">
      <c r="A388" s="133"/>
      <c r="D388" s="8"/>
    </row>
    <row r="389" spans="1:4" x14ac:dyDescent="0.25">
      <c r="A389" s="133"/>
      <c r="D389" s="8"/>
    </row>
    <row r="390" spans="1:4" x14ac:dyDescent="0.25">
      <c r="A390" s="133"/>
      <c r="D390" s="8"/>
    </row>
    <row r="391" spans="1:4" x14ac:dyDescent="0.25">
      <c r="A391" s="133"/>
      <c r="D391" s="8"/>
    </row>
    <row r="392" spans="1:4" x14ac:dyDescent="0.25">
      <c r="A392" s="133"/>
      <c r="D392" s="8"/>
    </row>
    <row r="393" spans="1:4" x14ac:dyDescent="0.25">
      <c r="A393" s="133"/>
      <c r="D393" s="8"/>
    </row>
    <row r="394" spans="1:4" x14ac:dyDescent="0.25">
      <c r="A394" s="133"/>
      <c r="D394" s="8"/>
    </row>
    <row r="395" spans="1:4" x14ac:dyDescent="0.25">
      <c r="A395" s="133"/>
      <c r="D395" s="8"/>
    </row>
    <row r="396" spans="1:4" x14ac:dyDescent="0.25">
      <c r="A396" s="133"/>
      <c r="D396" s="8"/>
    </row>
    <row r="397" spans="1:4" x14ac:dyDescent="0.25">
      <c r="A397" s="133"/>
      <c r="D397" s="8"/>
    </row>
    <row r="398" spans="1:4" x14ac:dyDescent="0.25">
      <c r="A398" s="133"/>
      <c r="D398" s="8"/>
    </row>
    <row r="399" spans="1:4" x14ac:dyDescent="0.25">
      <c r="A399" s="133"/>
      <c r="D399" s="8"/>
    </row>
    <row r="400" spans="1:4" x14ac:dyDescent="0.25">
      <c r="A400" s="133"/>
      <c r="D400" s="8"/>
    </row>
    <row r="401" spans="1:4" x14ac:dyDescent="0.25">
      <c r="A401" s="133"/>
      <c r="D401" s="8"/>
    </row>
    <row r="402" spans="1:4" x14ac:dyDescent="0.25">
      <c r="A402" s="133"/>
      <c r="D402" s="8"/>
    </row>
    <row r="403" spans="1:4" x14ac:dyDescent="0.25">
      <c r="A403" s="133"/>
      <c r="D403" s="8"/>
    </row>
    <row r="404" spans="1:4" x14ac:dyDescent="0.25">
      <c r="A404" s="133"/>
      <c r="D404" s="8"/>
    </row>
    <row r="405" spans="1:4" x14ac:dyDescent="0.25">
      <c r="A405" s="133"/>
      <c r="D405" s="8"/>
    </row>
    <row r="406" spans="1:4" x14ac:dyDescent="0.25">
      <c r="A406" s="133"/>
      <c r="D406" s="8"/>
    </row>
    <row r="407" spans="1:4" x14ac:dyDescent="0.25">
      <c r="A407" s="133"/>
      <c r="D407" s="8"/>
    </row>
    <row r="408" spans="1:4" x14ac:dyDescent="0.25">
      <c r="A408" s="133"/>
      <c r="D408" s="8"/>
    </row>
    <row r="409" spans="1:4" x14ac:dyDescent="0.25">
      <c r="A409" s="133"/>
      <c r="D409" s="8"/>
    </row>
    <row r="410" spans="1:4" x14ac:dyDescent="0.25">
      <c r="A410" s="133"/>
      <c r="D410" s="8"/>
    </row>
    <row r="411" spans="1:4" x14ac:dyDescent="0.25">
      <c r="A411" s="133"/>
      <c r="D411" s="8"/>
    </row>
    <row r="412" spans="1:4" x14ac:dyDescent="0.25">
      <c r="A412" s="133"/>
      <c r="D412" s="8"/>
    </row>
    <row r="413" spans="1:4" x14ac:dyDescent="0.25">
      <c r="A413" s="133"/>
      <c r="D413" s="8"/>
    </row>
    <row r="414" spans="1:4" x14ac:dyDescent="0.25">
      <c r="A414" s="133"/>
      <c r="D414" s="8"/>
    </row>
    <row r="415" spans="1:4" x14ac:dyDescent="0.25">
      <c r="A415" s="133"/>
      <c r="D415" s="8"/>
    </row>
    <row r="416" spans="1:4" x14ac:dyDescent="0.25">
      <c r="A416" s="133"/>
      <c r="D416" s="8"/>
    </row>
    <row r="417" spans="1:4" x14ac:dyDescent="0.25">
      <c r="A417" s="133"/>
      <c r="D417" s="8"/>
    </row>
    <row r="418" spans="1:4" x14ac:dyDescent="0.25">
      <c r="A418" s="133"/>
      <c r="D418" s="8"/>
    </row>
    <row r="419" spans="1:4" x14ac:dyDescent="0.25">
      <c r="A419" s="133"/>
      <c r="D419" s="8"/>
    </row>
    <row r="420" spans="1:4" x14ac:dyDescent="0.25">
      <c r="A420" s="133"/>
      <c r="D420" s="8"/>
    </row>
    <row r="421" spans="1:4" x14ac:dyDescent="0.25">
      <c r="A421" s="133"/>
      <c r="D421" s="8"/>
    </row>
    <row r="422" spans="1:4" x14ac:dyDescent="0.25">
      <c r="A422" s="133"/>
      <c r="D422" s="8"/>
    </row>
    <row r="423" spans="1:4" x14ac:dyDescent="0.25">
      <c r="A423" s="133"/>
      <c r="D423" s="8"/>
    </row>
    <row r="424" spans="1:4" x14ac:dyDescent="0.25">
      <c r="A424" s="133"/>
      <c r="D424" s="8"/>
    </row>
    <row r="425" spans="1:4" x14ac:dyDescent="0.25">
      <c r="A425" s="133"/>
      <c r="D425" s="8"/>
    </row>
    <row r="426" spans="1:4" x14ac:dyDescent="0.25">
      <c r="A426" s="133"/>
      <c r="D426" s="8"/>
    </row>
    <row r="427" spans="1:4" x14ac:dyDescent="0.25">
      <c r="A427" s="133"/>
      <c r="D427" s="8"/>
    </row>
    <row r="428" spans="1:4" x14ac:dyDescent="0.25">
      <c r="A428" s="133"/>
      <c r="D428" s="8"/>
    </row>
    <row r="429" spans="1:4" x14ac:dyDescent="0.25">
      <c r="A429" s="133"/>
      <c r="D429" s="8"/>
    </row>
    <row r="430" spans="1:4" x14ac:dyDescent="0.25">
      <c r="A430" s="133"/>
      <c r="D430" s="8"/>
    </row>
    <row r="431" spans="1:4" x14ac:dyDescent="0.25">
      <c r="A431" s="133"/>
      <c r="D431" s="8"/>
    </row>
    <row r="432" spans="1:4" x14ac:dyDescent="0.25">
      <c r="A432" s="133"/>
      <c r="D432" s="8"/>
    </row>
    <row r="433" spans="1:4" x14ac:dyDescent="0.25">
      <c r="A433" s="133"/>
      <c r="D433" s="8"/>
    </row>
    <row r="434" spans="1:4" x14ac:dyDescent="0.25">
      <c r="A434" s="133"/>
      <c r="D434" s="8"/>
    </row>
    <row r="435" spans="1:4" x14ac:dyDescent="0.25">
      <c r="A435" s="133"/>
      <c r="D435" s="8"/>
    </row>
    <row r="436" spans="1:4" x14ac:dyDescent="0.25">
      <c r="A436" s="133"/>
      <c r="D436" s="8"/>
    </row>
    <row r="437" spans="1:4" x14ac:dyDescent="0.25">
      <c r="A437" s="133"/>
      <c r="D437" s="8"/>
    </row>
    <row r="438" spans="1:4" x14ac:dyDescent="0.25">
      <c r="A438" s="133"/>
      <c r="D438" s="8"/>
    </row>
    <row r="439" spans="1:4" x14ac:dyDescent="0.25">
      <c r="A439" s="133"/>
      <c r="D439" s="8"/>
    </row>
    <row r="440" spans="1:4" x14ac:dyDescent="0.25">
      <c r="A440" s="133"/>
      <c r="D440" s="8"/>
    </row>
    <row r="441" spans="1:4" x14ac:dyDescent="0.25">
      <c r="A441" s="133"/>
      <c r="D441" s="8"/>
    </row>
    <row r="442" spans="1:4" x14ac:dyDescent="0.25">
      <c r="A442" s="133"/>
      <c r="D442" s="8"/>
    </row>
    <row r="443" spans="1:4" x14ac:dyDescent="0.25">
      <c r="A443" s="133"/>
      <c r="D443" s="8"/>
    </row>
    <row r="444" spans="1:4" x14ac:dyDescent="0.25">
      <c r="A444" s="133"/>
      <c r="D444" s="8"/>
    </row>
    <row r="445" spans="1:4" x14ac:dyDescent="0.25">
      <c r="A445" s="133"/>
      <c r="D445" s="8"/>
    </row>
    <row r="446" spans="1:4" x14ac:dyDescent="0.25">
      <c r="A446" s="133"/>
      <c r="D446" s="8"/>
    </row>
    <row r="447" spans="1:4" x14ac:dyDescent="0.25">
      <c r="A447" s="133"/>
      <c r="D447" s="8"/>
    </row>
    <row r="448" spans="1:4" x14ac:dyDescent="0.25">
      <c r="A448" s="133"/>
      <c r="D448" s="8"/>
    </row>
    <row r="449" spans="1:4" x14ac:dyDescent="0.25">
      <c r="A449" s="133"/>
      <c r="D449" s="8"/>
    </row>
    <row r="450" spans="1:4" x14ac:dyDescent="0.25">
      <c r="A450" s="133"/>
      <c r="D450" s="8"/>
    </row>
    <row r="451" spans="1:4" x14ac:dyDescent="0.25">
      <c r="A451" s="133"/>
      <c r="D451" s="8"/>
    </row>
    <row r="452" spans="1:4" x14ac:dyDescent="0.25">
      <c r="A452" s="133"/>
      <c r="D452" s="8"/>
    </row>
    <row r="453" spans="1:4" x14ac:dyDescent="0.25">
      <c r="A453" s="133"/>
      <c r="D453" s="8"/>
    </row>
    <row r="454" spans="1:4" x14ac:dyDescent="0.25">
      <c r="A454" s="133"/>
      <c r="D454" s="8"/>
    </row>
    <row r="455" spans="1:4" x14ac:dyDescent="0.25">
      <c r="A455" s="133"/>
      <c r="D455" s="8"/>
    </row>
    <row r="456" spans="1:4" x14ac:dyDescent="0.25">
      <c r="A456" s="133"/>
      <c r="D456" s="8"/>
    </row>
    <row r="457" spans="1:4" x14ac:dyDescent="0.25">
      <c r="A457" s="133"/>
      <c r="D457" s="8"/>
    </row>
    <row r="458" spans="1:4" x14ac:dyDescent="0.25">
      <c r="A458" s="133"/>
      <c r="D458" s="8"/>
    </row>
    <row r="459" spans="1:4" x14ac:dyDescent="0.25">
      <c r="A459" s="133"/>
      <c r="D459" s="8"/>
    </row>
    <row r="460" spans="1:4" x14ac:dyDescent="0.25">
      <c r="A460" s="133"/>
      <c r="D460" s="8"/>
    </row>
    <row r="461" spans="1:4" x14ac:dyDescent="0.25">
      <c r="A461" s="133"/>
      <c r="D461" s="8"/>
    </row>
    <row r="462" spans="1:4" x14ac:dyDescent="0.25">
      <c r="A462" s="133"/>
      <c r="D462" s="8"/>
    </row>
    <row r="463" spans="1:4" x14ac:dyDescent="0.25">
      <c r="A463" s="133"/>
      <c r="D463" s="8"/>
    </row>
    <row r="464" spans="1:4" x14ac:dyDescent="0.25">
      <c r="A464" s="133"/>
      <c r="D464" s="8"/>
    </row>
    <row r="465" spans="1:4" x14ac:dyDescent="0.25">
      <c r="A465" s="133"/>
      <c r="D465" s="8"/>
    </row>
    <row r="466" spans="1:4" x14ac:dyDescent="0.25">
      <c r="A466" s="133"/>
      <c r="D466" s="8"/>
    </row>
    <row r="467" spans="1:4" x14ac:dyDescent="0.25">
      <c r="A467" s="133"/>
      <c r="D467" s="8"/>
    </row>
    <row r="468" spans="1:4" x14ac:dyDescent="0.25">
      <c r="A468" s="133"/>
      <c r="D468" s="8"/>
    </row>
    <row r="469" spans="1:4" x14ac:dyDescent="0.25">
      <c r="A469" s="133"/>
      <c r="D469" s="8"/>
    </row>
    <row r="470" spans="1:4" x14ac:dyDescent="0.25">
      <c r="A470" s="133"/>
      <c r="D470" s="8"/>
    </row>
    <row r="471" spans="1:4" x14ac:dyDescent="0.25">
      <c r="A471" s="133"/>
      <c r="D471" s="8"/>
    </row>
    <row r="472" spans="1:4" x14ac:dyDescent="0.25">
      <c r="A472" s="133"/>
      <c r="D472" s="8"/>
    </row>
    <row r="473" spans="1:4" x14ac:dyDescent="0.25">
      <c r="A473" s="133"/>
      <c r="D473" s="8"/>
    </row>
    <row r="474" spans="1:4" x14ac:dyDescent="0.25">
      <c r="A474" s="133"/>
      <c r="D474" s="8"/>
    </row>
    <row r="475" spans="1:4" x14ac:dyDescent="0.25">
      <c r="A475" s="133"/>
      <c r="D475" s="8"/>
    </row>
    <row r="476" spans="1:4" x14ac:dyDescent="0.25">
      <c r="A476" s="133"/>
      <c r="D476" s="8"/>
    </row>
    <row r="477" spans="1:4" x14ac:dyDescent="0.25">
      <c r="A477" s="133"/>
      <c r="D477" s="8"/>
    </row>
    <row r="478" spans="1:4" x14ac:dyDescent="0.25">
      <c r="A478" s="133"/>
      <c r="D478" s="8"/>
    </row>
    <row r="479" spans="1:4" x14ac:dyDescent="0.25">
      <c r="A479" s="133"/>
      <c r="D479" s="8"/>
    </row>
    <row r="480" spans="1:4" x14ac:dyDescent="0.25">
      <c r="A480" s="133"/>
      <c r="D480" s="8"/>
    </row>
    <row r="481" spans="1:4" x14ac:dyDescent="0.25">
      <c r="A481" s="133"/>
      <c r="D481" s="8"/>
    </row>
    <row r="482" spans="1:4" x14ac:dyDescent="0.25">
      <c r="A482" s="133"/>
      <c r="D482" s="8"/>
    </row>
    <row r="483" spans="1:4" x14ac:dyDescent="0.25">
      <c r="A483" s="133"/>
      <c r="D483" s="8"/>
    </row>
    <row r="484" spans="1:4" x14ac:dyDescent="0.25">
      <c r="A484" s="133"/>
      <c r="D484" s="8"/>
    </row>
    <row r="485" spans="1:4" x14ac:dyDescent="0.25">
      <c r="A485" s="133"/>
      <c r="D485" s="8"/>
    </row>
    <row r="486" spans="1:4" x14ac:dyDescent="0.25">
      <c r="A486" s="133"/>
      <c r="D486" s="8"/>
    </row>
    <row r="487" spans="1:4" x14ac:dyDescent="0.25">
      <c r="A487" s="133"/>
      <c r="D487" s="8"/>
    </row>
    <row r="488" spans="1:4" x14ac:dyDescent="0.25">
      <c r="A488" s="133"/>
      <c r="D488" s="8"/>
    </row>
    <row r="489" spans="1:4" x14ac:dyDescent="0.25">
      <c r="A489" s="133"/>
      <c r="D489" s="8"/>
    </row>
    <row r="490" spans="1:4" x14ac:dyDescent="0.25">
      <c r="A490" s="133"/>
      <c r="D490" s="8"/>
    </row>
    <row r="491" spans="1:4" x14ac:dyDescent="0.25">
      <c r="A491" s="133"/>
      <c r="D491" s="8"/>
    </row>
    <row r="492" spans="1:4" x14ac:dyDescent="0.25">
      <c r="A492" s="133"/>
      <c r="D492" s="8"/>
    </row>
    <row r="493" spans="1:4" x14ac:dyDescent="0.25">
      <c r="A493" s="133"/>
      <c r="D493" s="8"/>
    </row>
    <row r="494" spans="1:4" x14ac:dyDescent="0.25">
      <c r="A494" s="133"/>
      <c r="D494" s="8"/>
    </row>
    <row r="495" spans="1:4" x14ac:dyDescent="0.25">
      <c r="A495" s="133"/>
      <c r="D495" s="8"/>
    </row>
    <row r="496" spans="1:4" x14ac:dyDescent="0.25">
      <c r="A496" s="133"/>
      <c r="D496" s="8"/>
    </row>
    <row r="497" spans="1:4" x14ac:dyDescent="0.25">
      <c r="A497" s="133"/>
      <c r="D497" s="8"/>
    </row>
    <row r="498" spans="1:4" x14ac:dyDescent="0.25">
      <c r="A498" s="133"/>
      <c r="D498" s="8"/>
    </row>
    <row r="499" spans="1:4" x14ac:dyDescent="0.25">
      <c r="A499" s="133"/>
      <c r="D499" s="8"/>
    </row>
    <row r="500" spans="1:4" x14ac:dyDescent="0.25">
      <c r="A500" s="133"/>
      <c r="D500" s="8"/>
    </row>
    <row r="501" spans="1:4" x14ac:dyDescent="0.25">
      <c r="A501" s="133"/>
      <c r="D501" s="8"/>
    </row>
    <row r="502" spans="1:4" x14ac:dyDescent="0.25">
      <c r="A502" s="133"/>
      <c r="D502" s="8"/>
    </row>
    <row r="503" spans="1:4" x14ac:dyDescent="0.25">
      <c r="A503" s="133"/>
      <c r="D503" s="8"/>
    </row>
    <row r="504" spans="1:4" x14ac:dyDescent="0.25">
      <c r="A504" s="133"/>
      <c r="D504" s="8"/>
    </row>
    <row r="505" spans="1:4" x14ac:dyDescent="0.25">
      <c r="A505" s="133"/>
      <c r="D505" s="8"/>
    </row>
    <row r="506" spans="1:4" x14ac:dyDescent="0.25">
      <c r="A506" s="133"/>
      <c r="D506" s="8"/>
    </row>
    <row r="507" spans="1:4" x14ac:dyDescent="0.25">
      <c r="A507" s="133"/>
      <c r="D507" s="8"/>
    </row>
    <row r="508" spans="1:4" x14ac:dyDescent="0.25">
      <c r="A508" s="133"/>
      <c r="D508" s="8"/>
    </row>
    <row r="509" spans="1:4" x14ac:dyDescent="0.25">
      <c r="A509" s="133"/>
      <c r="D509" s="8"/>
    </row>
    <row r="510" spans="1:4" x14ac:dyDescent="0.25">
      <c r="A510" s="133"/>
      <c r="D510" s="8"/>
    </row>
    <row r="511" spans="1:4" x14ac:dyDescent="0.25">
      <c r="A511" s="133"/>
      <c r="D511" s="8"/>
    </row>
    <row r="512" spans="1:4" x14ac:dyDescent="0.25">
      <c r="A512" s="133"/>
      <c r="D512" s="8"/>
    </row>
    <row r="513" spans="1:4" x14ac:dyDescent="0.25">
      <c r="A513" s="133"/>
      <c r="D513" s="8"/>
    </row>
    <row r="514" spans="1:4" x14ac:dyDescent="0.25">
      <c r="A514" s="133"/>
      <c r="D514" s="8"/>
    </row>
    <row r="515" spans="1:4" x14ac:dyDescent="0.25">
      <c r="A515" s="133"/>
      <c r="D515" s="8"/>
    </row>
    <row r="516" spans="1:4" x14ac:dyDescent="0.25">
      <c r="A516" s="133"/>
      <c r="D516" s="8"/>
    </row>
    <row r="517" spans="1:4" x14ac:dyDescent="0.25">
      <c r="A517" s="133"/>
      <c r="D517" s="8"/>
    </row>
    <row r="518" spans="1:4" x14ac:dyDescent="0.25">
      <c r="A518" s="133"/>
      <c r="D518" s="8"/>
    </row>
    <row r="519" spans="1:4" x14ac:dyDescent="0.25">
      <c r="A519" s="133"/>
      <c r="D519" s="8"/>
    </row>
    <row r="520" spans="1:4" x14ac:dyDescent="0.25">
      <c r="A520" s="133"/>
      <c r="D520" s="8"/>
    </row>
    <row r="521" spans="1:4" x14ac:dyDescent="0.25">
      <c r="A521" s="133"/>
      <c r="D521" s="8"/>
    </row>
    <row r="522" spans="1:4" x14ac:dyDescent="0.25">
      <c r="A522" s="133"/>
      <c r="D522" s="8"/>
    </row>
    <row r="523" spans="1:4" x14ac:dyDescent="0.25">
      <c r="A523" s="133"/>
      <c r="D523" s="8"/>
    </row>
    <row r="524" spans="1:4" x14ac:dyDescent="0.25">
      <c r="A524" s="133"/>
      <c r="D524" s="8"/>
    </row>
    <row r="525" spans="1:4" x14ac:dyDescent="0.25">
      <c r="A525" s="133"/>
      <c r="D525" s="8"/>
    </row>
    <row r="526" spans="1:4" x14ac:dyDescent="0.25">
      <c r="A526" s="133"/>
      <c r="D526" s="8"/>
    </row>
    <row r="527" spans="1:4" x14ac:dyDescent="0.25">
      <c r="A527" s="133"/>
      <c r="D527" s="8"/>
    </row>
    <row r="528" spans="1:4" x14ac:dyDescent="0.25">
      <c r="A528" s="133"/>
      <c r="D528" s="8"/>
    </row>
    <row r="529" spans="1:4" x14ac:dyDescent="0.25">
      <c r="A529" s="133"/>
      <c r="D529" s="8"/>
    </row>
    <row r="530" spans="1:4" x14ac:dyDescent="0.25">
      <c r="A530" s="133"/>
      <c r="D530" s="8"/>
    </row>
    <row r="531" spans="1:4" x14ac:dyDescent="0.25">
      <c r="A531" s="133"/>
      <c r="D531" s="8"/>
    </row>
    <row r="532" spans="1:4" x14ac:dyDescent="0.25">
      <c r="A532" s="133"/>
      <c r="D532" s="8"/>
    </row>
    <row r="533" spans="1:4" x14ac:dyDescent="0.25">
      <c r="A533" s="133"/>
      <c r="D533" s="8"/>
    </row>
    <row r="534" spans="1:4" x14ac:dyDescent="0.25">
      <c r="A534" s="133"/>
      <c r="D534" s="8"/>
    </row>
    <row r="535" spans="1:4" x14ac:dyDescent="0.25">
      <c r="A535" s="133"/>
      <c r="D535" s="8"/>
    </row>
    <row r="536" spans="1:4" x14ac:dyDescent="0.25">
      <c r="A536" s="133"/>
      <c r="D536" s="8"/>
    </row>
    <row r="537" spans="1:4" x14ac:dyDescent="0.25">
      <c r="A537" s="133"/>
      <c r="D537" s="8"/>
    </row>
    <row r="538" spans="1:4" x14ac:dyDescent="0.25">
      <c r="A538" s="133"/>
      <c r="D538" s="8"/>
    </row>
    <row r="539" spans="1:4" x14ac:dyDescent="0.25">
      <c r="A539" s="133"/>
      <c r="D539" s="8"/>
    </row>
    <row r="540" spans="1:4" x14ac:dyDescent="0.25">
      <c r="A540" s="133"/>
      <c r="D540" s="8"/>
    </row>
    <row r="541" spans="1:4" x14ac:dyDescent="0.25">
      <c r="A541" s="133"/>
      <c r="D541" s="8"/>
    </row>
    <row r="542" spans="1:4" x14ac:dyDescent="0.25">
      <c r="A542" s="133"/>
      <c r="D542" s="8"/>
    </row>
    <row r="543" spans="1:4" x14ac:dyDescent="0.25">
      <c r="A543" s="133"/>
      <c r="D543" s="8"/>
    </row>
    <row r="544" spans="1:4" x14ac:dyDescent="0.25">
      <c r="A544" s="133"/>
      <c r="D544" s="8"/>
    </row>
    <row r="545" spans="1:4" x14ac:dyDescent="0.25">
      <c r="A545" s="133"/>
      <c r="D545" s="8"/>
    </row>
    <row r="546" spans="1:4" x14ac:dyDescent="0.25">
      <c r="A546" s="133"/>
      <c r="D546" s="8"/>
    </row>
    <row r="547" spans="1:4" x14ac:dyDescent="0.25">
      <c r="A547" s="133"/>
      <c r="D547" s="8"/>
    </row>
    <row r="548" spans="1:4" x14ac:dyDescent="0.25">
      <c r="A548" s="133"/>
      <c r="D548" s="8"/>
    </row>
    <row r="549" spans="1:4" x14ac:dyDescent="0.25">
      <c r="A549" s="133"/>
      <c r="D549" s="8"/>
    </row>
    <row r="550" spans="1:4" x14ac:dyDescent="0.25">
      <c r="A550" s="133"/>
      <c r="D550" s="8"/>
    </row>
    <row r="551" spans="1:4" x14ac:dyDescent="0.25">
      <c r="A551" s="133"/>
      <c r="D551" s="8"/>
    </row>
    <row r="552" spans="1:4" x14ac:dyDescent="0.25">
      <c r="A552" s="133"/>
      <c r="D552" s="8"/>
    </row>
    <row r="553" spans="1:4" x14ac:dyDescent="0.25">
      <c r="A553" s="133"/>
      <c r="D553" s="8"/>
    </row>
    <row r="554" spans="1:4" x14ac:dyDescent="0.25">
      <c r="A554" s="133"/>
      <c r="D554" s="8"/>
    </row>
    <row r="555" spans="1:4" x14ac:dyDescent="0.25">
      <c r="A555" s="133"/>
      <c r="D555" s="8"/>
    </row>
    <row r="556" spans="1:4" x14ac:dyDescent="0.25">
      <c r="A556" s="133"/>
      <c r="D556" s="8"/>
    </row>
    <row r="557" spans="1:4" x14ac:dyDescent="0.25">
      <c r="A557" s="133"/>
      <c r="D557" s="8"/>
    </row>
    <row r="558" spans="1:4" x14ac:dyDescent="0.25">
      <c r="A558" s="133"/>
      <c r="D558" s="8"/>
    </row>
    <row r="559" spans="1:4" x14ac:dyDescent="0.25">
      <c r="A559" s="133"/>
      <c r="D559" s="8"/>
    </row>
    <row r="560" spans="1:4" x14ac:dyDescent="0.25">
      <c r="A560" s="133"/>
      <c r="D560" s="8"/>
    </row>
    <row r="561" spans="1:4" x14ac:dyDescent="0.25">
      <c r="A561" s="133"/>
      <c r="D561" s="8"/>
    </row>
    <row r="562" spans="1:4" x14ac:dyDescent="0.25">
      <c r="A562" s="133"/>
      <c r="D562" s="8"/>
    </row>
    <row r="563" spans="1:4" x14ac:dyDescent="0.25">
      <c r="A563" s="133"/>
      <c r="D563" s="8"/>
    </row>
    <row r="564" spans="1:4" x14ac:dyDescent="0.25">
      <c r="A564" s="133"/>
      <c r="D564" s="8"/>
    </row>
    <row r="565" spans="1:4" x14ac:dyDescent="0.25">
      <c r="A565" s="133"/>
      <c r="D565" s="8"/>
    </row>
    <row r="566" spans="1:4" x14ac:dyDescent="0.25">
      <c r="A566" s="133"/>
      <c r="D566" s="8"/>
    </row>
    <row r="567" spans="1:4" x14ac:dyDescent="0.25">
      <c r="A567" s="133"/>
      <c r="D567" s="8"/>
    </row>
    <row r="568" spans="1:4" x14ac:dyDescent="0.25">
      <c r="A568" s="133"/>
      <c r="D568" s="8"/>
    </row>
    <row r="569" spans="1:4" x14ac:dyDescent="0.25">
      <c r="A569" s="133"/>
      <c r="D569" s="8"/>
    </row>
    <row r="570" spans="1:4" x14ac:dyDescent="0.25">
      <c r="A570" s="133"/>
      <c r="D570" s="8"/>
    </row>
    <row r="571" spans="1:4" x14ac:dyDescent="0.25">
      <c r="A571" s="133"/>
      <c r="D571" s="8"/>
    </row>
    <row r="572" spans="1:4" x14ac:dyDescent="0.25">
      <c r="A572" s="133"/>
      <c r="D572" s="8"/>
    </row>
    <row r="573" spans="1:4" x14ac:dyDescent="0.25">
      <c r="A573" s="133"/>
      <c r="D573" s="8"/>
    </row>
    <row r="574" spans="1:4" x14ac:dyDescent="0.25">
      <c r="A574" s="133"/>
      <c r="D574" s="8"/>
    </row>
    <row r="575" spans="1:4" x14ac:dyDescent="0.25">
      <c r="A575" s="133"/>
      <c r="D575" s="8"/>
    </row>
    <row r="576" spans="1:4" x14ac:dyDescent="0.25">
      <c r="A576" s="133"/>
      <c r="D576" s="8"/>
    </row>
    <row r="577" spans="1:4" x14ac:dyDescent="0.25">
      <c r="A577" s="133"/>
      <c r="D577" s="8"/>
    </row>
    <row r="578" spans="1:4" x14ac:dyDescent="0.25">
      <c r="A578" s="133"/>
      <c r="D578" s="8"/>
    </row>
    <row r="579" spans="1:4" x14ac:dyDescent="0.25">
      <c r="A579" s="133"/>
      <c r="D579" s="8"/>
    </row>
    <row r="580" spans="1:4" x14ac:dyDescent="0.25">
      <c r="A580" s="133"/>
      <c r="D580" s="8"/>
    </row>
    <row r="581" spans="1:4" x14ac:dyDescent="0.25">
      <c r="A581" s="133"/>
      <c r="D581" s="8"/>
    </row>
    <row r="582" spans="1:4" x14ac:dyDescent="0.25">
      <c r="A582" s="133"/>
      <c r="D582" s="8"/>
    </row>
    <row r="583" spans="1:4" x14ac:dyDescent="0.25">
      <c r="A583" s="133"/>
      <c r="D583" s="8"/>
    </row>
    <row r="584" spans="1:4" x14ac:dyDescent="0.25">
      <c r="A584" s="133"/>
      <c r="D584" s="8"/>
    </row>
    <row r="585" spans="1:4" x14ac:dyDescent="0.25">
      <c r="A585" s="133"/>
      <c r="D585" s="8"/>
    </row>
    <row r="586" spans="1:4" x14ac:dyDescent="0.25">
      <c r="A586" s="133"/>
      <c r="D586" s="8"/>
    </row>
    <row r="587" spans="1:4" x14ac:dyDescent="0.25">
      <c r="A587" s="133"/>
      <c r="D587" s="8"/>
    </row>
    <row r="588" spans="1:4" x14ac:dyDescent="0.25">
      <c r="A588" s="133"/>
      <c r="D588" s="8"/>
    </row>
    <row r="589" spans="1:4" x14ac:dyDescent="0.25">
      <c r="A589" s="133"/>
      <c r="D589" s="8"/>
    </row>
    <row r="590" spans="1:4" x14ac:dyDescent="0.25">
      <c r="A590" s="133"/>
      <c r="D590" s="8"/>
    </row>
    <row r="591" spans="1:4" x14ac:dyDescent="0.25">
      <c r="A591" s="133"/>
      <c r="D591" s="8"/>
    </row>
    <row r="592" spans="1:4" x14ac:dyDescent="0.25">
      <c r="A592" s="133"/>
      <c r="D592" s="8"/>
    </row>
    <row r="593" spans="1:4" x14ac:dyDescent="0.25">
      <c r="A593" s="133"/>
      <c r="D593" s="8"/>
    </row>
    <row r="594" spans="1:4" x14ac:dyDescent="0.25">
      <c r="A594" s="133"/>
      <c r="D594" s="8"/>
    </row>
    <row r="595" spans="1:4" x14ac:dyDescent="0.25">
      <c r="A595" s="133"/>
      <c r="D595" s="8"/>
    </row>
    <row r="596" spans="1:4" x14ac:dyDescent="0.25">
      <c r="A596" s="133"/>
      <c r="D596" s="8"/>
    </row>
    <row r="597" spans="1:4" x14ac:dyDescent="0.25">
      <c r="A597" s="133"/>
      <c r="D597" s="8"/>
    </row>
    <row r="598" spans="1:4" x14ac:dyDescent="0.25">
      <c r="A598" s="133"/>
      <c r="D598" s="8"/>
    </row>
    <row r="599" spans="1:4" x14ac:dyDescent="0.25">
      <c r="A599" s="133"/>
      <c r="D599" s="8"/>
    </row>
    <row r="600" spans="1:4" x14ac:dyDescent="0.25">
      <c r="A600" s="133"/>
      <c r="D600" s="8"/>
    </row>
    <row r="601" spans="1:4" x14ac:dyDescent="0.25">
      <c r="A601" s="133"/>
      <c r="D601" s="8"/>
    </row>
    <row r="602" spans="1:4" x14ac:dyDescent="0.25">
      <c r="A602" s="133"/>
      <c r="D602" s="8"/>
    </row>
    <row r="603" spans="1:4" x14ac:dyDescent="0.25">
      <c r="A603" s="133"/>
      <c r="D603" s="8"/>
    </row>
    <row r="604" spans="1:4" x14ac:dyDescent="0.25">
      <c r="A604" s="133"/>
      <c r="D604" s="8"/>
    </row>
    <row r="605" spans="1:4" x14ac:dyDescent="0.25">
      <c r="A605" s="133"/>
      <c r="D605" s="8"/>
    </row>
    <row r="606" spans="1:4" x14ac:dyDescent="0.25">
      <c r="A606" s="133"/>
      <c r="D606" s="8"/>
    </row>
    <row r="607" spans="1:4" x14ac:dyDescent="0.25">
      <c r="A607" s="133"/>
      <c r="D607" s="8"/>
    </row>
    <row r="608" spans="1:4" x14ac:dyDescent="0.25">
      <c r="A608" s="133"/>
      <c r="D608" s="8"/>
    </row>
    <row r="609" spans="1:4" x14ac:dyDescent="0.25">
      <c r="A609" s="133"/>
      <c r="D609" s="8"/>
    </row>
    <row r="610" spans="1:4" x14ac:dyDescent="0.25">
      <c r="A610" s="133"/>
      <c r="D610" s="8"/>
    </row>
    <row r="611" spans="1:4" x14ac:dyDescent="0.25">
      <c r="A611" s="133"/>
      <c r="D611" s="8"/>
    </row>
    <row r="612" spans="1:4" x14ac:dyDescent="0.25">
      <c r="A612" s="133"/>
      <c r="D612" s="8"/>
    </row>
    <row r="613" spans="1:4" x14ac:dyDescent="0.25">
      <c r="A613" s="133"/>
      <c r="D613" s="8"/>
    </row>
    <row r="614" spans="1:4" x14ac:dyDescent="0.25">
      <c r="A614" s="133"/>
      <c r="D614" s="8"/>
    </row>
    <row r="615" spans="1:4" x14ac:dyDescent="0.25">
      <c r="A615" s="133"/>
      <c r="D615" s="8"/>
    </row>
    <row r="616" spans="1:4" x14ac:dyDescent="0.25">
      <c r="A616" s="133"/>
      <c r="D616" s="8"/>
    </row>
    <row r="617" spans="1:4" x14ac:dyDescent="0.25">
      <c r="A617" s="133"/>
      <c r="D617" s="8"/>
    </row>
    <row r="618" spans="1:4" x14ac:dyDescent="0.25">
      <c r="A618" s="133"/>
      <c r="D618" s="8"/>
    </row>
    <row r="619" spans="1:4" x14ac:dyDescent="0.25">
      <c r="A619" s="133"/>
      <c r="D619" s="8"/>
    </row>
    <row r="620" spans="1:4" x14ac:dyDescent="0.25">
      <c r="A620" s="133"/>
      <c r="D620" s="8"/>
    </row>
    <row r="621" spans="1:4" x14ac:dyDescent="0.25">
      <c r="A621" s="133"/>
      <c r="D621" s="8"/>
    </row>
    <row r="622" spans="1:4" x14ac:dyDescent="0.25">
      <c r="A622" s="133"/>
      <c r="D622" s="8"/>
    </row>
    <row r="623" spans="1:4" x14ac:dyDescent="0.25">
      <c r="A623" s="133"/>
      <c r="D623" s="8"/>
    </row>
    <row r="624" spans="1:4" x14ac:dyDescent="0.25">
      <c r="A624" s="133"/>
      <c r="D624" s="8"/>
    </row>
    <row r="625" spans="1:4" x14ac:dyDescent="0.25">
      <c r="A625" s="133"/>
      <c r="D625" s="8"/>
    </row>
    <row r="626" spans="1:4" x14ac:dyDescent="0.25">
      <c r="A626" s="133"/>
      <c r="D626" s="8"/>
    </row>
    <row r="627" spans="1:4" x14ac:dyDescent="0.25">
      <c r="A627" s="133"/>
      <c r="D627" s="8"/>
    </row>
    <row r="628" spans="1:4" x14ac:dyDescent="0.25">
      <c r="A628" s="133"/>
      <c r="D628" s="8"/>
    </row>
    <row r="629" spans="1:4" x14ac:dyDescent="0.25">
      <c r="A629" s="133"/>
      <c r="D629" s="8"/>
    </row>
    <row r="630" spans="1:4" x14ac:dyDescent="0.25">
      <c r="A630" s="133"/>
      <c r="D630" s="8"/>
    </row>
    <row r="631" spans="1:4" x14ac:dyDescent="0.25">
      <c r="A631" s="133"/>
      <c r="D631" s="8"/>
    </row>
    <row r="632" spans="1:4" x14ac:dyDescent="0.25">
      <c r="A632" s="133"/>
      <c r="D632" s="8"/>
    </row>
    <row r="633" spans="1:4" x14ac:dyDescent="0.25">
      <c r="A633" s="133"/>
      <c r="D633" s="8"/>
    </row>
    <row r="634" spans="1:4" x14ac:dyDescent="0.25">
      <c r="A634" s="133"/>
      <c r="D634" s="8"/>
    </row>
    <row r="635" spans="1:4" x14ac:dyDescent="0.25">
      <c r="A635" s="133"/>
      <c r="D635" s="8"/>
    </row>
    <row r="636" spans="1:4" x14ac:dyDescent="0.25">
      <c r="A636" s="133"/>
      <c r="D636" s="8"/>
    </row>
    <row r="637" spans="1:4" x14ac:dyDescent="0.25">
      <c r="A637" s="133"/>
      <c r="D637" s="8"/>
    </row>
    <row r="638" spans="1:4" x14ac:dyDescent="0.25">
      <c r="A638" s="133"/>
      <c r="D638" s="8"/>
    </row>
    <row r="639" spans="1:4" x14ac:dyDescent="0.25">
      <c r="A639" s="133"/>
      <c r="D639" s="8"/>
    </row>
    <row r="640" spans="1:4" x14ac:dyDescent="0.25">
      <c r="A640" s="133"/>
      <c r="D640" s="8"/>
    </row>
    <row r="641" spans="1:4" x14ac:dyDescent="0.25">
      <c r="A641" s="133"/>
      <c r="D641" s="8"/>
    </row>
    <row r="642" spans="1:4" x14ac:dyDescent="0.25">
      <c r="A642" s="133"/>
      <c r="D642" s="8"/>
    </row>
    <row r="643" spans="1:4" x14ac:dyDescent="0.25">
      <c r="A643" s="133"/>
      <c r="D643" s="8"/>
    </row>
    <row r="644" spans="1:4" x14ac:dyDescent="0.25">
      <c r="A644" s="133"/>
      <c r="D644" s="8"/>
    </row>
    <row r="645" spans="1:4" x14ac:dyDescent="0.25">
      <c r="A645" s="133"/>
      <c r="D645" s="8"/>
    </row>
    <row r="646" spans="1:4" x14ac:dyDescent="0.25">
      <c r="A646" s="133"/>
      <c r="D646" s="8"/>
    </row>
    <row r="647" spans="1:4" x14ac:dyDescent="0.25">
      <c r="A647" s="133"/>
      <c r="D647" s="8"/>
    </row>
    <row r="648" spans="1:4" x14ac:dyDescent="0.25">
      <c r="A648" s="133"/>
      <c r="D648" s="8"/>
    </row>
    <row r="649" spans="1:4" x14ac:dyDescent="0.25">
      <c r="A649" s="133"/>
      <c r="D649" s="8"/>
    </row>
    <row r="650" spans="1:4" x14ac:dyDescent="0.25">
      <c r="A650" s="133"/>
      <c r="D650" s="8"/>
    </row>
    <row r="651" spans="1:4" x14ac:dyDescent="0.25">
      <c r="A651" s="133"/>
      <c r="D651" s="8"/>
    </row>
    <row r="652" spans="1:4" x14ac:dyDescent="0.25">
      <c r="A652" s="133"/>
      <c r="D652" s="8"/>
    </row>
    <row r="653" spans="1:4" x14ac:dyDescent="0.25">
      <c r="A653" s="133"/>
      <c r="D653" s="8"/>
    </row>
    <row r="654" spans="1:4" x14ac:dyDescent="0.25">
      <c r="A654" s="133"/>
      <c r="D654" s="8"/>
    </row>
    <row r="655" spans="1:4" x14ac:dyDescent="0.25">
      <c r="A655" s="133"/>
      <c r="D655" s="8"/>
    </row>
    <row r="656" spans="1:4" x14ac:dyDescent="0.25">
      <c r="A656" s="133"/>
      <c r="D656" s="8"/>
    </row>
    <row r="657" spans="1:4" x14ac:dyDescent="0.25">
      <c r="A657" s="133"/>
      <c r="D657" s="8"/>
    </row>
    <row r="658" spans="1:4" x14ac:dyDescent="0.25">
      <c r="A658" s="133"/>
      <c r="D658" s="8"/>
    </row>
    <row r="659" spans="1:4" x14ac:dyDescent="0.25">
      <c r="A659" s="133"/>
      <c r="D659" s="8"/>
    </row>
    <row r="660" spans="1:4" x14ac:dyDescent="0.25">
      <c r="A660" s="133"/>
      <c r="D660" s="8"/>
    </row>
    <row r="661" spans="1:4" x14ac:dyDescent="0.25">
      <c r="A661" s="133"/>
      <c r="D661" s="8"/>
    </row>
    <row r="662" spans="1:4" x14ac:dyDescent="0.25">
      <c r="A662" s="133"/>
      <c r="D662" s="8"/>
    </row>
    <row r="663" spans="1:4" x14ac:dyDescent="0.25">
      <c r="A663" s="133"/>
      <c r="D663" s="8"/>
    </row>
    <row r="664" spans="1:4" x14ac:dyDescent="0.25">
      <c r="A664" s="133"/>
      <c r="D664" s="8"/>
    </row>
    <row r="665" spans="1:4" x14ac:dyDescent="0.25">
      <c r="A665" s="133"/>
      <c r="D665" s="8"/>
    </row>
    <row r="666" spans="1:4" x14ac:dyDescent="0.25">
      <c r="A666" s="133"/>
      <c r="D666" s="8"/>
    </row>
    <row r="667" spans="1:4" x14ac:dyDescent="0.25">
      <c r="A667" s="133"/>
      <c r="D667" s="8"/>
    </row>
    <row r="668" spans="1:4" x14ac:dyDescent="0.25">
      <c r="A668" s="133"/>
      <c r="D668" s="8"/>
    </row>
    <row r="669" spans="1:4" x14ac:dyDescent="0.25">
      <c r="A669" s="133"/>
      <c r="D669" s="8"/>
    </row>
    <row r="670" spans="1:4" x14ac:dyDescent="0.25">
      <c r="A670" s="133"/>
      <c r="D670" s="8"/>
    </row>
    <row r="671" spans="1:4" x14ac:dyDescent="0.25">
      <c r="A671" s="133"/>
      <c r="D671" s="8"/>
    </row>
    <row r="672" spans="1:4" x14ac:dyDescent="0.25">
      <c r="A672" s="133"/>
      <c r="D672" s="8"/>
    </row>
    <row r="673" spans="1:4" x14ac:dyDescent="0.25">
      <c r="A673" s="133"/>
      <c r="D673" s="8"/>
    </row>
    <row r="674" spans="1:4" x14ac:dyDescent="0.25">
      <c r="A674" s="133"/>
      <c r="D674" s="8"/>
    </row>
    <row r="675" spans="1:4" x14ac:dyDescent="0.25">
      <c r="A675" s="133"/>
      <c r="D675" s="8"/>
    </row>
    <row r="676" spans="1:4" x14ac:dyDescent="0.25">
      <c r="A676" s="133"/>
      <c r="D676" s="8"/>
    </row>
    <row r="677" spans="1:4" x14ac:dyDescent="0.25">
      <c r="A677" s="133"/>
      <c r="D677" s="8"/>
    </row>
    <row r="678" spans="1:4" x14ac:dyDescent="0.25">
      <c r="A678" s="133"/>
      <c r="D678" s="8"/>
    </row>
    <row r="679" spans="1:4" x14ac:dyDescent="0.25">
      <c r="A679" s="133"/>
      <c r="D679" s="8"/>
    </row>
    <row r="680" spans="1:4" x14ac:dyDescent="0.25">
      <c r="A680" s="133"/>
      <c r="D680" s="8"/>
    </row>
    <row r="681" spans="1:4" x14ac:dyDescent="0.25">
      <c r="A681" s="133"/>
      <c r="D681" s="8"/>
    </row>
    <row r="682" spans="1:4" x14ac:dyDescent="0.25">
      <c r="A682" s="133"/>
      <c r="D682" s="8"/>
    </row>
    <row r="683" spans="1:4" x14ac:dyDescent="0.25">
      <c r="A683" s="133"/>
      <c r="D683" s="8"/>
    </row>
    <row r="684" spans="1:4" x14ac:dyDescent="0.25">
      <c r="A684" s="133"/>
      <c r="D684" s="8"/>
    </row>
    <row r="685" spans="1:4" x14ac:dyDescent="0.25">
      <c r="A685" s="133"/>
      <c r="D685" s="8"/>
    </row>
    <row r="686" spans="1:4" x14ac:dyDescent="0.25">
      <c r="A686" s="133"/>
      <c r="D686" s="8"/>
    </row>
    <row r="687" spans="1:4" x14ac:dyDescent="0.25">
      <c r="A687" s="133"/>
      <c r="D687" s="8"/>
    </row>
    <row r="688" spans="1:4" x14ac:dyDescent="0.25">
      <c r="A688" s="133"/>
      <c r="D688" s="8"/>
    </row>
    <row r="689" spans="1:4" x14ac:dyDescent="0.25">
      <c r="A689" s="133"/>
      <c r="D689" s="8"/>
    </row>
    <row r="690" spans="1:4" x14ac:dyDescent="0.25">
      <c r="A690" s="133"/>
      <c r="D690" s="8"/>
    </row>
    <row r="691" spans="1:4" x14ac:dyDescent="0.25">
      <c r="A691" s="133"/>
      <c r="D691" s="8"/>
    </row>
    <row r="692" spans="1:4" x14ac:dyDescent="0.25">
      <c r="A692" s="133"/>
      <c r="D692" s="8"/>
    </row>
    <row r="693" spans="1:4" x14ac:dyDescent="0.25">
      <c r="A693" s="133"/>
      <c r="D693" s="8"/>
    </row>
    <row r="694" spans="1:4" x14ac:dyDescent="0.25">
      <c r="A694" s="133"/>
      <c r="D694" s="8"/>
    </row>
    <row r="695" spans="1:4" x14ac:dyDescent="0.25">
      <c r="A695" s="133"/>
      <c r="D695" s="8"/>
    </row>
    <row r="696" spans="1:4" x14ac:dyDescent="0.25">
      <c r="A696" s="133"/>
      <c r="D696" s="8"/>
    </row>
    <row r="697" spans="1:4" x14ac:dyDescent="0.25">
      <c r="A697" s="133"/>
      <c r="D697" s="8"/>
    </row>
    <row r="698" spans="1:4" x14ac:dyDescent="0.25">
      <c r="A698" s="133"/>
      <c r="D698" s="8"/>
    </row>
    <row r="699" spans="1:4" x14ac:dyDescent="0.25">
      <c r="A699" s="133"/>
      <c r="D699" s="8"/>
    </row>
    <row r="700" spans="1:4" x14ac:dyDescent="0.25">
      <c r="A700" s="133"/>
      <c r="D700" s="8"/>
    </row>
    <row r="701" spans="1:4" x14ac:dyDescent="0.25">
      <c r="A701" s="133"/>
      <c r="D701" s="8"/>
    </row>
    <row r="702" spans="1:4" x14ac:dyDescent="0.25">
      <c r="A702" s="133"/>
      <c r="D702" s="8"/>
    </row>
    <row r="703" spans="1:4" x14ac:dyDescent="0.25">
      <c r="A703" s="133"/>
      <c r="D703" s="8"/>
    </row>
    <row r="704" spans="1:4" x14ac:dyDescent="0.25">
      <c r="A704" s="133"/>
      <c r="D704" s="8"/>
    </row>
    <row r="705" spans="1:4" x14ac:dyDescent="0.25">
      <c r="A705" s="133"/>
      <c r="D705" s="8"/>
    </row>
    <row r="706" spans="1:4" x14ac:dyDescent="0.25">
      <c r="A706" s="133"/>
      <c r="D706" s="8"/>
    </row>
    <row r="707" spans="1:4" x14ac:dyDescent="0.25">
      <c r="A707" s="133"/>
      <c r="D707" s="8"/>
    </row>
    <row r="708" spans="1:4" x14ac:dyDescent="0.25">
      <c r="A708" s="133"/>
      <c r="D708" s="8"/>
    </row>
    <row r="709" spans="1:4" x14ac:dyDescent="0.25">
      <c r="A709" s="133"/>
      <c r="D709" s="8"/>
    </row>
    <row r="710" spans="1:4" x14ac:dyDescent="0.25">
      <c r="A710" s="133"/>
      <c r="D710" s="8"/>
    </row>
    <row r="711" spans="1:4" x14ac:dyDescent="0.25">
      <c r="A711" s="133"/>
      <c r="D711" s="8"/>
    </row>
    <row r="712" spans="1:4" x14ac:dyDescent="0.25">
      <c r="A712" s="133"/>
      <c r="D712" s="8"/>
    </row>
    <row r="713" spans="1:4" x14ac:dyDescent="0.25">
      <c r="A713" s="133"/>
      <c r="D713" s="8"/>
    </row>
    <row r="714" spans="1:4" x14ac:dyDescent="0.25">
      <c r="A714" s="133"/>
      <c r="D714" s="8"/>
    </row>
    <row r="715" spans="1:4" x14ac:dyDescent="0.25">
      <c r="A715" s="133"/>
      <c r="D715" s="8"/>
    </row>
    <row r="716" spans="1:4" x14ac:dyDescent="0.25">
      <c r="A716" s="133"/>
      <c r="D716" s="8"/>
    </row>
    <row r="717" spans="1:4" x14ac:dyDescent="0.25">
      <c r="A717" s="133"/>
      <c r="D717" s="8"/>
    </row>
    <row r="718" spans="1:4" x14ac:dyDescent="0.25">
      <c r="A718" s="133"/>
      <c r="D718" s="8"/>
    </row>
    <row r="719" spans="1:4" x14ac:dyDescent="0.25">
      <c r="A719" s="133"/>
      <c r="D719" s="8"/>
    </row>
    <row r="720" spans="1:4" x14ac:dyDescent="0.25">
      <c r="A720" s="133"/>
      <c r="D720" s="8"/>
    </row>
    <row r="721" spans="1:4" x14ac:dyDescent="0.25">
      <c r="A721" s="133"/>
      <c r="D721" s="8"/>
    </row>
    <row r="722" spans="1:4" x14ac:dyDescent="0.25">
      <c r="A722" s="133"/>
      <c r="D722" s="8"/>
    </row>
    <row r="723" spans="1:4" x14ac:dyDescent="0.25">
      <c r="A723" s="133"/>
      <c r="D723" s="8"/>
    </row>
    <row r="724" spans="1:4" x14ac:dyDescent="0.25">
      <c r="A724" s="133"/>
      <c r="D724" s="8"/>
    </row>
    <row r="725" spans="1:4" x14ac:dyDescent="0.25">
      <c r="A725" s="133"/>
      <c r="D725" s="8"/>
    </row>
    <row r="726" spans="1:4" x14ac:dyDescent="0.25">
      <c r="A726" s="133"/>
      <c r="D726" s="8"/>
    </row>
    <row r="727" spans="1:4" x14ac:dyDescent="0.25">
      <c r="A727" s="133"/>
      <c r="D727" s="8"/>
    </row>
    <row r="728" spans="1:4" x14ac:dyDescent="0.25">
      <c r="A728" s="133"/>
      <c r="D728" s="8"/>
    </row>
    <row r="729" spans="1:4" x14ac:dyDescent="0.25">
      <c r="A729" s="133"/>
      <c r="D729" s="8"/>
    </row>
    <row r="730" spans="1:4" x14ac:dyDescent="0.25">
      <c r="A730" s="133"/>
      <c r="D730" s="8"/>
    </row>
    <row r="731" spans="1:4" x14ac:dyDescent="0.25">
      <c r="A731" s="133"/>
      <c r="D731" s="8"/>
    </row>
    <row r="732" spans="1:4" x14ac:dyDescent="0.25">
      <c r="A732" s="133"/>
      <c r="D732" s="8"/>
    </row>
    <row r="733" spans="1:4" x14ac:dyDescent="0.25">
      <c r="A733" s="133"/>
      <c r="D733" s="8"/>
    </row>
    <row r="734" spans="1:4" x14ac:dyDescent="0.25">
      <c r="A734" s="133"/>
      <c r="D734" s="8"/>
    </row>
    <row r="735" spans="1:4" x14ac:dyDescent="0.25">
      <c r="A735" s="133"/>
      <c r="D735" s="8"/>
    </row>
    <row r="736" spans="1:4" x14ac:dyDescent="0.25">
      <c r="A736" s="133"/>
      <c r="D736" s="8"/>
    </row>
    <row r="737" spans="1:4" x14ac:dyDescent="0.25">
      <c r="A737" s="133"/>
      <c r="D737" s="8"/>
    </row>
    <row r="738" spans="1:4" x14ac:dyDescent="0.25">
      <c r="A738" s="133"/>
      <c r="D738" s="8"/>
    </row>
    <row r="739" spans="1:4" x14ac:dyDescent="0.25">
      <c r="A739" s="133"/>
      <c r="D739" s="8"/>
    </row>
    <row r="740" spans="1:4" x14ac:dyDescent="0.25">
      <c r="A740" s="133"/>
      <c r="D740" s="8"/>
    </row>
    <row r="741" spans="1:4" x14ac:dyDescent="0.25">
      <c r="A741" s="133"/>
      <c r="D741" s="8"/>
    </row>
    <row r="742" spans="1:4" x14ac:dyDescent="0.25">
      <c r="A742" s="133"/>
      <c r="D742" s="8"/>
    </row>
    <row r="743" spans="1:4" x14ac:dyDescent="0.25">
      <c r="A743" s="133"/>
      <c r="D743" s="8"/>
    </row>
    <row r="744" spans="1:4" x14ac:dyDescent="0.25">
      <c r="A744" s="133"/>
      <c r="D744" s="8"/>
    </row>
    <row r="745" spans="1:4" x14ac:dyDescent="0.25">
      <c r="A745" s="133"/>
      <c r="D745" s="8"/>
    </row>
    <row r="746" spans="1:4" x14ac:dyDescent="0.25">
      <c r="A746" s="133"/>
      <c r="D746" s="8"/>
    </row>
    <row r="747" spans="1:4" x14ac:dyDescent="0.25">
      <c r="A747" s="133"/>
      <c r="D747" s="8"/>
    </row>
    <row r="748" spans="1:4" x14ac:dyDescent="0.25">
      <c r="A748" s="133"/>
      <c r="D748" s="8"/>
    </row>
    <row r="749" spans="1:4" x14ac:dyDescent="0.25">
      <c r="A749" s="133"/>
      <c r="D749" s="8"/>
    </row>
    <row r="750" spans="1:4" x14ac:dyDescent="0.25">
      <c r="A750" s="133"/>
      <c r="D750" s="8"/>
    </row>
    <row r="751" spans="1:4" x14ac:dyDescent="0.25">
      <c r="A751" s="133"/>
      <c r="D751" s="8"/>
    </row>
    <row r="752" spans="1:4" x14ac:dyDescent="0.25">
      <c r="A752" s="133"/>
      <c r="D752" s="8"/>
    </row>
    <row r="753" spans="1:4" x14ac:dyDescent="0.25">
      <c r="A753" s="133"/>
      <c r="D753" s="8"/>
    </row>
    <row r="754" spans="1:4" x14ac:dyDescent="0.25">
      <c r="A754" s="133"/>
      <c r="D754" s="8"/>
    </row>
    <row r="755" spans="1:4" x14ac:dyDescent="0.25">
      <c r="A755" s="133"/>
      <c r="D755" s="8"/>
    </row>
    <row r="756" spans="1:4" x14ac:dyDescent="0.25">
      <c r="A756" s="133"/>
      <c r="D756" s="8"/>
    </row>
    <row r="757" spans="1:4" x14ac:dyDescent="0.25">
      <c r="A757" s="133"/>
      <c r="D757" s="8"/>
    </row>
    <row r="758" spans="1:4" x14ac:dyDescent="0.25">
      <c r="A758" s="133"/>
      <c r="D758" s="8"/>
    </row>
    <row r="759" spans="1:4" x14ac:dyDescent="0.25">
      <c r="A759" s="133"/>
      <c r="D759" s="8"/>
    </row>
    <row r="760" spans="1:4" x14ac:dyDescent="0.25">
      <c r="A760" s="133"/>
      <c r="D760" s="8"/>
    </row>
    <row r="761" spans="1:4" x14ac:dyDescent="0.25">
      <c r="A761" s="133"/>
      <c r="D761" s="8"/>
    </row>
    <row r="762" spans="1:4" x14ac:dyDescent="0.25">
      <c r="A762" s="133"/>
      <c r="D762" s="8"/>
    </row>
    <row r="763" spans="1:4" x14ac:dyDescent="0.25">
      <c r="A763" s="133"/>
      <c r="D763" s="8"/>
    </row>
    <row r="764" spans="1:4" x14ac:dyDescent="0.25">
      <c r="A764" s="133"/>
      <c r="D764" s="8"/>
    </row>
    <row r="765" spans="1:4" x14ac:dyDescent="0.25">
      <c r="A765" s="133"/>
      <c r="D765" s="8"/>
    </row>
    <row r="766" spans="1:4" x14ac:dyDescent="0.25">
      <c r="A766" s="133"/>
      <c r="D766" s="8"/>
    </row>
    <row r="767" spans="1:4" x14ac:dyDescent="0.25">
      <c r="A767" s="133"/>
      <c r="D767" s="8"/>
    </row>
    <row r="768" spans="1:4" x14ac:dyDescent="0.25">
      <c r="A768" s="133"/>
      <c r="D768" s="8"/>
    </row>
    <row r="769" spans="1:4" x14ac:dyDescent="0.25">
      <c r="A769" s="133"/>
      <c r="D769" s="8"/>
    </row>
    <row r="770" spans="1:4" x14ac:dyDescent="0.25">
      <c r="A770" s="133"/>
      <c r="D770" s="8"/>
    </row>
    <row r="771" spans="1:4" x14ac:dyDescent="0.25">
      <c r="A771" s="133"/>
      <c r="D771" s="8"/>
    </row>
    <row r="772" spans="1:4" x14ac:dyDescent="0.25">
      <c r="A772" s="133"/>
      <c r="D772" s="8"/>
    </row>
    <row r="773" spans="1:4" x14ac:dyDescent="0.25">
      <c r="A773" s="133"/>
      <c r="D773" s="8"/>
    </row>
    <row r="774" spans="1:4" x14ac:dyDescent="0.25">
      <c r="A774" s="133"/>
      <c r="D774" s="8"/>
    </row>
    <row r="775" spans="1:4" x14ac:dyDescent="0.25">
      <c r="A775" s="133"/>
      <c r="D775" s="8"/>
    </row>
    <row r="776" spans="1:4" x14ac:dyDescent="0.25">
      <c r="A776" s="133"/>
      <c r="D776" s="8"/>
    </row>
    <row r="777" spans="1:4" x14ac:dyDescent="0.25">
      <c r="A777" s="133"/>
      <c r="D777" s="8"/>
    </row>
    <row r="778" spans="1:4" x14ac:dyDescent="0.25">
      <c r="A778" s="133"/>
      <c r="D778" s="8"/>
    </row>
    <row r="779" spans="1:4" x14ac:dyDescent="0.25">
      <c r="A779" s="133"/>
      <c r="D779" s="8"/>
    </row>
    <row r="780" spans="1:4" x14ac:dyDescent="0.25">
      <c r="A780" s="133"/>
      <c r="D780" s="8"/>
    </row>
    <row r="781" spans="1:4" x14ac:dyDescent="0.25">
      <c r="A781" s="133"/>
      <c r="D781" s="8"/>
    </row>
    <row r="782" spans="1:4" x14ac:dyDescent="0.25">
      <c r="A782" s="133"/>
      <c r="D782" s="8"/>
    </row>
    <row r="783" spans="1:4" x14ac:dyDescent="0.25">
      <c r="A783" s="133"/>
      <c r="D783" s="8"/>
    </row>
    <row r="784" spans="1:4" x14ac:dyDescent="0.25">
      <c r="A784" s="133"/>
      <c r="D784" s="8"/>
    </row>
    <row r="785" spans="1:4" x14ac:dyDescent="0.25">
      <c r="A785" s="133"/>
      <c r="D785" s="8"/>
    </row>
    <row r="786" spans="1:4" x14ac:dyDescent="0.25">
      <c r="A786" s="133"/>
      <c r="D786" s="8"/>
    </row>
    <row r="787" spans="1:4" x14ac:dyDescent="0.25">
      <c r="A787" s="133"/>
      <c r="D787" s="8"/>
    </row>
    <row r="788" spans="1:4" x14ac:dyDescent="0.25">
      <c r="A788" s="133"/>
      <c r="D788" s="8"/>
    </row>
    <row r="789" spans="1:4" x14ac:dyDescent="0.25">
      <c r="A789" s="133"/>
      <c r="D789" s="8"/>
    </row>
    <row r="790" spans="1:4" x14ac:dyDescent="0.25">
      <c r="A790" s="133"/>
      <c r="D790" s="8"/>
    </row>
    <row r="791" spans="1:4" x14ac:dyDescent="0.25">
      <c r="A791" s="133"/>
      <c r="D791" s="8"/>
    </row>
    <row r="792" spans="1:4" x14ac:dyDescent="0.25">
      <c r="A792" s="133"/>
      <c r="D792" s="8"/>
    </row>
    <row r="793" spans="1:4" x14ac:dyDescent="0.25">
      <c r="A793" s="133"/>
      <c r="D793" s="8"/>
    </row>
    <row r="794" spans="1:4" x14ac:dyDescent="0.25">
      <c r="A794" s="133"/>
      <c r="D794" s="8"/>
    </row>
    <row r="795" spans="1:4" x14ac:dyDescent="0.25">
      <c r="A795" s="133"/>
      <c r="D795" s="8"/>
    </row>
    <row r="796" spans="1:4" x14ac:dyDescent="0.25">
      <c r="A796" s="133"/>
      <c r="D796" s="8"/>
    </row>
    <row r="797" spans="1:4" x14ac:dyDescent="0.25">
      <c r="A797" s="133"/>
      <c r="D797" s="8"/>
    </row>
    <row r="798" spans="1:4" x14ac:dyDescent="0.25">
      <c r="A798" s="133"/>
      <c r="D798" s="8"/>
    </row>
    <row r="799" spans="1:4" x14ac:dyDescent="0.25">
      <c r="A799" s="133"/>
      <c r="D799" s="8"/>
    </row>
    <row r="800" spans="1:4" x14ac:dyDescent="0.25">
      <c r="A800" s="133"/>
      <c r="D800" s="8"/>
    </row>
    <row r="801" spans="1:4" x14ac:dyDescent="0.25">
      <c r="A801" s="133"/>
      <c r="D801" s="8"/>
    </row>
    <row r="802" spans="1:4" x14ac:dyDescent="0.25">
      <c r="A802" s="133"/>
      <c r="D802" s="8"/>
    </row>
    <row r="803" spans="1:4" x14ac:dyDescent="0.25">
      <c r="A803" s="133"/>
      <c r="D803" s="8"/>
    </row>
    <row r="804" spans="1:4" x14ac:dyDescent="0.25">
      <c r="A804" s="133"/>
      <c r="D804" s="8"/>
    </row>
    <row r="805" spans="1:4" x14ac:dyDescent="0.25">
      <c r="A805" s="133"/>
      <c r="D805" s="8"/>
    </row>
    <row r="806" spans="1:4" x14ac:dyDescent="0.25">
      <c r="A806" s="133"/>
      <c r="D806" s="8"/>
    </row>
    <row r="807" spans="1:4" x14ac:dyDescent="0.25">
      <c r="A807" s="133"/>
      <c r="D807" s="8"/>
    </row>
    <row r="808" spans="1:4" x14ac:dyDescent="0.25">
      <c r="A808" s="133"/>
      <c r="D808" s="8"/>
    </row>
    <row r="809" spans="1:4" x14ac:dyDescent="0.25">
      <c r="A809" s="133"/>
      <c r="D809" s="8"/>
    </row>
    <row r="810" spans="1:4" x14ac:dyDescent="0.25">
      <c r="A810" s="133"/>
      <c r="D810" s="8"/>
    </row>
    <row r="811" spans="1:4" x14ac:dyDescent="0.25">
      <c r="A811" s="133"/>
      <c r="D811" s="8"/>
    </row>
    <row r="812" spans="1:4" x14ac:dyDescent="0.25">
      <c r="A812" s="133"/>
      <c r="D812" s="8"/>
    </row>
    <row r="813" spans="1:4" x14ac:dyDescent="0.25">
      <c r="A813" s="133"/>
      <c r="D813" s="8"/>
    </row>
    <row r="814" spans="1:4" x14ac:dyDescent="0.25">
      <c r="A814" s="133"/>
      <c r="D814" s="8"/>
    </row>
    <row r="815" spans="1:4" x14ac:dyDescent="0.25">
      <c r="A815" s="133"/>
      <c r="D815" s="8"/>
    </row>
    <row r="816" spans="1:4" x14ac:dyDescent="0.25">
      <c r="A816" s="133"/>
      <c r="D816" s="8"/>
    </row>
    <row r="817" spans="1:4" x14ac:dyDescent="0.25">
      <c r="A817" s="133"/>
      <c r="D817" s="8"/>
    </row>
    <row r="818" spans="1:4" x14ac:dyDescent="0.25">
      <c r="A818" s="133"/>
      <c r="D818" s="8"/>
    </row>
    <row r="819" spans="1:4" x14ac:dyDescent="0.25">
      <c r="A819" s="133"/>
      <c r="D819" s="8"/>
    </row>
    <row r="820" spans="1:4" x14ac:dyDescent="0.25">
      <c r="A820" s="133"/>
      <c r="D820" s="8"/>
    </row>
    <row r="821" spans="1:4" x14ac:dyDescent="0.25">
      <c r="A821" s="133"/>
      <c r="D821" s="8"/>
    </row>
    <row r="822" spans="1:4" x14ac:dyDescent="0.25">
      <c r="A822" s="133"/>
      <c r="D822" s="8"/>
    </row>
    <row r="823" spans="1:4" x14ac:dyDescent="0.25">
      <c r="A823" s="133"/>
      <c r="D823" s="8"/>
    </row>
    <row r="824" spans="1:4" x14ac:dyDescent="0.25">
      <c r="A824" s="133"/>
      <c r="D824" s="8"/>
    </row>
    <row r="825" spans="1:4" x14ac:dyDescent="0.25">
      <c r="A825" s="133"/>
      <c r="D825" s="8"/>
    </row>
    <row r="826" spans="1:4" x14ac:dyDescent="0.25">
      <c r="A826" s="133"/>
      <c r="D826" s="8"/>
    </row>
    <row r="827" spans="1:4" x14ac:dyDescent="0.25">
      <c r="A827" s="133"/>
      <c r="D827" s="8"/>
    </row>
    <row r="828" spans="1:4" x14ac:dyDescent="0.25">
      <c r="A828" s="133"/>
      <c r="D828" s="8"/>
    </row>
    <row r="829" spans="1:4" x14ac:dyDescent="0.25">
      <c r="A829" s="133"/>
      <c r="D829" s="8"/>
    </row>
    <row r="830" spans="1:4" x14ac:dyDescent="0.25">
      <c r="A830" s="133"/>
      <c r="D830" s="8"/>
    </row>
    <row r="831" spans="1:4" x14ac:dyDescent="0.25">
      <c r="A831" s="133"/>
      <c r="D831" s="8"/>
    </row>
    <row r="832" spans="1:4" x14ac:dyDescent="0.25">
      <c r="A832" s="133"/>
      <c r="D832" s="8"/>
    </row>
    <row r="833" spans="1:4" x14ac:dyDescent="0.25">
      <c r="A833" s="133"/>
      <c r="D833" s="8"/>
    </row>
    <row r="834" spans="1:4" x14ac:dyDescent="0.25">
      <c r="A834" s="133"/>
      <c r="D834" s="8"/>
    </row>
    <row r="835" spans="1:4" x14ac:dyDescent="0.25">
      <c r="A835" s="133"/>
      <c r="D835" s="8"/>
    </row>
    <row r="836" spans="1:4" x14ac:dyDescent="0.25">
      <c r="A836" s="133"/>
      <c r="D836" s="8"/>
    </row>
    <row r="837" spans="1:4" x14ac:dyDescent="0.25">
      <c r="A837" s="133"/>
      <c r="D837" s="8"/>
    </row>
    <row r="838" spans="1:4" x14ac:dyDescent="0.25">
      <c r="A838" s="133"/>
      <c r="D838" s="8"/>
    </row>
    <row r="839" spans="1:4" x14ac:dyDescent="0.25">
      <c r="A839" s="133"/>
      <c r="D839" s="8"/>
    </row>
    <row r="840" spans="1:4" x14ac:dyDescent="0.25">
      <c r="A840" s="133"/>
      <c r="D840" s="8"/>
    </row>
    <row r="841" spans="1:4" x14ac:dyDescent="0.25">
      <c r="A841" s="133"/>
      <c r="D841" s="8"/>
    </row>
    <row r="842" spans="1:4" x14ac:dyDescent="0.25">
      <c r="A842" s="133"/>
      <c r="D842" s="8"/>
    </row>
    <row r="843" spans="1:4" x14ac:dyDescent="0.25">
      <c r="A843" s="133"/>
      <c r="D843" s="8"/>
    </row>
    <row r="844" spans="1:4" x14ac:dyDescent="0.25">
      <c r="A844" s="133"/>
      <c r="D844" s="8"/>
    </row>
    <row r="845" spans="1:4" x14ac:dyDescent="0.25">
      <c r="A845" s="133"/>
      <c r="D845" s="8"/>
    </row>
    <row r="846" spans="1:4" x14ac:dyDescent="0.25">
      <c r="A846" s="133"/>
      <c r="D846" s="8"/>
    </row>
    <row r="847" spans="1:4" x14ac:dyDescent="0.25">
      <c r="A847" s="133"/>
      <c r="D847" s="8"/>
    </row>
    <row r="848" spans="1:4" x14ac:dyDescent="0.25">
      <c r="A848" s="133"/>
      <c r="D848" s="8"/>
    </row>
    <row r="849" spans="1:4" x14ac:dyDescent="0.25">
      <c r="A849" s="133"/>
      <c r="D849" s="8"/>
    </row>
    <row r="850" spans="1:4" x14ac:dyDescent="0.25">
      <c r="A850" s="133"/>
      <c r="D850" s="8"/>
    </row>
    <row r="851" spans="1:4" x14ac:dyDescent="0.25">
      <c r="A851" s="133"/>
      <c r="D851" s="8"/>
    </row>
    <row r="852" spans="1:4" x14ac:dyDescent="0.25">
      <c r="A852" s="133"/>
      <c r="D852" s="8"/>
    </row>
    <row r="853" spans="1:4" x14ac:dyDescent="0.25">
      <c r="A853" s="133"/>
      <c r="D853" s="8"/>
    </row>
    <row r="854" spans="1:4" x14ac:dyDescent="0.25">
      <c r="A854" s="133"/>
      <c r="D854" s="8"/>
    </row>
    <row r="855" spans="1:4" x14ac:dyDescent="0.25">
      <c r="A855" s="133"/>
      <c r="D855" s="8"/>
    </row>
    <row r="856" spans="1:4" x14ac:dyDescent="0.25">
      <c r="A856" s="133"/>
      <c r="D856" s="8"/>
    </row>
    <row r="857" spans="1:4" x14ac:dyDescent="0.25">
      <c r="A857" s="133"/>
      <c r="D857" s="8"/>
    </row>
    <row r="858" spans="1:4" x14ac:dyDescent="0.25">
      <c r="A858" s="133"/>
      <c r="D858" s="8"/>
    </row>
    <row r="859" spans="1:4" x14ac:dyDescent="0.25">
      <c r="A859" s="133"/>
      <c r="D859" s="8"/>
    </row>
    <row r="860" spans="1:4" x14ac:dyDescent="0.25">
      <c r="A860" s="133"/>
      <c r="D860" s="8"/>
    </row>
    <row r="861" spans="1:4" x14ac:dyDescent="0.25">
      <c r="A861" s="133"/>
      <c r="D861" s="8"/>
    </row>
    <row r="862" spans="1:4" x14ac:dyDescent="0.25">
      <c r="A862" s="133"/>
      <c r="D862" s="8"/>
    </row>
    <row r="863" spans="1:4" x14ac:dyDescent="0.25">
      <c r="A863" s="133"/>
      <c r="D863" s="8"/>
    </row>
    <row r="864" spans="1:4" x14ac:dyDescent="0.25">
      <c r="A864" s="133"/>
      <c r="D864" s="8"/>
    </row>
    <row r="865" spans="1:4" x14ac:dyDescent="0.25">
      <c r="A865" s="133"/>
      <c r="D865" s="8"/>
    </row>
    <row r="866" spans="1:4" x14ac:dyDescent="0.25">
      <c r="A866" s="133"/>
      <c r="D866" s="8"/>
    </row>
    <row r="867" spans="1:4" x14ac:dyDescent="0.25">
      <c r="A867" s="133"/>
      <c r="D867" s="8"/>
    </row>
    <row r="868" spans="1:4" x14ac:dyDescent="0.25">
      <c r="A868" s="133"/>
      <c r="D868" s="8"/>
    </row>
    <row r="869" spans="1:4" x14ac:dyDescent="0.25">
      <c r="A869" s="133"/>
      <c r="D869" s="8"/>
    </row>
    <row r="870" spans="1:4" x14ac:dyDescent="0.25">
      <c r="A870" s="133"/>
      <c r="D870" s="8"/>
    </row>
    <row r="871" spans="1:4" x14ac:dyDescent="0.25">
      <c r="A871" s="133"/>
      <c r="D871" s="8"/>
    </row>
    <row r="872" spans="1:4" x14ac:dyDescent="0.25">
      <c r="A872" s="133"/>
      <c r="D872" s="8"/>
    </row>
    <row r="873" spans="1:4" x14ac:dyDescent="0.25">
      <c r="A873" s="133"/>
      <c r="D873" s="8"/>
    </row>
    <row r="874" spans="1:4" x14ac:dyDescent="0.25">
      <c r="A874" s="133"/>
      <c r="D874" s="8"/>
    </row>
    <row r="875" spans="1:4" x14ac:dyDescent="0.25">
      <c r="A875" s="133"/>
      <c r="D875" s="8"/>
    </row>
    <row r="876" spans="1:4" x14ac:dyDescent="0.25">
      <c r="A876" s="133"/>
      <c r="D876" s="8"/>
    </row>
    <row r="877" spans="1:4" x14ac:dyDescent="0.25">
      <c r="A877" s="133"/>
      <c r="D877" s="8"/>
    </row>
    <row r="878" spans="1:4" x14ac:dyDescent="0.25">
      <c r="A878" s="133"/>
      <c r="D878" s="8"/>
    </row>
    <row r="879" spans="1:4" x14ac:dyDescent="0.25">
      <c r="A879" s="133"/>
      <c r="D879" s="8"/>
    </row>
    <row r="880" spans="1:4" x14ac:dyDescent="0.25">
      <c r="A880" s="133"/>
      <c r="D880" s="8"/>
    </row>
    <row r="881" spans="1:4" x14ac:dyDescent="0.25">
      <c r="A881" s="133"/>
      <c r="D881" s="8"/>
    </row>
    <row r="882" spans="1:4" x14ac:dyDescent="0.25">
      <c r="A882" s="133"/>
      <c r="D882" s="8"/>
    </row>
    <row r="883" spans="1:4" x14ac:dyDescent="0.25">
      <c r="A883" s="133"/>
      <c r="D883" s="8"/>
    </row>
    <row r="884" spans="1:4" x14ac:dyDescent="0.25">
      <c r="A884" s="133"/>
      <c r="D884" s="8"/>
    </row>
    <row r="885" spans="1:4" x14ac:dyDescent="0.25">
      <c r="A885" s="133"/>
      <c r="D885" s="8"/>
    </row>
    <row r="886" spans="1:4" x14ac:dyDescent="0.25">
      <c r="A886" s="133"/>
      <c r="D886" s="8"/>
    </row>
    <row r="887" spans="1:4" x14ac:dyDescent="0.25">
      <c r="A887" s="133"/>
      <c r="D887" s="8"/>
    </row>
    <row r="888" spans="1:4" x14ac:dyDescent="0.25">
      <c r="A888" s="133"/>
      <c r="D888" s="8"/>
    </row>
    <row r="889" spans="1:4" x14ac:dyDescent="0.25">
      <c r="A889" s="133"/>
      <c r="D889" s="8"/>
    </row>
    <row r="890" spans="1:4" x14ac:dyDescent="0.25">
      <c r="A890" s="133"/>
      <c r="D890" s="8"/>
    </row>
    <row r="891" spans="1:4" x14ac:dyDescent="0.25">
      <c r="A891" s="133"/>
      <c r="D891" s="8"/>
    </row>
    <row r="892" spans="1:4" x14ac:dyDescent="0.25">
      <c r="A892" s="133"/>
      <c r="D892" s="8"/>
    </row>
    <row r="893" spans="1:4" x14ac:dyDescent="0.25">
      <c r="A893" s="133"/>
      <c r="D893" s="8"/>
    </row>
    <row r="894" spans="1:4" x14ac:dyDescent="0.25">
      <c r="A894" s="133"/>
      <c r="D894" s="8"/>
    </row>
    <row r="895" spans="1:4" x14ac:dyDescent="0.25">
      <c r="A895" s="133"/>
      <c r="D895" s="8"/>
    </row>
    <row r="896" spans="1:4" x14ac:dyDescent="0.25">
      <c r="A896" s="133"/>
      <c r="D896" s="8"/>
    </row>
    <row r="897" spans="1:4" x14ac:dyDescent="0.25">
      <c r="A897" s="133"/>
      <c r="D897" s="8"/>
    </row>
    <row r="898" spans="1:4" x14ac:dyDescent="0.25">
      <c r="A898" s="133"/>
      <c r="D898" s="8"/>
    </row>
    <row r="899" spans="1:4" x14ac:dyDescent="0.25">
      <c r="A899" s="133"/>
      <c r="D899" s="8"/>
    </row>
    <row r="900" spans="1:4" x14ac:dyDescent="0.25">
      <c r="A900" s="133"/>
      <c r="D900" s="8"/>
    </row>
    <row r="901" spans="1:4" x14ac:dyDescent="0.25">
      <c r="A901" s="133"/>
      <c r="D901" s="8"/>
    </row>
    <row r="902" spans="1:4" x14ac:dyDescent="0.25">
      <c r="A902" s="133"/>
      <c r="D902" s="8"/>
    </row>
    <row r="903" spans="1:4" x14ac:dyDescent="0.25">
      <c r="A903" s="133"/>
      <c r="D903" s="8"/>
    </row>
    <row r="904" spans="1:4" x14ac:dyDescent="0.25">
      <c r="A904" s="133"/>
      <c r="D904" s="8"/>
    </row>
    <row r="905" spans="1:4" x14ac:dyDescent="0.25">
      <c r="A905" s="133"/>
      <c r="D905" s="8"/>
    </row>
    <row r="906" spans="1:4" x14ac:dyDescent="0.25">
      <c r="A906" s="133"/>
      <c r="D906" s="8"/>
    </row>
    <row r="907" spans="1:4" x14ac:dyDescent="0.25">
      <c r="A907" s="133"/>
      <c r="D907" s="8"/>
    </row>
    <row r="908" spans="1:4" x14ac:dyDescent="0.25">
      <c r="A908" s="133"/>
      <c r="D908" s="8"/>
    </row>
    <row r="909" spans="1:4" x14ac:dyDescent="0.25">
      <c r="A909" s="133"/>
      <c r="D909" s="8"/>
    </row>
    <row r="910" spans="1:4" x14ac:dyDescent="0.25">
      <c r="A910" s="133"/>
      <c r="D910" s="8"/>
    </row>
    <row r="911" spans="1:4" x14ac:dyDescent="0.25">
      <c r="A911" s="133"/>
      <c r="D911" s="8"/>
    </row>
    <row r="912" spans="1:4" x14ac:dyDescent="0.25">
      <c r="A912" s="133"/>
      <c r="D912" s="8"/>
    </row>
    <row r="913" spans="1:4" x14ac:dyDescent="0.25">
      <c r="A913" s="133"/>
      <c r="D913" s="8"/>
    </row>
    <row r="914" spans="1:4" x14ac:dyDescent="0.25">
      <c r="A914" s="133"/>
      <c r="D914" s="8"/>
    </row>
    <row r="915" spans="1:4" x14ac:dyDescent="0.25">
      <c r="A915" s="133"/>
      <c r="D915" s="8"/>
    </row>
    <row r="916" spans="1:4" x14ac:dyDescent="0.25">
      <c r="A916" s="133"/>
      <c r="D916" s="8"/>
    </row>
    <row r="917" spans="1:4" x14ac:dyDescent="0.25">
      <c r="A917" s="133"/>
      <c r="D917" s="8"/>
    </row>
    <row r="918" spans="1:4" x14ac:dyDescent="0.25">
      <c r="A918" s="133"/>
      <c r="D918" s="8"/>
    </row>
    <row r="919" spans="1:4" x14ac:dyDescent="0.25">
      <c r="A919" s="133"/>
      <c r="D919" s="8"/>
    </row>
    <row r="920" spans="1:4" x14ac:dyDescent="0.25">
      <c r="A920" s="133"/>
      <c r="D920" s="8"/>
    </row>
    <row r="921" spans="1:4" x14ac:dyDescent="0.25">
      <c r="A921" s="133"/>
      <c r="D921" s="8"/>
    </row>
    <row r="922" spans="1:4" x14ac:dyDescent="0.25">
      <c r="A922" s="133"/>
      <c r="D922" s="8"/>
    </row>
    <row r="923" spans="1:4" x14ac:dyDescent="0.25">
      <c r="A923" s="133"/>
      <c r="D923" s="8"/>
    </row>
    <row r="924" spans="1:4" x14ac:dyDescent="0.25">
      <c r="A924" s="133"/>
      <c r="D924" s="8"/>
    </row>
    <row r="925" spans="1:4" x14ac:dyDescent="0.25">
      <c r="A925" s="133"/>
      <c r="D925" s="8"/>
    </row>
    <row r="926" spans="1:4" x14ac:dyDescent="0.25">
      <c r="A926" s="133"/>
      <c r="D926" s="8"/>
    </row>
    <row r="927" spans="1:4" x14ac:dyDescent="0.25">
      <c r="A927" s="133"/>
      <c r="D927" s="8"/>
    </row>
    <row r="928" spans="1:4" x14ac:dyDescent="0.25">
      <c r="A928" s="133"/>
      <c r="D928" s="8"/>
    </row>
    <row r="929" spans="1:4" x14ac:dyDescent="0.25">
      <c r="A929" s="133"/>
      <c r="D929" s="8"/>
    </row>
    <row r="930" spans="1:4" x14ac:dyDescent="0.25">
      <c r="A930" s="133"/>
      <c r="D930" s="8"/>
    </row>
    <row r="931" spans="1:4" x14ac:dyDescent="0.25">
      <c r="A931" s="133"/>
      <c r="D931" s="8"/>
    </row>
    <row r="932" spans="1:4" x14ac:dyDescent="0.25">
      <c r="A932" s="133"/>
      <c r="D932" s="8"/>
    </row>
    <row r="933" spans="1:4" x14ac:dyDescent="0.25">
      <c r="A933" s="133"/>
      <c r="D933" s="8"/>
    </row>
    <row r="934" spans="1:4" x14ac:dyDescent="0.25">
      <c r="A934" s="133"/>
      <c r="D934" s="8"/>
    </row>
    <row r="935" spans="1:4" x14ac:dyDescent="0.25">
      <c r="A935" s="133"/>
      <c r="D935" s="8"/>
    </row>
    <row r="936" spans="1:4" x14ac:dyDescent="0.25">
      <c r="A936" s="133"/>
      <c r="D936" s="8"/>
    </row>
    <row r="937" spans="1:4" x14ac:dyDescent="0.25">
      <c r="A937" s="133"/>
      <c r="D937" s="8"/>
    </row>
    <row r="938" spans="1:4" x14ac:dyDescent="0.25">
      <c r="A938" s="133"/>
      <c r="D938" s="8"/>
    </row>
    <row r="939" spans="1:4" x14ac:dyDescent="0.25">
      <c r="A939" s="133"/>
      <c r="D939" s="8"/>
    </row>
    <row r="940" spans="1:4" x14ac:dyDescent="0.25">
      <c r="A940" s="133"/>
      <c r="D940" s="8"/>
    </row>
    <row r="941" spans="1:4" x14ac:dyDescent="0.25">
      <c r="A941" s="133"/>
      <c r="D941" s="8"/>
    </row>
    <row r="942" spans="1:4" x14ac:dyDescent="0.25">
      <c r="A942" s="133"/>
      <c r="D942" s="8"/>
    </row>
    <row r="943" spans="1:4" x14ac:dyDescent="0.25">
      <c r="A943" s="133"/>
      <c r="D943" s="8"/>
    </row>
    <row r="944" spans="1:4" x14ac:dyDescent="0.25">
      <c r="A944" s="133"/>
      <c r="D944" s="8"/>
    </row>
    <row r="945" spans="1:4" x14ac:dyDescent="0.25">
      <c r="A945" s="133"/>
      <c r="D945" s="8"/>
    </row>
    <row r="946" spans="1:4" x14ac:dyDescent="0.25">
      <c r="A946" s="133"/>
      <c r="D946" s="8"/>
    </row>
    <row r="947" spans="1:4" x14ac:dyDescent="0.25">
      <c r="A947" s="133"/>
      <c r="D947" s="8"/>
    </row>
    <row r="948" spans="1:4" x14ac:dyDescent="0.25">
      <c r="A948" s="133"/>
      <c r="D948" s="8"/>
    </row>
    <row r="949" spans="1:4" x14ac:dyDescent="0.25">
      <c r="A949" s="133"/>
      <c r="D949" s="8"/>
    </row>
    <row r="950" spans="1:4" x14ac:dyDescent="0.25">
      <c r="A950" s="133"/>
      <c r="D950" s="8"/>
    </row>
    <row r="951" spans="1:4" x14ac:dyDescent="0.25">
      <c r="A951" s="133"/>
      <c r="D951" s="8"/>
    </row>
    <row r="952" spans="1:4" x14ac:dyDescent="0.25">
      <c r="A952" s="133"/>
      <c r="D952" s="8"/>
    </row>
    <row r="953" spans="1:4" x14ac:dyDescent="0.25">
      <c r="A953" s="133"/>
      <c r="D953" s="8"/>
    </row>
    <row r="954" spans="1:4" x14ac:dyDescent="0.25">
      <c r="A954" s="133"/>
      <c r="D954" s="8"/>
    </row>
    <row r="955" spans="1:4" x14ac:dyDescent="0.25">
      <c r="A955" s="133"/>
      <c r="D955" s="8"/>
    </row>
    <row r="956" spans="1:4" x14ac:dyDescent="0.25">
      <c r="A956" s="133"/>
      <c r="D956" s="8"/>
    </row>
    <row r="957" spans="1:4" x14ac:dyDescent="0.25">
      <c r="A957" s="133"/>
      <c r="D957" s="8"/>
    </row>
    <row r="958" spans="1:4" x14ac:dyDescent="0.25">
      <c r="A958" s="133"/>
      <c r="D958" s="8"/>
    </row>
    <row r="959" spans="1:4" x14ac:dyDescent="0.25">
      <c r="A959" s="133"/>
      <c r="D959" s="8"/>
    </row>
    <row r="960" spans="1:4" x14ac:dyDescent="0.25">
      <c r="A960" s="133"/>
      <c r="D960" s="8"/>
    </row>
    <row r="961" spans="1:4" x14ac:dyDescent="0.25">
      <c r="A961" s="133"/>
      <c r="D961" s="8"/>
    </row>
    <row r="962" spans="1:4" x14ac:dyDescent="0.25">
      <c r="A962" s="133"/>
      <c r="D962" s="8"/>
    </row>
    <row r="963" spans="1:4" x14ac:dyDescent="0.25">
      <c r="A963" s="133"/>
      <c r="D963" s="8"/>
    </row>
    <row r="964" spans="1:4" x14ac:dyDescent="0.25">
      <c r="A964" s="133"/>
      <c r="D964" s="8"/>
    </row>
    <row r="965" spans="1:4" x14ac:dyDescent="0.25">
      <c r="A965" s="133"/>
      <c r="D965" s="8"/>
    </row>
    <row r="966" spans="1:4" x14ac:dyDescent="0.25">
      <c r="A966" s="133"/>
      <c r="D966" s="8"/>
    </row>
    <row r="967" spans="1:4" x14ac:dyDescent="0.25">
      <c r="A967" s="133"/>
      <c r="D967" s="8"/>
    </row>
    <row r="968" spans="1:4" x14ac:dyDescent="0.25">
      <c r="A968" s="133"/>
      <c r="D968" s="8"/>
    </row>
    <row r="969" spans="1:4" x14ac:dyDescent="0.25">
      <c r="A969" s="133"/>
      <c r="D969" s="8"/>
    </row>
    <row r="970" spans="1:4" x14ac:dyDescent="0.25">
      <c r="A970" s="133"/>
      <c r="D970" s="8"/>
    </row>
    <row r="971" spans="1:4" x14ac:dyDescent="0.25">
      <c r="A971" s="133"/>
      <c r="D971" s="8"/>
    </row>
    <row r="972" spans="1:4" x14ac:dyDescent="0.25">
      <c r="A972" s="133"/>
      <c r="D972" s="8"/>
    </row>
    <row r="973" spans="1:4" x14ac:dyDescent="0.25">
      <c r="A973" s="133"/>
      <c r="D973" s="8"/>
    </row>
    <row r="974" spans="1:4" x14ac:dyDescent="0.25">
      <c r="A974" s="133"/>
      <c r="D974" s="8"/>
    </row>
    <row r="975" spans="1:4" x14ac:dyDescent="0.25">
      <c r="A975" s="133"/>
      <c r="D975" s="8"/>
    </row>
    <row r="976" spans="1:4" x14ac:dyDescent="0.25">
      <c r="A976" s="133"/>
      <c r="D976" s="8"/>
    </row>
    <row r="977" spans="1:4" x14ac:dyDescent="0.25">
      <c r="A977" s="133"/>
      <c r="D977" s="8"/>
    </row>
    <row r="978" spans="1:4" x14ac:dyDescent="0.25">
      <c r="A978" s="133"/>
      <c r="D978" s="8"/>
    </row>
    <row r="979" spans="1:4" x14ac:dyDescent="0.25">
      <c r="A979" s="133"/>
      <c r="D979" s="8"/>
    </row>
    <row r="980" spans="1:4" x14ac:dyDescent="0.25">
      <c r="A980" s="133"/>
      <c r="D980" s="8"/>
    </row>
    <row r="981" spans="1:4" x14ac:dyDescent="0.25">
      <c r="A981" s="133"/>
      <c r="D981" s="8"/>
    </row>
    <row r="982" spans="1:4" x14ac:dyDescent="0.25">
      <c r="A982" s="133"/>
      <c r="D982" s="8"/>
    </row>
    <row r="983" spans="1:4" x14ac:dyDescent="0.25">
      <c r="A983" s="133"/>
      <c r="D983" s="8"/>
    </row>
    <row r="984" spans="1:4" x14ac:dyDescent="0.25">
      <c r="A984" s="133"/>
      <c r="D984" s="8"/>
    </row>
    <row r="985" spans="1:4" x14ac:dyDescent="0.25">
      <c r="A985" s="133"/>
      <c r="D985" s="8"/>
    </row>
    <row r="986" spans="1:4" x14ac:dyDescent="0.25">
      <c r="A986" s="133"/>
      <c r="D986" s="8"/>
    </row>
    <row r="987" spans="1:4" x14ac:dyDescent="0.25">
      <c r="A987" s="133"/>
      <c r="D987" s="8"/>
    </row>
    <row r="988" spans="1:4" x14ac:dyDescent="0.25">
      <c r="A988" s="133"/>
      <c r="D988" s="8"/>
    </row>
    <row r="989" spans="1:4" x14ac:dyDescent="0.25">
      <c r="A989" s="133"/>
      <c r="D989" s="8"/>
    </row>
    <row r="990" spans="1:4" x14ac:dyDescent="0.25">
      <c r="A990" s="133"/>
      <c r="D990" s="8"/>
    </row>
    <row r="991" spans="1:4" x14ac:dyDescent="0.25">
      <c r="A991" s="133"/>
      <c r="D991" s="8"/>
    </row>
    <row r="992" spans="1:4" x14ac:dyDescent="0.25">
      <c r="A992" s="133"/>
      <c r="D992" s="8"/>
    </row>
    <row r="993" spans="1:4" x14ac:dyDescent="0.25">
      <c r="A993" s="133"/>
      <c r="D993" s="8"/>
    </row>
    <row r="994" spans="1:4" x14ac:dyDescent="0.25">
      <c r="A994" s="133"/>
      <c r="D994" s="8"/>
    </row>
    <row r="995" spans="1:4" x14ac:dyDescent="0.25">
      <c r="A995" s="133"/>
      <c r="D995" s="8"/>
    </row>
    <row r="996" spans="1:4" x14ac:dyDescent="0.25">
      <c r="A996" s="133"/>
      <c r="D996" s="8"/>
    </row>
    <row r="997" spans="1:4" x14ac:dyDescent="0.25">
      <c r="A997" s="133"/>
      <c r="D997" s="8"/>
    </row>
    <row r="998" spans="1:4" x14ac:dyDescent="0.25">
      <c r="A998" s="133"/>
      <c r="D998" s="8"/>
    </row>
    <row r="999" spans="1:4" x14ac:dyDescent="0.25">
      <c r="A999" s="133"/>
      <c r="D999" s="8"/>
    </row>
    <row r="1000" spans="1:4" x14ac:dyDescent="0.25">
      <c r="A1000" s="133"/>
      <c r="D1000" s="8"/>
    </row>
    <row r="1001" spans="1:4" x14ac:dyDescent="0.25">
      <c r="A1001" s="133"/>
      <c r="D1001" s="8"/>
    </row>
    <row r="1002" spans="1:4" x14ac:dyDescent="0.25">
      <c r="A1002" s="133"/>
      <c r="D1002" s="8"/>
    </row>
    <row r="1003" spans="1:4" x14ac:dyDescent="0.25">
      <c r="A1003" s="133"/>
      <c r="D1003" s="8"/>
    </row>
    <row r="1004" spans="1:4" x14ac:dyDescent="0.25">
      <c r="A1004" s="133"/>
      <c r="D1004" s="8"/>
    </row>
    <row r="1005" spans="1:4" x14ac:dyDescent="0.25">
      <c r="A1005" s="133"/>
      <c r="D1005" s="8"/>
    </row>
    <row r="1006" spans="1:4" x14ac:dyDescent="0.25">
      <c r="A1006" s="133"/>
      <c r="D1006" s="8"/>
    </row>
    <row r="1007" spans="1:4" x14ac:dyDescent="0.25">
      <c r="A1007" s="133"/>
      <c r="D1007" s="8"/>
    </row>
    <row r="1008" spans="1:4" x14ac:dyDescent="0.25">
      <c r="A1008" s="133"/>
      <c r="D1008" s="8"/>
    </row>
    <row r="1009" spans="1:4" x14ac:dyDescent="0.25">
      <c r="A1009" s="133"/>
      <c r="D1009" s="8"/>
    </row>
    <row r="1010" spans="1:4" x14ac:dyDescent="0.25">
      <c r="A1010" s="133"/>
      <c r="D1010" s="8"/>
    </row>
    <row r="1011" spans="1:4" x14ac:dyDescent="0.25">
      <c r="A1011" s="133"/>
      <c r="D1011" s="8"/>
    </row>
    <row r="1012" spans="1:4" x14ac:dyDescent="0.25">
      <c r="A1012" s="133"/>
      <c r="D1012" s="8"/>
    </row>
    <row r="1013" spans="1:4" x14ac:dyDescent="0.25">
      <c r="A1013" s="133"/>
      <c r="D1013" s="8"/>
    </row>
    <row r="1014" spans="1:4" x14ac:dyDescent="0.25">
      <c r="A1014" s="133"/>
      <c r="D1014" s="8"/>
    </row>
    <row r="1015" spans="1:4" x14ac:dyDescent="0.25">
      <c r="A1015" s="133"/>
      <c r="D1015" s="8"/>
    </row>
    <row r="1016" spans="1:4" x14ac:dyDescent="0.25">
      <c r="A1016" s="133"/>
      <c r="D1016" s="8"/>
    </row>
    <row r="1017" spans="1:4" x14ac:dyDescent="0.25">
      <c r="A1017" s="133"/>
      <c r="D1017" s="8"/>
    </row>
    <row r="1018" spans="1:4" x14ac:dyDescent="0.25">
      <c r="A1018" s="133"/>
      <c r="D1018" s="8"/>
    </row>
    <row r="1019" spans="1:4" x14ac:dyDescent="0.25">
      <c r="A1019" s="133"/>
      <c r="D1019" s="8"/>
    </row>
    <row r="1020" spans="1:4" x14ac:dyDescent="0.25">
      <c r="A1020" s="133"/>
      <c r="D1020" s="8"/>
    </row>
    <row r="1021" spans="1:4" x14ac:dyDescent="0.25">
      <c r="A1021" s="133"/>
      <c r="D1021" s="8"/>
    </row>
    <row r="1022" spans="1:4" x14ac:dyDescent="0.25">
      <c r="A1022" s="133"/>
      <c r="D1022" s="8"/>
    </row>
    <row r="1023" spans="1:4" x14ac:dyDescent="0.25">
      <c r="A1023" s="133"/>
      <c r="D1023" s="8"/>
    </row>
    <row r="1024" spans="1:4" x14ac:dyDescent="0.25">
      <c r="A1024" s="133"/>
      <c r="D1024" s="8"/>
    </row>
    <row r="1025" spans="1:4" x14ac:dyDescent="0.25">
      <c r="A1025" s="133"/>
      <c r="D1025" s="8"/>
    </row>
    <row r="1026" spans="1:4" x14ac:dyDescent="0.25">
      <c r="A1026" s="133"/>
      <c r="D1026" s="8"/>
    </row>
    <row r="1027" spans="1:4" x14ac:dyDescent="0.25">
      <c r="A1027" s="133"/>
      <c r="D1027" s="8"/>
    </row>
    <row r="1028" spans="1:4" x14ac:dyDescent="0.25">
      <c r="A1028" s="133"/>
      <c r="D1028" s="8"/>
    </row>
    <row r="1029" spans="1:4" x14ac:dyDescent="0.25">
      <c r="A1029" s="133"/>
      <c r="D1029" s="8"/>
    </row>
    <row r="1030" spans="1:4" x14ac:dyDescent="0.25">
      <c r="A1030" s="133"/>
      <c r="D1030" s="8"/>
    </row>
    <row r="1031" spans="1:4" x14ac:dyDescent="0.25">
      <c r="A1031" s="133"/>
      <c r="D1031" s="8"/>
    </row>
    <row r="1032" spans="1:4" x14ac:dyDescent="0.25">
      <c r="A1032" s="133"/>
      <c r="D1032" s="8"/>
    </row>
    <row r="1033" spans="1:4" x14ac:dyDescent="0.25">
      <c r="A1033" s="133"/>
      <c r="D1033" s="8"/>
    </row>
    <row r="1034" spans="1:4" x14ac:dyDescent="0.25">
      <c r="A1034" s="133"/>
      <c r="D1034" s="8"/>
    </row>
    <row r="1035" spans="1:4" x14ac:dyDescent="0.25">
      <c r="A1035" s="133"/>
      <c r="D1035" s="8"/>
    </row>
    <row r="1036" spans="1:4" x14ac:dyDescent="0.25">
      <c r="A1036" s="133"/>
      <c r="D1036" s="8"/>
    </row>
    <row r="1037" spans="1:4" x14ac:dyDescent="0.25">
      <c r="A1037" s="133"/>
      <c r="D1037" s="8"/>
    </row>
    <row r="1038" spans="1:4" x14ac:dyDescent="0.25">
      <c r="A1038" s="133"/>
      <c r="D1038" s="8"/>
    </row>
    <row r="1039" spans="1:4" x14ac:dyDescent="0.25">
      <c r="A1039" s="133"/>
      <c r="D1039" s="8"/>
    </row>
    <row r="1040" spans="1:4" x14ac:dyDescent="0.25">
      <c r="A1040" s="133"/>
      <c r="D1040" s="8"/>
    </row>
    <row r="1041" spans="1:4" x14ac:dyDescent="0.25">
      <c r="A1041" s="133"/>
      <c r="D1041" s="8"/>
    </row>
    <row r="1042" spans="1:4" x14ac:dyDescent="0.25">
      <c r="A1042" s="133"/>
      <c r="D1042" s="8"/>
    </row>
    <row r="1043" spans="1:4" x14ac:dyDescent="0.25">
      <c r="A1043" s="133"/>
      <c r="D1043" s="8"/>
    </row>
    <row r="1044" spans="1:4" x14ac:dyDescent="0.25">
      <c r="A1044" s="133"/>
      <c r="D1044" s="8"/>
    </row>
    <row r="1045" spans="1:4" x14ac:dyDescent="0.25">
      <c r="A1045" s="133"/>
      <c r="D1045" s="8"/>
    </row>
    <row r="1046" spans="1:4" x14ac:dyDescent="0.25">
      <c r="A1046" s="133"/>
      <c r="D1046" s="8"/>
    </row>
    <row r="1047" spans="1:4" x14ac:dyDescent="0.25">
      <c r="A1047" s="133"/>
      <c r="D1047" s="8"/>
    </row>
    <row r="1048" spans="1:4" x14ac:dyDescent="0.25">
      <c r="A1048" s="133"/>
      <c r="D1048" s="8"/>
    </row>
    <row r="1049" spans="1:4" x14ac:dyDescent="0.25">
      <c r="A1049" s="133"/>
      <c r="D1049" s="8"/>
    </row>
    <row r="1050" spans="1:4" x14ac:dyDescent="0.25">
      <c r="A1050" s="133"/>
      <c r="D1050" s="8"/>
    </row>
    <row r="1051" spans="1:4" x14ac:dyDescent="0.25">
      <c r="A1051" s="133"/>
      <c r="D1051" s="8"/>
    </row>
    <row r="1052" spans="1:4" x14ac:dyDescent="0.25">
      <c r="A1052" s="133"/>
      <c r="D1052" s="8"/>
    </row>
    <row r="1053" spans="1:4" x14ac:dyDescent="0.25">
      <c r="A1053" s="133"/>
      <c r="D1053" s="8"/>
    </row>
    <row r="1054" spans="1:4" x14ac:dyDescent="0.25">
      <c r="A1054" s="133"/>
      <c r="D1054" s="8"/>
    </row>
    <row r="1055" spans="1:4" x14ac:dyDescent="0.25">
      <c r="A1055" s="133"/>
      <c r="D1055" s="8"/>
    </row>
    <row r="1056" spans="1:4" x14ac:dyDescent="0.25">
      <c r="A1056" s="133"/>
      <c r="D1056" s="8"/>
    </row>
    <row r="1057" spans="1:4" x14ac:dyDescent="0.25">
      <c r="A1057" s="133"/>
      <c r="D1057" s="8"/>
    </row>
    <row r="1058" spans="1:4" x14ac:dyDescent="0.25">
      <c r="A1058" s="133"/>
      <c r="D1058" s="8"/>
    </row>
    <row r="1059" spans="1:4" x14ac:dyDescent="0.25">
      <c r="A1059" s="133"/>
      <c r="D1059" s="8"/>
    </row>
    <row r="1060" spans="1:4" x14ac:dyDescent="0.25">
      <c r="A1060" s="133"/>
      <c r="D1060" s="8"/>
    </row>
    <row r="1061" spans="1:4" x14ac:dyDescent="0.25">
      <c r="A1061" s="133"/>
      <c r="D1061" s="8"/>
    </row>
    <row r="1062" spans="1:4" x14ac:dyDescent="0.25">
      <c r="A1062" s="133"/>
      <c r="D1062" s="8"/>
    </row>
    <row r="1063" spans="1:4" x14ac:dyDescent="0.25">
      <c r="A1063" s="133"/>
      <c r="D1063" s="8"/>
    </row>
    <row r="1064" spans="1:4" x14ac:dyDescent="0.25">
      <c r="A1064" s="133"/>
      <c r="D1064" s="8"/>
    </row>
    <row r="1065" spans="1:4" x14ac:dyDescent="0.25">
      <c r="A1065" s="133"/>
      <c r="D1065" s="8"/>
    </row>
    <row r="1066" spans="1:4" x14ac:dyDescent="0.25">
      <c r="A1066" s="133"/>
      <c r="D1066" s="8"/>
    </row>
    <row r="1067" spans="1:4" x14ac:dyDescent="0.25">
      <c r="A1067" s="133"/>
      <c r="D1067" s="8"/>
    </row>
    <row r="1068" spans="1:4" x14ac:dyDescent="0.25">
      <c r="A1068" s="133"/>
      <c r="D1068" s="8"/>
    </row>
    <row r="1069" spans="1:4" x14ac:dyDescent="0.25">
      <c r="A1069" s="133"/>
      <c r="D1069" s="8"/>
    </row>
    <row r="1070" spans="1:4" x14ac:dyDescent="0.25">
      <c r="A1070" s="133"/>
      <c r="D1070" s="8"/>
    </row>
    <row r="1071" spans="1:4" x14ac:dyDescent="0.25">
      <c r="A1071" s="133"/>
      <c r="D1071" s="8"/>
    </row>
    <row r="1072" spans="1:4" x14ac:dyDescent="0.25">
      <c r="A1072" s="133"/>
      <c r="D1072" s="8"/>
    </row>
    <row r="1073" spans="1:4" x14ac:dyDescent="0.25">
      <c r="A1073" s="133"/>
      <c r="D1073" s="8"/>
    </row>
    <row r="1074" spans="1:4" x14ac:dyDescent="0.25">
      <c r="A1074" s="133"/>
      <c r="D1074" s="8"/>
    </row>
    <row r="1075" spans="1:4" x14ac:dyDescent="0.25">
      <c r="A1075" s="133"/>
      <c r="D1075" s="8"/>
    </row>
    <row r="1076" spans="1:4" x14ac:dyDescent="0.25">
      <c r="A1076" s="133"/>
      <c r="D1076" s="8"/>
    </row>
    <row r="1077" spans="1:4" x14ac:dyDescent="0.25">
      <c r="A1077" s="133"/>
      <c r="D1077" s="8"/>
    </row>
    <row r="1078" spans="1:4" x14ac:dyDescent="0.25">
      <c r="A1078" s="133"/>
      <c r="D1078" s="8"/>
    </row>
    <row r="1079" spans="1:4" x14ac:dyDescent="0.25">
      <c r="A1079" s="133"/>
      <c r="D1079" s="8"/>
    </row>
    <row r="1080" spans="1:4" x14ac:dyDescent="0.25">
      <c r="A1080" s="133"/>
      <c r="D1080" s="8"/>
    </row>
    <row r="1081" spans="1:4" x14ac:dyDescent="0.25">
      <c r="A1081" s="133"/>
      <c r="D1081" s="8"/>
    </row>
    <row r="1082" spans="1:4" x14ac:dyDescent="0.25">
      <c r="A1082" s="133"/>
      <c r="D1082" s="8"/>
    </row>
    <row r="1083" spans="1:4" x14ac:dyDescent="0.25">
      <c r="A1083" s="133"/>
      <c r="D1083" s="8"/>
    </row>
    <row r="1084" spans="1:4" x14ac:dyDescent="0.25">
      <c r="A1084" s="133"/>
      <c r="D1084" s="8"/>
    </row>
    <row r="1085" spans="1:4" x14ac:dyDescent="0.25">
      <c r="A1085" s="133"/>
      <c r="D1085" s="8"/>
    </row>
    <row r="1086" spans="1:4" x14ac:dyDescent="0.25">
      <c r="A1086" s="133"/>
      <c r="D1086" s="8"/>
    </row>
    <row r="1087" spans="1:4" x14ac:dyDescent="0.25">
      <c r="A1087" s="133"/>
      <c r="D1087" s="8"/>
    </row>
    <row r="1088" spans="1:4" x14ac:dyDescent="0.25">
      <c r="A1088" s="133"/>
      <c r="D1088" s="8"/>
    </row>
    <row r="1089" spans="1:4" x14ac:dyDescent="0.25">
      <c r="A1089" s="133"/>
      <c r="D1089" s="8"/>
    </row>
    <row r="1090" spans="1:4" x14ac:dyDescent="0.25">
      <c r="A1090" s="133"/>
      <c r="D1090" s="8"/>
    </row>
    <row r="1091" spans="1:4" x14ac:dyDescent="0.25">
      <c r="A1091" s="133"/>
      <c r="D1091" s="8"/>
    </row>
    <row r="1092" spans="1:4" x14ac:dyDescent="0.25">
      <c r="A1092" s="133"/>
      <c r="D1092" s="8"/>
    </row>
    <row r="1093" spans="1:4" x14ac:dyDescent="0.25">
      <c r="A1093" s="133"/>
      <c r="D1093" s="8"/>
    </row>
    <row r="1094" spans="1:4" x14ac:dyDescent="0.25">
      <c r="A1094" s="133"/>
      <c r="D1094" s="8"/>
    </row>
    <row r="1095" spans="1:4" x14ac:dyDescent="0.25">
      <c r="A1095" s="133"/>
      <c r="D1095" s="8"/>
    </row>
    <row r="1096" spans="1:4" x14ac:dyDescent="0.25">
      <c r="A1096" s="133"/>
      <c r="D1096" s="8"/>
    </row>
    <row r="1097" spans="1:4" x14ac:dyDescent="0.25">
      <c r="A1097" s="133"/>
      <c r="D1097" s="8"/>
    </row>
    <row r="1098" spans="1:4" x14ac:dyDescent="0.25">
      <c r="A1098" s="133"/>
      <c r="D1098" s="8"/>
    </row>
    <row r="1099" spans="1:4" x14ac:dyDescent="0.25">
      <c r="A1099" s="133"/>
      <c r="D1099" s="8"/>
    </row>
    <row r="1100" spans="1:4" x14ac:dyDescent="0.25">
      <c r="A1100" s="133"/>
      <c r="D1100" s="8"/>
    </row>
    <row r="1101" spans="1:4" x14ac:dyDescent="0.25">
      <c r="A1101" s="133"/>
      <c r="D1101" s="8"/>
    </row>
    <row r="1102" spans="1:4" x14ac:dyDescent="0.25">
      <c r="A1102" s="133"/>
      <c r="D1102" s="8"/>
    </row>
    <row r="1103" spans="1:4" x14ac:dyDescent="0.25">
      <c r="A1103" s="133"/>
      <c r="D1103" s="8"/>
    </row>
    <row r="1104" spans="1:4" x14ac:dyDescent="0.25">
      <c r="A1104" s="133"/>
      <c r="D1104" s="8"/>
    </row>
    <row r="1105" spans="1:4" x14ac:dyDescent="0.25">
      <c r="A1105" s="133"/>
      <c r="D1105" s="8"/>
    </row>
    <row r="1106" spans="1:4" x14ac:dyDescent="0.25">
      <c r="A1106" s="133"/>
      <c r="D1106" s="8"/>
    </row>
    <row r="1107" spans="1:4" x14ac:dyDescent="0.25">
      <c r="A1107" s="133"/>
      <c r="D1107" s="8"/>
    </row>
    <row r="1108" spans="1:4" x14ac:dyDescent="0.25">
      <c r="A1108" s="133"/>
      <c r="D1108" s="8"/>
    </row>
    <row r="1109" spans="1:4" x14ac:dyDescent="0.25">
      <c r="A1109" s="133"/>
      <c r="D1109" s="8"/>
    </row>
    <row r="1110" spans="1:4" x14ac:dyDescent="0.25">
      <c r="A1110" s="133"/>
      <c r="D1110" s="8"/>
    </row>
    <row r="1111" spans="1:4" x14ac:dyDescent="0.25">
      <c r="A1111" s="133"/>
      <c r="D1111" s="8"/>
    </row>
    <row r="1112" spans="1:4" x14ac:dyDescent="0.25">
      <c r="A1112" s="133"/>
      <c r="D1112" s="8"/>
    </row>
    <row r="1113" spans="1:4" x14ac:dyDescent="0.25">
      <c r="A1113" s="133"/>
      <c r="D1113" s="8"/>
    </row>
    <row r="1114" spans="1:4" x14ac:dyDescent="0.25">
      <c r="A1114" s="133"/>
      <c r="D1114" s="8"/>
    </row>
    <row r="1115" spans="1:4" x14ac:dyDescent="0.25">
      <c r="A1115" s="133"/>
      <c r="D1115" s="8"/>
    </row>
    <row r="1116" spans="1:4" x14ac:dyDescent="0.25">
      <c r="A1116" s="133"/>
      <c r="D1116" s="8"/>
    </row>
    <row r="1117" spans="1:4" x14ac:dyDescent="0.25">
      <c r="A1117" s="133"/>
      <c r="D1117" s="8"/>
    </row>
    <row r="1118" spans="1:4" x14ac:dyDescent="0.25">
      <c r="A1118" s="133"/>
      <c r="D1118" s="8"/>
    </row>
    <row r="1119" spans="1:4" x14ac:dyDescent="0.25">
      <c r="A1119" s="133"/>
      <c r="D1119" s="8"/>
    </row>
    <row r="1120" spans="1:4" x14ac:dyDescent="0.25">
      <c r="A1120" s="133"/>
      <c r="D1120" s="8"/>
    </row>
    <row r="1121" spans="1:4" x14ac:dyDescent="0.25">
      <c r="A1121" s="133"/>
      <c r="D1121" s="8"/>
    </row>
    <row r="1122" spans="1:4" x14ac:dyDescent="0.25">
      <c r="A1122" s="133"/>
      <c r="D1122" s="8"/>
    </row>
    <row r="1123" spans="1:4" x14ac:dyDescent="0.25">
      <c r="A1123" s="133"/>
      <c r="D1123" s="8"/>
    </row>
    <row r="1124" spans="1:4" x14ac:dyDescent="0.25">
      <c r="A1124" s="133"/>
      <c r="D1124" s="8"/>
    </row>
    <row r="1125" spans="1:4" x14ac:dyDescent="0.25">
      <c r="A1125" s="133"/>
      <c r="D1125" s="8"/>
    </row>
    <row r="1126" spans="1:4" x14ac:dyDescent="0.25">
      <c r="A1126" s="133"/>
      <c r="D1126" s="8"/>
    </row>
    <row r="1127" spans="1:4" x14ac:dyDescent="0.25">
      <c r="A1127" s="133"/>
      <c r="D1127" s="8"/>
    </row>
    <row r="1128" spans="1:4" x14ac:dyDescent="0.25">
      <c r="A1128" s="133"/>
      <c r="D1128" s="8"/>
    </row>
    <row r="1129" spans="1:4" x14ac:dyDescent="0.25">
      <c r="A1129" s="133"/>
      <c r="D1129" s="8"/>
    </row>
    <row r="1130" spans="1:4" x14ac:dyDescent="0.25">
      <c r="A1130" s="133"/>
      <c r="D1130" s="8"/>
    </row>
    <row r="1131" spans="1:4" x14ac:dyDescent="0.25">
      <c r="A1131" s="133"/>
      <c r="D1131" s="8"/>
    </row>
    <row r="1132" spans="1:4" x14ac:dyDescent="0.25">
      <c r="A1132" s="133"/>
      <c r="D1132" s="8"/>
    </row>
    <row r="1133" spans="1:4" x14ac:dyDescent="0.25">
      <c r="A1133" s="133"/>
      <c r="D1133" s="8"/>
    </row>
    <row r="1134" spans="1:4" x14ac:dyDescent="0.25">
      <c r="A1134" s="133"/>
      <c r="D1134" s="8"/>
    </row>
    <row r="1135" spans="1:4" x14ac:dyDescent="0.25">
      <c r="A1135" s="133"/>
      <c r="D1135" s="8"/>
    </row>
    <row r="1136" spans="1:4" x14ac:dyDescent="0.25">
      <c r="A1136" s="133"/>
      <c r="D1136" s="8"/>
    </row>
    <row r="1137" spans="1:4" x14ac:dyDescent="0.25">
      <c r="A1137" s="133"/>
      <c r="D1137" s="8"/>
    </row>
    <row r="1138" spans="1:4" x14ac:dyDescent="0.25">
      <c r="A1138" s="133"/>
      <c r="D1138" s="8"/>
    </row>
    <row r="1139" spans="1:4" x14ac:dyDescent="0.25">
      <c r="A1139" s="133"/>
      <c r="D1139" s="8"/>
    </row>
    <row r="1140" spans="1:4" x14ac:dyDescent="0.25">
      <c r="A1140" s="133"/>
      <c r="D1140" s="8"/>
    </row>
    <row r="1141" spans="1:4" x14ac:dyDescent="0.25">
      <c r="A1141" s="133"/>
      <c r="D1141" s="8"/>
    </row>
    <row r="1142" spans="1:4" x14ac:dyDescent="0.25">
      <c r="A1142" s="133"/>
      <c r="D1142" s="8"/>
    </row>
    <row r="1143" spans="1:4" x14ac:dyDescent="0.25">
      <c r="A1143" s="133"/>
      <c r="D1143" s="8"/>
    </row>
    <row r="1144" spans="1:4" x14ac:dyDescent="0.25">
      <c r="A1144" s="133"/>
      <c r="D1144" s="8"/>
    </row>
    <row r="1145" spans="1:4" x14ac:dyDescent="0.25">
      <c r="A1145" s="133"/>
      <c r="D1145" s="8"/>
    </row>
    <row r="1146" spans="1:4" x14ac:dyDescent="0.25">
      <c r="A1146" s="133"/>
      <c r="D1146" s="8"/>
    </row>
    <row r="1147" spans="1:4" x14ac:dyDescent="0.25">
      <c r="A1147" s="133"/>
      <c r="D1147" s="8"/>
    </row>
    <row r="1148" spans="1:4" x14ac:dyDescent="0.25">
      <c r="A1148" s="133"/>
      <c r="D1148" s="8"/>
    </row>
    <row r="1149" spans="1:4" x14ac:dyDescent="0.25">
      <c r="A1149" s="133"/>
      <c r="D1149" s="8"/>
    </row>
    <row r="1150" spans="1:4" x14ac:dyDescent="0.25">
      <c r="A1150" s="133"/>
      <c r="D1150" s="8"/>
    </row>
    <row r="1151" spans="1:4" x14ac:dyDescent="0.25">
      <c r="A1151" s="133"/>
      <c r="D1151" s="8"/>
    </row>
    <row r="1152" spans="1:4" x14ac:dyDescent="0.25">
      <c r="A1152" s="133"/>
      <c r="D1152" s="8"/>
    </row>
    <row r="1153" spans="1:4" x14ac:dyDescent="0.25">
      <c r="A1153" s="133"/>
      <c r="D1153" s="8"/>
    </row>
    <row r="1154" spans="1:4" x14ac:dyDescent="0.25">
      <c r="A1154" s="133"/>
      <c r="D1154" s="8"/>
    </row>
    <row r="1155" spans="1:4" x14ac:dyDescent="0.25">
      <c r="A1155" s="133"/>
      <c r="D1155" s="8"/>
    </row>
    <row r="1156" spans="1:4" x14ac:dyDescent="0.25">
      <c r="A1156" s="133"/>
      <c r="D1156" s="8"/>
    </row>
    <row r="1157" spans="1:4" x14ac:dyDescent="0.25">
      <c r="A1157" s="133"/>
      <c r="D1157" s="8"/>
    </row>
    <row r="1158" spans="1:4" x14ac:dyDescent="0.25">
      <c r="A1158" s="133"/>
      <c r="D1158" s="8"/>
    </row>
    <row r="1159" spans="1:4" x14ac:dyDescent="0.25">
      <c r="A1159" s="133"/>
      <c r="D1159" s="8"/>
    </row>
    <row r="1160" spans="1:4" x14ac:dyDescent="0.25">
      <c r="A1160" s="133"/>
      <c r="D1160" s="8"/>
    </row>
    <row r="1161" spans="1:4" x14ac:dyDescent="0.25">
      <c r="A1161" s="133"/>
      <c r="D1161" s="8"/>
    </row>
    <row r="1162" spans="1:4" x14ac:dyDescent="0.25">
      <c r="A1162" s="133"/>
      <c r="D1162" s="8"/>
    </row>
    <row r="1163" spans="1:4" x14ac:dyDescent="0.25">
      <c r="A1163" s="133"/>
      <c r="D1163" s="8"/>
    </row>
    <row r="1164" spans="1:4" x14ac:dyDescent="0.25">
      <c r="A1164" s="133"/>
      <c r="D1164" s="8"/>
    </row>
    <row r="1165" spans="1:4" x14ac:dyDescent="0.25">
      <c r="A1165" s="133"/>
      <c r="D1165" s="8"/>
    </row>
    <row r="1166" spans="1:4" x14ac:dyDescent="0.25">
      <c r="A1166" s="133"/>
      <c r="D1166" s="8"/>
    </row>
    <row r="1167" spans="1:4" x14ac:dyDescent="0.25">
      <c r="A1167" s="133"/>
      <c r="D1167" s="8"/>
    </row>
    <row r="1168" spans="1:4" x14ac:dyDescent="0.25">
      <c r="A1168" s="133"/>
      <c r="D1168" s="8"/>
    </row>
    <row r="1169" spans="1:4" x14ac:dyDescent="0.25">
      <c r="A1169" s="133"/>
      <c r="D1169" s="8"/>
    </row>
    <row r="1170" spans="1:4" x14ac:dyDescent="0.25">
      <c r="A1170" s="133"/>
      <c r="D1170" s="8"/>
    </row>
    <row r="1171" spans="1:4" x14ac:dyDescent="0.25">
      <c r="A1171" s="133"/>
      <c r="D1171" s="8"/>
    </row>
    <row r="1172" spans="1:4" x14ac:dyDescent="0.25">
      <c r="A1172" s="133"/>
      <c r="D1172" s="8"/>
    </row>
    <row r="1173" spans="1:4" x14ac:dyDescent="0.25">
      <c r="A1173" s="133"/>
      <c r="D1173" s="8"/>
    </row>
    <row r="1174" spans="1:4" x14ac:dyDescent="0.25">
      <c r="A1174" s="133"/>
      <c r="D1174" s="8"/>
    </row>
    <row r="1175" spans="1:4" x14ac:dyDescent="0.25">
      <c r="A1175" s="133"/>
      <c r="D1175" s="8"/>
    </row>
    <row r="1176" spans="1:4" x14ac:dyDescent="0.25">
      <c r="A1176" s="133"/>
      <c r="D1176" s="8"/>
    </row>
    <row r="1177" spans="1:4" x14ac:dyDescent="0.25">
      <c r="A1177" s="133"/>
      <c r="D1177" s="8"/>
    </row>
    <row r="1178" spans="1:4" x14ac:dyDescent="0.25">
      <c r="A1178" s="133"/>
      <c r="D1178" s="8"/>
    </row>
    <row r="1179" spans="1:4" x14ac:dyDescent="0.25">
      <c r="A1179" s="133"/>
      <c r="D1179" s="8"/>
    </row>
    <row r="1180" spans="1:4" x14ac:dyDescent="0.25">
      <c r="A1180" s="133"/>
      <c r="D1180" s="8"/>
    </row>
    <row r="1181" spans="1:4" x14ac:dyDescent="0.25">
      <c r="A1181" s="133"/>
      <c r="D1181" s="8"/>
    </row>
    <row r="1182" spans="1:4" x14ac:dyDescent="0.25">
      <c r="A1182" s="133"/>
      <c r="D1182" s="8"/>
    </row>
    <row r="1183" spans="1:4" x14ac:dyDescent="0.25">
      <c r="A1183" s="133"/>
      <c r="D1183" s="8"/>
    </row>
    <row r="1184" spans="1:4" x14ac:dyDescent="0.25">
      <c r="A1184" s="133"/>
      <c r="D1184" s="8"/>
    </row>
    <row r="1185" spans="1:4" x14ac:dyDescent="0.25">
      <c r="A1185" s="133"/>
      <c r="D1185" s="8"/>
    </row>
    <row r="1186" spans="1:4" x14ac:dyDescent="0.25">
      <c r="A1186" s="133"/>
      <c r="D1186" s="8"/>
    </row>
    <row r="1187" spans="1:4" x14ac:dyDescent="0.25">
      <c r="A1187" s="133"/>
      <c r="D1187" s="8"/>
    </row>
    <row r="1188" spans="1:4" x14ac:dyDescent="0.25">
      <c r="A1188" s="133"/>
      <c r="D1188" s="8"/>
    </row>
    <row r="1189" spans="1:4" x14ac:dyDescent="0.25">
      <c r="A1189" s="133"/>
      <c r="D1189" s="8"/>
    </row>
    <row r="1190" spans="1:4" x14ac:dyDescent="0.25">
      <c r="A1190" s="133"/>
      <c r="D1190" s="8"/>
    </row>
    <row r="1191" spans="1:4" x14ac:dyDescent="0.25">
      <c r="A1191" s="133"/>
      <c r="D1191" s="8"/>
    </row>
    <row r="1192" spans="1:4" x14ac:dyDescent="0.25">
      <c r="A1192" s="133"/>
      <c r="D1192" s="8"/>
    </row>
    <row r="1193" spans="1:4" x14ac:dyDescent="0.25">
      <c r="A1193" s="133"/>
      <c r="D1193" s="8"/>
    </row>
    <row r="1194" spans="1:4" x14ac:dyDescent="0.25">
      <c r="A1194" s="133"/>
      <c r="D1194" s="8"/>
    </row>
    <row r="1195" spans="1:4" x14ac:dyDescent="0.25">
      <c r="A1195" s="133"/>
      <c r="D1195" s="8"/>
    </row>
    <row r="1196" spans="1:4" x14ac:dyDescent="0.25">
      <c r="A1196" s="133"/>
      <c r="D1196" s="8"/>
    </row>
    <row r="1197" spans="1:4" x14ac:dyDescent="0.25">
      <c r="A1197" s="133"/>
      <c r="D1197" s="8"/>
    </row>
    <row r="1198" spans="1:4" x14ac:dyDescent="0.25">
      <c r="A1198" s="133"/>
      <c r="D1198" s="8"/>
    </row>
    <row r="1199" spans="1:4" x14ac:dyDescent="0.25">
      <c r="A1199" s="133"/>
      <c r="D1199" s="8"/>
    </row>
    <row r="1200" spans="1:4" x14ac:dyDescent="0.25">
      <c r="A1200" s="133"/>
      <c r="D1200" s="8"/>
    </row>
    <row r="1201" spans="1:4" x14ac:dyDescent="0.25">
      <c r="A1201" s="133"/>
      <c r="D1201" s="8"/>
    </row>
    <row r="1202" spans="1:4" x14ac:dyDescent="0.25">
      <c r="A1202" s="133"/>
      <c r="D1202" s="8"/>
    </row>
    <row r="1203" spans="1:4" x14ac:dyDescent="0.25">
      <c r="A1203" s="133"/>
      <c r="D1203" s="8"/>
    </row>
    <row r="1204" spans="1:4" x14ac:dyDescent="0.25">
      <c r="A1204" s="133"/>
      <c r="D1204" s="8"/>
    </row>
    <row r="1205" spans="1:4" x14ac:dyDescent="0.25">
      <c r="A1205" s="133"/>
      <c r="D1205" s="8"/>
    </row>
    <row r="1206" spans="1:4" x14ac:dyDescent="0.25">
      <c r="A1206" s="133"/>
      <c r="D1206" s="8"/>
    </row>
    <row r="1207" spans="1:4" x14ac:dyDescent="0.25">
      <c r="A1207" s="133"/>
      <c r="D1207" s="8"/>
    </row>
    <row r="1208" spans="1:4" x14ac:dyDescent="0.25">
      <c r="A1208" s="133"/>
      <c r="D1208" s="8"/>
    </row>
    <row r="1209" spans="1:4" x14ac:dyDescent="0.25">
      <c r="A1209" s="133"/>
      <c r="D1209" s="8"/>
    </row>
    <row r="1210" spans="1:4" x14ac:dyDescent="0.25">
      <c r="A1210" s="133"/>
      <c r="D1210" s="8"/>
    </row>
    <row r="1211" spans="1:4" x14ac:dyDescent="0.25">
      <c r="A1211" s="133"/>
      <c r="D1211" s="8"/>
    </row>
    <row r="1212" spans="1:4" x14ac:dyDescent="0.25">
      <c r="A1212" s="133"/>
      <c r="D1212" s="8"/>
    </row>
    <row r="1213" spans="1:4" x14ac:dyDescent="0.25">
      <c r="A1213" s="133"/>
      <c r="D1213" s="8"/>
    </row>
    <row r="1214" spans="1:4" x14ac:dyDescent="0.25">
      <c r="A1214" s="133"/>
      <c r="D1214" s="8"/>
    </row>
    <row r="1215" spans="1:4" x14ac:dyDescent="0.25">
      <c r="A1215" s="133"/>
      <c r="D1215" s="8"/>
    </row>
    <row r="1216" spans="1:4" x14ac:dyDescent="0.25">
      <c r="A1216" s="133"/>
      <c r="D1216" s="8"/>
    </row>
    <row r="1217" spans="1:4" x14ac:dyDescent="0.25">
      <c r="A1217" s="133"/>
      <c r="D1217" s="8"/>
    </row>
    <row r="1218" spans="1:4" x14ac:dyDescent="0.25">
      <c r="A1218" s="133"/>
      <c r="D1218" s="8"/>
    </row>
    <row r="1219" spans="1:4" x14ac:dyDescent="0.25">
      <c r="A1219" s="133"/>
      <c r="D1219" s="8"/>
    </row>
    <row r="1220" spans="1:4" x14ac:dyDescent="0.25">
      <c r="A1220" s="133"/>
      <c r="D1220" s="8"/>
    </row>
    <row r="1221" spans="1:4" x14ac:dyDescent="0.25">
      <c r="A1221" s="133"/>
      <c r="D1221" s="8"/>
    </row>
    <row r="1222" spans="1:4" x14ac:dyDescent="0.25">
      <c r="A1222" s="133"/>
      <c r="D1222" s="8"/>
    </row>
    <row r="1223" spans="1:4" x14ac:dyDescent="0.25">
      <c r="A1223" s="133"/>
      <c r="D1223" s="8"/>
    </row>
    <row r="1224" spans="1:4" x14ac:dyDescent="0.25">
      <c r="A1224" s="133"/>
      <c r="D1224" s="8"/>
    </row>
    <row r="1225" spans="1:4" x14ac:dyDescent="0.25">
      <c r="A1225" s="133"/>
      <c r="D1225" s="8"/>
    </row>
    <row r="1226" spans="1:4" x14ac:dyDescent="0.25">
      <c r="A1226" s="133"/>
      <c r="D1226" s="8"/>
    </row>
    <row r="1227" spans="1:4" x14ac:dyDescent="0.25">
      <c r="A1227" s="133"/>
      <c r="D1227" s="8"/>
    </row>
    <row r="1228" spans="1:4" x14ac:dyDescent="0.25">
      <c r="A1228" s="133"/>
      <c r="D1228" s="8"/>
    </row>
    <row r="1229" spans="1:4" x14ac:dyDescent="0.25">
      <c r="A1229" s="133"/>
      <c r="D1229" s="8"/>
    </row>
    <row r="1230" spans="1:4" x14ac:dyDescent="0.25">
      <c r="A1230" s="133"/>
      <c r="D1230" s="8"/>
    </row>
    <row r="1231" spans="1:4" x14ac:dyDescent="0.25">
      <c r="A1231" s="133"/>
      <c r="D1231" s="8"/>
    </row>
    <row r="1232" spans="1:4" x14ac:dyDescent="0.25">
      <c r="A1232" s="133"/>
      <c r="D1232" s="8"/>
    </row>
    <row r="1233" spans="1:4" x14ac:dyDescent="0.25">
      <c r="A1233" s="133"/>
      <c r="D1233" s="8"/>
    </row>
    <row r="1234" spans="1:4" x14ac:dyDescent="0.25">
      <c r="A1234" s="133"/>
      <c r="D1234" s="8"/>
    </row>
    <row r="1235" spans="1:4" x14ac:dyDescent="0.25">
      <c r="A1235" s="133"/>
      <c r="D1235" s="8"/>
    </row>
    <row r="1236" spans="1:4" x14ac:dyDescent="0.25">
      <c r="A1236" s="133"/>
      <c r="D1236" s="8"/>
    </row>
    <row r="1237" spans="1:4" x14ac:dyDescent="0.25">
      <c r="A1237" s="133"/>
      <c r="D1237" s="8"/>
    </row>
    <row r="1238" spans="1:4" x14ac:dyDescent="0.25">
      <c r="A1238" s="133"/>
      <c r="D1238" s="8"/>
    </row>
    <row r="1239" spans="1:4" x14ac:dyDescent="0.25">
      <c r="A1239" s="133"/>
      <c r="D1239" s="8"/>
    </row>
    <row r="1240" spans="1:4" x14ac:dyDescent="0.25">
      <c r="A1240" s="133"/>
      <c r="D1240" s="8"/>
    </row>
    <row r="1241" spans="1:4" x14ac:dyDescent="0.25">
      <c r="A1241" s="133"/>
      <c r="D1241" s="8"/>
    </row>
    <row r="1242" spans="1:4" x14ac:dyDescent="0.25">
      <c r="A1242" s="133"/>
      <c r="D1242" s="8"/>
    </row>
    <row r="1243" spans="1:4" x14ac:dyDescent="0.25">
      <c r="A1243" s="133"/>
      <c r="D1243" s="8"/>
    </row>
    <row r="1244" spans="1:4" x14ac:dyDescent="0.25">
      <c r="A1244" s="133"/>
      <c r="D1244" s="8"/>
    </row>
    <row r="1245" spans="1:4" x14ac:dyDescent="0.25">
      <c r="A1245" s="133"/>
      <c r="D1245" s="8"/>
    </row>
    <row r="1246" spans="1:4" x14ac:dyDescent="0.25">
      <c r="A1246" s="133"/>
      <c r="D1246" s="8"/>
    </row>
    <row r="1247" spans="1:4" x14ac:dyDescent="0.25">
      <c r="A1247" s="133"/>
      <c r="D1247" s="8"/>
    </row>
    <row r="1248" spans="1:4" x14ac:dyDescent="0.25">
      <c r="A1248" s="133"/>
      <c r="D1248" s="8"/>
    </row>
    <row r="1249" spans="1:4" x14ac:dyDescent="0.25">
      <c r="A1249" s="133"/>
      <c r="D1249" s="8"/>
    </row>
    <row r="1250" spans="1:4" x14ac:dyDescent="0.25">
      <c r="A1250" s="133"/>
      <c r="D1250" s="8"/>
    </row>
    <row r="1251" spans="1:4" x14ac:dyDescent="0.25">
      <c r="A1251" s="133"/>
      <c r="D1251" s="8"/>
    </row>
    <row r="1252" spans="1:4" x14ac:dyDescent="0.25">
      <c r="A1252" s="133"/>
      <c r="D1252" s="8"/>
    </row>
    <row r="1253" spans="1:4" x14ac:dyDescent="0.25">
      <c r="A1253" s="133"/>
      <c r="D1253" s="8"/>
    </row>
    <row r="1254" spans="1:4" x14ac:dyDescent="0.25">
      <c r="A1254" s="133"/>
      <c r="D1254" s="8"/>
    </row>
    <row r="1255" spans="1:4" x14ac:dyDescent="0.25">
      <c r="A1255" s="133"/>
      <c r="D1255" s="8"/>
    </row>
    <row r="1256" spans="1:4" x14ac:dyDescent="0.25">
      <c r="A1256" s="133"/>
      <c r="D1256" s="8"/>
    </row>
    <row r="1257" spans="1:4" x14ac:dyDescent="0.25">
      <c r="A1257" s="133"/>
      <c r="D1257" s="8"/>
    </row>
    <row r="1258" spans="1:4" x14ac:dyDescent="0.25">
      <c r="A1258" s="133"/>
      <c r="D1258" s="8"/>
    </row>
    <row r="1259" spans="1:4" x14ac:dyDescent="0.25">
      <c r="A1259" s="133"/>
      <c r="D1259" s="8"/>
    </row>
    <row r="1260" spans="1:4" x14ac:dyDescent="0.25">
      <c r="A1260" s="133"/>
      <c r="D1260" s="8"/>
    </row>
    <row r="1261" spans="1:4" x14ac:dyDescent="0.25">
      <c r="A1261" s="133"/>
      <c r="D1261" s="8"/>
    </row>
    <row r="1262" spans="1:4" x14ac:dyDescent="0.25">
      <c r="A1262" s="133"/>
      <c r="D1262" s="8"/>
    </row>
    <row r="1263" spans="1:4" x14ac:dyDescent="0.25">
      <c r="A1263" s="133"/>
      <c r="D1263" s="8"/>
    </row>
    <row r="1264" spans="1:4" x14ac:dyDescent="0.25">
      <c r="A1264" s="133"/>
      <c r="D1264" s="8"/>
    </row>
    <row r="1265" spans="1:4" x14ac:dyDescent="0.25">
      <c r="A1265" s="133"/>
      <c r="D1265" s="8"/>
    </row>
    <row r="1266" spans="1:4" x14ac:dyDescent="0.25">
      <c r="A1266" s="133"/>
      <c r="D1266" s="8"/>
    </row>
    <row r="1267" spans="1:4" x14ac:dyDescent="0.25">
      <c r="A1267" s="133"/>
      <c r="D1267" s="8"/>
    </row>
    <row r="1268" spans="1:4" x14ac:dyDescent="0.25">
      <c r="A1268" s="133"/>
      <c r="D1268" s="8"/>
    </row>
    <row r="1269" spans="1:4" x14ac:dyDescent="0.25">
      <c r="A1269" s="133"/>
      <c r="D1269" s="8"/>
    </row>
    <row r="1270" spans="1:4" x14ac:dyDescent="0.25">
      <c r="A1270" s="133"/>
      <c r="D1270" s="8"/>
    </row>
    <row r="1271" spans="1:4" x14ac:dyDescent="0.25">
      <c r="A1271" s="133"/>
      <c r="D1271" s="8"/>
    </row>
    <row r="1272" spans="1:4" x14ac:dyDescent="0.25">
      <c r="A1272" s="133"/>
      <c r="D1272" s="8"/>
    </row>
    <row r="1273" spans="1:4" x14ac:dyDescent="0.25">
      <c r="A1273" s="133"/>
      <c r="D1273" s="8"/>
    </row>
    <row r="1274" spans="1:4" x14ac:dyDescent="0.25">
      <c r="A1274" s="133"/>
      <c r="D1274" s="8"/>
    </row>
    <row r="1275" spans="1:4" x14ac:dyDescent="0.25">
      <c r="A1275" s="133"/>
      <c r="D1275" s="8"/>
    </row>
    <row r="1276" spans="1:4" x14ac:dyDescent="0.25">
      <c r="A1276" s="133"/>
      <c r="D1276" s="8"/>
    </row>
    <row r="1277" spans="1:4" x14ac:dyDescent="0.25">
      <c r="A1277" s="133"/>
      <c r="D1277" s="8"/>
    </row>
    <row r="1278" spans="1:4" x14ac:dyDescent="0.25">
      <c r="A1278" s="133"/>
      <c r="D1278" s="8"/>
    </row>
    <row r="1279" spans="1:4" x14ac:dyDescent="0.25">
      <c r="A1279" s="133"/>
      <c r="D1279" s="8"/>
    </row>
    <row r="1280" spans="1:4" x14ac:dyDescent="0.25">
      <c r="A1280" s="133"/>
      <c r="D1280" s="8"/>
    </row>
    <row r="1281" spans="1:4" x14ac:dyDescent="0.25">
      <c r="A1281" s="133"/>
      <c r="D1281" s="8"/>
    </row>
    <row r="1282" spans="1:4" x14ac:dyDescent="0.25">
      <c r="A1282" s="133"/>
      <c r="D1282" s="8"/>
    </row>
    <row r="1283" spans="1:4" x14ac:dyDescent="0.25">
      <c r="A1283" s="133"/>
      <c r="D1283" s="8"/>
    </row>
    <row r="1284" spans="1:4" x14ac:dyDescent="0.25">
      <c r="A1284" s="133"/>
      <c r="D1284" s="8"/>
    </row>
    <row r="1285" spans="1:4" x14ac:dyDescent="0.25">
      <c r="A1285" s="133"/>
      <c r="D1285" s="8"/>
    </row>
    <row r="1286" spans="1:4" x14ac:dyDescent="0.25">
      <c r="A1286" s="133"/>
      <c r="D1286" s="8"/>
    </row>
    <row r="1287" spans="1:4" x14ac:dyDescent="0.25">
      <c r="A1287" s="133"/>
      <c r="D1287" s="8"/>
    </row>
    <row r="1288" spans="1:4" x14ac:dyDescent="0.25">
      <c r="A1288" s="133"/>
      <c r="D1288" s="8"/>
    </row>
    <row r="1289" spans="1:4" x14ac:dyDescent="0.25">
      <c r="A1289" s="133"/>
      <c r="D1289" s="8"/>
    </row>
    <row r="1290" spans="1:4" x14ac:dyDescent="0.25">
      <c r="A1290" s="133"/>
      <c r="D1290" s="8"/>
    </row>
    <row r="1291" spans="1:4" x14ac:dyDescent="0.25">
      <c r="A1291" s="133"/>
      <c r="D1291" s="8"/>
    </row>
    <row r="1292" spans="1:4" x14ac:dyDescent="0.25">
      <c r="A1292" s="133"/>
      <c r="D1292" s="8"/>
    </row>
    <row r="1293" spans="1:4" x14ac:dyDescent="0.25">
      <c r="A1293" s="133"/>
      <c r="D1293" s="8"/>
    </row>
    <row r="1294" spans="1:4" x14ac:dyDescent="0.25">
      <c r="A1294" s="133"/>
      <c r="D1294" s="8"/>
    </row>
    <row r="1295" spans="1:4" x14ac:dyDescent="0.25">
      <c r="A1295" s="133"/>
      <c r="D1295" s="8"/>
    </row>
    <row r="1296" spans="1:4" x14ac:dyDescent="0.25">
      <c r="A1296" s="133"/>
      <c r="D1296" s="8"/>
    </row>
    <row r="1297" spans="1:4" x14ac:dyDescent="0.25">
      <c r="A1297" s="133"/>
      <c r="D1297" s="8"/>
    </row>
    <row r="1298" spans="1:4" x14ac:dyDescent="0.25">
      <c r="A1298" s="133"/>
      <c r="D1298" s="8"/>
    </row>
    <row r="1299" spans="1:4" x14ac:dyDescent="0.25">
      <c r="A1299" s="133"/>
      <c r="D1299" s="8"/>
    </row>
    <row r="1300" spans="1:4" x14ac:dyDescent="0.25">
      <c r="A1300" s="133"/>
      <c r="D1300" s="8"/>
    </row>
    <row r="1301" spans="1:4" x14ac:dyDescent="0.25">
      <c r="A1301" s="133"/>
      <c r="D1301" s="8"/>
    </row>
    <row r="1302" spans="1:4" x14ac:dyDescent="0.25">
      <c r="A1302" s="133"/>
      <c r="D1302" s="8"/>
    </row>
    <row r="1303" spans="1:4" x14ac:dyDescent="0.25">
      <c r="A1303" s="133"/>
      <c r="D1303" s="8"/>
    </row>
    <row r="1304" spans="1:4" x14ac:dyDescent="0.25">
      <c r="A1304" s="133"/>
      <c r="D1304" s="8"/>
    </row>
    <row r="1305" spans="1:4" x14ac:dyDescent="0.25">
      <c r="A1305" s="133"/>
      <c r="D1305" s="8"/>
    </row>
    <row r="1306" spans="1:4" x14ac:dyDescent="0.25">
      <c r="A1306" s="133"/>
      <c r="D1306" s="8"/>
    </row>
    <row r="1307" spans="1:4" x14ac:dyDescent="0.25">
      <c r="A1307" s="133"/>
      <c r="D1307" s="8"/>
    </row>
    <row r="1308" spans="1:4" x14ac:dyDescent="0.25">
      <c r="A1308" s="133"/>
      <c r="D1308" s="8"/>
    </row>
    <row r="1309" spans="1:4" x14ac:dyDescent="0.25">
      <c r="A1309" s="133"/>
      <c r="D1309" s="8"/>
    </row>
    <row r="1310" spans="1:4" x14ac:dyDescent="0.25">
      <c r="A1310" s="133"/>
      <c r="D1310" s="8"/>
    </row>
    <row r="1311" spans="1:4" x14ac:dyDescent="0.25">
      <c r="A1311" s="133"/>
      <c r="D1311" s="8"/>
    </row>
    <row r="1312" spans="1:4" x14ac:dyDescent="0.25">
      <c r="A1312" s="133"/>
      <c r="D1312" s="8"/>
    </row>
    <row r="1313" spans="1:4" x14ac:dyDescent="0.25">
      <c r="A1313" s="133"/>
      <c r="D1313" s="8"/>
    </row>
    <row r="1314" spans="1:4" x14ac:dyDescent="0.25">
      <c r="A1314" s="133"/>
      <c r="D1314" s="8"/>
    </row>
    <row r="1315" spans="1:4" x14ac:dyDescent="0.25">
      <c r="A1315" s="133"/>
      <c r="D1315" s="8"/>
    </row>
    <row r="1316" spans="1:4" x14ac:dyDescent="0.25">
      <c r="A1316" s="133"/>
      <c r="D1316" s="8"/>
    </row>
    <row r="1317" spans="1:4" x14ac:dyDescent="0.25">
      <c r="A1317" s="133"/>
      <c r="D1317" s="8"/>
    </row>
    <row r="1318" spans="1:4" x14ac:dyDescent="0.25">
      <c r="A1318" s="133"/>
      <c r="D1318" s="8"/>
    </row>
    <row r="1319" spans="1:4" x14ac:dyDescent="0.25">
      <c r="A1319" s="133"/>
      <c r="D1319" s="8"/>
    </row>
    <row r="1320" spans="1:4" x14ac:dyDescent="0.25">
      <c r="A1320" s="133"/>
      <c r="D1320" s="8"/>
    </row>
    <row r="1321" spans="1:4" x14ac:dyDescent="0.25">
      <c r="A1321" s="133"/>
      <c r="D1321" s="8"/>
    </row>
    <row r="1322" spans="1:4" x14ac:dyDescent="0.25">
      <c r="A1322" s="133"/>
      <c r="D1322" s="8"/>
    </row>
    <row r="1323" spans="1:4" x14ac:dyDescent="0.25">
      <c r="A1323" s="133"/>
      <c r="D1323" s="8"/>
    </row>
    <row r="1324" spans="1:4" x14ac:dyDescent="0.25">
      <c r="A1324" s="133"/>
      <c r="D1324" s="8"/>
    </row>
    <row r="1325" spans="1:4" x14ac:dyDescent="0.25">
      <c r="A1325" s="133"/>
      <c r="D1325" s="8"/>
    </row>
    <row r="1326" spans="1:4" x14ac:dyDescent="0.25">
      <c r="A1326" s="133"/>
      <c r="D1326" s="8"/>
    </row>
    <row r="1327" spans="1:4" x14ac:dyDescent="0.25">
      <c r="A1327" s="133"/>
      <c r="D1327" s="8"/>
    </row>
    <row r="1328" spans="1:4" x14ac:dyDescent="0.25">
      <c r="A1328" s="133"/>
      <c r="D1328" s="8"/>
    </row>
    <row r="1329" spans="1:4" x14ac:dyDescent="0.25">
      <c r="A1329" s="133"/>
      <c r="D1329" s="8"/>
    </row>
    <row r="1330" spans="1:4" x14ac:dyDescent="0.25">
      <c r="A1330" s="133"/>
      <c r="D1330" s="8"/>
    </row>
    <row r="1331" spans="1:4" x14ac:dyDescent="0.25">
      <c r="A1331" s="133"/>
      <c r="D1331" s="8"/>
    </row>
    <row r="1332" spans="1:4" x14ac:dyDescent="0.25">
      <c r="A1332" s="133"/>
      <c r="D1332" s="8"/>
    </row>
    <row r="1333" spans="1:4" x14ac:dyDescent="0.25">
      <c r="A1333" s="133"/>
      <c r="D1333" s="8"/>
    </row>
    <row r="1334" spans="1:4" x14ac:dyDescent="0.25">
      <c r="A1334" s="133"/>
      <c r="D1334" s="8"/>
    </row>
    <row r="1335" spans="1:4" x14ac:dyDescent="0.25">
      <c r="A1335" s="133"/>
      <c r="D1335" s="8"/>
    </row>
    <row r="1336" spans="1:4" x14ac:dyDescent="0.25">
      <c r="A1336" s="133"/>
      <c r="D1336" s="8"/>
    </row>
    <row r="1337" spans="1:4" x14ac:dyDescent="0.25">
      <c r="A1337" s="133"/>
      <c r="D1337" s="8"/>
    </row>
    <row r="1338" spans="1:4" x14ac:dyDescent="0.25">
      <c r="A1338" s="133"/>
      <c r="D1338" s="8"/>
    </row>
    <row r="1339" spans="1:4" x14ac:dyDescent="0.25">
      <c r="A1339" s="133"/>
      <c r="D1339" s="8"/>
    </row>
    <row r="1340" spans="1:4" x14ac:dyDescent="0.25">
      <c r="A1340" s="133"/>
      <c r="D1340" s="8"/>
    </row>
    <row r="1341" spans="1:4" x14ac:dyDescent="0.25">
      <c r="A1341" s="133"/>
      <c r="D1341" s="8"/>
    </row>
    <row r="1342" spans="1:4" x14ac:dyDescent="0.25">
      <c r="A1342" s="133"/>
      <c r="D1342" s="8"/>
    </row>
    <row r="1343" spans="1:4" x14ac:dyDescent="0.25">
      <c r="A1343" s="133"/>
      <c r="D1343" s="8"/>
    </row>
    <row r="1344" spans="1:4" x14ac:dyDescent="0.25">
      <c r="A1344" s="133"/>
      <c r="D1344" s="8"/>
    </row>
    <row r="1345" spans="1:4" x14ac:dyDescent="0.25">
      <c r="A1345" s="133"/>
      <c r="D1345" s="8"/>
    </row>
    <row r="1346" spans="1:4" x14ac:dyDescent="0.25">
      <c r="A1346" s="133"/>
      <c r="D1346" s="8"/>
    </row>
    <row r="1347" spans="1:4" x14ac:dyDescent="0.25">
      <c r="A1347" s="133"/>
      <c r="D1347" s="8"/>
    </row>
    <row r="1348" spans="1:4" x14ac:dyDescent="0.25">
      <c r="A1348" s="133"/>
      <c r="D1348" s="8"/>
    </row>
    <row r="1349" spans="1:4" x14ac:dyDescent="0.25">
      <c r="A1349" s="133"/>
      <c r="D1349" s="8"/>
    </row>
    <row r="1350" spans="1:4" x14ac:dyDescent="0.25">
      <c r="A1350" s="133"/>
      <c r="D1350" s="8"/>
    </row>
    <row r="1351" spans="1:4" x14ac:dyDescent="0.25">
      <c r="A1351" s="133"/>
      <c r="D1351" s="8"/>
    </row>
    <row r="1352" spans="1:4" x14ac:dyDescent="0.25">
      <c r="A1352" s="133"/>
      <c r="D1352" s="8"/>
    </row>
    <row r="1353" spans="1:4" x14ac:dyDescent="0.25">
      <c r="A1353" s="133"/>
      <c r="D1353" s="8"/>
    </row>
    <row r="1354" spans="1:4" x14ac:dyDescent="0.25">
      <c r="A1354" s="133"/>
      <c r="D1354" s="8"/>
    </row>
    <row r="1355" spans="1:4" x14ac:dyDescent="0.25">
      <c r="A1355" s="133"/>
      <c r="D1355" s="8"/>
    </row>
    <row r="1356" spans="1:4" x14ac:dyDescent="0.25">
      <c r="A1356" s="133"/>
      <c r="D1356" s="8"/>
    </row>
    <row r="1357" spans="1:4" x14ac:dyDescent="0.25">
      <c r="A1357" s="133"/>
      <c r="D1357" s="8"/>
    </row>
    <row r="1358" spans="1:4" x14ac:dyDescent="0.25">
      <c r="A1358" s="133"/>
      <c r="D1358" s="8"/>
    </row>
    <row r="1359" spans="1:4" x14ac:dyDescent="0.25">
      <c r="A1359" s="133"/>
      <c r="D1359" s="8"/>
    </row>
    <row r="1360" spans="1:4" x14ac:dyDescent="0.25">
      <c r="A1360" s="133"/>
      <c r="D1360" s="8"/>
    </row>
    <row r="1361" spans="1:4" x14ac:dyDescent="0.25">
      <c r="A1361" s="133"/>
      <c r="D1361" s="8"/>
    </row>
    <row r="1362" spans="1:4" x14ac:dyDescent="0.25">
      <c r="A1362" s="133"/>
      <c r="D1362" s="8"/>
    </row>
    <row r="1363" spans="1:4" x14ac:dyDescent="0.25">
      <c r="A1363" s="133"/>
      <c r="D1363" s="8"/>
    </row>
    <row r="1364" spans="1:4" x14ac:dyDescent="0.25">
      <c r="A1364" s="133"/>
      <c r="D1364" s="8"/>
    </row>
    <row r="1365" spans="1:4" x14ac:dyDescent="0.25">
      <c r="A1365" s="133"/>
      <c r="D1365" s="8"/>
    </row>
    <row r="1366" spans="1:4" x14ac:dyDescent="0.25">
      <c r="A1366" s="133"/>
      <c r="D1366" s="8"/>
    </row>
    <row r="1367" spans="1:4" x14ac:dyDescent="0.25">
      <c r="A1367" s="133"/>
      <c r="D1367" s="8"/>
    </row>
    <row r="1368" spans="1:4" x14ac:dyDescent="0.25">
      <c r="A1368" s="133"/>
      <c r="D1368" s="8"/>
    </row>
    <row r="1369" spans="1:4" x14ac:dyDescent="0.25">
      <c r="A1369" s="133"/>
      <c r="D1369" s="8"/>
    </row>
    <row r="1370" spans="1:4" x14ac:dyDescent="0.25">
      <c r="A1370" s="133"/>
      <c r="D1370" s="8"/>
    </row>
    <row r="1371" spans="1:4" x14ac:dyDescent="0.25">
      <c r="A1371" s="133"/>
      <c r="D1371" s="8"/>
    </row>
    <row r="1372" spans="1:4" x14ac:dyDescent="0.25">
      <c r="A1372" s="133"/>
      <c r="D1372" s="8"/>
    </row>
    <row r="1373" spans="1:4" x14ac:dyDescent="0.25">
      <c r="A1373" s="133"/>
      <c r="D1373" s="8"/>
    </row>
    <row r="1374" spans="1:4" x14ac:dyDescent="0.25">
      <c r="A1374" s="133"/>
      <c r="D1374" s="8"/>
    </row>
    <row r="1375" spans="1:4" x14ac:dyDescent="0.25">
      <c r="A1375" s="133"/>
      <c r="D1375" s="8"/>
    </row>
    <row r="1376" spans="1:4" x14ac:dyDescent="0.25">
      <c r="A1376" s="133"/>
      <c r="D1376" s="8"/>
    </row>
    <row r="1377" spans="1:4" x14ac:dyDescent="0.25">
      <c r="A1377" s="133"/>
      <c r="D1377" s="8"/>
    </row>
    <row r="1378" spans="1:4" x14ac:dyDescent="0.25">
      <c r="A1378" s="133"/>
      <c r="D1378" s="8"/>
    </row>
    <row r="1379" spans="1:4" x14ac:dyDescent="0.25">
      <c r="A1379" s="133"/>
      <c r="D1379" s="8"/>
    </row>
    <row r="1380" spans="1:4" x14ac:dyDescent="0.25">
      <c r="A1380" s="133"/>
      <c r="D1380" s="8"/>
    </row>
    <row r="1381" spans="1:4" x14ac:dyDescent="0.25">
      <c r="A1381" s="133"/>
      <c r="D1381" s="8"/>
    </row>
    <row r="1382" spans="1:4" x14ac:dyDescent="0.25">
      <c r="A1382" s="133"/>
      <c r="D1382" s="8"/>
    </row>
    <row r="1383" spans="1:4" x14ac:dyDescent="0.25">
      <c r="A1383" s="133"/>
      <c r="D1383" s="8"/>
    </row>
    <row r="1384" spans="1:4" x14ac:dyDescent="0.25">
      <c r="A1384" s="133"/>
      <c r="D1384" s="8"/>
    </row>
    <row r="1385" spans="1:4" x14ac:dyDescent="0.25">
      <c r="A1385" s="133"/>
      <c r="D1385" s="8"/>
    </row>
    <row r="1386" spans="1:4" x14ac:dyDescent="0.25">
      <c r="A1386" s="133"/>
      <c r="D1386" s="8"/>
    </row>
    <row r="1387" spans="1:4" x14ac:dyDescent="0.25">
      <c r="A1387" s="133"/>
      <c r="D1387" s="8"/>
    </row>
    <row r="1388" spans="1:4" x14ac:dyDescent="0.25">
      <c r="A1388" s="133"/>
      <c r="D1388" s="8"/>
    </row>
    <row r="1389" spans="1:4" x14ac:dyDescent="0.25">
      <c r="A1389" s="133"/>
      <c r="D1389" s="8"/>
    </row>
    <row r="1390" spans="1:4" x14ac:dyDescent="0.25">
      <c r="A1390" s="133"/>
      <c r="D1390" s="8"/>
    </row>
    <row r="1391" spans="1:4" x14ac:dyDescent="0.25">
      <c r="A1391" s="133"/>
      <c r="D1391" s="8"/>
    </row>
    <row r="1392" spans="1:4" x14ac:dyDescent="0.25">
      <c r="A1392" s="133"/>
      <c r="D1392" s="8"/>
    </row>
    <row r="1393" spans="1:4" x14ac:dyDescent="0.25">
      <c r="A1393" s="133"/>
      <c r="D1393" s="8"/>
    </row>
    <row r="1394" spans="1:4" x14ac:dyDescent="0.25">
      <c r="A1394" s="133"/>
      <c r="D1394" s="8"/>
    </row>
    <row r="1395" spans="1:4" x14ac:dyDescent="0.25">
      <c r="A1395" s="133"/>
      <c r="D1395" s="8"/>
    </row>
    <row r="1396" spans="1:4" x14ac:dyDescent="0.25">
      <c r="A1396" s="133"/>
      <c r="D1396" s="8"/>
    </row>
    <row r="1397" spans="1:4" x14ac:dyDescent="0.25">
      <c r="A1397" s="133"/>
      <c r="D1397" s="8"/>
    </row>
    <row r="1398" spans="1:4" x14ac:dyDescent="0.25">
      <c r="A1398" s="133"/>
      <c r="D1398" s="8"/>
    </row>
    <row r="1399" spans="1:4" x14ac:dyDescent="0.25">
      <c r="A1399" s="133"/>
      <c r="D1399" s="8"/>
    </row>
    <row r="1400" spans="1:4" x14ac:dyDescent="0.25">
      <c r="A1400" s="133"/>
      <c r="D1400" s="8"/>
    </row>
    <row r="1401" spans="1:4" x14ac:dyDescent="0.25">
      <c r="A1401" s="133"/>
      <c r="D1401" s="8"/>
    </row>
    <row r="1402" spans="1:4" x14ac:dyDescent="0.25">
      <c r="A1402" s="133"/>
      <c r="D1402" s="8"/>
    </row>
    <row r="1403" spans="1:4" x14ac:dyDescent="0.25">
      <c r="A1403" s="133"/>
      <c r="D1403" s="8"/>
    </row>
    <row r="1404" spans="1:4" x14ac:dyDescent="0.25">
      <c r="A1404" s="133"/>
      <c r="D1404" s="8"/>
    </row>
    <row r="1405" spans="1:4" x14ac:dyDescent="0.25">
      <c r="A1405" s="133"/>
      <c r="D1405" s="8"/>
    </row>
    <row r="1406" spans="1:4" x14ac:dyDescent="0.25">
      <c r="A1406" s="133"/>
      <c r="D1406" s="8"/>
    </row>
    <row r="1407" spans="1:4" x14ac:dyDescent="0.25">
      <c r="A1407" s="133"/>
      <c r="D1407" s="8"/>
    </row>
    <row r="1408" spans="1:4" x14ac:dyDescent="0.25">
      <c r="A1408" s="133"/>
      <c r="D1408" s="8"/>
    </row>
    <row r="1409" spans="1:4" x14ac:dyDescent="0.25">
      <c r="A1409" s="133"/>
      <c r="D1409" s="8"/>
    </row>
    <row r="1410" spans="1:4" x14ac:dyDescent="0.25">
      <c r="A1410" s="133"/>
      <c r="D1410" s="8"/>
    </row>
    <row r="1411" spans="1:4" x14ac:dyDescent="0.25">
      <c r="A1411" s="133"/>
      <c r="D1411" s="8"/>
    </row>
    <row r="1412" spans="1:4" x14ac:dyDescent="0.25">
      <c r="A1412" s="133"/>
      <c r="D1412" s="8"/>
    </row>
    <row r="1413" spans="1:4" x14ac:dyDescent="0.25">
      <c r="A1413" s="133"/>
      <c r="D1413" s="8"/>
    </row>
    <row r="1414" spans="1:4" x14ac:dyDescent="0.25">
      <c r="A1414" s="133"/>
      <c r="D1414" s="8"/>
    </row>
    <row r="1415" spans="1:4" x14ac:dyDescent="0.25">
      <c r="A1415" s="133"/>
      <c r="D1415" s="8"/>
    </row>
    <row r="1416" spans="1:4" x14ac:dyDescent="0.25">
      <c r="A1416" s="133"/>
      <c r="D1416" s="8"/>
    </row>
    <row r="1417" spans="1:4" x14ac:dyDescent="0.25">
      <c r="A1417" s="133"/>
      <c r="D1417" s="8"/>
    </row>
    <row r="1418" spans="1:4" x14ac:dyDescent="0.25">
      <c r="A1418" s="133"/>
      <c r="D1418" s="8"/>
    </row>
    <row r="1419" spans="1:4" x14ac:dyDescent="0.25">
      <c r="A1419" s="133"/>
      <c r="D1419" s="8"/>
    </row>
    <row r="1420" spans="1:4" x14ac:dyDescent="0.25">
      <c r="A1420" s="133"/>
      <c r="D1420" s="8"/>
    </row>
    <row r="1421" spans="1:4" x14ac:dyDescent="0.25">
      <c r="A1421" s="133"/>
      <c r="D1421" s="8"/>
    </row>
    <row r="1422" spans="1:4" x14ac:dyDescent="0.25">
      <c r="A1422" s="133"/>
      <c r="D1422" s="8"/>
    </row>
    <row r="1423" spans="1:4" x14ac:dyDescent="0.25">
      <c r="A1423" s="133"/>
      <c r="D1423" s="8"/>
    </row>
    <row r="1424" spans="1:4" x14ac:dyDescent="0.25">
      <c r="A1424" s="133"/>
      <c r="D1424" s="8"/>
    </row>
    <row r="1425" spans="1:4" x14ac:dyDescent="0.25">
      <c r="A1425" s="133"/>
      <c r="D1425" s="8"/>
    </row>
    <row r="1426" spans="1:4" x14ac:dyDescent="0.25">
      <c r="A1426" s="133"/>
      <c r="D1426" s="8"/>
    </row>
    <row r="1427" spans="1:4" x14ac:dyDescent="0.25">
      <c r="A1427" s="133"/>
      <c r="D1427" s="8"/>
    </row>
    <row r="1428" spans="1:4" x14ac:dyDescent="0.25">
      <c r="A1428" s="133"/>
      <c r="D1428" s="8"/>
    </row>
    <row r="1429" spans="1:4" x14ac:dyDescent="0.25">
      <c r="A1429" s="133"/>
      <c r="D1429" s="8"/>
    </row>
    <row r="1430" spans="1:4" x14ac:dyDescent="0.25">
      <c r="A1430" s="133"/>
      <c r="D1430" s="8"/>
    </row>
    <row r="1431" spans="1:4" x14ac:dyDescent="0.25">
      <c r="A1431" s="133"/>
      <c r="D1431" s="8"/>
    </row>
    <row r="1432" spans="1:4" x14ac:dyDescent="0.25">
      <c r="A1432" s="133"/>
      <c r="D1432" s="8"/>
    </row>
    <row r="1433" spans="1:4" x14ac:dyDescent="0.25">
      <c r="A1433" s="133"/>
      <c r="D1433" s="8"/>
    </row>
    <row r="1434" spans="1:4" x14ac:dyDescent="0.25">
      <c r="A1434" s="133"/>
      <c r="D1434" s="8"/>
    </row>
    <row r="1435" spans="1:4" x14ac:dyDescent="0.25">
      <c r="A1435" s="133"/>
      <c r="D1435" s="8"/>
    </row>
    <row r="1436" spans="1:4" x14ac:dyDescent="0.25">
      <c r="A1436" s="133"/>
      <c r="D1436" s="8"/>
    </row>
    <row r="1437" spans="1:4" x14ac:dyDescent="0.25">
      <c r="A1437" s="133"/>
      <c r="D1437" s="8"/>
    </row>
    <row r="1438" spans="1:4" x14ac:dyDescent="0.25">
      <c r="A1438" s="133"/>
      <c r="D1438" s="8"/>
    </row>
    <row r="1439" spans="1:4" x14ac:dyDescent="0.25">
      <c r="A1439" s="133"/>
      <c r="D1439" s="8"/>
    </row>
    <row r="1440" spans="1:4" x14ac:dyDescent="0.25">
      <c r="A1440" s="133"/>
      <c r="D1440" s="8"/>
    </row>
    <row r="1441" spans="1:4" x14ac:dyDescent="0.25">
      <c r="A1441" s="133"/>
      <c r="D1441" s="8"/>
    </row>
    <row r="1442" spans="1:4" x14ac:dyDescent="0.25">
      <c r="A1442" s="133"/>
      <c r="D1442" s="8"/>
    </row>
    <row r="1443" spans="1:4" x14ac:dyDescent="0.25">
      <c r="A1443" s="133"/>
      <c r="D1443" s="8"/>
    </row>
    <row r="1444" spans="1:4" x14ac:dyDescent="0.25">
      <c r="A1444" s="133"/>
      <c r="D1444" s="8"/>
    </row>
    <row r="1445" spans="1:4" x14ac:dyDescent="0.25">
      <c r="A1445" s="133"/>
      <c r="D1445" s="8"/>
    </row>
    <row r="1446" spans="1:4" x14ac:dyDescent="0.25">
      <c r="A1446" s="133"/>
      <c r="D1446" s="8"/>
    </row>
    <row r="1447" spans="1:4" x14ac:dyDescent="0.25">
      <c r="A1447" s="133"/>
      <c r="D1447" s="8"/>
    </row>
    <row r="1448" spans="1:4" x14ac:dyDescent="0.25">
      <c r="A1448" s="133"/>
      <c r="D1448" s="8"/>
    </row>
    <row r="1449" spans="1:4" x14ac:dyDescent="0.25">
      <c r="A1449" s="133"/>
      <c r="D1449" s="8"/>
    </row>
    <row r="1450" spans="1:4" x14ac:dyDescent="0.25">
      <c r="A1450" s="133"/>
      <c r="D1450" s="8"/>
    </row>
    <row r="1451" spans="1:4" x14ac:dyDescent="0.25">
      <c r="A1451" s="133"/>
      <c r="D1451" s="8"/>
    </row>
    <row r="1452" spans="1:4" x14ac:dyDescent="0.25">
      <c r="A1452" s="133"/>
      <c r="D1452" s="8"/>
    </row>
    <row r="1453" spans="1:4" x14ac:dyDescent="0.25">
      <c r="A1453" s="133"/>
      <c r="D1453" s="8"/>
    </row>
    <row r="1454" spans="1:4" x14ac:dyDescent="0.25">
      <c r="A1454" s="133"/>
      <c r="D1454" s="8"/>
    </row>
    <row r="1455" spans="1:4" x14ac:dyDescent="0.25">
      <c r="A1455" s="133"/>
      <c r="D1455" s="8"/>
    </row>
    <row r="1456" spans="1:4" x14ac:dyDescent="0.25">
      <c r="A1456" s="133"/>
      <c r="D1456" s="8"/>
    </row>
    <row r="1457" spans="1:4" x14ac:dyDescent="0.25">
      <c r="A1457" s="133"/>
      <c r="D1457" s="8"/>
    </row>
    <row r="1458" spans="1:4" x14ac:dyDescent="0.25">
      <c r="A1458" s="133"/>
      <c r="D1458" s="8"/>
    </row>
    <row r="1459" spans="1:4" x14ac:dyDescent="0.25">
      <c r="A1459" s="133"/>
      <c r="D1459" s="8"/>
    </row>
    <row r="1460" spans="1:4" x14ac:dyDescent="0.25">
      <c r="A1460" s="133"/>
      <c r="D1460" s="8"/>
    </row>
    <row r="1461" spans="1:4" x14ac:dyDescent="0.25">
      <c r="A1461" s="133"/>
      <c r="D1461" s="8"/>
    </row>
    <row r="1462" spans="1:4" x14ac:dyDescent="0.25">
      <c r="A1462" s="133"/>
      <c r="D1462" s="8"/>
    </row>
    <row r="1463" spans="1:4" x14ac:dyDescent="0.25">
      <c r="A1463" s="133"/>
      <c r="D1463" s="8"/>
    </row>
    <row r="1464" spans="1:4" x14ac:dyDescent="0.25">
      <c r="A1464" s="133"/>
      <c r="D1464" s="8"/>
    </row>
    <row r="1465" spans="1:4" x14ac:dyDescent="0.25">
      <c r="A1465" s="133"/>
      <c r="D1465" s="8"/>
    </row>
    <row r="1466" spans="1:4" x14ac:dyDescent="0.25">
      <c r="A1466" s="133"/>
      <c r="D1466" s="8"/>
    </row>
    <row r="1467" spans="1:4" x14ac:dyDescent="0.25">
      <c r="A1467" s="133"/>
      <c r="D1467" s="8"/>
    </row>
    <row r="1468" spans="1:4" x14ac:dyDescent="0.25">
      <c r="A1468" s="133"/>
      <c r="D1468" s="8"/>
    </row>
    <row r="1469" spans="1:4" x14ac:dyDescent="0.25">
      <c r="A1469" s="133"/>
      <c r="D1469" s="8"/>
    </row>
    <row r="1470" spans="1:4" x14ac:dyDescent="0.25">
      <c r="A1470" s="133"/>
      <c r="D1470" s="8"/>
    </row>
    <row r="1471" spans="1:4" x14ac:dyDescent="0.25">
      <c r="A1471" s="133"/>
      <c r="D1471" s="8"/>
    </row>
    <row r="1472" spans="1:4" x14ac:dyDescent="0.25">
      <c r="A1472" s="133"/>
      <c r="D1472" s="8"/>
    </row>
    <row r="1473" spans="1:4" x14ac:dyDescent="0.25">
      <c r="A1473" s="133"/>
      <c r="D1473" s="8"/>
    </row>
    <row r="1474" spans="1:4" x14ac:dyDescent="0.25">
      <c r="A1474" s="133"/>
      <c r="D1474" s="8"/>
    </row>
    <row r="1475" spans="1:4" x14ac:dyDescent="0.25">
      <c r="A1475" s="133"/>
      <c r="D1475" s="8"/>
    </row>
    <row r="1476" spans="1:4" x14ac:dyDescent="0.25">
      <c r="A1476" s="133"/>
      <c r="D1476" s="8"/>
    </row>
    <row r="1477" spans="1:4" x14ac:dyDescent="0.25">
      <c r="A1477" s="133"/>
      <c r="D1477" s="8"/>
    </row>
    <row r="1478" spans="1:4" x14ac:dyDescent="0.25">
      <c r="A1478" s="133"/>
      <c r="D1478" s="8"/>
    </row>
    <row r="1479" spans="1:4" x14ac:dyDescent="0.25">
      <c r="A1479" s="133"/>
      <c r="D1479" s="8"/>
    </row>
    <row r="1480" spans="1:4" x14ac:dyDescent="0.25">
      <c r="A1480" s="133"/>
      <c r="D1480" s="8"/>
    </row>
    <row r="1481" spans="1:4" x14ac:dyDescent="0.25">
      <c r="A1481" s="133"/>
      <c r="D1481" s="8"/>
    </row>
    <row r="1482" spans="1:4" x14ac:dyDescent="0.25">
      <c r="A1482" s="133"/>
      <c r="D1482" s="8"/>
    </row>
    <row r="1483" spans="1:4" x14ac:dyDescent="0.25">
      <c r="A1483" s="133"/>
      <c r="D1483" s="8"/>
    </row>
    <row r="1484" spans="1:4" x14ac:dyDescent="0.25">
      <c r="A1484" s="133"/>
      <c r="D1484" s="8"/>
    </row>
    <row r="1485" spans="1:4" x14ac:dyDescent="0.25">
      <c r="A1485" s="133"/>
      <c r="D1485" s="8"/>
    </row>
    <row r="1486" spans="1:4" x14ac:dyDescent="0.25">
      <c r="A1486" s="133"/>
      <c r="D1486" s="8"/>
    </row>
    <row r="1487" spans="1:4" x14ac:dyDescent="0.25">
      <c r="A1487" s="133"/>
      <c r="D1487" s="8"/>
    </row>
    <row r="1488" spans="1:4" x14ac:dyDescent="0.25">
      <c r="A1488" s="133"/>
      <c r="D1488" s="8"/>
    </row>
    <row r="1489" spans="1:4" x14ac:dyDescent="0.25">
      <c r="A1489" s="133"/>
      <c r="D1489" s="8"/>
    </row>
    <row r="1490" spans="1:4" x14ac:dyDescent="0.25">
      <c r="A1490" s="133"/>
      <c r="D1490" s="8"/>
    </row>
    <row r="1491" spans="1:4" x14ac:dyDescent="0.25">
      <c r="A1491" s="133"/>
      <c r="D1491" s="8"/>
    </row>
    <row r="1492" spans="1:4" x14ac:dyDescent="0.25">
      <c r="A1492" s="133"/>
      <c r="D1492" s="8"/>
    </row>
    <row r="1493" spans="1:4" x14ac:dyDescent="0.25">
      <c r="A1493" s="133"/>
      <c r="D1493" s="8"/>
    </row>
    <row r="1494" spans="1:4" x14ac:dyDescent="0.25">
      <c r="A1494" s="133"/>
      <c r="D1494" s="8"/>
    </row>
    <row r="1495" spans="1:4" x14ac:dyDescent="0.25">
      <c r="A1495" s="133"/>
      <c r="D1495" s="8"/>
    </row>
    <row r="1496" spans="1:4" x14ac:dyDescent="0.25">
      <c r="A1496" s="133"/>
      <c r="D1496" s="8"/>
    </row>
    <row r="1497" spans="1:4" x14ac:dyDescent="0.25">
      <c r="A1497" s="133"/>
      <c r="D1497" s="8"/>
    </row>
    <row r="1498" spans="1:4" x14ac:dyDescent="0.25">
      <c r="A1498" s="133"/>
      <c r="D1498" s="8"/>
    </row>
    <row r="1499" spans="1:4" x14ac:dyDescent="0.25">
      <c r="A1499" s="133"/>
      <c r="D1499" s="8"/>
    </row>
    <row r="1500" spans="1:4" x14ac:dyDescent="0.25">
      <c r="A1500" s="133"/>
      <c r="D1500" s="8"/>
    </row>
    <row r="1501" spans="1:4" x14ac:dyDescent="0.25">
      <c r="A1501" s="133"/>
      <c r="D1501" s="8"/>
    </row>
    <row r="1502" spans="1:4" x14ac:dyDescent="0.25">
      <c r="A1502" s="133"/>
      <c r="D1502" s="8"/>
    </row>
    <row r="1503" spans="1:4" x14ac:dyDescent="0.25">
      <c r="A1503" s="133"/>
      <c r="D1503" s="8"/>
    </row>
    <row r="1504" spans="1:4" x14ac:dyDescent="0.25">
      <c r="A1504" s="133"/>
      <c r="D1504" s="8"/>
    </row>
    <row r="1505" spans="1:4" x14ac:dyDescent="0.25">
      <c r="A1505" s="133"/>
      <c r="D1505" s="8"/>
    </row>
    <row r="1506" spans="1:4" x14ac:dyDescent="0.25">
      <c r="A1506" s="133"/>
      <c r="D1506" s="8"/>
    </row>
    <row r="1507" spans="1:4" x14ac:dyDescent="0.25">
      <c r="A1507" s="133"/>
      <c r="D1507" s="8"/>
    </row>
    <row r="1508" spans="1:4" x14ac:dyDescent="0.25">
      <c r="A1508" s="133"/>
      <c r="D1508" s="8"/>
    </row>
    <row r="1509" spans="1:4" x14ac:dyDescent="0.25">
      <c r="A1509" s="133"/>
      <c r="D1509" s="8"/>
    </row>
    <row r="1510" spans="1:4" x14ac:dyDescent="0.25">
      <c r="A1510" s="133"/>
      <c r="D1510" s="8"/>
    </row>
    <row r="1511" spans="1:4" x14ac:dyDescent="0.25">
      <c r="A1511" s="133"/>
      <c r="D1511" s="8"/>
    </row>
    <row r="1512" spans="1:4" x14ac:dyDescent="0.25">
      <c r="A1512" s="133"/>
      <c r="D1512" s="8"/>
    </row>
    <row r="1513" spans="1:4" x14ac:dyDescent="0.25">
      <c r="A1513" s="133"/>
      <c r="D1513" s="8"/>
    </row>
    <row r="1514" spans="1:4" x14ac:dyDescent="0.25">
      <c r="A1514" s="133"/>
      <c r="D1514" s="8"/>
    </row>
    <row r="1515" spans="1:4" x14ac:dyDescent="0.25">
      <c r="A1515" s="133"/>
      <c r="D1515" s="8"/>
    </row>
    <row r="1516" spans="1:4" x14ac:dyDescent="0.25">
      <c r="A1516" s="133"/>
      <c r="D1516" s="8"/>
    </row>
    <row r="1517" spans="1:4" x14ac:dyDescent="0.25">
      <c r="A1517" s="133"/>
      <c r="D1517" s="8"/>
    </row>
    <row r="1518" spans="1:4" x14ac:dyDescent="0.25">
      <c r="A1518" s="133"/>
      <c r="D1518" s="8"/>
    </row>
    <row r="1519" spans="1:4" x14ac:dyDescent="0.25">
      <c r="A1519" s="133"/>
      <c r="D1519" s="8"/>
    </row>
    <row r="1520" spans="1:4" x14ac:dyDescent="0.25">
      <c r="A1520" s="133"/>
      <c r="D1520" s="8"/>
    </row>
    <row r="1521" spans="1:4" x14ac:dyDescent="0.25">
      <c r="A1521" s="133"/>
      <c r="D1521" s="8"/>
    </row>
    <row r="1522" spans="1:4" x14ac:dyDescent="0.25">
      <c r="A1522" s="133"/>
      <c r="D1522" s="8"/>
    </row>
    <row r="1523" spans="1:4" x14ac:dyDescent="0.25">
      <c r="A1523" s="133"/>
      <c r="D1523" s="8"/>
    </row>
    <row r="1524" spans="1:4" x14ac:dyDescent="0.25">
      <c r="A1524" s="133"/>
      <c r="D1524" s="8"/>
    </row>
    <row r="1525" spans="1:4" x14ac:dyDescent="0.25">
      <c r="A1525" s="133"/>
      <c r="D1525" s="8"/>
    </row>
    <row r="1526" spans="1:4" x14ac:dyDescent="0.25">
      <c r="A1526" s="133"/>
      <c r="D1526" s="8"/>
    </row>
    <row r="1527" spans="1:4" x14ac:dyDescent="0.25">
      <c r="A1527" s="133"/>
      <c r="D1527" s="8"/>
    </row>
    <row r="1528" spans="1:4" x14ac:dyDescent="0.25">
      <c r="A1528" s="133"/>
      <c r="D1528" s="8"/>
    </row>
    <row r="1529" spans="1:4" x14ac:dyDescent="0.25">
      <c r="A1529" s="133"/>
      <c r="D1529" s="8"/>
    </row>
    <row r="1530" spans="1:4" x14ac:dyDescent="0.25">
      <c r="A1530" s="133"/>
      <c r="D1530" s="8"/>
    </row>
    <row r="1531" spans="1:4" x14ac:dyDescent="0.25">
      <c r="A1531" s="133"/>
      <c r="D1531" s="8"/>
    </row>
    <row r="1532" spans="1:4" x14ac:dyDescent="0.25">
      <c r="A1532" s="133"/>
      <c r="D1532" s="8"/>
    </row>
    <row r="1533" spans="1:4" x14ac:dyDescent="0.25">
      <c r="A1533" s="133"/>
      <c r="D1533" s="8"/>
    </row>
    <row r="1534" spans="1:4" x14ac:dyDescent="0.25">
      <c r="A1534" s="133"/>
      <c r="D1534" s="8"/>
    </row>
    <row r="1535" spans="1:4" x14ac:dyDescent="0.25">
      <c r="A1535" s="133"/>
      <c r="D1535" s="8"/>
    </row>
    <row r="1536" spans="1:4" x14ac:dyDescent="0.25">
      <c r="A1536" s="133"/>
      <c r="D1536" s="8"/>
    </row>
    <row r="1537" spans="1:4" x14ac:dyDescent="0.25">
      <c r="A1537" s="133"/>
      <c r="D1537" s="8"/>
    </row>
    <row r="1538" spans="1:4" x14ac:dyDescent="0.25">
      <c r="A1538" s="133"/>
      <c r="D1538" s="8"/>
    </row>
    <row r="1539" spans="1:4" x14ac:dyDescent="0.25">
      <c r="A1539" s="133"/>
      <c r="D1539" s="8"/>
    </row>
    <row r="1540" spans="1:4" x14ac:dyDescent="0.25">
      <c r="A1540" s="133"/>
      <c r="D1540" s="8"/>
    </row>
    <row r="1541" spans="1:4" x14ac:dyDescent="0.25">
      <c r="A1541" s="133"/>
      <c r="D1541" s="8"/>
    </row>
    <row r="1542" spans="1:4" x14ac:dyDescent="0.25">
      <c r="A1542" s="133"/>
      <c r="D1542" s="8"/>
    </row>
    <row r="1543" spans="1:4" x14ac:dyDescent="0.25">
      <c r="A1543" s="133"/>
      <c r="D1543" s="8"/>
    </row>
    <row r="1544" spans="1:4" x14ac:dyDescent="0.25">
      <c r="A1544" s="133"/>
      <c r="D1544" s="8"/>
    </row>
    <row r="1545" spans="1:4" x14ac:dyDescent="0.25">
      <c r="A1545" s="133"/>
      <c r="D1545" s="8"/>
    </row>
    <row r="1546" spans="1:4" x14ac:dyDescent="0.25">
      <c r="A1546" s="133"/>
      <c r="D1546" s="8"/>
    </row>
    <row r="1547" spans="1:4" x14ac:dyDescent="0.25">
      <c r="A1547" s="133"/>
      <c r="D1547" s="8"/>
    </row>
    <row r="1548" spans="1:4" x14ac:dyDescent="0.25">
      <c r="A1548" s="133"/>
      <c r="D1548" s="8"/>
    </row>
    <row r="1549" spans="1:4" x14ac:dyDescent="0.25">
      <c r="A1549" s="133"/>
      <c r="D1549" s="8"/>
    </row>
    <row r="1550" spans="1:4" x14ac:dyDescent="0.25">
      <c r="A1550" s="133"/>
      <c r="D1550" s="8"/>
    </row>
    <row r="1551" spans="1:4" x14ac:dyDescent="0.25">
      <c r="A1551" s="133"/>
      <c r="D1551" s="8"/>
    </row>
    <row r="1552" spans="1:4" x14ac:dyDescent="0.25">
      <c r="A1552" s="133"/>
      <c r="D1552" s="8"/>
    </row>
    <row r="1553" spans="1:4" x14ac:dyDescent="0.25">
      <c r="A1553" s="133"/>
      <c r="D1553" s="8"/>
    </row>
    <row r="1554" spans="1:4" x14ac:dyDescent="0.25">
      <c r="A1554" s="133"/>
      <c r="D1554" s="8"/>
    </row>
    <row r="1555" spans="1:4" x14ac:dyDescent="0.25">
      <c r="A1555" s="133"/>
      <c r="D1555" s="8"/>
    </row>
    <row r="1556" spans="1:4" x14ac:dyDescent="0.25">
      <c r="A1556" s="133"/>
      <c r="D1556" s="8"/>
    </row>
    <row r="1557" spans="1:4" x14ac:dyDescent="0.25">
      <c r="A1557" s="133"/>
      <c r="D1557" s="8"/>
    </row>
    <row r="1558" spans="1:4" x14ac:dyDescent="0.25">
      <c r="A1558" s="133"/>
      <c r="D1558" s="8"/>
    </row>
    <row r="1559" spans="1:4" x14ac:dyDescent="0.25">
      <c r="A1559" s="133"/>
      <c r="D1559" s="8"/>
    </row>
    <row r="1560" spans="1:4" x14ac:dyDescent="0.25">
      <c r="A1560" s="133"/>
      <c r="D1560" s="8"/>
    </row>
    <row r="1561" spans="1:4" x14ac:dyDescent="0.25">
      <c r="A1561" s="133"/>
      <c r="D1561" s="8"/>
    </row>
    <row r="1562" spans="1:4" x14ac:dyDescent="0.25">
      <c r="A1562" s="133"/>
      <c r="D1562" s="8"/>
    </row>
    <row r="1563" spans="1:4" x14ac:dyDescent="0.25">
      <c r="A1563" s="133"/>
      <c r="D1563" s="8"/>
    </row>
    <row r="1564" spans="1:4" x14ac:dyDescent="0.25">
      <c r="A1564" s="133"/>
      <c r="D1564" s="8"/>
    </row>
    <row r="1565" spans="1:4" x14ac:dyDescent="0.25">
      <c r="A1565" s="133"/>
      <c r="D1565" s="8"/>
    </row>
    <row r="1566" spans="1:4" x14ac:dyDescent="0.25">
      <c r="A1566" s="133"/>
      <c r="D1566" s="8"/>
    </row>
    <row r="1567" spans="1:4" x14ac:dyDescent="0.25">
      <c r="A1567" s="133"/>
      <c r="D1567" s="8"/>
    </row>
    <row r="1568" spans="1:4" x14ac:dyDescent="0.25">
      <c r="A1568" s="133"/>
      <c r="D1568" s="8"/>
    </row>
    <row r="1569" spans="1:4" x14ac:dyDescent="0.25">
      <c r="A1569" s="133"/>
      <c r="D1569" s="8"/>
    </row>
    <row r="1570" spans="1:4" x14ac:dyDescent="0.25">
      <c r="A1570" s="133"/>
      <c r="D1570" s="8"/>
    </row>
    <row r="1571" spans="1:4" x14ac:dyDescent="0.25">
      <c r="A1571" s="133"/>
      <c r="D1571" s="8"/>
    </row>
    <row r="1572" spans="1:4" x14ac:dyDescent="0.25">
      <c r="A1572" s="133"/>
      <c r="D1572" s="8"/>
    </row>
    <row r="1573" spans="1:4" x14ac:dyDescent="0.25">
      <c r="A1573" s="133"/>
      <c r="D1573" s="8"/>
    </row>
    <row r="1574" spans="1:4" x14ac:dyDescent="0.25">
      <c r="A1574" s="133"/>
      <c r="D1574" s="8"/>
    </row>
    <row r="1575" spans="1:4" x14ac:dyDescent="0.25">
      <c r="A1575" s="133"/>
      <c r="D1575" s="8"/>
    </row>
    <row r="1576" spans="1:4" x14ac:dyDescent="0.25">
      <c r="A1576" s="133"/>
      <c r="D1576" s="8"/>
    </row>
    <row r="1577" spans="1:4" x14ac:dyDescent="0.25">
      <c r="A1577" s="133"/>
      <c r="D1577" s="8"/>
    </row>
    <row r="1578" spans="1:4" x14ac:dyDescent="0.25">
      <c r="A1578" s="133"/>
      <c r="D1578" s="8"/>
    </row>
    <row r="1579" spans="1:4" x14ac:dyDescent="0.25">
      <c r="A1579" s="133"/>
      <c r="D1579" s="8"/>
    </row>
    <row r="1580" spans="1:4" x14ac:dyDescent="0.25">
      <c r="A1580" s="133"/>
      <c r="D1580" s="8"/>
    </row>
    <row r="1581" spans="1:4" x14ac:dyDescent="0.25">
      <c r="A1581" s="133"/>
      <c r="D1581" s="8"/>
    </row>
    <row r="1582" spans="1:4" x14ac:dyDescent="0.25">
      <c r="A1582" s="133"/>
      <c r="D1582" s="8"/>
    </row>
    <row r="1583" spans="1:4" x14ac:dyDescent="0.25">
      <c r="A1583" s="133"/>
      <c r="D1583" s="8"/>
    </row>
    <row r="1584" spans="1:4" x14ac:dyDescent="0.25">
      <c r="A1584" s="133"/>
      <c r="D1584" s="8"/>
    </row>
    <row r="1585" spans="1:4" x14ac:dyDescent="0.25">
      <c r="A1585" s="133"/>
      <c r="D1585" s="8"/>
    </row>
    <row r="1586" spans="1:4" x14ac:dyDescent="0.25">
      <c r="A1586" s="133"/>
      <c r="D1586" s="8"/>
    </row>
    <row r="1587" spans="1:4" x14ac:dyDescent="0.25">
      <c r="A1587" s="133"/>
      <c r="D1587" s="8"/>
    </row>
    <row r="1588" spans="1:4" x14ac:dyDescent="0.25">
      <c r="A1588" s="133"/>
      <c r="D1588" s="8"/>
    </row>
    <row r="1589" spans="1:4" x14ac:dyDescent="0.25">
      <c r="A1589" s="133"/>
      <c r="D1589" s="8"/>
    </row>
    <row r="1590" spans="1:4" x14ac:dyDescent="0.25">
      <c r="A1590" s="133"/>
      <c r="D1590" s="8"/>
    </row>
    <row r="1591" spans="1:4" x14ac:dyDescent="0.25">
      <c r="A1591" s="133"/>
      <c r="D1591" s="8"/>
    </row>
    <row r="1592" spans="1:4" x14ac:dyDescent="0.25">
      <c r="A1592" s="133"/>
      <c r="D1592" s="8"/>
    </row>
    <row r="1593" spans="1:4" x14ac:dyDescent="0.25">
      <c r="A1593" s="133"/>
      <c r="D1593" s="8"/>
    </row>
    <row r="1594" spans="1:4" x14ac:dyDescent="0.25">
      <c r="A1594" s="133"/>
      <c r="D1594" s="8"/>
    </row>
    <row r="1595" spans="1:4" x14ac:dyDescent="0.25">
      <c r="A1595" s="133"/>
      <c r="D1595" s="8"/>
    </row>
    <row r="1596" spans="1:4" x14ac:dyDescent="0.25">
      <c r="A1596" s="133"/>
      <c r="D1596" s="8"/>
    </row>
    <row r="1597" spans="1:4" x14ac:dyDescent="0.25">
      <c r="A1597" s="133"/>
      <c r="D1597" s="8"/>
    </row>
    <row r="1598" spans="1:4" x14ac:dyDescent="0.25">
      <c r="A1598" s="133"/>
      <c r="D1598" s="8"/>
    </row>
    <row r="1599" spans="1:4" x14ac:dyDescent="0.25">
      <c r="A1599" s="133"/>
      <c r="D1599" s="8"/>
    </row>
    <row r="1600" spans="1:4" x14ac:dyDescent="0.25">
      <c r="A1600" s="133"/>
      <c r="D1600" s="8"/>
    </row>
    <row r="1601" spans="1:4" x14ac:dyDescent="0.25">
      <c r="A1601" s="133"/>
      <c r="D1601" s="8"/>
    </row>
    <row r="1602" spans="1:4" x14ac:dyDescent="0.25">
      <c r="A1602" s="133"/>
      <c r="D1602" s="8"/>
    </row>
    <row r="1603" spans="1:4" x14ac:dyDescent="0.25">
      <c r="A1603" s="133"/>
      <c r="D1603" s="8"/>
    </row>
    <row r="1604" spans="1:4" x14ac:dyDescent="0.25">
      <c r="A1604" s="133"/>
      <c r="D1604" s="8"/>
    </row>
    <row r="1605" spans="1:4" x14ac:dyDescent="0.25">
      <c r="A1605" s="133"/>
      <c r="D1605" s="8"/>
    </row>
    <row r="1606" spans="1:4" x14ac:dyDescent="0.25">
      <c r="A1606" s="133"/>
      <c r="D1606" s="8"/>
    </row>
    <row r="1607" spans="1:4" x14ac:dyDescent="0.25">
      <c r="A1607" s="133"/>
      <c r="D1607" s="8"/>
    </row>
    <row r="1608" spans="1:4" x14ac:dyDescent="0.25">
      <c r="A1608" s="133"/>
      <c r="D1608" s="8"/>
    </row>
    <row r="1609" spans="1:4" x14ac:dyDescent="0.25">
      <c r="A1609" s="133"/>
      <c r="D1609" s="8"/>
    </row>
    <row r="1610" spans="1:4" x14ac:dyDescent="0.25">
      <c r="A1610" s="133"/>
      <c r="D1610" s="8"/>
    </row>
    <row r="1611" spans="1:4" x14ac:dyDescent="0.25">
      <c r="A1611" s="133"/>
      <c r="D1611" s="8"/>
    </row>
    <row r="1612" spans="1:4" x14ac:dyDescent="0.25">
      <c r="A1612" s="133"/>
      <c r="D1612" s="8"/>
    </row>
    <row r="1613" spans="1:4" x14ac:dyDescent="0.25">
      <c r="A1613" s="133"/>
      <c r="D1613" s="8"/>
    </row>
    <row r="1614" spans="1:4" x14ac:dyDescent="0.25">
      <c r="A1614" s="133"/>
      <c r="D1614" s="8"/>
    </row>
    <row r="1615" spans="1:4" x14ac:dyDescent="0.25">
      <c r="A1615" s="133"/>
      <c r="D1615" s="8"/>
    </row>
    <row r="1616" spans="1:4" x14ac:dyDescent="0.25">
      <c r="A1616" s="133"/>
      <c r="D1616" s="8"/>
    </row>
    <row r="1617" spans="1:4" x14ac:dyDescent="0.25">
      <c r="A1617" s="133"/>
      <c r="D1617" s="8"/>
    </row>
    <row r="1618" spans="1:4" x14ac:dyDescent="0.25">
      <c r="A1618" s="133"/>
      <c r="D1618" s="8"/>
    </row>
    <row r="1619" spans="1:4" x14ac:dyDescent="0.25">
      <c r="A1619" s="133"/>
      <c r="D1619" s="8"/>
    </row>
    <row r="1620" spans="1:4" x14ac:dyDescent="0.25">
      <c r="A1620" s="133"/>
      <c r="D1620" s="8"/>
    </row>
    <row r="1621" spans="1:4" x14ac:dyDescent="0.25">
      <c r="A1621" s="133"/>
      <c r="D1621" s="8"/>
    </row>
    <row r="1622" spans="1:4" x14ac:dyDescent="0.25">
      <c r="A1622" s="133"/>
      <c r="D1622" s="8"/>
    </row>
    <row r="1623" spans="1:4" x14ac:dyDescent="0.25">
      <c r="A1623" s="133"/>
      <c r="D1623" s="8"/>
    </row>
    <row r="1624" spans="1:4" x14ac:dyDescent="0.25">
      <c r="A1624" s="133"/>
      <c r="D1624" s="8"/>
    </row>
    <row r="1625" spans="1:4" x14ac:dyDescent="0.25">
      <c r="A1625" s="133"/>
      <c r="D1625" s="8"/>
    </row>
    <row r="1626" spans="1:4" x14ac:dyDescent="0.25">
      <c r="A1626" s="133"/>
      <c r="D1626" s="8"/>
    </row>
    <row r="1627" spans="1:4" x14ac:dyDescent="0.25">
      <c r="A1627" s="133"/>
      <c r="D1627" s="8"/>
    </row>
    <row r="1628" spans="1:4" x14ac:dyDescent="0.25">
      <c r="A1628" s="133"/>
      <c r="D1628" s="8"/>
    </row>
    <row r="1629" spans="1:4" x14ac:dyDescent="0.25">
      <c r="A1629" s="133"/>
      <c r="D1629" s="8"/>
    </row>
    <row r="1630" spans="1:4" x14ac:dyDescent="0.25">
      <c r="A1630" s="133"/>
      <c r="D1630" s="8"/>
    </row>
    <row r="1631" spans="1:4" x14ac:dyDescent="0.25">
      <c r="A1631" s="133"/>
      <c r="D1631" s="8"/>
    </row>
    <row r="1632" spans="1:4" x14ac:dyDescent="0.25">
      <c r="A1632" s="133"/>
      <c r="D1632" s="8"/>
    </row>
    <row r="1633" spans="1:4" x14ac:dyDescent="0.25">
      <c r="A1633" s="133"/>
      <c r="D1633" s="8"/>
    </row>
    <row r="1634" spans="1:4" x14ac:dyDescent="0.25">
      <c r="A1634" s="133"/>
      <c r="D1634" s="8"/>
    </row>
    <row r="1635" spans="1:4" x14ac:dyDescent="0.25">
      <c r="A1635" s="133"/>
      <c r="D1635" s="8"/>
    </row>
    <row r="1636" spans="1:4" x14ac:dyDescent="0.25">
      <c r="A1636" s="133"/>
      <c r="D1636" s="8"/>
    </row>
    <row r="1637" spans="1:4" x14ac:dyDescent="0.25">
      <c r="A1637" s="133"/>
      <c r="D1637" s="8"/>
    </row>
    <row r="1638" spans="1:4" x14ac:dyDescent="0.25">
      <c r="A1638" s="133"/>
      <c r="D1638" s="8"/>
    </row>
    <row r="1639" spans="1:4" x14ac:dyDescent="0.25">
      <c r="A1639" s="133"/>
      <c r="D1639" s="8"/>
    </row>
    <row r="1640" spans="1:4" x14ac:dyDescent="0.25">
      <c r="A1640" s="133"/>
      <c r="D1640" s="8"/>
    </row>
    <row r="1641" spans="1:4" x14ac:dyDescent="0.25">
      <c r="A1641" s="133"/>
      <c r="D1641" s="8"/>
    </row>
    <row r="1642" spans="1:4" x14ac:dyDescent="0.25">
      <c r="A1642" s="133"/>
      <c r="D1642" s="8"/>
    </row>
    <row r="1643" spans="1:4" x14ac:dyDescent="0.25">
      <c r="A1643" s="133"/>
      <c r="D1643" s="8"/>
    </row>
    <row r="1644" spans="1:4" x14ac:dyDescent="0.25">
      <c r="A1644" s="133"/>
      <c r="D1644" s="8"/>
    </row>
    <row r="1645" spans="1:4" x14ac:dyDescent="0.25">
      <c r="A1645" s="133"/>
      <c r="D1645" s="8"/>
    </row>
    <row r="1646" spans="1:4" x14ac:dyDescent="0.25">
      <c r="A1646" s="133"/>
      <c r="D1646" s="8"/>
    </row>
    <row r="1647" spans="1:4" x14ac:dyDescent="0.25">
      <c r="A1647" s="133"/>
      <c r="D1647" s="8"/>
    </row>
    <row r="1648" spans="1:4" x14ac:dyDescent="0.25">
      <c r="A1648" s="133"/>
      <c r="D1648" s="8"/>
    </row>
    <row r="1649" spans="1:4" x14ac:dyDescent="0.25">
      <c r="A1649" s="133"/>
      <c r="D1649" s="8"/>
    </row>
    <row r="1650" spans="1:4" x14ac:dyDescent="0.25">
      <c r="A1650" s="133"/>
      <c r="D1650" s="8"/>
    </row>
    <row r="1651" spans="1:4" x14ac:dyDescent="0.25">
      <c r="A1651" s="133"/>
      <c r="D1651" s="8"/>
    </row>
    <row r="1652" spans="1:4" x14ac:dyDescent="0.25">
      <c r="A1652" s="133"/>
      <c r="D1652" s="8"/>
    </row>
    <row r="1653" spans="1:4" x14ac:dyDescent="0.25">
      <c r="A1653" s="133"/>
      <c r="D1653" s="8"/>
    </row>
    <row r="1654" spans="1:4" x14ac:dyDescent="0.25">
      <c r="A1654" s="133"/>
      <c r="D1654" s="8"/>
    </row>
    <row r="1655" spans="1:4" x14ac:dyDescent="0.25">
      <c r="A1655" s="133"/>
      <c r="D1655" s="8"/>
    </row>
    <row r="1656" spans="1:4" x14ac:dyDescent="0.25">
      <c r="A1656" s="133"/>
      <c r="D1656" s="8"/>
    </row>
    <row r="1657" spans="1:4" x14ac:dyDescent="0.25">
      <c r="A1657" s="133"/>
      <c r="D1657" s="8"/>
    </row>
    <row r="1658" spans="1:4" x14ac:dyDescent="0.25">
      <c r="A1658" s="133"/>
      <c r="D1658" s="8"/>
    </row>
    <row r="1659" spans="1:4" x14ac:dyDescent="0.25">
      <c r="A1659" s="133"/>
      <c r="D1659" s="8"/>
    </row>
    <row r="1660" spans="1:4" x14ac:dyDescent="0.25">
      <c r="A1660" s="133"/>
      <c r="D1660" s="8"/>
    </row>
    <row r="1661" spans="1:4" x14ac:dyDescent="0.25">
      <c r="A1661" s="133"/>
      <c r="D1661" s="8"/>
    </row>
    <row r="1662" spans="1:4" x14ac:dyDescent="0.25">
      <c r="A1662" s="133"/>
      <c r="D1662" s="8"/>
    </row>
    <row r="1663" spans="1:4" x14ac:dyDescent="0.25">
      <c r="A1663" s="133"/>
      <c r="D1663" s="8"/>
    </row>
    <row r="1664" spans="1:4" x14ac:dyDescent="0.25">
      <c r="A1664" s="133"/>
      <c r="D1664" s="8"/>
    </row>
    <row r="1665" spans="1:4" x14ac:dyDescent="0.25">
      <c r="A1665" s="133"/>
      <c r="D1665" s="8"/>
    </row>
    <row r="1666" spans="1:4" x14ac:dyDescent="0.25">
      <c r="A1666" s="133"/>
      <c r="D1666" s="8"/>
    </row>
    <row r="1667" spans="1:4" x14ac:dyDescent="0.25">
      <c r="A1667" s="133"/>
      <c r="D1667" s="8"/>
    </row>
    <row r="1668" spans="1:4" x14ac:dyDescent="0.25">
      <c r="A1668" s="133"/>
      <c r="D1668" s="8"/>
    </row>
    <row r="1669" spans="1:4" x14ac:dyDescent="0.25">
      <c r="A1669" s="133"/>
      <c r="D1669" s="8"/>
    </row>
    <row r="1670" spans="1:4" x14ac:dyDescent="0.25">
      <c r="A1670" s="133"/>
      <c r="D1670" s="8"/>
    </row>
    <row r="1671" spans="1:4" x14ac:dyDescent="0.25">
      <c r="A1671" s="133"/>
      <c r="D1671" s="8"/>
    </row>
    <row r="1672" spans="1:4" x14ac:dyDescent="0.25">
      <c r="A1672" s="133"/>
      <c r="D1672" s="8"/>
    </row>
    <row r="1673" spans="1:4" x14ac:dyDescent="0.25">
      <c r="A1673" s="133"/>
      <c r="D1673" s="8"/>
    </row>
    <row r="1674" spans="1:4" x14ac:dyDescent="0.25">
      <c r="A1674" s="133"/>
      <c r="D1674" s="8"/>
    </row>
    <row r="1675" spans="1:4" x14ac:dyDescent="0.25">
      <c r="A1675" s="133"/>
      <c r="D1675" s="8"/>
    </row>
    <row r="1676" spans="1:4" x14ac:dyDescent="0.25">
      <c r="A1676" s="133"/>
      <c r="D1676" s="8"/>
    </row>
    <row r="1677" spans="1:4" x14ac:dyDescent="0.25">
      <c r="A1677" s="133"/>
      <c r="D1677" s="8"/>
    </row>
    <row r="1678" spans="1:4" x14ac:dyDescent="0.25">
      <c r="A1678" s="133"/>
      <c r="D1678" s="8"/>
    </row>
    <row r="1679" spans="1:4" x14ac:dyDescent="0.25">
      <c r="A1679" s="133"/>
      <c r="D1679" s="8"/>
    </row>
    <row r="1680" spans="1:4" x14ac:dyDescent="0.25">
      <c r="A1680" s="133"/>
      <c r="D1680" s="8"/>
    </row>
    <row r="1681" spans="1:4" x14ac:dyDescent="0.25">
      <c r="A1681" s="133"/>
      <c r="D1681" s="8"/>
    </row>
    <row r="1682" spans="1:4" x14ac:dyDescent="0.25">
      <c r="A1682" s="133"/>
      <c r="D1682" s="8"/>
    </row>
    <row r="1683" spans="1:4" x14ac:dyDescent="0.25">
      <c r="A1683" s="133"/>
      <c r="D1683" s="8"/>
    </row>
    <row r="1684" spans="1:4" x14ac:dyDescent="0.25">
      <c r="A1684" s="133"/>
      <c r="D1684" s="8"/>
    </row>
    <row r="1685" spans="1:4" x14ac:dyDescent="0.25">
      <c r="A1685" s="133"/>
      <c r="D1685" s="8"/>
    </row>
    <row r="1686" spans="1:4" x14ac:dyDescent="0.25">
      <c r="A1686" s="133"/>
      <c r="D1686" s="8"/>
    </row>
    <row r="1687" spans="1:4" x14ac:dyDescent="0.25">
      <c r="A1687" s="133"/>
      <c r="D1687" s="8"/>
    </row>
    <row r="1688" spans="1:4" x14ac:dyDescent="0.25">
      <c r="A1688" s="133"/>
      <c r="D1688" s="8"/>
    </row>
    <row r="1689" spans="1:4" x14ac:dyDescent="0.25">
      <c r="A1689" s="133"/>
      <c r="D1689" s="8"/>
    </row>
    <row r="1690" spans="1:4" x14ac:dyDescent="0.25">
      <c r="A1690" s="133"/>
      <c r="D1690" s="8"/>
    </row>
    <row r="1691" spans="1:4" x14ac:dyDescent="0.25">
      <c r="A1691" s="133"/>
      <c r="D1691" s="8"/>
    </row>
    <row r="1692" spans="1:4" x14ac:dyDescent="0.25">
      <c r="A1692" s="133"/>
      <c r="D1692" s="8"/>
    </row>
    <row r="1693" spans="1:4" x14ac:dyDescent="0.25">
      <c r="A1693" s="133"/>
      <c r="D1693" s="8"/>
    </row>
    <row r="1694" spans="1:4" x14ac:dyDescent="0.25">
      <c r="A1694" s="133"/>
      <c r="D1694" s="8"/>
    </row>
    <row r="1695" spans="1:4" x14ac:dyDescent="0.25">
      <c r="A1695" s="133"/>
      <c r="D1695" s="8"/>
    </row>
    <row r="1696" spans="1:4" x14ac:dyDescent="0.25">
      <c r="A1696" s="133"/>
      <c r="D1696" s="8"/>
    </row>
    <row r="1697" spans="1:4" x14ac:dyDescent="0.25">
      <c r="A1697" s="133"/>
      <c r="D1697" s="8"/>
    </row>
    <row r="1698" spans="1:4" x14ac:dyDescent="0.25">
      <c r="A1698" s="133"/>
      <c r="D1698" s="8"/>
    </row>
    <row r="1699" spans="1:4" x14ac:dyDescent="0.25">
      <c r="A1699" s="133"/>
      <c r="D1699" s="8"/>
    </row>
    <row r="1700" spans="1:4" x14ac:dyDescent="0.25">
      <c r="A1700" s="133"/>
      <c r="D1700" s="8"/>
    </row>
    <row r="1701" spans="1:4" x14ac:dyDescent="0.25">
      <c r="A1701" s="133"/>
      <c r="D1701" s="8"/>
    </row>
    <row r="1702" spans="1:4" x14ac:dyDescent="0.25">
      <c r="A1702" s="133"/>
      <c r="D1702" s="8"/>
    </row>
    <row r="1703" spans="1:4" x14ac:dyDescent="0.25">
      <c r="A1703" s="133"/>
      <c r="D1703" s="8"/>
    </row>
    <row r="1704" spans="1:4" x14ac:dyDescent="0.25">
      <c r="A1704" s="133"/>
      <c r="D1704" s="8"/>
    </row>
    <row r="1705" spans="1:4" x14ac:dyDescent="0.25">
      <c r="A1705" s="133"/>
      <c r="D1705" s="8"/>
    </row>
    <row r="1706" spans="1:4" x14ac:dyDescent="0.25">
      <c r="A1706" s="133"/>
      <c r="D1706" s="8"/>
    </row>
    <row r="1707" spans="1:4" x14ac:dyDescent="0.25">
      <c r="A1707" s="133"/>
      <c r="D1707" s="8"/>
    </row>
    <row r="1708" spans="1:4" x14ac:dyDescent="0.25">
      <c r="A1708" s="133"/>
      <c r="D1708" s="8"/>
    </row>
    <row r="1709" spans="1:4" x14ac:dyDescent="0.25">
      <c r="A1709" s="133"/>
      <c r="D1709" s="8"/>
    </row>
    <row r="1710" spans="1:4" x14ac:dyDescent="0.25">
      <c r="A1710" s="133"/>
      <c r="D1710" s="8"/>
    </row>
    <row r="1711" spans="1:4" x14ac:dyDescent="0.25">
      <c r="A1711" s="133"/>
      <c r="D1711" s="8"/>
    </row>
    <row r="1712" spans="1:4" x14ac:dyDescent="0.25">
      <c r="A1712" s="133"/>
      <c r="D1712" s="8"/>
    </row>
    <row r="1713" spans="1:4" x14ac:dyDescent="0.25">
      <c r="A1713" s="133"/>
      <c r="D1713" s="8"/>
    </row>
    <row r="1714" spans="1:4" x14ac:dyDescent="0.25">
      <c r="A1714" s="133"/>
      <c r="D1714" s="8"/>
    </row>
    <row r="1715" spans="1:4" x14ac:dyDescent="0.25">
      <c r="A1715" s="133"/>
      <c r="D1715" s="8"/>
    </row>
    <row r="1716" spans="1:4" x14ac:dyDescent="0.25">
      <c r="A1716" s="133"/>
      <c r="D1716" s="8"/>
    </row>
    <row r="1717" spans="1:4" x14ac:dyDescent="0.25">
      <c r="A1717" s="133"/>
      <c r="D1717" s="8"/>
    </row>
    <row r="1718" spans="1:4" x14ac:dyDescent="0.25">
      <c r="A1718" s="133"/>
      <c r="D1718" s="8"/>
    </row>
    <row r="1719" spans="1:4" x14ac:dyDescent="0.25">
      <c r="A1719" s="133"/>
      <c r="D1719" s="8"/>
    </row>
    <row r="1720" spans="1:4" x14ac:dyDescent="0.25">
      <c r="A1720" s="133"/>
      <c r="D1720" s="8"/>
    </row>
    <row r="1721" spans="1:4" x14ac:dyDescent="0.25">
      <c r="A1721" s="133"/>
      <c r="D1721" s="8"/>
    </row>
    <row r="1722" spans="1:4" x14ac:dyDescent="0.25">
      <c r="A1722" s="133"/>
      <c r="D1722" s="8"/>
    </row>
    <row r="1723" spans="1:4" x14ac:dyDescent="0.25">
      <c r="A1723" s="133"/>
      <c r="D1723" s="8"/>
    </row>
    <row r="1724" spans="1:4" x14ac:dyDescent="0.25">
      <c r="A1724" s="133"/>
      <c r="D1724" s="8"/>
    </row>
    <row r="1725" spans="1:4" x14ac:dyDescent="0.25">
      <c r="A1725" s="133"/>
      <c r="D1725" s="8"/>
    </row>
    <row r="1726" spans="1:4" x14ac:dyDescent="0.25">
      <c r="A1726" s="133"/>
      <c r="D1726" s="8"/>
    </row>
    <row r="1727" spans="1:4" x14ac:dyDescent="0.25">
      <c r="A1727" s="133"/>
      <c r="D1727" s="8"/>
    </row>
    <row r="1728" spans="1:4" x14ac:dyDescent="0.25">
      <c r="A1728" s="133"/>
      <c r="D1728" s="8"/>
    </row>
    <row r="1729" spans="1:4" x14ac:dyDescent="0.25">
      <c r="A1729" s="133"/>
      <c r="D1729" s="8"/>
    </row>
    <row r="1730" spans="1:4" x14ac:dyDescent="0.25">
      <c r="A1730" s="133"/>
      <c r="D1730" s="8"/>
    </row>
    <row r="1731" spans="1:4" x14ac:dyDescent="0.25">
      <c r="A1731" s="133"/>
      <c r="D1731" s="8"/>
    </row>
    <row r="1732" spans="1:4" x14ac:dyDescent="0.25">
      <c r="A1732" s="133"/>
      <c r="D1732" s="8"/>
    </row>
    <row r="1733" spans="1:4" x14ac:dyDescent="0.25">
      <c r="A1733" s="133"/>
      <c r="D1733" s="8"/>
    </row>
    <row r="1734" spans="1:4" x14ac:dyDescent="0.25">
      <c r="A1734" s="133"/>
      <c r="D1734" s="8"/>
    </row>
    <row r="1735" spans="1:4" x14ac:dyDescent="0.25">
      <c r="A1735" s="133"/>
      <c r="D1735" s="8"/>
    </row>
    <row r="1736" spans="1:4" x14ac:dyDescent="0.25">
      <c r="A1736" s="133"/>
      <c r="D1736" s="8"/>
    </row>
    <row r="1737" spans="1:4" x14ac:dyDescent="0.25">
      <c r="A1737" s="133"/>
      <c r="D1737" s="8"/>
    </row>
    <row r="1738" spans="1:4" x14ac:dyDescent="0.25">
      <c r="A1738" s="133"/>
      <c r="D1738" s="8"/>
    </row>
    <row r="1739" spans="1:4" x14ac:dyDescent="0.25">
      <c r="A1739" s="133"/>
      <c r="D1739" s="8"/>
    </row>
    <row r="1740" spans="1:4" x14ac:dyDescent="0.25">
      <c r="A1740" s="133"/>
      <c r="D1740" s="8"/>
    </row>
    <row r="1741" spans="1:4" x14ac:dyDescent="0.25">
      <c r="A1741" s="133"/>
      <c r="D1741" s="8"/>
    </row>
    <row r="1742" spans="1:4" x14ac:dyDescent="0.25">
      <c r="A1742" s="133"/>
      <c r="D1742" s="8"/>
    </row>
    <row r="1743" spans="1:4" x14ac:dyDescent="0.25">
      <c r="A1743" s="133"/>
      <c r="D1743" s="8"/>
    </row>
    <row r="1744" spans="1:4" x14ac:dyDescent="0.25">
      <c r="A1744" s="133"/>
      <c r="D1744" s="8"/>
    </row>
    <row r="1745" spans="1:4" x14ac:dyDescent="0.25">
      <c r="A1745" s="133"/>
      <c r="D1745" s="8"/>
    </row>
    <row r="1746" spans="1:4" x14ac:dyDescent="0.25">
      <c r="A1746" s="133"/>
      <c r="D1746" s="8"/>
    </row>
    <row r="1747" spans="1:4" x14ac:dyDescent="0.25">
      <c r="A1747" s="133"/>
      <c r="D1747" s="8"/>
    </row>
    <row r="1748" spans="1:4" x14ac:dyDescent="0.25">
      <c r="A1748" s="133"/>
      <c r="D1748" s="8"/>
    </row>
    <row r="1749" spans="1:4" x14ac:dyDescent="0.25">
      <c r="A1749" s="133"/>
      <c r="D1749" s="8"/>
    </row>
    <row r="1750" spans="1:4" x14ac:dyDescent="0.25">
      <c r="A1750" s="133"/>
      <c r="D1750" s="8"/>
    </row>
    <row r="1751" spans="1:4" x14ac:dyDescent="0.25">
      <c r="A1751" s="133"/>
      <c r="D1751" s="8"/>
    </row>
    <row r="1752" spans="1:4" x14ac:dyDescent="0.25">
      <c r="A1752" s="133"/>
      <c r="D1752" s="8"/>
    </row>
    <row r="1753" spans="1:4" x14ac:dyDescent="0.25">
      <c r="A1753" s="133"/>
      <c r="D1753" s="8"/>
    </row>
    <row r="1754" spans="1:4" x14ac:dyDescent="0.25">
      <c r="A1754" s="133"/>
      <c r="D1754" s="8"/>
    </row>
    <row r="1755" spans="1:4" x14ac:dyDescent="0.25">
      <c r="A1755" s="133"/>
      <c r="D1755" s="8"/>
    </row>
    <row r="1756" spans="1:4" x14ac:dyDescent="0.25">
      <c r="A1756" s="133"/>
      <c r="D1756" s="8"/>
    </row>
    <row r="1757" spans="1:4" x14ac:dyDescent="0.25">
      <c r="A1757" s="133"/>
      <c r="D1757" s="8"/>
    </row>
    <row r="1758" spans="1:4" x14ac:dyDescent="0.25">
      <c r="A1758" s="133"/>
      <c r="D1758" s="8"/>
    </row>
    <row r="1759" spans="1:4" x14ac:dyDescent="0.25">
      <c r="A1759" s="133"/>
      <c r="D1759" s="8"/>
    </row>
    <row r="1760" spans="1:4" x14ac:dyDescent="0.25">
      <c r="A1760" s="133"/>
      <c r="D1760" s="8"/>
    </row>
    <row r="1761" spans="1:4" x14ac:dyDescent="0.25">
      <c r="A1761" s="133"/>
      <c r="D1761" s="8"/>
    </row>
    <row r="1762" spans="1:4" x14ac:dyDescent="0.25">
      <c r="A1762" s="133"/>
      <c r="D1762" s="8"/>
    </row>
    <row r="1763" spans="1:4" x14ac:dyDescent="0.25">
      <c r="A1763" s="133"/>
      <c r="D1763" s="8"/>
    </row>
    <row r="1764" spans="1:4" x14ac:dyDescent="0.25">
      <c r="A1764" s="133"/>
      <c r="D1764" s="8"/>
    </row>
    <row r="1765" spans="1:4" x14ac:dyDescent="0.25">
      <c r="A1765" s="133"/>
      <c r="D1765" s="8"/>
    </row>
    <row r="1766" spans="1:4" x14ac:dyDescent="0.25">
      <c r="A1766" s="133"/>
      <c r="D1766" s="8"/>
    </row>
    <row r="1767" spans="1:4" x14ac:dyDescent="0.25">
      <c r="A1767" s="133"/>
      <c r="D1767" s="8"/>
    </row>
    <row r="1768" spans="1:4" x14ac:dyDescent="0.25">
      <c r="A1768" s="133"/>
      <c r="D1768" s="8"/>
    </row>
    <row r="1769" spans="1:4" x14ac:dyDescent="0.25">
      <c r="A1769" s="133"/>
      <c r="D1769" s="8"/>
    </row>
    <row r="1770" spans="1:4" x14ac:dyDescent="0.25">
      <c r="A1770" s="133"/>
      <c r="D1770" s="8"/>
    </row>
    <row r="1771" spans="1:4" x14ac:dyDescent="0.25">
      <c r="A1771" s="133"/>
      <c r="D1771" s="8"/>
    </row>
    <row r="1772" spans="1:4" x14ac:dyDescent="0.25">
      <c r="A1772" s="133"/>
      <c r="D1772" s="8"/>
    </row>
    <row r="1773" spans="1:4" x14ac:dyDescent="0.25">
      <c r="A1773" s="133"/>
      <c r="D1773" s="8"/>
    </row>
    <row r="1774" spans="1:4" x14ac:dyDescent="0.25">
      <c r="A1774" s="133"/>
      <c r="D1774" s="8"/>
    </row>
    <row r="1775" spans="1:4" x14ac:dyDescent="0.25">
      <c r="A1775" s="133"/>
      <c r="D1775" s="8"/>
    </row>
    <row r="1776" spans="1:4" x14ac:dyDescent="0.25">
      <c r="A1776" s="133"/>
      <c r="D1776" s="8"/>
    </row>
    <row r="1777" spans="1:4" x14ac:dyDescent="0.25">
      <c r="A1777" s="133"/>
      <c r="D1777" s="8"/>
    </row>
    <row r="1778" spans="1:4" x14ac:dyDescent="0.25">
      <c r="A1778" s="133"/>
      <c r="D1778" s="8"/>
    </row>
    <row r="1779" spans="1:4" x14ac:dyDescent="0.25">
      <c r="A1779" s="133"/>
      <c r="D1779" s="8"/>
    </row>
    <row r="1780" spans="1:4" x14ac:dyDescent="0.25">
      <c r="A1780" s="133"/>
      <c r="D1780" s="8"/>
    </row>
    <row r="1781" spans="1:4" x14ac:dyDescent="0.25">
      <c r="A1781" s="133"/>
      <c r="D1781" s="8"/>
    </row>
    <row r="1782" spans="1:4" x14ac:dyDescent="0.25">
      <c r="A1782" s="133"/>
      <c r="D1782" s="8"/>
    </row>
    <row r="1783" spans="1:4" x14ac:dyDescent="0.25">
      <c r="A1783" s="133"/>
      <c r="D1783" s="8"/>
    </row>
    <row r="1784" spans="1:4" x14ac:dyDescent="0.25">
      <c r="A1784" s="133"/>
      <c r="D1784" s="8"/>
    </row>
    <row r="1785" spans="1:4" x14ac:dyDescent="0.25">
      <c r="A1785" s="133"/>
      <c r="D1785" s="8"/>
    </row>
    <row r="1786" spans="1:4" x14ac:dyDescent="0.25">
      <c r="A1786" s="133"/>
      <c r="D1786" s="8"/>
    </row>
    <row r="1787" spans="1:4" x14ac:dyDescent="0.25">
      <c r="A1787" s="133"/>
      <c r="D1787" s="8"/>
    </row>
    <row r="1788" spans="1:4" x14ac:dyDescent="0.25">
      <c r="A1788" s="133"/>
      <c r="D1788" s="8"/>
    </row>
    <row r="1789" spans="1:4" x14ac:dyDescent="0.25">
      <c r="A1789" s="133"/>
      <c r="D1789" s="8"/>
    </row>
    <row r="1790" spans="1:4" x14ac:dyDescent="0.25">
      <c r="A1790" s="133"/>
      <c r="D1790" s="8"/>
    </row>
    <row r="1791" spans="1:4" x14ac:dyDescent="0.25">
      <c r="A1791" s="133"/>
      <c r="D1791" s="8"/>
    </row>
    <row r="1792" spans="1:4" x14ac:dyDescent="0.25">
      <c r="A1792" s="133"/>
      <c r="D1792" s="8"/>
    </row>
    <row r="1793" spans="1:4" x14ac:dyDescent="0.25">
      <c r="A1793" s="133"/>
      <c r="D1793" s="8"/>
    </row>
    <row r="1794" spans="1:4" x14ac:dyDescent="0.25">
      <c r="A1794" s="133"/>
      <c r="D1794" s="8"/>
    </row>
    <row r="1795" spans="1:4" x14ac:dyDescent="0.25">
      <c r="A1795" s="133"/>
      <c r="D1795" s="8"/>
    </row>
    <row r="1796" spans="1:4" x14ac:dyDescent="0.25">
      <c r="A1796" s="133"/>
      <c r="D1796" s="8"/>
    </row>
    <row r="1797" spans="1:4" x14ac:dyDescent="0.25">
      <c r="A1797" s="133"/>
      <c r="D1797" s="8"/>
    </row>
    <row r="1798" spans="1:4" x14ac:dyDescent="0.25">
      <c r="A1798" s="133"/>
      <c r="D1798" s="8"/>
    </row>
    <row r="1799" spans="1:4" x14ac:dyDescent="0.25">
      <c r="A1799" s="133"/>
      <c r="D1799" s="8"/>
    </row>
    <row r="1800" spans="1:4" x14ac:dyDescent="0.25">
      <c r="A1800" s="133"/>
      <c r="D1800" s="8"/>
    </row>
    <row r="1801" spans="1:4" x14ac:dyDescent="0.25">
      <c r="A1801" s="133"/>
      <c r="D1801" s="8"/>
    </row>
    <row r="1802" spans="1:4" x14ac:dyDescent="0.25">
      <c r="A1802" s="133"/>
      <c r="D1802" s="8"/>
    </row>
    <row r="1803" spans="1:4" x14ac:dyDescent="0.25">
      <c r="A1803" s="133"/>
      <c r="D1803" s="8"/>
    </row>
    <row r="1804" spans="1:4" x14ac:dyDescent="0.25">
      <c r="A1804" s="133"/>
      <c r="D1804" s="8"/>
    </row>
    <row r="1805" spans="1:4" x14ac:dyDescent="0.25">
      <c r="A1805" s="133"/>
      <c r="D1805" s="8"/>
    </row>
    <row r="1806" spans="1:4" x14ac:dyDescent="0.25">
      <c r="A1806" s="133"/>
      <c r="D1806" s="8"/>
    </row>
    <row r="1807" spans="1:4" x14ac:dyDescent="0.25">
      <c r="A1807" s="133"/>
      <c r="D1807" s="8"/>
    </row>
    <row r="1808" spans="1:4" x14ac:dyDescent="0.25">
      <c r="A1808" s="133"/>
      <c r="D1808" s="8"/>
    </row>
    <row r="1809" spans="1:4" x14ac:dyDescent="0.25">
      <c r="A1809" s="133"/>
      <c r="D1809" s="8"/>
    </row>
    <row r="1810" spans="1:4" x14ac:dyDescent="0.25">
      <c r="A1810" s="133"/>
      <c r="D1810" s="8"/>
    </row>
    <row r="1811" spans="1:4" x14ac:dyDescent="0.25">
      <c r="A1811" s="133"/>
      <c r="D1811" s="8"/>
    </row>
    <row r="1812" spans="1:4" x14ac:dyDescent="0.25">
      <c r="A1812" s="133"/>
      <c r="D1812" s="8"/>
    </row>
    <row r="1813" spans="1:4" x14ac:dyDescent="0.25">
      <c r="A1813" s="133"/>
      <c r="D1813" s="8"/>
    </row>
    <row r="1814" spans="1:4" x14ac:dyDescent="0.25">
      <c r="A1814" s="133"/>
      <c r="D1814" s="8"/>
    </row>
    <row r="1815" spans="1:4" x14ac:dyDescent="0.25">
      <c r="A1815" s="133"/>
      <c r="D1815" s="8"/>
    </row>
    <row r="1816" spans="1:4" x14ac:dyDescent="0.25">
      <c r="A1816" s="133"/>
      <c r="D1816" s="8"/>
    </row>
    <row r="1817" spans="1:4" x14ac:dyDescent="0.25">
      <c r="A1817" s="133"/>
      <c r="D1817" s="8"/>
    </row>
    <row r="1818" spans="1:4" x14ac:dyDescent="0.25">
      <c r="A1818" s="133"/>
      <c r="D1818" s="8"/>
    </row>
    <row r="1819" spans="1:4" x14ac:dyDescent="0.25">
      <c r="A1819" s="133"/>
      <c r="D1819" s="8"/>
    </row>
    <row r="1820" spans="1:4" x14ac:dyDescent="0.25">
      <c r="A1820" s="133"/>
      <c r="D1820" s="8"/>
    </row>
    <row r="1821" spans="1:4" x14ac:dyDescent="0.25">
      <c r="A1821" s="133"/>
      <c r="D1821" s="8"/>
    </row>
    <row r="1822" spans="1:4" x14ac:dyDescent="0.25">
      <c r="A1822" s="133"/>
      <c r="D1822" s="8"/>
    </row>
    <row r="1823" spans="1:4" x14ac:dyDescent="0.25">
      <c r="A1823" s="133"/>
      <c r="D1823" s="8"/>
    </row>
    <row r="1824" spans="1:4" x14ac:dyDescent="0.25">
      <c r="A1824" s="133"/>
      <c r="D1824" s="8"/>
    </row>
    <row r="1825" spans="1:4" x14ac:dyDescent="0.25">
      <c r="A1825" s="133"/>
      <c r="D1825" s="8"/>
    </row>
    <row r="1826" spans="1:4" x14ac:dyDescent="0.25">
      <c r="A1826" s="133"/>
      <c r="D1826" s="8"/>
    </row>
    <row r="1827" spans="1:4" x14ac:dyDescent="0.25">
      <c r="A1827" s="133"/>
      <c r="D1827" s="8"/>
    </row>
    <row r="1828" spans="1:4" x14ac:dyDescent="0.25">
      <c r="A1828" s="133"/>
      <c r="D1828" s="8"/>
    </row>
    <row r="1829" spans="1:4" x14ac:dyDescent="0.25">
      <c r="A1829" s="133"/>
      <c r="D1829" s="8"/>
    </row>
    <row r="1830" spans="1:4" x14ac:dyDescent="0.25">
      <c r="A1830" s="133"/>
      <c r="D1830" s="8"/>
    </row>
    <row r="1831" spans="1:4" x14ac:dyDescent="0.25">
      <c r="A1831" s="133"/>
      <c r="D1831" s="8"/>
    </row>
    <row r="1832" spans="1:4" x14ac:dyDescent="0.25">
      <c r="A1832" s="133"/>
      <c r="D1832" s="8"/>
    </row>
    <row r="1833" spans="1:4" x14ac:dyDescent="0.25">
      <c r="A1833" s="133"/>
      <c r="D1833" s="8"/>
    </row>
    <row r="1834" spans="1:4" x14ac:dyDescent="0.25">
      <c r="A1834" s="133"/>
      <c r="D1834" s="8"/>
    </row>
    <row r="1835" spans="1:4" x14ac:dyDescent="0.25">
      <c r="A1835" s="133"/>
      <c r="D1835" s="8"/>
    </row>
    <row r="1836" spans="1:4" x14ac:dyDescent="0.25">
      <c r="A1836" s="133"/>
      <c r="D1836" s="8"/>
    </row>
    <row r="1837" spans="1:4" x14ac:dyDescent="0.25">
      <c r="A1837" s="133"/>
      <c r="D1837" s="8"/>
    </row>
    <row r="1838" spans="1:4" x14ac:dyDescent="0.25">
      <c r="A1838" s="133"/>
      <c r="D1838" s="8"/>
    </row>
    <row r="1839" spans="1:4" x14ac:dyDescent="0.25">
      <c r="A1839" s="133"/>
      <c r="D1839" s="8"/>
    </row>
    <row r="1840" spans="1:4" x14ac:dyDescent="0.25">
      <c r="A1840" s="133"/>
      <c r="D1840" s="8"/>
    </row>
    <row r="1841" spans="1:4" x14ac:dyDescent="0.25">
      <c r="A1841" s="133"/>
      <c r="D1841" s="8"/>
    </row>
    <row r="1842" spans="1:4" x14ac:dyDescent="0.25">
      <c r="A1842" s="133"/>
      <c r="D1842" s="8"/>
    </row>
    <row r="1843" spans="1:4" x14ac:dyDescent="0.25">
      <c r="A1843" s="133"/>
      <c r="D1843" s="8"/>
    </row>
    <row r="1844" spans="1:4" x14ac:dyDescent="0.25">
      <c r="A1844" s="133"/>
      <c r="D1844" s="8"/>
    </row>
    <row r="1845" spans="1:4" x14ac:dyDescent="0.25">
      <c r="A1845" s="133"/>
      <c r="D1845" s="8"/>
    </row>
    <row r="1846" spans="1:4" x14ac:dyDescent="0.25">
      <c r="A1846" s="133"/>
      <c r="D1846" s="8"/>
    </row>
    <row r="1847" spans="1:4" x14ac:dyDescent="0.25">
      <c r="A1847" s="133"/>
      <c r="D1847" s="8"/>
    </row>
    <row r="1848" spans="1:4" x14ac:dyDescent="0.25">
      <c r="A1848" s="133"/>
      <c r="D1848" s="8"/>
    </row>
    <row r="1849" spans="1:4" x14ac:dyDescent="0.25">
      <c r="A1849" s="133"/>
      <c r="D1849" s="8"/>
    </row>
    <row r="1850" spans="1:4" x14ac:dyDescent="0.25">
      <c r="A1850" s="133"/>
      <c r="D1850" s="8"/>
    </row>
    <row r="1851" spans="1:4" x14ac:dyDescent="0.25">
      <c r="A1851" s="133"/>
      <c r="D1851" s="8"/>
    </row>
    <row r="1852" spans="1:4" x14ac:dyDescent="0.25">
      <c r="A1852" s="133"/>
      <c r="D1852" s="8"/>
    </row>
    <row r="1853" spans="1:4" x14ac:dyDescent="0.25">
      <c r="A1853" s="133"/>
      <c r="D1853" s="8"/>
    </row>
    <row r="1854" spans="1:4" x14ac:dyDescent="0.25">
      <c r="A1854" s="133"/>
      <c r="D1854" s="8"/>
    </row>
    <row r="1855" spans="1:4" x14ac:dyDescent="0.25">
      <c r="A1855" s="133"/>
      <c r="D1855" s="8"/>
    </row>
    <row r="1856" spans="1:4" x14ac:dyDescent="0.25">
      <c r="A1856" s="133"/>
      <c r="D1856" s="8"/>
    </row>
    <row r="1857" spans="1:4" x14ac:dyDescent="0.25">
      <c r="A1857" s="133"/>
      <c r="D1857" s="8"/>
    </row>
    <row r="1858" spans="1:4" x14ac:dyDescent="0.25">
      <c r="A1858" s="133"/>
      <c r="D1858" s="8"/>
    </row>
    <row r="1859" spans="1:4" x14ac:dyDescent="0.25">
      <c r="A1859" s="133"/>
      <c r="D1859" s="8"/>
    </row>
    <row r="1860" spans="1:4" x14ac:dyDescent="0.25">
      <c r="A1860" s="133"/>
      <c r="D1860" s="8"/>
    </row>
    <row r="1861" spans="1:4" x14ac:dyDescent="0.25">
      <c r="A1861" s="133"/>
      <c r="D1861" s="8"/>
    </row>
    <row r="1862" spans="1:4" x14ac:dyDescent="0.25">
      <c r="A1862" s="133"/>
      <c r="D1862" s="8"/>
    </row>
    <row r="1863" spans="1:4" x14ac:dyDescent="0.25">
      <c r="A1863" s="133"/>
      <c r="D1863" s="8"/>
    </row>
    <row r="1864" spans="1:4" x14ac:dyDescent="0.25">
      <c r="A1864" s="133"/>
      <c r="D1864" s="8"/>
    </row>
    <row r="1865" spans="1:4" x14ac:dyDescent="0.25">
      <c r="A1865" s="133"/>
      <c r="D1865" s="8"/>
    </row>
    <row r="1866" spans="1:4" x14ac:dyDescent="0.25">
      <c r="A1866" s="133"/>
      <c r="D1866" s="8"/>
    </row>
    <row r="1867" spans="1:4" x14ac:dyDescent="0.25">
      <c r="A1867" s="133"/>
      <c r="D1867" s="8"/>
    </row>
    <row r="1868" spans="1:4" x14ac:dyDescent="0.25">
      <c r="A1868" s="133"/>
      <c r="D1868" s="8"/>
    </row>
    <row r="1869" spans="1:4" x14ac:dyDescent="0.25">
      <c r="A1869" s="133"/>
      <c r="D1869" s="8"/>
    </row>
    <row r="1870" spans="1:4" x14ac:dyDescent="0.25">
      <c r="A1870" s="133"/>
      <c r="D1870" s="8"/>
    </row>
    <row r="1871" spans="1:4" x14ac:dyDescent="0.25">
      <c r="A1871" s="133"/>
      <c r="D1871" s="8"/>
    </row>
    <row r="1872" spans="1:4" x14ac:dyDescent="0.25">
      <c r="A1872" s="133"/>
      <c r="D1872" s="8"/>
    </row>
    <row r="1873" spans="1:4" x14ac:dyDescent="0.25">
      <c r="A1873" s="133"/>
      <c r="D1873" s="8"/>
    </row>
    <row r="1874" spans="1:4" x14ac:dyDescent="0.25">
      <c r="A1874" s="133"/>
      <c r="D1874" s="8"/>
    </row>
    <row r="1875" spans="1:4" x14ac:dyDescent="0.25">
      <c r="A1875" s="133"/>
      <c r="D1875" s="8"/>
    </row>
    <row r="1876" spans="1:4" x14ac:dyDescent="0.25">
      <c r="A1876" s="133"/>
      <c r="D1876" s="8"/>
    </row>
    <row r="1877" spans="1:4" x14ac:dyDescent="0.25">
      <c r="A1877" s="133"/>
      <c r="D1877" s="8"/>
    </row>
    <row r="1878" spans="1:4" x14ac:dyDescent="0.25">
      <c r="A1878" s="133"/>
      <c r="D1878" s="8"/>
    </row>
    <row r="1879" spans="1:4" x14ac:dyDescent="0.25">
      <c r="A1879" s="133"/>
      <c r="D1879" s="8"/>
    </row>
    <row r="1880" spans="1:4" x14ac:dyDescent="0.25">
      <c r="A1880" s="133"/>
      <c r="D1880" s="8"/>
    </row>
    <row r="1881" spans="1:4" x14ac:dyDescent="0.25">
      <c r="A1881" s="133"/>
      <c r="D1881" s="8"/>
    </row>
    <row r="1882" spans="1:4" x14ac:dyDescent="0.25">
      <c r="A1882" s="133"/>
      <c r="D1882" s="8"/>
    </row>
    <row r="1883" spans="1:4" x14ac:dyDescent="0.25">
      <c r="A1883" s="133"/>
      <c r="D1883" s="8"/>
    </row>
    <row r="1884" spans="1:4" x14ac:dyDescent="0.25">
      <c r="A1884" s="133"/>
      <c r="D1884" s="8"/>
    </row>
    <row r="1885" spans="1:4" x14ac:dyDescent="0.25">
      <c r="A1885" s="133"/>
      <c r="D1885" s="8"/>
    </row>
    <row r="1886" spans="1:4" x14ac:dyDescent="0.25">
      <c r="A1886" s="133"/>
      <c r="D1886" s="8"/>
    </row>
    <row r="1887" spans="1:4" x14ac:dyDescent="0.25">
      <c r="A1887" s="133"/>
      <c r="D1887" s="8"/>
    </row>
    <row r="1888" spans="1:4" x14ac:dyDescent="0.25">
      <c r="A1888" s="133"/>
      <c r="D1888" s="8"/>
    </row>
    <row r="1889" spans="1:4" x14ac:dyDescent="0.25">
      <c r="A1889" s="133"/>
      <c r="D1889" s="8"/>
    </row>
    <row r="1890" spans="1:4" x14ac:dyDescent="0.25">
      <c r="A1890" s="133"/>
      <c r="D1890" s="8"/>
    </row>
    <row r="1891" spans="1:4" x14ac:dyDescent="0.25">
      <c r="A1891" s="133"/>
      <c r="D1891" s="8"/>
    </row>
    <row r="1892" spans="1:4" x14ac:dyDescent="0.25">
      <c r="A1892" s="133"/>
      <c r="D1892" s="8"/>
    </row>
    <row r="1893" spans="1:4" x14ac:dyDescent="0.25">
      <c r="A1893" s="133"/>
      <c r="D1893" s="8"/>
    </row>
    <row r="1894" spans="1:4" x14ac:dyDescent="0.25">
      <c r="A1894" s="133"/>
      <c r="D1894" s="8"/>
    </row>
    <row r="1895" spans="1:4" x14ac:dyDescent="0.25">
      <c r="A1895" s="133"/>
      <c r="D1895" s="8"/>
    </row>
    <row r="1896" spans="1:4" x14ac:dyDescent="0.25">
      <c r="A1896" s="133"/>
      <c r="D1896" s="8"/>
    </row>
    <row r="1897" spans="1:4" x14ac:dyDescent="0.25">
      <c r="A1897" s="133"/>
      <c r="D1897" s="8"/>
    </row>
    <row r="1898" spans="1:4" x14ac:dyDescent="0.25">
      <c r="A1898" s="133"/>
      <c r="D1898" s="8"/>
    </row>
    <row r="1899" spans="1:4" x14ac:dyDescent="0.25">
      <c r="A1899" s="133"/>
      <c r="D1899" s="8"/>
    </row>
    <row r="1900" spans="1:4" x14ac:dyDescent="0.25">
      <c r="A1900" s="133"/>
      <c r="D1900" s="8"/>
    </row>
    <row r="1901" spans="1:4" x14ac:dyDescent="0.25">
      <c r="A1901" s="133"/>
      <c r="D1901" s="8"/>
    </row>
    <row r="1902" spans="1:4" x14ac:dyDescent="0.25">
      <c r="A1902" s="133"/>
      <c r="D1902" s="8"/>
    </row>
    <row r="1903" spans="1:4" x14ac:dyDescent="0.25">
      <c r="A1903" s="133"/>
      <c r="D1903" s="8"/>
    </row>
    <row r="1904" spans="1:4" x14ac:dyDescent="0.25">
      <c r="A1904" s="133"/>
      <c r="D1904" s="8"/>
    </row>
    <row r="1905" spans="1:4" x14ac:dyDescent="0.25">
      <c r="A1905" s="133"/>
      <c r="D1905" s="8"/>
    </row>
    <row r="1906" spans="1:4" x14ac:dyDescent="0.25">
      <c r="A1906" s="133"/>
      <c r="D1906" s="8"/>
    </row>
    <row r="1907" spans="1:4" x14ac:dyDescent="0.25">
      <c r="A1907" s="133"/>
      <c r="D1907" s="8"/>
    </row>
    <row r="1908" spans="1:4" x14ac:dyDescent="0.25">
      <c r="A1908" s="133"/>
      <c r="D1908" s="8"/>
    </row>
    <row r="1909" spans="1:4" x14ac:dyDescent="0.25">
      <c r="A1909" s="133"/>
      <c r="D1909" s="8"/>
    </row>
    <row r="1910" spans="1:4" x14ac:dyDescent="0.25">
      <c r="A1910" s="133"/>
      <c r="D1910" s="8"/>
    </row>
    <row r="1911" spans="1:4" x14ac:dyDescent="0.25">
      <c r="A1911" s="133"/>
      <c r="D1911" s="8"/>
    </row>
    <row r="1912" spans="1:4" x14ac:dyDescent="0.25">
      <c r="A1912" s="133"/>
      <c r="D1912" s="8"/>
    </row>
    <row r="1913" spans="1:4" x14ac:dyDescent="0.25">
      <c r="A1913" s="133"/>
      <c r="D1913" s="8"/>
    </row>
    <row r="1914" spans="1:4" x14ac:dyDescent="0.25">
      <c r="A1914" s="133"/>
      <c r="D1914" s="8"/>
    </row>
    <row r="1915" spans="1:4" x14ac:dyDescent="0.25">
      <c r="A1915" s="133"/>
      <c r="D1915" s="8"/>
    </row>
    <row r="1916" spans="1:4" x14ac:dyDescent="0.25">
      <c r="A1916" s="133"/>
      <c r="D1916" s="8"/>
    </row>
    <row r="1917" spans="1:4" x14ac:dyDescent="0.25">
      <c r="A1917" s="133"/>
      <c r="D1917" s="8"/>
    </row>
    <row r="1918" spans="1:4" x14ac:dyDescent="0.25">
      <c r="A1918" s="133"/>
      <c r="D1918" s="8"/>
    </row>
    <row r="1919" spans="1:4" x14ac:dyDescent="0.25">
      <c r="A1919" s="133"/>
      <c r="D1919" s="8"/>
    </row>
    <row r="1920" spans="1:4" x14ac:dyDescent="0.25">
      <c r="A1920" s="133"/>
      <c r="D1920" s="8"/>
    </row>
    <row r="1921" spans="1:4" x14ac:dyDescent="0.25">
      <c r="A1921" s="133"/>
      <c r="D1921" s="8"/>
    </row>
    <row r="1922" spans="1:4" x14ac:dyDescent="0.25">
      <c r="A1922" s="133"/>
      <c r="D1922" s="8"/>
    </row>
    <row r="1923" spans="1:4" x14ac:dyDescent="0.25">
      <c r="A1923" s="133"/>
      <c r="D1923" s="8"/>
    </row>
    <row r="1924" spans="1:4" x14ac:dyDescent="0.25">
      <c r="A1924" s="133"/>
      <c r="D1924" s="8"/>
    </row>
    <row r="1925" spans="1:4" x14ac:dyDescent="0.25">
      <c r="A1925" s="133"/>
      <c r="D1925" s="8"/>
    </row>
    <row r="1926" spans="1:4" x14ac:dyDescent="0.25">
      <c r="A1926" s="133"/>
      <c r="D1926" s="8"/>
    </row>
    <row r="1927" spans="1:4" x14ac:dyDescent="0.25">
      <c r="A1927" s="133"/>
      <c r="D1927" s="8"/>
    </row>
    <row r="1928" spans="1:4" x14ac:dyDescent="0.25">
      <c r="A1928" s="133"/>
      <c r="D1928" s="8"/>
    </row>
    <row r="1929" spans="1:4" x14ac:dyDescent="0.25">
      <c r="A1929" s="133"/>
      <c r="D1929" s="8"/>
    </row>
    <row r="1930" spans="1:4" x14ac:dyDescent="0.25">
      <c r="A1930" s="133"/>
      <c r="D1930" s="8"/>
    </row>
    <row r="1931" spans="1:4" x14ac:dyDescent="0.25">
      <c r="A1931" s="133"/>
      <c r="D1931" s="8"/>
    </row>
    <row r="1932" spans="1:4" x14ac:dyDescent="0.25">
      <c r="A1932" s="133"/>
      <c r="D1932" s="8"/>
    </row>
    <row r="1933" spans="1:4" x14ac:dyDescent="0.25">
      <c r="A1933" s="133"/>
      <c r="D1933" s="8"/>
    </row>
    <row r="1934" spans="1:4" x14ac:dyDescent="0.25">
      <c r="A1934" s="133"/>
      <c r="D1934" s="8"/>
    </row>
    <row r="1935" spans="1:4" x14ac:dyDescent="0.25">
      <c r="A1935" s="133"/>
      <c r="D1935" s="8"/>
    </row>
    <row r="1936" spans="1:4" x14ac:dyDescent="0.25">
      <c r="A1936" s="133"/>
      <c r="D1936" s="8"/>
    </row>
    <row r="1937" spans="1:4" x14ac:dyDescent="0.25">
      <c r="A1937" s="133"/>
      <c r="D1937" s="8"/>
    </row>
    <row r="1938" spans="1:4" x14ac:dyDescent="0.25">
      <c r="A1938" s="133"/>
      <c r="D1938" s="8"/>
    </row>
    <row r="1939" spans="1:4" x14ac:dyDescent="0.25">
      <c r="A1939" s="133"/>
      <c r="D1939" s="8"/>
    </row>
    <row r="1940" spans="1:4" x14ac:dyDescent="0.25">
      <c r="A1940" s="133"/>
      <c r="D1940" s="8"/>
    </row>
    <row r="1941" spans="1:4" x14ac:dyDescent="0.25">
      <c r="A1941" s="133"/>
      <c r="D1941" s="8"/>
    </row>
    <row r="1942" spans="1:4" x14ac:dyDescent="0.25">
      <c r="A1942" s="133"/>
      <c r="D1942" s="8"/>
    </row>
    <row r="1943" spans="1:4" x14ac:dyDescent="0.25">
      <c r="A1943" s="133"/>
      <c r="D1943" s="8"/>
    </row>
    <row r="1944" spans="1:4" x14ac:dyDescent="0.25">
      <c r="A1944" s="133"/>
      <c r="D1944" s="8"/>
    </row>
    <row r="1945" spans="1:4" x14ac:dyDescent="0.25">
      <c r="A1945" s="133"/>
      <c r="D1945" s="8"/>
    </row>
    <row r="1946" spans="1:4" x14ac:dyDescent="0.25">
      <c r="A1946" s="133"/>
      <c r="D1946" s="8"/>
    </row>
    <row r="1947" spans="1:4" x14ac:dyDescent="0.25">
      <c r="A1947" s="133"/>
      <c r="D1947" s="8"/>
    </row>
    <row r="1948" spans="1:4" x14ac:dyDescent="0.25">
      <c r="A1948" s="133"/>
      <c r="D1948" s="8"/>
    </row>
    <row r="1949" spans="1:4" x14ac:dyDescent="0.25">
      <c r="A1949" s="133"/>
      <c r="D1949" s="8"/>
    </row>
    <row r="1950" spans="1:4" x14ac:dyDescent="0.25">
      <c r="A1950" s="133"/>
      <c r="D1950" s="8"/>
    </row>
    <row r="1951" spans="1:4" x14ac:dyDescent="0.25">
      <c r="A1951" s="133"/>
      <c r="D1951" s="8"/>
    </row>
    <row r="1952" spans="1:4" x14ac:dyDescent="0.25">
      <c r="A1952" s="133"/>
      <c r="D1952" s="8"/>
    </row>
    <row r="1953" spans="1:4" x14ac:dyDescent="0.25">
      <c r="A1953" s="133"/>
      <c r="D1953" s="8"/>
    </row>
    <row r="1954" spans="1:4" x14ac:dyDescent="0.25">
      <c r="A1954" s="133"/>
      <c r="D1954" s="8"/>
    </row>
    <row r="1955" spans="1:4" x14ac:dyDescent="0.25">
      <c r="A1955" s="133"/>
      <c r="D1955" s="8"/>
    </row>
    <row r="1956" spans="1:4" x14ac:dyDescent="0.25">
      <c r="A1956" s="133"/>
      <c r="D1956" s="8"/>
    </row>
    <row r="1957" spans="1:4" x14ac:dyDescent="0.25">
      <c r="A1957" s="133"/>
      <c r="D1957" s="8"/>
    </row>
    <row r="1958" spans="1:4" x14ac:dyDescent="0.25">
      <c r="A1958" s="133"/>
      <c r="D1958" s="8"/>
    </row>
    <row r="1959" spans="1:4" x14ac:dyDescent="0.25">
      <c r="A1959" s="133"/>
      <c r="D1959" s="8"/>
    </row>
    <row r="1960" spans="1:4" x14ac:dyDescent="0.25">
      <c r="A1960" s="133"/>
      <c r="D1960" s="8"/>
    </row>
    <row r="1961" spans="1:4" x14ac:dyDescent="0.25">
      <c r="A1961" s="133"/>
      <c r="D1961" s="8"/>
    </row>
    <row r="1962" spans="1:4" x14ac:dyDescent="0.25">
      <c r="A1962" s="133"/>
      <c r="D1962" s="8"/>
    </row>
    <row r="1963" spans="1:4" x14ac:dyDescent="0.25">
      <c r="A1963" s="133"/>
      <c r="D1963" s="8"/>
    </row>
    <row r="1964" spans="1:4" x14ac:dyDescent="0.25">
      <c r="A1964" s="133"/>
      <c r="D1964" s="8"/>
    </row>
    <row r="1965" spans="1:4" x14ac:dyDescent="0.25">
      <c r="A1965" s="133"/>
      <c r="D1965" s="8"/>
    </row>
    <row r="1966" spans="1:4" x14ac:dyDescent="0.25">
      <c r="A1966" s="133"/>
      <c r="D1966" s="8"/>
    </row>
    <row r="1967" spans="1:4" x14ac:dyDescent="0.25">
      <c r="A1967" s="133"/>
      <c r="D1967" s="8"/>
    </row>
    <row r="1968" spans="1:4" x14ac:dyDescent="0.25">
      <c r="A1968" s="133"/>
      <c r="D1968" s="8"/>
    </row>
    <row r="1969" spans="1:4" x14ac:dyDescent="0.25">
      <c r="A1969" s="133"/>
      <c r="D1969" s="8"/>
    </row>
    <row r="1970" spans="1:4" x14ac:dyDescent="0.25">
      <c r="A1970" s="133"/>
      <c r="D1970" s="8"/>
    </row>
    <row r="1971" spans="1:4" x14ac:dyDescent="0.25">
      <c r="A1971" s="133"/>
      <c r="D1971" s="8"/>
    </row>
    <row r="1972" spans="1:4" x14ac:dyDescent="0.25">
      <c r="A1972" s="133"/>
      <c r="D1972" s="8"/>
    </row>
    <row r="1973" spans="1:4" x14ac:dyDescent="0.25">
      <c r="A1973" s="133"/>
      <c r="D1973" s="8"/>
    </row>
    <row r="1974" spans="1:4" x14ac:dyDescent="0.25">
      <c r="A1974" s="133"/>
      <c r="D1974" s="8"/>
    </row>
    <row r="1975" spans="1:4" x14ac:dyDescent="0.25">
      <c r="A1975" s="133"/>
      <c r="D1975" s="8"/>
    </row>
    <row r="1976" spans="1:4" x14ac:dyDescent="0.25">
      <c r="A1976" s="133"/>
      <c r="D1976" s="8"/>
    </row>
    <row r="1977" spans="1:4" x14ac:dyDescent="0.25">
      <c r="A1977" s="133"/>
      <c r="D1977" s="8"/>
    </row>
    <row r="1978" spans="1:4" x14ac:dyDescent="0.25">
      <c r="A1978" s="133"/>
      <c r="D1978" s="8"/>
    </row>
    <row r="1979" spans="1:4" x14ac:dyDescent="0.25">
      <c r="A1979" s="133"/>
      <c r="D1979" s="8"/>
    </row>
    <row r="1980" spans="1:4" x14ac:dyDescent="0.25">
      <c r="A1980" s="133"/>
      <c r="D1980" s="8"/>
    </row>
    <row r="1981" spans="1:4" x14ac:dyDescent="0.25">
      <c r="A1981" s="133"/>
      <c r="D1981" s="8"/>
    </row>
    <row r="1982" spans="1:4" x14ac:dyDescent="0.25">
      <c r="A1982" s="133"/>
      <c r="D1982" s="8"/>
    </row>
    <row r="1983" spans="1:4" x14ac:dyDescent="0.25">
      <c r="A1983" s="133"/>
      <c r="D1983" s="8"/>
    </row>
    <row r="1984" spans="1:4" x14ac:dyDescent="0.25">
      <c r="A1984" s="133"/>
      <c r="D1984" s="8"/>
    </row>
    <row r="1985" spans="1:4" x14ac:dyDescent="0.25">
      <c r="A1985" s="133"/>
      <c r="D1985" s="8"/>
    </row>
    <row r="1986" spans="1:4" x14ac:dyDescent="0.25">
      <c r="A1986" s="133"/>
      <c r="D1986" s="8"/>
    </row>
    <row r="1987" spans="1:4" x14ac:dyDescent="0.25">
      <c r="A1987" s="133"/>
      <c r="D1987" s="8"/>
    </row>
    <row r="1988" spans="1:4" x14ac:dyDescent="0.25">
      <c r="A1988" s="133"/>
      <c r="D1988" s="8"/>
    </row>
    <row r="1989" spans="1:4" x14ac:dyDescent="0.25">
      <c r="A1989" s="133"/>
      <c r="D1989" s="8"/>
    </row>
    <row r="1990" spans="1:4" x14ac:dyDescent="0.25">
      <c r="A1990" s="133"/>
      <c r="D1990" s="8"/>
    </row>
    <row r="1991" spans="1:4" x14ac:dyDescent="0.25">
      <c r="A1991" s="133"/>
      <c r="D1991" s="8"/>
    </row>
    <row r="1992" spans="1:4" x14ac:dyDescent="0.25">
      <c r="A1992" s="133"/>
      <c r="D1992" s="8"/>
    </row>
    <row r="1993" spans="1:4" x14ac:dyDescent="0.25">
      <c r="A1993" s="133"/>
      <c r="D1993" s="8"/>
    </row>
    <row r="1994" spans="1:4" x14ac:dyDescent="0.25">
      <c r="A1994" s="133"/>
      <c r="D1994" s="8"/>
    </row>
    <row r="1995" spans="1:4" x14ac:dyDescent="0.25">
      <c r="A1995" s="133"/>
      <c r="D1995" s="8"/>
    </row>
    <row r="1996" spans="1:4" x14ac:dyDescent="0.25">
      <c r="A1996" s="133"/>
      <c r="D1996" s="8"/>
    </row>
    <row r="1997" spans="1:4" x14ac:dyDescent="0.25">
      <c r="A1997" s="133"/>
      <c r="D1997" s="8"/>
    </row>
    <row r="1998" spans="1:4" x14ac:dyDescent="0.25">
      <c r="A1998" s="133"/>
      <c r="D1998" s="8"/>
    </row>
    <row r="1999" spans="1:4" x14ac:dyDescent="0.25">
      <c r="A1999" s="133"/>
      <c r="D1999" s="8"/>
    </row>
    <row r="2000" spans="1:4" x14ac:dyDescent="0.25">
      <c r="A2000" s="133"/>
      <c r="D2000" s="8"/>
    </row>
    <row r="2001" spans="1:4" x14ac:dyDescent="0.25">
      <c r="A2001" s="133"/>
      <c r="D2001" s="8"/>
    </row>
    <row r="2002" spans="1:4" x14ac:dyDescent="0.25">
      <c r="A2002" s="133"/>
      <c r="D2002" s="8"/>
    </row>
    <row r="2003" spans="1:4" x14ac:dyDescent="0.25">
      <c r="A2003" s="133"/>
      <c r="D2003" s="8"/>
    </row>
    <row r="2004" spans="1:4" x14ac:dyDescent="0.25">
      <c r="A2004" s="133"/>
      <c r="D2004" s="8"/>
    </row>
    <row r="2005" spans="1:4" x14ac:dyDescent="0.25">
      <c r="A2005" s="133"/>
      <c r="D2005" s="8"/>
    </row>
    <row r="2006" spans="1:4" x14ac:dyDescent="0.25">
      <c r="A2006" s="133"/>
      <c r="D2006" s="8"/>
    </row>
    <row r="2007" spans="1:4" x14ac:dyDescent="0.25">
      <c r="A2007" s="133"/>
      <c r="D2007" s="8"/>
    </row>
    <row r="2008" spans="1:4" x14ac:dyDescent="0.25">
      <c r="A2008" s="133"/>
      <c r="D2008" s="8"/>
    </row>
    <row r="2009" spans="1:4" x14ac:dyDescent="0.25">
      <c r="A2009" s="133"/>
      <c r="D2009" s="8"/>
    </row>
    <row r="2010" spans="1:4" x14ac:dyDescent="0.25">
      <c r="A2010" s="133"/>
      <c r="D2010" s="8"/>
    </row>
    <row r="2011" spans="1:4" x14ac:dyDescent="0.25">
      <c r="A2011" s="133"/>
      <c r="D2011" s="8"/>
    </row>
    <row r="2012" spans="1:4" x14ac:dyDescent="0.25">
      <c r="A2012" s="133"/>
      <c r="D2012" s="8"/>
    </row>
    <row r="2013" spans="1:4" x14ac:dyDescent="0.25">
      <c r="A2013" s="133"/>
      <c r="D2013" s="8"/>
    </row>
    <row r="2014" spans="1:4" x14ac:dyDescent="0.25">
      <c r="A2014" s="133"/>
      <c r="D2014" s="8"/>
    </row>
    <row r="2015" spans="1:4" x14ac:dyDescent="0.25">
      <c r="A2015" s="133"/>
      <c r="D2015" s="8"/>
    </row>
    <row r="2016" spans="1:4" x14ac:dyDescent="0.25">
      <c r="A2016" s="133"/>
      <c r="D2016" s="8"/>
    </row>
    <row r="2017" spans="1:4" x14ac:dyDescent="0.25">
      <c r="A2017" s="133"/>
      <c r="D2017" s="8"/>
    </row>
    <row r="2018" spans="1:4" x14ac:dyDescent="0.25">
      <c r="A2018" s="133"/>
      <c r="D2018" s="8"/>
    </row>
    <row r="2019" spans="1:4" x14ac:dyDescent="0.25">
      <c r="A2019" s="133"/>
      <c r="D2019" s="8"/>
    </row>
    <row r="2020" spans="1:4" x14ac:dyDescent="0.25">
      <c r="A2020" s="133"/>
      <c r="D2020" s="8"/>
    </row>
    <row r="2021" spans="1:4" x14ac:dyDescent="0.25">
      <c r="A2021" s="133"/>
      <c r="D2021" s="8"/>
    </row>
    <row r="2022" spans="1:4" x14ac:dyDescent="0.25">
      <c r="A2022" s="133"/>
      <c r="D2022" s="8"/>
    </row>
    <row r="2023" spans="1:4" x14ac:dyDescent="0.25">
      <c r="A2023" s="133"/>
      <c r="D2023" s="8"/>
    </row>
    <row r="2024" spans="1:4" x14ac:dyDescent="0.25">
      <c r="A2024" s="133"/>
      <c r="D2024" s="8"/>
    </row>
    <row r="2025" spans="1:4" x14ac:dyDescent="0.25">
      <c r="A2025" s="133"/>
      <c r="D2025" s="8"/>
    </row>
    <row r="2026" spans="1:4" x14ac:dyDescent="0.25">
      <c r="A2026" s="133"/>
      <c r="D2026" s="8"/>
    </row>
    <row r="2027" spans="1:4" x14ac:dyDescent="0.25">
      <c r="A2027" s="133"/>
      <c r="D2027" s="8"/>
    </row>
    <row r="2028" spans="1:4" x14ac:dyDescent="0.25">
      <c r="A2028" s="133"/>
      <c r="D2028" s="8"/>
    </row>
    <row r="2029" spans="1:4" x14ac:dyDescent="0.25">
      <c r="A2029" s="133"/>
      <c r="D2029" s="8"/>
    </row>
    <row r="2030" spans="1:4" x14ac:dyDescent="0.25">
      <c r="A2030" s="133"/>
      <c r="D2030" s="8"/>
    </row>
    <row r="2031" spans="1:4" x14ac:dyDescent="0.25">
      <c r="A2031" s="133"/>
      <c r="D2031" s="8"/>
    </row>
    <row r="2032" spans="1:4" x14ac:dyDescent="0.25">
      <c r="A2032" s="133"/>
      <c r="D2032" s="8"/>
    </row>
    <row r="2033" spans="1:4" x14ac:dyDescent="0.25">
      <c r="A2033" s="133"/>
      <c r="D2033" s="8"/>
    </row>
    <row r="2034" spans="1:4" x14ac:dyDescent="0.25">
      <c r="A2034" s="133"/>
      <c r="D2034" s="8"/>
    </row>
    <row r="2035" spans="1:4" x14ac:dyDescent="0.25">
      <c r="A2035" s="133"/>
      <c r="D2035" s="8"/>
    </row>
    <row r="2036" spans="1:4" x14ac:dyDescent="0.25">
      <c r="A2036" s="133"/>
      <c r="D2036" s="8"/>
    </row>
    <row r="2037" spans="1:4" x14ac:dyDescent="0.25">
      <c r="A2037" s="133"/>
      <c r="D2037" s="8"/>
    </row>
    <row r="2038" spans="1:4" x14ac:dyDescent="0.25">
      <c r="A2038" s="133"/>
      <c r="D2038" s="8"/>
    </row>
    <row r="2039" spans="1:4" x14ac:dyDescent="0.25">
      <c r="A2039" s="133"/>
      <c r="D2039" s="8"/>
    </row>
    <row r="2040" spans="1:4" x14ac:dyDescent="0.25">
      <c r="A2040" s="133"/>
      <c r="D2040" s="8"/>
    </row>
    <row r="2041" spans="1:4" x14ac:dyDescent="0.25">
      <c r="A2041" s="133"/>
      <c r="D2041" s="8"/>
    </row>
    <row r="2042" spans="1:4" x14ac:dyDescent="0.25">
      <c r="A2042" s="133"/>
      <c r="D2042" s="8"/>
    </row>
    <row r="2043" spans="1:4" x14ac:dyDescent="0.25">
      <c r="A2043" s="133"/>
      <c r="D2043" s="8"/>
    </row>
    <row r="2044" spans="1:4" x14ac:dyDescent="0.25">
      <c r="A2044" s="133"/>
      <c r="D2044" s="8"/>
    </row>
    <row r="2045" spans="1:4" x14ac:dyDescent="0.25">
      <c r="A2045" s="133"/>
      <c r="D2045" s="8"/>
    </row>
    <row r="2046" spans="1:4" x14ac:dyDescent="0.25">
      <c r="A2046" s="133"/>
      <c r="D2046" s="8"/>
    </row>
    <row r="2047" spans="1:4" x14ac:dyDescent="0.25">
      <c r="A2047" s="133"/>
      <c r="D2047" s="8"/>
    </row>
    <row r="2048" spans="1:4" x14ac:dyDescent="0.25">
      <c r="A2048" s="133"/>
      <c r="D2048" s="8"/>
    </row>
    <row r="2049" spans="1:4" x14ac:dyDescent="0.25">
      <c r="A2049" s="133"/>
      <c r="D2049" s="8"/>
    </row>
    <row r="2050" spans="1:4" x14ac:dyDescent="0.25">
      <c r="A2050" s="133"/>
      <c r="D2050" s="8"/>
    </row>
    <row r="2051" spans="1:4" x14ac:dyDescent="0.25">
      <c r="A2051" s="133"/>
      <c r="D2051" s="8"/>
    </row>
    <row r="2052" spans="1:4" x14ac:dyDescent="0.25">
      <c r="A2052" s="133"/>
      <c r="D2052" s="8"/>
    </row>
    <row r="2053" spans="1:4" x14ac:dyDescent="0.25">
      <c r="A2053" s="133"/>
      <c r="D2053" s="8"/>
    </row>
    <row r="2054" spans="1:4" x14ac:dyDescent="0.25">
      <c r="A2054" s="133"/>
      <c r="D2054" s="8"/>
    </row>
    <row r="2055" spans="1:4" x14ac:dyDescent="0.25">
      <c r="A2055" s="133"/>
      <c r="D2055" s="8"/>
    </row>
    <row r="2056" spans="1:4" x14ac:dyDescent="0.25">
      <c r="A2056" s="133"/>
      <c r="D2056" s="8"/>
    </row>
    <row r="2057" spans="1:4" x14ac:dyDescent="0.25">
      <c r="A2057" s="133"/>
      <c r="D2057" s="8"/>
    </row>
    <row r="2058" spans="1:4" x14ac:dyDescent="0.25">
      <c r="A2058" s="133"/>
      <c r="D2058" s="8"/>
    </row>
    <row r="2059" spans="1:4" x14ac:dyDescent="0.25">
      <c r="A2059" s="133"/>
      <c r="D2059" s="8"/>
    </row>
    <row r="2060" spans="1:4" x14ac:dyDescent="0.25">
      <c r="A2060" s="133"/>
      <c r="D2060" s="8"/>
    </row>
    <row r="2061" spans="1:4" x14ac:dyDescent="0.25">
      <c r="A2061" s="133"/>
      <c r="D2061" s="8"/>
    </row>
    <row r="2062" spans="1:4" x14ac:dyDescent="0.25">
      <c r="A2062" s="133"/>
      <c r="D2062" s="8"/>
    </row>
    <row r="2063" spans="1:4" x14ac:dyDescent="0.25">
      <c r="A2063" s="133"/>
      <c r="D2063" s="8"/>
    </row>
    <row r="2064" spans="1:4" x14ac:dyDescent="0.25">
      <c r="A2064" s="133"/>
      <c r="D2064" s="8"/>
    </row>
    <row r="2065" spans="1:4" x14ac:dyDescent="0.25">
      <c r="A2065" s="133"/>
      <c r="D2065" s="8"/>
    </row>
    <row r="2066" spans="1:4" x14ac:dyDescent="0.25">
      <c r="A2066" s="133"/>
      <c r="D2066" s="8"/>
    </row>
    <row r="2067" spans="1:4" x14ac:dyDescent="0.25">
      <c r="A2067" s="133"/>
      <c r="D2067" s="8"/>
    </row>
    <row r="2068" spans="1:4" x14ac:dyDescent="0.25">
      <c r="A2068" s="133"/>
      <c r="D2068" s="8"/>
    </row>
    <row r="2069" spans="1:4" x14ac:dyDescent="0.25">
      <c r="A2069" s="133"/>
      <c r="D2069" s="8"/>
    </row>
    <row r="2070" spans="1:4" x14ac:dyDescent="0.25">
      <c r="A2070" s="133"/>
      <c r="D2070" s="8"/>
    </row>
    <row r="2071" spans="1:4" x14ac:dyDescent="0.25">
      <c r="A2071" s="133"/>
      <c r="D2071" s="8"/>
    </row>
    <row r="2072" spans="1:4" x14ac:dyDescent="0.25">
      <c r="A2072" s="133"/>
      <c r="D2072" s="8"/>
    </row>
    <row r="2073" spans="1:4" x14ac:dyDescent="0.25">
      <c r="A2073" s="133"/>
      <c r="D2073" s="8"/>
    </row>
    <row r="2074" spans="1:4" x14ac:dyDescent="0.25">
      <c r="A2074" s="133"/>
      <c r="D2074" s="8"/>
    </row>
    <row r="2075" spans="1:4" x14ac:dyDescent="0.25">
      <c r="A2075" s="133"/>
      <c r="D2075" s="8"/>
    </row>
    <row r="2076" spans="1:4" x14ac:dyDescent="0.25">
      <c r="A2076" s="133"/>
      <c r="D2076" s="8"/>
    </row>
    <row r="2077" spans="1:4" x14ac:dyDescent="0.25">
      <c r="A2077" s="133"/>
      <c r="D2077" s="8"/>
    </row>
    <row r="2078" spans="1:4" x14ac:dyDescent="0.25">
      <c r="A2078" s="133"/>
      <c r="D2078" s="8"/>
    </row>
    <row r="2079" spans="1:4" x14ac:dyDescent="0.25">
      <c r="A2079" s="133"/>
      <c r="D2079" s="8"/>
    </row>
    <row r="2080" spans="1:4" x14ac:dyDescent="0.25">
      <c r="A2080" s="133"/>
      <c r="D2080" s="8"/>
    </row>
    <row r="2081" spans="1:4" x14ac:dyDescent="0.25">
      <c r="A2081" s="133"/>
      <c r="D2081" s="8"/>
    </row>
    <row r="2082" spans="1:4" x14ac:dyDescent="0.25">
      <c r="A2082" s="133"/>
      <c r="D2082" s="8"/>
    </row>
    <row r="2083" spans="1:4" x14ac:dyDescent="0.25">
      <c r="A2083" s="133"/>
      <c r="D2083" s="8"/>
    </row>
    <row r="2084" spans="1:4" x14ac:dyDescent="0.25">
      <c r="A2084" s="133"/>
      <c r="D2084" s="8"/>
    </row>
    <row r="2085" spans="1:4" x14ac:dyDescent="0.25">
      <c r="A2085" s="133"/>
      <c r="D2085" s="8"/>
    </row>
    <row r="2086" spans="1:4" x14ac:dyDescent="0.25">
      <c r="A2086" s="133"/>
      <c r="D2086" s="8"/>
    </row>
    <row r="2087" spans="1:4" x14ac:dyDescent="0.25">
      <c r="A2087" s="133"/>
      <c r="D2087" s="8"/>
    </row>
    <row r="2088" spans="1:4" x14ac:dyDescent="0.25">
      <c r="A2088" s="133"/>
      <c r="D2088" s="8"/>
    </row>
    <row r="2089" spans="1:4" x14ac:dyDescent="0.25">
      <c r="A2089" s="133"/>
      <c r="D2089" s="8"/>
    </row>
    <row r="2090" spans="1:4" x14ac:dyDescent="0.25">
      <c r="A2090" s="133"/>
      <c r="D2090" s="8"/>
    </row>
    <row r="2091" spans="1:4" x14ac:dyDescent="0.25">
      <c r="A2091" s="133"/>
      <c r="D2091" s="8"/>
    </row>
    <row r="2092" spans="1:4" x14ac:dyDescent="0.25">
      <c r="A2092" s="133"/>
      <c r="D2092" s="8"/>
    </row>
    <row r="2093" spans="1:4" x14ac:dyDescent="0.25">
      <c r="A2093" s="133"/>
      <c r="D2093" s="8"/>
    </row>
    <row r="2094" spans="1:4" x14ac:dyDescent="0.25">
      <c r="A2094" s="133"/>
      <c r="D2094" s="8"/>
    </row>
    <row r="2095" spans="1:4" x14ac:dyDescent="0.25">
      <c r="A2095" s="133"/>
      <c r="D2095" s="8"/>
    </row>
    <row r="2096" spans="1:4" x14ac:dyDescent="0.25">
      <c r="A2096" s="133"/>
      <c r="D2096" s="8"/>
    </row>
    <row r="2097" spans="1:4" x14ac:dyDescent="0.25">
      <c r="A2097" s="133"/>
      <c r="D2097" s="8"/>
    </row>
    <row r="2098" spans="1:4" x14ac:dyDescent="0.25">
      <c r="A2098" s="133"/>
      <c r="D2098" s="8"/>
    </row>
    <row r="2099" spans="1:4" x14ac:dyDescent="0.25">
      <c r="A2099" s="133"/>
      <c r="D2099" s="8"/>
    </row>
    <row r="2100" spans="1:4" x14ac:dyDescent="0.25">
      <c r="A2100" s="133"/>
      <c r="D2100" s="8"/>
    </row>
    <row r="2101" spans="1:4" x14ac:dyDescent="0.25">
      <c r="A2101" s="133"/>
      <c r="D2101" s="8"/>
    </row>
    <row r="2102" spans="1:4" x14ac:dyDescent="0.25">
      <c r="A2102" s="133"/>
      <c r="D2102" s="8"/>
    </row>
    <row r="2103" spans="1:4" x14ac:dyDescent="0.25">
      <c r="A2103" s="133"/>
      <c r="D2103" s="8"/>
    </row>
    <row r="2104" spans="1:4" x14ac:dyDescent="0.25">
      <c r="A2104" s="133"/>
      <c r="D2104" s="8"/>
    </row>
    <row r="2105" spans="1:4" x14ac:dyDescent="0.25">
      <c r="A2105" s="133"/>
      <c r="D2105" s="8"/>
    </row>
    <row r="2106" spans="1:4" x14ac:dyDescent="0.25">
      <c r="A2106" s="133"/>
      <c r="D2106" s="8"/>
    </row>
    <row r="2107" spans="1:4" x14ac:dyDescent="0.25">
      <c r="A2107" s="133"/>
      <c r="D2107" s="8"/>
    </row>
    <row r="2108" spans="1:4" x14ac:dyDescent="0.25">
      <c r="A2108" s="133"/>
      <c r="D2108" s="8"/>
    </row>
    <row r="2109" spans="1:4" x14ac:dyDescent="0.25">
      <c r="A2109" s="133"/>
      <c r="D2109" s="8"/>
    </row>
    <row r="2110" spans="1:4" x14ac:dyDescent="0.25">
      <c r="A2110" s="133"/>
      <c r="D2110" s="8"/>
    </row>
    <row r="2111" spans="1:4" x14ac:dyDescent="0.25">
      <c r="A2111" s="133"/>
      <c r="D2111" s="8"/>
    </row>
    <row r="2112" spans="1:4" x14ac:dyDescent="0.25">
      <c r="A2112" s="133"/>
      <c r="D2112" s="8"/>
    </row>
    <row r="2113" spans="1:4" x14ac:dyDescent="0.25">
      <c r="A2113" s="133"/>
      <c r="D2113" s="8"/>
    </row>
    <row r="2114" spans="1:4" x14ac:dyDescent="0.25">
      <c r="A2114" s="133"/>
      <c r="D2114" s="8"/>
    </row>
    <row r="2115" spans="1:4" x14ac:dyDescent="0.25">
      <c r="A2115" s="133"/>
      <c r="D2115" s="8"/>
    </row>
    <row r="2116" spans="1:4" x14ac:dyDescent="0.25">
      <c r="A2116" s="133"/>
      <c r="D2116" s="8"/>
    </row>
    <row r="2117" spans="1:4" x14ac:dyDescent="0.25">
      <c r="A2117" s="133"/>
      <c r="D2117" s="8"/>
    </row>
    <row r="2118" spans="1:4" x14ac:dyDescent="0.25">
      <c r="A2118" s="133"/>
      <c r="D2118" s="8"/>
    </row>
    <row r="2119" spans="1:4" x14ac:dyDescent="0.25">
      <c r="A2119" s="133"/>
      <c r="D2119" s="8"/>
    </row>
    <row r="2120" spans="1:4" x14ac:dyDescent="0.25">
      <c r="A2120" s="133"/>
      <c r="D2120" s="8"/>
    </row>
    <row r="2121" spans="1:4" x14ac:dyDescent="0.25">
      <c r="A2121" s="133"/>
      <c r="D2121" s="8"/>
    </row>
    <row r="2122" spans="1:4" x14ac:dyDescent="0.25">
      <c r="A2122" s="133"/>
      <c r="D2122" s="8"/>
    </row>
    <row r="2123" spans="1:4" x14ac:dyDescent="0.25">
      <c r="A2123" s="133"/>
      <c r="D2123" s="8"/>
    </row>
    <row r="2124" spans="1:4" x14ac:dyDescent="0.25">
      <c r="A2124" s="133"/>
      <c r="D2124" s="8"/>
    </row>
    <row r="2125" spans="1:4" x14ac:dyDescent="0.25">
      <c r="A2125" s="133"/>
      <c r="D2125" s="8"/>
    </row>
    <row r="2126" spans="1:4" x14ac:dyDescent="0.25">
      <c r="A2126" s="133"/>
      <c r="D2126" s="8"/>
    </row>
    <row r="2127" spans="1:4" x14ac:dyDescent="0.25">
      <c r="A2127" s="133"/>
      <c r="D2127" s="8"/>
    </row>
    <row r="2128" spans="1:4" x14ac:dyDescent="0.25">
      <c r="A2128" s="133"/>
      <c r="D2128" s="8"/>
    </row>
    <row r="2129" spans="1:4" x14ac:dyDescent="0.25">
      <c r="A2129" s="133"/>
      <c r="D2129" s="8"/>
    </row>
    <row r="2130" spans="1:4" x14ac:dyDescent="0.25">
      <c r="A2130" s="133"/>
      <c r="D2130" s="8"/>
    </row>
    <row r="2131" spans="1:4" x14ac:dyDescent="0.25">
      <c r="A2131" s="133"/>
      <c r="D2131" s="8"/>
    </row>
    <row r="2132" spans="1:4" x14ac:dyDescent="0.25">
      <c r="A2132" s="133"/>
      <c r="D2132" s="8"/>
    </row>
    <row r="2133" spans="1:4" x14ac:dyDescent="0.25">
      <c r="A2133" s="133"/>
      <c r="D2133" s="8"/>
    </row>
    <row r="2134" spans="1:4" x14ac:dyDescent="0.25">
      <c r="A2134" s="133"/>
      <c r="D2134" s="8"/>
    </row>
    <row r="2135" spans="1:4" x14ac:dyDescent="0.25">
      <c r="A2135" s="133"/>
      <c r="D2135" s="8"/>
    </row>
    <row r="2136" spans="1:4" x14ac:dyDescent="0.25">
      <c r="A2136" s="133"/>
      <c r="D2136" s="8"/>
    </row>
    <row r="2137" spans="1:4" x14ac:dyDescent="0.25">
      <c r="A2137" s="133"/>
      <c r="D2137" s="8"/>
    </row>
    <row r="2138" spans="1:4" x14ac:dyDescent="0.25">
      <c r="A2138" s="133"/>
      <c r="D2138" s="8"/>
    </row>
    <row r="2139" spans="1:4" x14ac:dyDescent="0.25">
      <c r="A2139" s="133"/>
      <c r="D2139" s="8"/>
    </row>
    <row r="2140" spans="1:4" x14ac:dyDescent="0.25">
      <c r="A2140" s="133"/>
      <c r="D2140" s="8"/>
    </row>
    <row r="2141" spans="1:4" x14ac:dyDescent="0.25">
      <c r="A2141" s="133"/>
      <c r="D2141" s="8"/>
    </row>
    <row r="2142" spans="1:4" x14ac:dyDescent="0.25">
      <c r="A2142" s="133"/>
      <c r="D2142" s="8"/>
    </row>
    <row r="2143" spans="1:4" x14ac:dyDescent="0.25">
      <c r="A2143" s="133"/>
      <c r="D2143" s="8"/>
    </row>
    <row r="2144" spans="1:4" x14ac:dyDescent="0.25">
      <c r="A2144" s="133"/>
      <c r="D2144" s="8"/>
    </row>
    <row r="2145" spans="1:4" x14ac:dyDescent="0.25">
      <c r="A2145" s="133"/>
      <c r="D2145" s="8"/>
    </row>
    <row r="2146" spans="1:4" x14ac:dyDescent="0.25">
      <c r="A2146" s="133"/>
      <c r="D2146" s="8"/>
    </row>
    <row r="2147" spans="1:4" x14ac:dyDescent="0.25">
      <c r="A2147" s="133"/>
      <c r="D2147" s="8"/>
    </row>
    <row r="2148" spans="1:4" x14ac:dyDescent="0.25">
      <c r="A2148" s="133"/>
      <c r="D2148" s="8"/>
    </row>
    <row r="2149" spans="1:4" x14ac:dyDescent="0.25">
      <c r="A2149" s="133"/>
      <c r="D2149" s="8"/>
    </row>
    <row r="2150" spans="1:4" x14ac:dyDescent="0.25">
      <c r="A2150" s="133"/>
      <c r="D2150" s="8"/>
    </row>
    <row r="2151" spans="1:4" x14ac:dyDescent="0.25">
      <c r="A2151" s="133"/>
      <c r="D2151" s="8"/>
    </row>
    <row r="2152" spans="1:4" x14ac:dyDescent="0.25">
      <c r="A2152" s="133"/>
      <c r="D2152" s="8"/>
    </row>
    <row r="2153" spans="1:4" x14ac:dyDescent="0.25">
      <c r="A2153" s="133"/>
      <c r="D2153" s="8"/>
    </row>
    <row r="2154" spans="1:4" x14ac:dyDescent="0.25">
      <c r="A2154" s="133"/>
      <c r="D2154" s="8"/>
    </row>
    <row r="2155" spans="1:4" x14ac:dyDescent="0.25">
      <c r="A2155" s="133"/>
      <c r="D2155" s="8"/>
    </row>
    <row r="2156" spans="1:4" x14ac:dyDescent="0.25">
      <c r="A2156" s="133"/>
      <c r="D2156" s="8"/>
    </row>
    <row r="2157" spans="1:4" x14ac:dyDescent="0.25">
      <c r="A2157" s="133"/>
      <c r="D2157" s="8"/>
    </row>
    <row r="2158" spans="1:4" x14ac:dyDescent="0.25">
      <c r="A2158" s="133"/>
      <c r="D2158" s="8"/>
    </row>
    <row r="2159" spans="1:4" x14ac:dyDescent="0.25">
      <c r="A2159" s="133"/>
      <c r="D2159" s="8"/>
    </row>
    <row r="2160" spans="1:4" x14ac:dyDescent="0.25">
      <c r="A2160" s="133"/>
      <c r="D2160" s="8"/>
    </row>
    <row r="2161" spans="1:4" x14ac:dyDescent="0.25">
      <c r="A2161" s="133"/>
      <c r="D2161" s="8"/>
    </row>
    <row r="2162" spans="1:4" x14ac:dyDescent="0.25">
      <c r="A2162" s="133"/>
      <c r="D2162" s="8"/>
    </row>
    <row r="2163" spans="1:4" x14ac:dyDescent="0.25">
      <c r="A2163" s="133"/>
      <c r="D2163" s="8"/>
    </row>
    <row r="2164" spans="1:4" x14ac:dyDescent="0.25">
      <c r="A2164" s="133"/>
      <c r="D2164" s="8"/>
    </row>
    <row r="2165" spans="1:4" x14ac:dyDescent="0.25">
      <c r="A2165" s="133"/>
      <c r="D2165" s="8"/>
    </row>
    <row r="2166" spans="1:4" x14ac:dyDescent="0.25">
      <c r="A2166" s="133"/>
      <c r="D2166" s="8"/>
    </row>
    <row r="2167" spans="1:4" x14ac:dyDescent="0.25">
      <c r="A2167" s="133"/>
      <c r="D2167" s="8"/>
    </row>
    <row r="2168" spans="1:4" x14ac:dyDescent="0.25">
      <c r="A2168" s="133"/>
      <c r="D2168" s="8"/>
    </row>
    <row r="2169" spans="1:4" x14ac:dyDescent="0.25">
      <c r="A2169" s="133"/>
      <c r="D2169" s="8"/>
    </row>
    <row r="2170" spans="1:4" x14ac:dyDescent="0.25">
      <c r="A2170" s="133"/>
      <c r="D2170" s="8"/>
    </row>
    <row r="2171" spans="1:4" x14ac:dyDescent="0.25">
      <c r="A2171" s="133"/>
      <c r="D2171" s="8"/>
    </row>
    <row r="2172" spans="1:4" x14ac:dyDescent="0.25">
      <c r="A2172" s="133"/>
      <c r="D2172" s="8"/>
    </row>
    <row r="2173" spans="1:4" x14ac:dyDescent="0.25">
      <c r="A2173" s="133"/>
      <c r="D2173" s="8"/>
    </row>
    <row r="2174" spans="1:4" x14ac:dyDescent="0.25">
      <c r="A2174" s="133"/>
      <c r="D2174" s="8"/>
    </row>
    <row r="2175" spans="1:4" x14ac:dyDescent="0.25">
      <c r="A2175" s="133"/>
      <c r="D2175" s="8"/>
    </row>
    <row r="2176" spans="1:4" x14ac:dyDescent="0.25">
      <c r="A2176" s="133"/>
      <c r="D2176" s="8"/>
    </row>
    <row r="2177" spans="1:4" x14ac:dyDescent="0.25">
      <c r="A2177" s="133"/>
      <c r="D2177" s="8"/>
    </row>
    <row r="2178" spans="1:4" x14ac:dyDescent="0.25">
      <c r="A2178" s="133"/>
      <c r="D2178" s="8"/>
    </row>
    <row r="2179" spans="1:4" x14ac:dyDescent="0.25">
      <c r="A2179" s="133"/>
      <c r="D2179" s="8"/>
    </row>
    <row r="2180" spans="1:4" x14ac:dyDescent="0.25">
      <c r="A2180" s="133"/>
      <c r="D2180" s="8"/>
    </row>
    <row r="2181" spans="1:4" x14ac:dyDescent="0.25">
      <c r="A2181" s="133"/>
      <c r="D2181" s="8"/>
    </row>
    <row r="2182" spans="1:4" x14ac:dyDescent="0.25">
      <c r="A2182" s="133"/>
      <c r="D2182" s="8"/>
    </row>
    <row r="2183" spans="1:4" x14ac:dyDescent="0.25">
      <c r="A2183" s="133"/>
      <c r="D2183" s="8"/>
    </row>
    <row r="2184" spans="1:4" x14ac:dyDescent="0.25">
      <c r="A2184" s="133"/>
      <c r="D2184" s="8"/>
    </row>
    <row r="2185" spans="1:4" x14ac:dyDescent="0.25">
      <c r="A2185" s="133"/>
      <c r="D2185" s="8"/>
    </row>
    <row r="2186" spans="1:4" x14ac:dyDescent="0.25">
      <c r="A2186" s="133"/>
      <c r="D2186" s="8"/>
    </row>
    <row r="2187" spans="1:4" x14ac:dyDescent="0.25">
      <c r="A2187" s="133"/>
      <c r="D2187" s="8"/>
    </row>
    <row r="2188" spans="1:4" x14ac:dyDescent="0.25">
      <c r="A2188" s="133"/>
      <c r="D2188" s="8"/>
    </row>
    <row r="2189" spans="1:4" x14ac:dyDescent="0.25">
      <c r="A2189" s="133"/>
      <c r="D2189" s="8"/>
    </row>
    <row r="2190" spans="1:4" x14ac:dyDescent="0.25">
      <c r="A2190" s="133"/>
      <c r="D2190" s="8"/>
    </row>
    <row r="2191" spans="1:4" x14ac:dyDescent="0.25">
      <c r="A2191" s="133"/>
      <c r="D2191" s="8"/>
    </row>
    <row r="2192" spans="1:4" x14ac:dyDescent="0.25">
      <c r="A2192" s="133"/>
      <c r="D2192" s="8"/>
    </row>
    <row r="2193" spans="1:4" x14ac:dyDescent="0.25">
      <c r="A2193" s="133"/>
      <c r="D2193" s="8"/>
    </row>
    <row r="2194" spans="1:4" x14ac:dyDescent="0.25">
      <c r="A2194" s="133"/>
      <c r="D2194" s="8"/>
    </row>
    <row r="2195" spans="1:4" x14ac:dyDescent="0.25">
      <c r="A2195" s="133"/>
      <c r="D2195" s="8"/>
    </row>
    <row r="2196" spans="1:4" x14ac:dyDescent="0.25">
      <c r="A2196" s="133"/>
      <c r="D2196" s="8"/>
    </row>
    <row r="2197" spans="1:4" x14ac:dyDescent="0.25">
      <c r="A2197" s="133"/>
      <c r="D2197" s="8"/>
    </row>
    <row r="2198" spans="1:4" x14ac:dyDescent="0.25">
      <c r="A2198" s="133"/>
      <c r="D2198" s="8"/>
    </row>
    <row r="2199" spans="1:4" x14ac:dyDescent="0.25">
      <c r="A2199" s="133"/>
      <c r="D2199" s="8"/>
    </row>
    <row r="2200" spans="1:4" x14ac:dyDescent="0.25">
      <c r="A2200" s="133"/>
      <c r="D2200" s="8"/>
    </row>
    <row r="2201" spans="1:4" x14ac:dyDescent="0.25">
      <c r="A2201" s="133"/>
      <c r="D2201" s="8"/>
    </row>
    <row r="2202" spans="1:4" x14ac:dyDescent="0.25">
      <c r="A2202" s="133"/>
      <c r="D2202" s="8"/>
    </row>
    <row r="2203" spans="1:4" x14ac:dyDescent="0.25">
      <c r="A2203" s="133"/>
      <c r="D2203" s="8"/>
    </row>
    <row r="2204" spans="1:4" x14ac:dyDescent="0.25">
      <c r="A2204" s="133"/>
      <c r="D2204" s="8"/>
    </row>
    <row r="2205" spans="1:4" x14ac:dyDescent="0.25">
      <c r="A2205" s="133"/>
      <c r="D2205" s="8"/>
    </row>
    <row r="2206" spans="1:4" x14ac:dyDescent="0.25">
      <c r="A2206" s="133"/>
      <c r="D2206" s="8"/>
    </row>
    <row r="2207" spans="1:4" x14ac:dyDescent="0.25">
      <c r="A2207" s="133"/>
      <c r="D2207" s="8"/>
    </row>
    <row r="2208" spans="1:4" x14ac:dyDescent="0.25">
      <c r="A2208" s="133"/>
      <c r="D2208" s="8"/>
    </row>
    <row r="2209" spans="1:4" x14ac:dyDescent="0.25">
      <c r="A2209" s="133"/>
      <c r="D2209" s="8"/>
    </row>
    <row r="2210" spans="1:4" x14ac:dyDescent="0.25">
      <c r="A2210" s="133"/>
      <c r="D2210" s="8"/>
    </row>
    <row r="2211" spans="1:4" x14ac:dyDescent="0.25">
      <c r="A2211" s="133"/>
      <c r="D2211" s="8"/>
    </row>
    <row r="2212" spans="1:4" x14ac:dyDescent="0.25">
      <c r="A2212" s="133"/>
      <c r="D2212" s="8"/>
    </row>
    <row r="2213" spans="1:4" x14ac:dyDescent="0.25">
      <c r="A2213" s="133"/>
      <c r="D2213" s="8"/>
    </row>
    <row r="2214" spans="1:4" x14ac:dyDescent="0.25">
      <c r="A2214" s="133"/>
      <c r="D2214" s="8"/>
    </row>
    <row r="2215" spans="1:4" x14ac:dyDescent="0.25">
      <c r="A2215" s="133"/>
      <c r="D2215" s="8"/>
    </row>
    <row r="2216" spans="1:4" x14ac:dyDescent="0.25">
      <c r="A2216" s="133"/>
      <c r="D2216" s="8"/>
    </row>
    <row r="2217" spans="1:4" x14ac:dyDescent="0.25">
      <c r="A2217" s="133"/>
      <c r="D2217" s="8"/>
    </row>
    <row r="2218" spans="1:4" x14ac:dyDescent="0.25">
      <c r="A2218" s="133"/>
      <c r="D2218" s="8"/>
    </row>
    <row r="2219" spans="1:4" x14ac:dyDescent="0.25">
      <c r="A2219" s="133"/>
      <c r="D2219" s="8"/>
    </row>
    <row r="2220" spans="1:4" x14ac:dyDescent="0.25">
      <c r="A2220" s="133"/>
      <c r="D2220" s="8"/>
    </row>
    <row r="2221" spans="1:4" x14ac:dyDescent="0.25">
      <c r="A2221" s="133"/>
      <c r="D2221" s="8"/>
    </row>
    <row r="2222" spans="1:4" x14ac:dyDescent="0.25">
      <c r="A2222" s="133"/>
      <c r="D2222" s="8"/>
    </row>
    <row r="2223" spans="1:4" x14ac:dyDescent="0.25">
      <c r="A2223" s="133"/>
      <c r="D2223" s="8"/>
    </row>
    <row r="2224" spans="1:4" x14ac:dyDescent="0.25">
      <c r="A2224" s="133"/>
      <c r="D2224" s="8"/>
    </row>
    <row r="2225" spans="1:4" x14ac:dyDescent="0.25">
      <c r="A2225" s="133"/>
      <c r="D2225" s="8"/>
    </row>
    <row r="2226" spans="1:4" x14ac:dyDescent="0.25">
      <c r="A2226" s="133"/>
      <c r="D2226" s="8"/>
    </row>
    <row r="2227" spans="1:4" x14ac:dyDescent="0.25">
      <c r="A2227" s="133"/>
      <c r="D2227" s="8"/>
    </row>
    <row r="2228" spans="1:4" x14ac:dyDescent="0.25">
      <c r="A2228" s="133"/>
      <c r="D2228" s="8"/>
    </row>
    <row r="2229" spans="1:4" x14ac:dyDescent="0.25">
      <c r="A2229" s="133"/>
      <c r="D2229" s="8"/>
    </row>
    <row r="2230" spans="1:4" x14ac:dyDescent="0.25">
      <c r="A2230" s="133"/>
      <c r="D2230" s="8"/>
    </row>
    <row r="2231" spans="1:4" x14ac:dyDescent="0.25">
      <c r="A2231" s="133"/>
      <c r="D2231" s="8"/>
    </row>
    <row r="2232" spans="1:4" x14ac:dyDescent="0.25">
      <c r="A2232" s="133"/>
      <c r="D2232" s="8"/>
    </row>
    <row r="2233" spans="1:4" x14ac:dyDescent="0.25">
      <c r="A2233" s="133"/>
      <c r="D2233" s="8"/>
    </row>
    <row r="2234" spans="1:4" x14ac:dyDescent="0.25">
      <c r="A2234" s="133"/>
      <c r="D2234" s="8"/>
    </row>
    <row r="2235" spans="1:4" x14ac:dyDescent="0.25">
      <c r="A2235" s="133"/>
      <c r="D2235" s="8"/>
    </row>
    <row r="2236" spans="1:4" x14ac:dyDescent="0.25">
      <c r="A2236" s="133"/>
      <c r="D2236" s="8"/>
    </row>
    <row r="2237" spans="1:4" x14ac:dyDescent="0.25">
      <c r="A2237" s="133"/>
      <c r="D2237" s="8"/>
    </row>
    <row r="2238" spans="1:4" x14ac:dyDescent="0.25">
      <c r="A2238" s="133"/>
      <c r="D2238" s="8"/>
    </row>
    <row r="2239" spans="1:4" x14ac:dyDescent="0.25">
      <c r="A2239" s="133"/>
      <c r="D2239" s="8"/>
    </row>
    <row r="2240" spans="1:4" x14ac:dyDescent="0.25">
      <c r="A2240" s="133"/>
      <c r="D2240" s="8"/>
    </row>
    <row r="2241" spans="1:4" x14ac:dyDescent="0.25">
      <c r="A2241" s="133"/>
      <c r="D2241" s="8"/>
    </row>
    <row r="2242" spans="1:4" x14ac:dyDescent="0.25">
      <c r="A2242" s="133"/>
      <c r="D2242" s="8"/>
    </row>
    <row r="2243" spans="1:4" x14ac:dyDescent="0.25">
      <c r="A2243" s="133"/>
      <c r="D2243" s="8"/>
    </row>
    <row r="2244" spans="1:4" x14ac:dyDescent="0.25">
      <c r="A2244" s="133"/>
      <c r="D2244" s="8"/>
    </row>
    <row r="2245" spans="1:4" x14ac:dyDescent="0.25">
      <c r="A2245" s="133"/>
      <c r="D2245" s="8"/>
    </row>
    <row r="2246" spans="1:4" x14ac:dyDescent="0.25">
      <c r="A2246" s="133"/>
      <c r="D2246" s="8"/>
    </row>
    <row r="2247" spans="1:4" x14ac:dyDescent="0.25">
      <c r="A2247" s="133"/>
      <c r="D2247" s="8"/>
    </row>
    <row r="2248" spans="1:4" x14ac:dyDescent="0.25">
      <c r="A2248" s="133"/>
      <c r="D2248" s="8"/>
    </row>
    <row r="2249" spans="1:4" x14ac:dyDescent="0.25">
      <c r="A2249" s="133"/>
      <c r="D2249" s="8"/>
    </row>
    <row r="2250" spans="1:4" x14ac:dyDescent="0.25">
      <c r="A2250" s="133"/>
      <c r="D2250" s="8"/>
    </row>
    <row r="2251" spans="1:4" x14ac:dyDescent="0.25">
      <c r="A2251" s="133"/>
      <c r="D2251" s="8"/>
    </row>
    <row r="2252" spans="1:4" x14ac:dyDescent="0.25">
      <c r="A2252" s="133"/>
      <c r="D2252" s="8"/>
    </row>
    <row r="2253" spans="1:4" x14ac:dyDescent="0.25">
      <c r="A2253" s="133"/>
      <c r="D2253" s="8"/>
    </row>
    <row r="2254" spans="1:4" x14ac:dyDescent="0.25">
      <c r="A2254" s="133"/>
      <c r="D2254" s="8"/>
    </row>
    <row r="2255" spans="1:4" x14ac:dyDescent="0.25">
      <c r="A2255" s="133"/>
      <c r="D2255" s="8"/>
    </row>
    <row r="2256" spans="1:4" x14ac:dyDescent="0.25">
      <c r="A2256" s="133"/>
      <c r="D2256" s="8"/>
    </row>
    <row r="2257" spans="1:4" x14ac:dyDescent="0.25">
      <c r="A2257" s="133"/>
      <c r="D2257" s="8"/>
    </row>
    <row r="2258" spans="1:4" x14ac:dyDescent="0.25">
      <c r="A2258" s="133"/>
      <c r="D2258" s="8"/>
    </row>
    <row r="2259" spans="1:4" x14ac:dyDescent="0.25">
      <c r="A2259" s="133"/>
      <c r="D2259" s="8"/>
    </row>
    <row r="2260" spans="1:4" x14ac:dyDescent="0.25">
      <c r="A2260" s="133"/>
      <c r="D2260" s="8"/>
    </row>
    <row r="2261" spans="1:4" x14ac:dyDescent="0.25">
      <c r="A2261" s="133"/>
      <c r="D2261" s="8"/>
    </row>
    <row r="2262" spans="1:4" x14ac:dyDescent="0.25">
      <c r="A2262" s="133"/>
      <c r="D2262" s="8"/>
    </row>
    <row r="2263" spans="1:4" x14ac:dyDescent="0.25">
      <c r="A2263" s="133"/>
      <c r="D2263" s="8"/>
    </row>
    <row r="2264" spans="1:4" x14ac:dyDescent="0.25">
      <c r="A2264" s="133"/>
      <c r="D2264" s="8"/>
    </row>
    <row r="2265" spans="1:4" x14ac:dyDescent="0.25">
      <c r="A2265" s="133"/>
      <c r="D2265" s="8"/>
    </row>
    <row r="2266" spans="1:4" x14ac:dyDescent="0.25">
      <c r="A2266" s="133"/>
      <c r="D2266" s="8"/>
    </row>
    <row r="2267" spans="1:4" x14ac:dyDescent="0.25">
      <c r="A2267" s="133"/>
      <c r="D2267" s="8"/>
    </row>
    <row r="2268" spans="1:4" x14ac:dyDescent="0.25">
      <c r="A2268" s="133"/>
      <c r="D2268" s="8"/>
    </row>
    <row r="2269" spans="1:4" x14ac:dyDescent="0.25">
      <c r="A2269" s="133"/>
      <c r="D2269" s="8"/>
    </row>
    <row r="2270" spans="1:4" x14ac:dyDescent="0.25">
      <c r="A2270" s="133"/>
      <c r="D2270" s="8"/>
    </row>
    <row r="2271" spans="1:4" x14ac:dyDescent="0.25">
      <c r="A2271" s="133"/>
      <c r="D2271" s="8"/>
    </row>
    <row r="2272" spans="1:4" x14ac:dyDescent="0.25">
      <c r="A2272" s="133"/>
      <c r="D2272" s="8"/>
    </row>
    <row r="2273" spans="1:4" x14ac:dyDescent="0.25">
      <c r="A2273" s="133"/>
      <c r="D2273" s="8"/>
    </row>
    <row r="2274" spans="1:4" x14ac:dyDescent="0.25">
      <c r="A2274" s="133"/>
      <c r="D2274" s="8"/>
    </row>
    <row r="2275" spans="1:4" x14ac:dyDescent="0.25">
      <c r="A2275" s="133"/>
      <c r="D2275" s="8"/>
    </row>
    <row r="2276" spans="1:4" x14ac:dyDescent="0.25">
      <c r="A2276" s="133"/>
      <c r="D2276" s="8"/>
    </row>
    <row r="2277" spans="1:4" x14ac:dyDescent="0.25">
      <c r="A2277" s="133"/>
      <c r="D2277" s="8"/>
    </row>
    <row r="2278" spans="1:4" x14ac:dyDescent="0.25">
      <c r="A2278" s="133"/>
      <c r="D2278" s="8"/>
    </row>
    <row r="2279" spans="1:4" x14ac:dyDescent="0.25">
      <c r="A2279" s="133"/>
      <c r="D2279" s="8"/>
    </row>
    <row r="2280" spans="1:4" x14ac:dyDescent="0.25">
      <c r="A2280" s="133"/>
      <c r="D2280" s="8"/>
    </row>
    <row r="2281" spans="1:4" x14ac:dyDescent="0.25">
      <c r="A2281" s="133"/>
      <c r="D2281" s="8"/>
    </row>
    <row r="2282" spans="1:4" x14ac:dyDescent="0.25">
      <c r="A2282" s="133"/>
      <c r="D2282" s="8"/>
    </row>
    <row r="2283" spans="1:4" x14ac:dyDescent="0.25">
      <c r="A2283" s="133"/>
      <c r="D2283" s="8"/>
    </row>
    <row r="2284" spans="1:4" x14ac:dyDescent="0.25">
      <c r="A2284" s="133"/>
      <c r="D2284" s="8"/>
    </row>
    <row r="2285" spans="1:4" x14ac:dyDescent="0.25">
      <c r="A2285" s="133"/>
      <c r="D2285" s="8"/>
    </row>
    <row r="2286" spans="1:4" x14ac:dyDescent="0.25">
      <c r="A2286" s="133"/>
      <c r="D2286" s="8"/>
    </row>
    <row r="2287" spans="1:4" x14ac:dyDescent="0.25">
      <c r="A2287" s="133"/>
      <c r="D2287" s="8"/>
    </row>
    <row r="2288" spans="1:4" x14ac:dyDescent="0.25">
      <c r="A2288" s="133"/>
      <c r="D2288" s="8"/>
    </row>
    <row r="2289" spans="1:4" x14ac:dyDescent="0.25">
      <c r="A2289" s="133"/>
      <c r="D2289" s="8"/>
    </row>
    <row r="2290" spans="1:4" x14ac:dyDescent="0.25">
      <c r="A2290" s="133"/>
      <c r="D2290" s="8"/>
    </row>
    <row r="2291" spans="1:4" x14ac:dyDescent="0.25">
      <c r="A2291" s="133"/>
      <c r="D2291" s="8"/>
    </row>
    <row r="2292" spans="1:4" x14ac:dyDescent="0.25">
      <c r="A2292" s="133"/>
      <c r="D2292" s="8"/>
    </row>
    <row r="2293" spans="1:4" x14ac:dyDescent="0.25">
      <c r="A2293" s="133"/>
      <c r="D2293" s="8"/>
    </row>
    <row r="2294" spans="1:4" x14ac:dyDescent="0.25">
      <c r="A2294" s="133"/>
      <c r="D2294" s="8"/>
    </row>
    <row r="2295" spans="1:4" x14ac:dyDescent="0.25">
      <c r="A2295" s="133"/>
      <c r="D2295" s="8"/>
    </row>
    <row r="2296" spans="1:4" x14ac:dyDescent="0.25">
      <c r="A2296" s="133"/>
      <c r="D2296" s="8"/>
    </row>
    <row r="2297" spans="1:4" x14ac:dyDescent="0.25">
      <c r="A2297" s="133"/>
      <c r="D2297" s="8"/>
    </row>
    <row r="2298" spans="1:4" x14ac:dyDescent="0.25">
      <c r="A2298" s="133"/>
      <c r="D2298" s="8"/>
    </row>
    <row r="2299" spans="1:4" x14ac:dyDescent="0.25">
      <c r="A2299" s="133"/>
      <c r="D2299" s="8"/>
    </row>
    <row r="2300" spans="1:4" x14ac:dyDescent="0.25">
      <c r="A2300" s="133"/>
      <c r="D2300" s="8"/>
    </row>
    <row r="2301" spans="1:4" x14ac:dyDescent="0.25">
      <c r="A2301" s="133"/>
      <c r="D2301" s="8"/>
    </row>
    <row r="2302" spans="1:4" x14ac:dyDescent="0.25">
      <c r="A2302" s="133"/>
      <c r="D2302" s="8"/>
    </row>
    <row r="2303" spans="1:4" x14ac:dyDescent="0.25">
      <c r="A2303" s="133"/>
      <c r="D2303" s="8"/>
    </row>
    <row r="2304" spans="1:4" x14ac:dyDescent="0.25">
      <c r="A2304" s="133"/>
      <c r="D2304" s="8"/>
    </row>
    <row r="2305" spans="1:4" x14ac:dyDescent="0.25">
      <c r="A2305" s="133"/>
      <c r="D2305" s="8"/>
    </row>
    <row r="2306" spans="1:4" x14ac:dyDescent="0.25">
      <c r="A2306" s="133"/>
      <c r="D2306" s="8"/>
    </row>
    <row r="2307" spans="1:4" x14ac:dyDescent="0.25">
      <c r="A2307" s="133"/>
      <c r="D2307" s="8"/>
    </row>
    <row r="2308" spans="1:4" x14ac:dyDescent="0.25">
      <c r="A2308" s="133"/>
      <c r="D2308" s="8"/>
    </row>
    <row r="2309" spans="1:4" x14ac:dyDescent="0.25">
      <c r="A2309" s="133"/>
      <c r="D2309" s="8"/>
    </row>
    <row r="2310" spans="1:4" x14ac:dyDescent="0.25">
      <c r="A2310" s="133"/>
      <c r="D2310" s="8"/>
    </row>
    <row r="2311" spans="1:4" x14ac:dyDescent="0.25">
      <c r="A2311" s="133"/>
      <c r="D2311" s="8"/>
    </row>
    <row r="2312" spans="1:4" x14ac:dyDescent="0.25">
      <c r="A2312" s="133"/>
      <c r="D2312" s="8"/>
    </row>
    <row r="2313" spans="1:4" x14ac:dyDescent="0.25">
      <c r="A2313" s="133"/>
      <c r="D2313" s="8"/>
    </row>
    <row r="2314" spans="1:4" x14ac:dyDescent="0.25">
      <c r="A2314" s="133"/>
      <c r="D2314" s="8"/>
    </row>
    <row r="2315" spans="1:4" x14ac:dyDescent="0.25">
      <c r="A2315" s="133"/>
      <c r="D2315" s="8"/>
    </row>
    <row r="2316" spans="1:4" x14ac:dyDescent="0.25">
      <c r="A2316" s="133"/>
      <c r="D2316" s="8"/>
    </row>
    <row r="2317" spans="1:4" x14ac:dyDescent="0.25">
      <c r="A2317" s="133"/>
      <c r="D2317" s="8"/>
    </row>
    <row r="2318" spans="1:4" x14ac:dyDescent="0.25">
      <c r="A2318" s="133"/>
      <c r="D2318" s="8"/>
    </row>
    <row r="2319" spans="1:4" x14ac:dyDescent="0.25">
      <c r="A2319" s="133"/>
      <c r="D2319" s="8"/>
    </row>
    <row r="2320" spans="1:4" x14ac:dyDescent="0.25">
      <c r="A2320" s="133"/>
      <c r="D2320" s="8"/>
    </row>
    <row r="2321" spans="1:4" x14ac:dyDescent="0.25">
      <c r="A2321" s="133"/>
      <c r="D2321" s="8"/>
    </row>
    <row r="2322" spans="1:4" x14ac:dyDescent="0.25">
      <c r="A2322" s="133"/>
      <c r="D2322" s="8"/>
    </row>
    <row r="2323" spans="1:4" x14ac:dyDescent="0.25">
      <c r="A2323" s="133"/>
      <c r="D2323" s="8"/>
    </row>
    <row r="2324" spans="1:4" x14ac:dyDescent="0.25">
      <c r="A2324" s="133"/>
      <c r="D2324" s="8"/>
    </row>
    <row r="2325" spans="1:4" x14ac:dyDescent="0.25">
      <c r="A2325" s="133"/>
      <c r="D2325" s="8"/>
    </row>
    <row r="2326" spans="1:4" x14ac:dyDescent="0.25">
      <c r="A2326" s="133"/>
      <c r="D2326" s="8"/>
    </row>
    <row r="2327" spans="1:4" x14ac:dyDescent="0.25">
      <c r="A2327" s="133"/>
      <c r="D2327" s="8"/>
    </row>
    <row r="2328" spans="1:4" x14ac:dyDescent="0.25">
      <c r="A2328" s="133"/>
      <c r="D2328" s="8"/>
    </row>
    <row r="2329" spans="1:4" x14ac:dyDescent="0.25">
      <c r="A2329" s="133"/>
      <c r="D2329" s="8"/>
    </row>
    <row r="2330" spans="1:4" x14ac:dyDescent="0.25">
      <c r="A2330" s="133"/>
      <c r="D2330" s="8"/>
    </row>
    <row r="2331" spans="1:4" x14ac:dyDescent="0.25">
      <c r="A2331" s="133"/>
      <c r="D2331" s="8"/>
    </row>
    <row r="2332" spans="1:4" x14ac:dyDescent="0.25">
      <c r="A2332" s="133"/>
      <c r="D2332" s="8"/>
    </row>
    <row r="2333" spans="1:4" x14ac:dyDescent="0.25">
      <c r="A2333" s="133"/>
      <c r="D2333" s="8"/>
    </row>
    <row r="2334" spans="1:4" x14ac:dyDescent="0.25">
      <c r="A2334" s="133"/>
      <c r="D2334" s="8"/>
    </row>
    <row r="2335" spans="1:4" x14ac:dyDescent="0.25">
      <c r="A2335" s="133"/>
      <c r="D2335" s="8"/>
    </row>
    <row r="2336" spans="1:4" x14ac:dyDescent="0.25">
      <c r="A2336" s="133"/>
      <c r="D2336" s="8"/>
    </row>
    <row r="2337" spans="1:4" x14ac:dyDescent="0.25">
      <c r="A2337" s="133"/>
      <c r="D2337" s="8"/>
    </row>
    <row r="2338" spans="1:4" x14ac:dyDescent="0.25">
      <c r="A2338" s="133"/>
      <c r="D2338" s="8"/>
    </row>
    <row r="2339" spans="1:4" x14ac:dyDescent="0.25">
      <c r="A2339" s="133"/>
      <c r="D2339" s="8"/>
    </row>
    <row r="2340" spans="1:4" x14ac:dyDescent="0.25">
      <c r="A2340" s="133"/>
      <c r="D2340" s="8"/>
    </row>
    <row r="2341" spans="1:4" x14ac:dyDescent="0.25">
      <c r="A2341" s="133"/>
      <c r="D2341" s="8"/>
    </row>
    <row r="2342" spans="1:4" x14ac:dyDescent="0.25">
      <c r="A2342" s="133"/>
      <c r="D2342" s="8"/>
    </row>
    <row r="2343" spans="1:4" x14ac:dyDescent="0.25">
      <c r="A2343" s="133"/>
      <c r="D2343" s="8"/>
    </row>
    <row r="2344" spans="1:4" x14ac:dyDescent="0.25">
      <c r="A2344" s="133"/>
      <c r="D2344" s="8"/>
    </row>
    <row r="2345" spans="1:4" x14ac:dyDescent="0.25">
      <c r="A2345" s="133"/>
      <c r="D2345" s="8"/>
    </row>
    <row r="2346" spans="1:4" x14ac:dyDescent="0.25">
      <c r="A2346" s="133"/>
      <c r="D2346" s="8"/>
    </row>
    <row r="2347" spans="1:4" x14ac:dyDescent="0.25">
      <c r="A2347" s="133"/>
      <c r="D2347" s="8"/>
    </row>
    <row r="2348" spans="1:4" x14ac:dyDescent="0.25">
      <c r="A2348" s="133"/>
      <c r="D2348" s="8"/>
    </row>
    <row r="2349" spans="1:4" x14ac:dyDescent="0.25">
      <c r="A2349" s="133"/>
      <c r="D2349" s="8"/>
    </row>
    <row r="2350" spans="1:4" x14ac:dyDescent="0.25">
      <c r="A2350" s="133"/>
      <c r="D2350" s="8"/>
    </row>
    <row r="2351" spans="1:4" x14ac:dyDescent="0.25">
      <c r="A2351" s="133"/>
      <c r="D2351" s="8"/>
    </row>
    <row r="2352" spans="1:4" x14ac:dyDescent="0.25">
      <c r="A2352" s="133"/>
      <c r="D2352" s="8"/>
    </row>
    <row r="2353" spans="1:4" x14ac:dyDescent="0.25">
      <c r="A2353" s="133"/>
      <c r="D2353" s="8"/>
    </row>
    <row r="2354" spans="1:4" x14ac:dyDescent="0.25">
      <c r="A2354" s="133"/>
      <c r="D2354" s="8"/>
    </row>
    <row r="2355" spans="1:4" x14ac:dyDescent="0.25">
      <c r="A2355" s="133"/>
      <c r="D2355" s="8"/>
    </row>
    <row r="2356" spans="1:4" x14ac:dyDescent="0.25">
      <c r="A2356" s="133"/>
      <c r="D2356" s="8"/>
    </row>
    <row r="2357" spans="1:4" x14ac:dyDescent="0.25">
      <c r="A2357" s="133"/>
      <c r="D2357" s="8"/>
    </row>
    <row r="2358" spans="1:4" x14ac:dyDescent="0.25">
      <c r="A2358" s="133"/>
      <c r="D2358" s="8"/>
    </row>
    <row r="2359" spans="1:4" x14ac:dyDescent="0.25">
      <c r="A2359" s="133"/>
      <c r="D2359" s="8"/>
    </row>
    <row r="2360" spans="1:4" x14ac:dyDescent="0.25">
      <c r="A2360" s="133"/>
      <c r="D2360" s="8"/>
    </row>
    <row r="2361" spans="1:4" x14ac:dyDescent="0.25">
      <c r="A2361" s="133"/>
      <c r="D2361" s="8"/>
    </row>
    <row r="2362" spans="1:4" x14ac:dyDescent="0.25">
      <c r="A2362" s="133"/>
      <c r="D2362" s="8"/>
    </row>
    <row r="2363" spans="1:4" x14ac:dyDescent="0.25">
      <c r="A2363" s="133"/>
      <c r="D2363" s="8"/>
    </row>
    <row r="2364" spans="1:4" x14ac:dyDescent="0.25">
      <c r="A2364" s="133"/>
      <c r="D2364" s="8"/>
    </row>
    <row r="2365" spans="1:4" x14ac:dyDescent="0.25">
      <c r="A2365" s="133"/>
      <c r="D2365" s="8"/>
    </row>
    <row r="2366" spans="1:4" x14ac:dyDescent="0.25">
      <c r="A2366" s="133"/>
      <c r="D2366" s="8"/>
    </row>
    <row r="2367" spans="1:4" x14ac:dyDescent="0.25">
      <c r="A2367" s="133"/>
      <c r="D2367" s="8"/>
    </row>
    <row r="2368" spans="1:4" x14ac:dyDescent="0.25">
      <c r="A2368" s="133"/>
      <c r="D2368" s="8"/>
    </row>
    <row r="2369" spans="1:4" x14ac:dyDescent="0.25">
      <c r="A2369" s="133"/>
      <c r="D2369" s="8"/>
    </row>
    <row r="2370" spans="1:4" x14ac:dyDescent="0.25">
      <c r="A2370" s="133"/>
      <c r="D2370" s="8"/>
    </row>
    <row r="2371" spans="1:4" x14ac:dyDescent="0.25">
      <c r="A2371" s="133"/>
      <c r="D2371" s="8"/>
    </row>
    <row r="2372" spans="1:4" x14ac:dyDescent="0.25">
      <c r="A2372" s="133"/>
      <c r="D2372" s="8"/>
    </row>
    <row r="2373" spans="1:4" x14ac:dyDescent="0.25">
      <c r="A2373" s="133"/>
      <c r="D2373" s="8"/>
    </row>
    <row r="2374" spans="1:4" x14ac:dyDescent="0.25">
      <c r="A2374" s="133"/>
      <c r="D2374" s="8"/>
    </row>
    <row r="2375" spans="1:4" x14ac:dyDescent="0.25">
      <c r="A2375" s="133"/>
      <c r="D2375" s="8"/>
    </row>
    <row r="2376" spans="1:4" x14ac:dyDescent="0.25">
      <c r="A2376" s="133"/>
      <c r="D2376" s="8"/>
    </row>
    <row r="2377" spans="1:4" x14ac:dyDescent="0.25">
      <c r="A2377" s="133"/>
      <c r="D2377" s="8"/>
    </row>
    <row r="2378" spans="1:4" x14ac:dyDescent="0.25">
      <c r="A2378" s="133"/>
      <c r="D2378" s="8"/>
    </row>
    <row r="2379" spans="1:4" x14ac:dyDescent="0.25">
      <c r="A2379" s="133"/>
      <c r="D2379" s="8"/>
    </row>
    <row r="2380" spans="1:4" x14ac:dyDescent="0.25">
      <c r="A2380" s="133"/>
      <c r="D2380" s="8"/>
    </row>
    <row r="2381" spans="1:4" x14ac:dyDescent="0.25">
      <c r="A2381" s="133"/>
      <c r="D2381" s="8"/>
    </row>
    <row r="2382" spans="1:4" x14ac:dyDescent="0.25">
      <c r="A2382" s="133"/>
      <c r="D2382" s="8"/>
    </row>
    <row r="2383" spans="1:4" x14ac:dyDescent="0.25">
      <c r="A2383" s="133"/>
      <c r="D2383" s="8"/>
    </row>
    <row r="2384" spans="1:4" x14ac:dyDescent="0.25">
      <c r="A2384" s="133"/>
      <c r="D2384" s="8"/>
    </row>
    <row r="2385" spans="1:4" x14ac:dyDescent="0.25">
      <c r="A2385" s="133"/>
      <c r="D2385" s="8"/>
    </row>
    <row r="2386" spans="1:4" x14ac:dyDescent="0.25">
      <c r="A2386" s="133"/>
      <c r="D2386" s="8"/>
    </row>
    <row r="2387" spans="1:4" x14ac:dyDescent="0.25">
      <c r="A2387" s="133"/>
      <c r="D2387" s="8"/>
    </row>
    <row r="2388" spans="1:4" x14ac:dyDescent="0.25">
      <c r="A2388" s="133"/>
      <c r="D2388" s="8"/>
    </row>
    <row r="2389" spans="1:4" x14ac:dyDescent="0.25">
      <c r="A2389" s="133"/>
      <c r="D2389" s="8"/>
    </row>
    <row r="2390" spans="1:4" x14ac:dyDescent="0.25">
      <c r="A2390" s="133"/>
      <c r="D2390" s="8"/>
    </row>
    <row r="2391" spans="1:4" x14ac:dyDescent="0.25">
      <c r="A2391" s="133"/>
      <c r="D2391" s="8"/>
    </row>
    <row r="2392" spans="1:4" x14ac:dyDescent="0.25">
      <c r="A2392" s="133"/>
      <c r="D2392" s="8"/>
    </row>
    <row r="2393" spans="1:4" x14ac:dyDescent="0.25">
      <c r="A2393" s="133"/>
      <c r="D2393" s="8"/>
    </row>
    <row r="2394" spans="1:4" x14ac:dyDescent="0.25">
      <c r="A2394" s="133"/>
      <c r="D2394" s="8"/>
    </row>
    <row r="2395" spans="1:4" x14ac:dyDescent="0.25">
      <c r="A2395" s="133"/>
      <c r="D2395" s="8"/>
    </row>
    <row r="2396" spans="1:4" x14ac:dyDescent="0.25">
      <c r="A2396" s="133"/>
      <c r="D2396" s="8"/>
    </row>
    <row r="2397" spans="1:4" x14ac:dyDescent="0.25">
      <c r="A2397" s="133"/>
      <c r="D2397" s="8"/>
    </row>
    <row r="2398" spans="1:4" x14ac:dyDescent="0.25">
      <c r="A2398" s="133"/>
      <c r="D2398" s="8"/>
    </row>
    <row r="2399" spans="1:4" x14ac:dyDescent="0.25">
      <c r="A2399" s="133"/>
      <c r="D2399" s="8"/>
    </row>
    <row r="2400" spans="1:4" x14ac:dyDescent="0.25">
      <c r="A2400" s="133"/>
      <c r="D2400" s="8"/>
    </row>
    <row r="2401" spans="1:4" x14ac:dyDescent="0.25">
      <c r="A2401" s="133"/>
      <c r="D2401" s="8"/>
    </row>
    <row r="2402" spans="1:4" x14ac:dyDescent="0.25">
      <c r="A2402" s="133"/>
      <c r="D2402" s="8"/>
    </row>
    <row r="2403" spans="1:4" x14ac:dyDescent="0.25">
      <c r="A2403" s="133"/>
      <c r="D2403" s="8"/>
    </row>
    <row r="2404" spans="1:4" x14ac:dyDescent="0.25">
      <c r="A2404" s="133"/>
      <c r="D2404" s="8"/>
    </row>
    <row r="2405" spans="1:4" x14ac:dyDescent="0.25">
      <c r="A2405" s="133"/>
      <c r="D2405" s="8"/>
    </row>
    <row r="2406" spans="1:4" x14ac:dyDescent="0.25">
      <c r="A2406" s="133"/>
      <c r="D2406" s="8"/>
    </row>
    <row r="2407" spans="1:4" x14ac:dyDescent="0.25">
      <c r="A2407" s="133"/>
      <c r="D2407" s="8"/>
    </row>
    <row r="2408" spans="1:4" x14ac:dyDescent="0.25">
      <c r="A2408" s="133"/>
      <c r="D2408" s="8"/>
    </row>
    <row r="2409" spans="1:4" x14ac:dyDescent="0.25">
      <c r="A2409" s="133"/>
      <c r="D2409" s="8"/>
    </row>
    <row r="2410" spans="1:4" x14ac:dyDescent="0.25">
      <c r="A2410" s="133"/>
      <c r="D2410" s="8"/>
    </row>
    <row r="2411" spans="1:4" x14ac:dyDescent="0.25">
      <c r="A2411" s="133"/>
      <c r="D2411" s="8"/>
    </row>
    <row r="2412" spans="1:4" x14ac:dyDescent="0.25">
      <c r="A2412" s="133"/>
      <c r="D2412" s="8"/>
    </row>
    <row r="2413" spans="1:4" x14ac:dyDescent="0.25">
      <c r="A2413" s="133"/>
      <c r="D2413" s="8"/>
    </row>
    <row r="2414" spans="1:4" x14ac:dyDescent="0.25">
      <c r="A2414" s="133"/>
      <c r="D2414" s="8"/>
    </row>
    <row r="2415" spans="1:4" x14ac:dyDescent="0.25">
      <c r="A2415" s="133"/>
      <c r="D2415" s="8"/>
    </row>
    <row r="2416" spans="1:4" x14ac:dyDescent="0.25">
      <c r="A2416" s="133"/>
      <c r="D2416" s="8"/>
    </row>
    <row r="2417" spans="1:4" x14ac:dyDescent="0.25">
      <c r="A2417" s="133"/>
      <c r="D2417" s="8"/>
    </row>
    <row r="2418" spans="1:4" x14ac:dyDescent="0.25">
      <c r="A2418" s="133"/>
      <c r="D2418" s="8"/>
    </row>
    <row r="2419" spans="1:4" x14ac:dyDescent="0.25">
      <c r="A2419" s="133"/>
      <c r="D2419" s="8"/>
    </row>
    <row r="2420" spans="1:4" x14ac:dyDescent="0.25">
      <c r="A2420" s="133"/>
      <c r="D2420" s="8"/>
    </row>
    <row r="2421" spans="1:4" x14ac:dyDescent="0.25">
      <c r="A2421" s="133"/>
      <c r="D2421" s="8"/>
    </row>
    <row r="2422" spans="1:4" x14ac:dyDescent="0.25">
      <c r="A2422" s="133"/>
      <c r="D2422" s="8"/>
    </row>
    <row r="2423" spans="1:4" x14ac:dyDescent="0.25">
      <c r="A2423" s="133"/>
      <c r="D2423" s="8"/>
    </row>
    <row r="2424" spans="1:4" x14ac:dyDescent="0.25">
      <c r="A2424" s="133"/>
      <c r="D2424" s="8"/>
    </row>
    <row r="2425" spans="1:4" x14ac:dyDescent="0.25">
      <c r="A2425" s="133"/>
      <c r="D2425" s="8"/>
    </row>
    <row r="2426" spans="1:4" x14ac:dyDescent="0.25">
      <c r="A2426" s="133"/>
      <c r="D2426" s="8"/>
    </row>
    <row r="2427" spans="1:4" x14ac:dyDescent="0.25">
      <c r="A2427" s="133"/>
      <c r="D2427" s="8"/>
    </row>
    <row r="2428" spans="1:4" x14ac:dyDescent="0.25">
      <c r="A2428" s="133"/>
      <c r="D2428" s="8"/>
    </row>
    <row r="2429" spans="1:4" x14ac:dyDescent="0.25">
      <c r="A2429" s="133"/>
      <c r="D2429" s="8"/>
    </row>
    <row r="2430" spans="1:4" x14ac:dyDescent="0.25">
      <c r="A2430" s="133"/>
      <c r="D2430" s="8"/>
    </row>
    <row r="2431" spans="1:4" x14ac:dyDescent="0.25">
      <c r="A2431" s="133"/>
      <c r="D2431" s="8"/>
    </row>
    <row r="2432" spans="1:4" x14ac:dyDescent="0.25">
      <c r="A2432" s="133"/>
      <c r="D2432" s="8"/>
    </row>
    <row r="2433" spans="1:4" x14ac:dyDescent="0.25">
      <c r="A2433" s="133"/>
      <c r="D2433" s="8"/>
    </row>
    <row r="2434" spans="1:4" x14ac:dyDescent="0.25">
      <c r="A2434" s="133"/>
      <c r="D2434" s="8"/>
    </row>
    <row r="2435" spans="1:4" x14ac:dyDescent="0.25">
      <c r="A2435" s="133"/>
      <c r="D2435" s="8"/>
    </row>
    <row r="2436" spans="1:4" x14ac:dyDescent="0.25">
      <c r="A2436" s="133"/>
      <c r="D2436" s="8"/>
    </row>
    <row r="2437" spans="1:4" x14ac:dyDescent="0.25">
      <c r="A2437" s="133"/>
      <c r="D2437" s="8"/>
    </row>
    <row r="2438" spans="1:4" x14ac:dyDescent="0.25">
      <c r="A2438" s="133"/>
      <c r="D2438" s="8"/>
    </row>
    <row r="2439" spans="1:4" x14ac:dyDescent="0.25">
      <c r="A2439" s="133"/>
      <c r="D2439" s="8"/>
    </row>
    <row r="2440" spans="1:4" x14ac:dyDescent="0.25">
      <c r="A2440" s="133"/>
      <c r="D2440" s="8"/>
    </row>
    <row r="2441" spans="1:4" x14ac:dyDescent="0.25">
      <c r="A2441" s="133"/>
      <c r="D2441" s="8"/>
    </row>
    <row r="2442" spans="1:4" x14ac:dyDescent="0.25">
      <c r="A2442" s="133"/>
      <c r="D2442" s="8"/>
    </row>
    <row r="2443" spans="1:4" x14ac:dyDescent="0.25">
      <c r="A2443" s="133"/>
      <c r="D2443" s="8"/>
    </row>
    <row r="2444" spans="1:4" x14ac:dyDescent="0.25">
      <c r="A2444" s="133"/>
      <c r="D2444" s="8"/>
    </row>
    <row r="2445" spans="1:4" x14ac:dyDescent="0.25">
      <c r="A2445" s="133"/>
      <c r="D2445" s="8"/>
    </row>
    <row r="2446" spans="1:4" x14ac:dyDescent="0.25">
      <c r="A2446" s="133"/>
      <c r="D2446" s="8"/>
    </row>
    <row r="2447" spans="1:4" x14ac:dyDescent="0.25">
      <c r="A2447" s="133"/>
      <c r="D2447" s="8"/>
    </row>
    <row r="2448" spans="1:4" x14ac:dyDescent="0.25">
      <c r="A2448" s="133"/>
      <c r="D2448" s="8"/>
    </row>
    <row r="2449" spans="1:4" x14ac:dyDescent="0.25">
      <c r="A2449" s="133"/>
      <c r="D2449" s="8"/>
    </row>
    <row r="2450" spans="1:4" x14ac:dyDescent="0.25">
      <c r="A2450" s="133"/>
      <c r="D2450" s="8"/>
    </row>
    <row r="2451" spans="1:4" x14ac:dyDescent="0.25">
      <c r="A2451" s="133"/>
      <c r="D2451" s="8"/>
    </row>
    <row r="2452" spans="1:4" x14ac:dyDescent="0.25">
      <c r="A2452" s="133"/>
      <c r="D2452" s="8"/>
    </row>
    <row r="2453" spans="1:4" x14ac:dyDescent="0.25">
      <c r="A2453" s="133"/>
      <c r="D2453" s="8"/>
    </row>
    <row r="2454" spans="1:4" x14ac:dyDescent="0.25">
      <c r="A2454" s="133"/>
      <c r="D2454" s="8"/>
    </row>
    <row r="2455" spans="1:4" x14ac:dyDescent="0.25">
      <c r="A2455" s="133"/>
      <c r="D2455" s="8"/>
    </row>
    <row r="2456" spans="1:4" x14ac:dyDescent="0.25">
      <c r="A2456" s="133"/>
      <c r="D2456" s="8"/>
    </row>
    <row r="2457" spans="1:4" x14ac:dyDescent="0.25">
      <c r="A2457" s="133"/>
      <c r="D2457" s="8"/>
    </row>
    <row r="2458" spans="1:4" x14ac:dyDescent="0.25">
      <c r="A2458" s="133"/>
      <c r="D2458" s="8"/>
    </row>
    <row r="2459" spans="1:4" x14ac:dyDescent="0.25">
      <c r="A2459" s="133"/>
      <c r="D2459" s="8"/>
    </row>
    <row r="2460" spans="1:4" x14ac:dyDescent="0.25">
      <c r="A2460" s="133"/>
      <c r="D2460" s="8"/>
    </row>
    <row r="2461" spans="1:4" x14ac:dyDescent="0.25">
      <c r="A2461" s="133"/>
      <c r="D2461" s="8"/>
    </row>
    <row r="2462" spans="1:4" x14ac:dyDescent="0.25">
      <c r="A2462" s="133"/>
      <c r="D2462" s="8"/>
    </row>
    <row r="2463" spans="1:4" x14ac:dyDescent="0.25">
      <c r="A2463" s="133"/>
      <c r="D2463" s="8"/>
    </row>
    <row r="2464" spans="1:4" x14ac:dyDescent="0.25">
      <c r="A2464" s="133"/>
      <c r="D2464" s="8"/>
    </row>
    <row r="2465" spans="1:4" x14ac:dyDescent="0.25">
      <c r="A2465" s="133"/>
      <c r="D2465" s="8"/>
    </row>
    <row r="2466" spans="1:4" x14ac:dyDescent="0.25">
      <c r="A2466" s="133"/>
      <c r="D2466" s="8"/>
    </row>
    <row r="2467" spans="1:4" x14ac:dyDescent="0.25">
      <c r="A2467" s="133"/>
      <c r="D2467" s="8"/>
    </row>
    <row r="2468" spans="1:4" x14ac:dyDescent="0.25">
      <c r="A2468" s="133"/>
      <c r="D2468" s="8"/>
    </row>
    <row r="2469" spans="1:4" x14ac:dyDescent="0.25">
      <c r="A2469" s="133"/>
      <c r="D2469" s="8"/>
    </row>
    <row r="2470" spans="1:4" x14ac:dyDescent="0.25">
      <c r="A2470" s="133"/>
      <c r="D2470" s="8"/>
    </row>
    <row r="2471" spans="1:4" x14ac:dyDescent="0.25">
      <c r="A2471" s="133"/>
      <c r="D2471" s="8"/>
    </row>
    <row r="2472" spans="1:4" x14ac:dyDescent="0.25">
      <c r="A2472" s="133"/>
      <c r="D2472" s="8"/>
    </row>
    <row r="2473" spans="1:4" x14ac:dyDescent="0.25">
      <c r="A2473" s="133"/>
      <c r="D2473" s="8"/>
    </row>
    <row r="2474" spans="1:4" x14ac:dyDescent="0.25">
      <c r="A2474" s="133"/>
      <c r="D2474" s="8"/>
    </row>
    <row r="2475" spans="1:4" x14ac:dyDescent="0.25">
      <c r="A2475" s="133"/>
      <c r="D2475" s="8"/>
    </row>
    <row r="2476" spans="1:4" x14ac:dyDescent="0.25">
      <c r="A2476" s="133"/>
      <c r="D2476" s="8"/>
    </row>
    <row r="2477" spans="1:4" x14ac:dyDescent="0.25">
      <c r="A2477" s="133"/>
      <c r="D2477" s="8"/>
    </row>
    <row r="2478" spans="1:4" x14ac:dyDescent="0.25">
      <c r="A2478" s="133"/>
      <c r="D2478" s="8"/>
    </row>
    <row r="2479" spans="1:4" x14ac:dyDescent="0.25">
      <c r="A2479" s="133"/>
      <c r="D2479" s="8"/>
    </row>
    <row r="2480" spans="1:4" x14ac:dyDescent="0.25">
      <c r="A2480" s="133"/>
      <c r="D2480" s="8"/>
    </row>
    <row r="2481" spans="1:4" x14ac:dyDescent="0.25">
      <c r="A2481" s="133"/>
      <c r="D2481" s="8"/>
    </row>
    <row r="2482" spans="1:4" x14ac:dyDescent="0.25">
      <c r="A2482" s="133"/>
      <c r="D2482" s="8"/>
    </row>
    <row r="2483" spans="1:4" x14ac:dyDescent="0.25">
      <c r="A2483" s="133"/>
      <c r="D2483" s="8"/>
    </row>
    <row r="2484" spans="1:4" x14ac:dyDescent="0.25">
      <c r="A2484" s="133"/>
      <c r="D2484" s="8"/>
    </row>
    <row r="2485" spans="1:4" x14ac:dyDescent="0.25">
      <c r="A2485" s="133"/>
      <c r="D2485" s="8"/>
    </row>
    <row r="2486" spans="1:4" x14ac:dyDescent="0.25">
      <c r="A2486" s="133"/>
      <c r="D2486" s="8"/>
    </row>
    <row r="2487" spans="1:4" x14ac:dyDescent="0.25">
      <c r="A2487" s="133"/>
      <c r="D2487" s="8"/>
    </row>
    <row r="2488" spans="1:4" x14ac:dyDescent="0.25">
      <c r="A2488" s="133"/>
      <c r="D2488" s="8"/>
    </row>
    <row r="2489" spans="1:4" x14ac:dyDescent="0.25">
      <c r="A2489" s="133"/>
      <c r="D2489" s="8"/>
    </row>
    <row r="2490" spans="1:4" x14ac:dyDescent="0.25">
      <c r="A2490" s="133"/>
      <c r="D2490" s="8"/>
    </row>
    <row r="2491" spans="1:4" x14ac:dyDescent="0.25">
      <c r="A2491" s="133"/>
      <c r="D2491" s="8"/>
    </row>
    <row r="2492" spans="1:4" x14ac:dyDescent="0.25">
      <c r="A2492" s="133"/>
      <c r="D2492" s="8"/>
    </row>
    <row r="2493" spans="1:4" x14ac:dyDescent="0.25">
      <c r="A2493" s="133"/>
      <c r="D2493" s="8"/>
    </row>
    <row r="2494" spans="1:4" x14ac:dyDescent="0.25">
      <c r="A2494" s="133"/>
      <c r="D2494" s="8"/>
    </row>
    <row r="2495" spans="1:4" x14ac:dyDescent="0.25">
      <c r="A2495" s="133"/>
      <c r="D2495" s="8"/>
    </row>
    <row r="2496" spans="1:4" x14ac:dyDescent="0.25">
      <c r="A2496" s="133"/>
      <c r="D2496" s="8"/>
    </row>
    <row r="2497" spans="1:4" x14ac:dyDescent="0.25">
      <c r="A2497" s="133"/>
      <c r="D2497" s="8"/>
    </row>
    <row r="2498" spans="1:4" x14ac:dyDescent="0.25">
      <c r="A2498" s="133"/>
      <c r="D2498" s="8"/>
    </row>
    <row r="2499" spans="1:4" x14ac:dyDescent="0.25">
      <c r="A2499" s="133"/>
      <c r="D2499" s="8"/>
    </row>
    <row r="2500" spans="1:4" x14ac:dyDescent="0.25">
      <c r="A2500" s="133"/>
      <c r="D2500" s="8"/>
    </row>
    <row r="2501" spans="1:4" x14ac:dyDescent="0.25">
      <c r="A2501" s="133"/>
      <c r="D2501" s="8"/>
    </row>
    <row r="2502" spans="1:4" x14ac:dyDescent="0.25">
      <c r="A2502" s="133"/>
      <c r="D2502" s="8"/>
    </row>
    <row r="2503" spans="1:4" x14ac:dyDescent="0.25">
      <c r="A2503" s="133"/>
      <c r="D2503" s="8"/>
    </row>
    <row r="2504" spans="1:4" x14ac:dyDescent="0.25">
      <c r="A2504" s="133"/>
      <c r="D2504" s="8"/>
    </row>
    <row r="2505" spans="1:4" x14ac:dyDescent="0.25">
      <c r="A2505" s="133"/>
      <c r="D2505" s="8"/>
    </row>
    <row r="2506" spans="1:4" x14ac:dyDescent="0.25">
      <c r="A2506" s="133"/>
      <c r="D2506" s="8"/>
    </row>
    <row r="2507" spans="1:4" x14ac:dyDescent="0.25">
      <c r="A2507" s="133"/>
      <c r="D2507" s="8"/>
    </row>
    <row r="2508" spans="1:4" x14ac:dyDescent="0.25">
      <c r="A2508" s="133"/>
      <c r="D2508" s="8"/>
    </row>
    <row r="2509" spans="1:4" x14ac:dyDescent="0.25">
      <c r="A2509" s="133"/>
      <c r="D2509" s="8"/>
    </row>
    <row r="2510" spans="1:4" x14ac:dyDescent="0.25">
      <c r="A2510" s="133"/>
      <c r="D2510" s="8"/>
    </row>
    <row r="2511" spans="1:4" x14ac:dyDescent="0.25">
      <c r="A2511" s="133"/>
      <c r="D2511" s="8"/>
    </row>
    <row r="2512" spans="1:4" x14ac:dyDescent="0.25">
      <c r="A2512" s="133"/>
      <c r="D2512" s="8"/>
    </row>
    <row r="2513" spans="1:4" x14ac:dyDescent="0.25">
      <c r="A2513" s="133"/>
      <c r="D2513" s="8"/>
    </row>
    <row r="2514" spans="1:4" x14ac:dyDescent="0.25">
      <c r="A2514" s="133"/>
      <c r="D2514" s="8"/>
    </row>
    <row r="2515" spans="1:4" x14ac:dyDescent="0.25">
      <c r="A2515" s="133"/>
      <c r="D2515" s="8"/>
    </row>
    <row r="2516" spans="1:4" x14ac:dyDescent="0.25">
      <c r="A2516" s="133"/>
      <c r="D2516" s="8"/>
    </row>
    <row r="2517" spans="1:4" x14ac:dyDescent="0.25">
      <c r="A2517" s="133"/>
      <c r="D2517" s="8"/>
    </row>
    <row r="2518" spans="1:4" x14ac:dyDescent="0.25">
      <c r="A2518" s="133"/>
      <c r="D2518" s="8"/>
    </row>
    <row r="2519" spans="1:4" x14ac:dyDescent="0.25">
      <c r="A2519" s="133"/>
      <c r="D2519" s="8"/>
    </row>
    <row r="2520" spans="1:4" x14ac:dyDescent="0.25">
      <c r="A2520" s="133"/>
      <c r="D2520" s="8"/>
    </row>
    <row r="2521" spans="1:4" x14ac:dyDescent="0.25">
      <c r="A2521" s="133"/>
      <c r="D2521" s="8"/>
    </row>
    <row r="2522" spans="1:4" x14ac:dyDescent="0.25">
      <c r="A2522" s="133"/>
      <c r="D2522" s="8"/>
    </row>
    <row r="2523" spans="1:4" x14ac:dyDescent="0.25">
      <c r="A2523" s="133"/>
      <c r="D2523" s="8"/>
    </row>
    <row r="2524" spans="1:4" x14ac:dyDescent="0.25">
      <c r="A2524" s="133"/>
      <c r="D2524" s="8"/>
    </row>
    <row r="2525" spans="1:4" x14ac:dyDescent="0.25">
      <c r="A2525" s="133"/>
      <c r="D2525" s="8"/>
    </row>
    <row r="2526" spans="1:4" x14ac:dyDescent="0.25">
      <c r="A2526" s="133"/>
      <c r="D2526" s="8"/>
    </row>
    <row r="2527" spans="1:4" x14ac:dyDescent="0.25">
      <c r="A2527" s="133"/>
      <c r="D2527" s="8"/>
    </row>
    <row r="2528" spans="1:4" x14ac:dyDescent="0.25">
      <c r="A2528" s="133"/>
      <c r="D2528" s="8"/>
    </row>
    <row r="2529" spans="1:4" x14ac:dyDescent="0.25">
      <c r="A2529" s="133"/>
      <c r="D2529" s="8"/>
    </row>
    <row r="2530" spans="1:4" x14ac:dyDescent="0.25">
      <c r="A2530" s="133"/>
      <c r="D2530" s="8"/>
    </row>
    <row r="2531" spans="1:4" x14ac:dyDescent="0.25">
      <c r="A2531" s="133"/>
      <c r="D2531" s="8"/>
    </row>
    <row r="2532" spans="1:4" x14ac:dyDescent="0.25">
      <c r="A2532" s="133"/>
      <c r="D2532" s="8"/>
    </row>
    <row r="2533" spans="1:4" x14ac:dyDescent="0.25">
      <c r="A2533" s="133"/>
      <c r="D2533" s="8"/>
    </row>
    <row r="2534" spans="1:4" x14ac:dyDescent="0.25">
      <c r="A2534" s="133"/>
      <c r="D2534" s="8"/>
    </row>
    <row r="2535" spans="1:4" x14ac:dyDescent="0.25">
      <c r="A2535" s="133"/>
      <c r="D2535" s="8"/>
    </row>
    <row r="2536" spans="1:4" x14ac:dyDescent="0.25">
      <c r="A2536" s="133"/>
      <c r="D2536" s="8"/>
    </row>
    <row r="2537" spans="1:4" x14ac:dyDescent="0.25">
      <c r="A2537" s="133"/>
      <c r="D2537" s="8"/>
    </row>
    <row r="2538" spans="1:4" x14ac:dyDescent="0.25">
      <c r="A2538" s="133"/>
      <c r="D2538" s="8"/>
    </row>
    <row r="2539" spans="1:4" x14ac:dyDescent="0.25">
      <c r="A2539" s="133"/>
      <c r="D2539" s="8"/>
    </row>
    <row r="2540" spans="1:4" x14ac:dyDescent="0.25">
      <c r="A2540" s="133"/>
      <c r="D2540" s="8"/>
    </row>
    <row r="2541" spans="1:4" x14ac:dyDescent="0.25">
      <c r="A2541" s="133"/>
      <c r="D2541" s="8"/>
    </row>
    <row r="2542" spans="1:4" x14ac:dyDescent="0.25">
      <c r="A2542" s="133"/>
      <c r="D2542" s="8"/>
    </row>
    <row r="2543" spans="1:4" x14ac:dyDescent="0.25">
      <c r="A2543" s="133"/>
      <c r="D2543" s="8"/>
    </row>
    <row r="2544" spans="1:4" x14ac:dyDescent="0.25">
      <c r="A2544" s="133"/>
      <c r="D2544" s="8"/>
    </row>
    <row r="2545" spans="1:4" x14ac:dyDescent="0.25">
      <c r="A2545" s="133"/>
      <c r="D2545" s="8"/>
    </row>
    <row r="2546" spans="1:4" x14ac:dyDescent="0.25">
      <c r="A2546" s="133"/>
      <c r="D2546" s="8"/>
    </row>
    <row r="2547" spans="1:4" x14ac:dyDescent="0.25">
      <c r="A2547" s="133"/>
      <c r="D2547" s="8"/>
    </row>
    <row r="2548" spans="1:4" x14ac:dyDescent="0.25">
      <c r="A2548" s="133"/>
      <c r="D2548" s="8"/>
    </row>
    <row r="2549" spans="1:4" x14ac:dyDescent="0.25">
      <c r="A2549" s="133"/>
      <c r="D2549" s="8"/>
    </row>
    <row r="2550" spans="1:4" x14ac:dyDescent="0.25">
      <c r="A2550" s="133"/>
      <c r="D2550" s="8"/>
    </row>
    <row r="2551" spans="1:4" x14ac:dyDescent="0.25">
      <c r="A2551" s="133"/>
      <c r="D2551" s="8"/>
    </row>
    <row r="2552" spans="1:4" x14ac:dyDescent="0.25">
      <c r="A2552" s="133"/>
      <c r="D2552" s="8"/>
    </row>
    <row r="2553" spans="1:4" x14ac:dyDescent="0.25">
      <c r="A2553" s="133"/>
      <c r="D2553" s="8"/>
    </row>
    <row r="2554" spans="1:4" x14ac:dyDescent="0.25">
      <c r="A2554" s="133"/>
      <c r="D2554" s="8"/>
    </row>
    <row r="2555" spans="1:4" x14ac:dyDescent="0.25">
      <c r="A2555" s="133"/>
      <c r="D2555" s="8"/>
    </row>
    <row r="2556" spans="1:4" x14ac:dyDescent="0.25">
      <c r="A2556" s="133"/>
      <c r="D2556" s="8"/>
    </row>
    <row r="2557" spans="1:4" x14ac:dyDescent="0.25">
      <c r="A2557" s="133"/>
      <c r="D2557" s="8"/>
    </row>
    <row r="2558" spans="1:4" x14ac:dyDescent="0.25">
      <c r="A2558" s="133"/>
      <c r="D2558" s="8"/>
    </row>
    <row r="2559" spans="1:4" x14ac:dyDescent="0.25">
      <c r="A2559" s="133"/>
      <c r="D2559" s="8"/>
    </row>
    <row r="2560" spans="1:4" x14ac:dyDescent="0.25">
      <c r="A2560" s="133"/>
      <c r="D2560" s="8"/>
    </row>
    <row r="2561" spans="1:4" x14ac:dyDescent="0.25">
      <c r="A2561" s="133"/>
      <c r="D2561" s="8"/>
    </row>
    <row r="2562" spans="1:4" x14ac:dyDescent="0.25">
      <c r="A2562" s="133"/>
      <c r="D2562" s="8"/>
    </row>
    <row r="2563" spans="1:4" x14ac:dyDescent="0.25">
      <c r="A2563" s="133"/>
      <c r="D2563" s="8"/>
    </row>
    <row r="2564" spans="1:4" x14ac:dyDescent="0.25">
      <c r="A2564" s="133"/>
      <c r="D2564" s="8"/>
    </row>
    <row r="2565" spans="1:4" x14ac:dyDescent="0.25">
      <c r="A2565" s="133"/>
      <c r="D2565" s="8"/>
    </row>
    <row r="2566" spans="1:4" x14ac:dyDescent="0.25">
      <c r="A2566" s="133"/>
      <c r="D2566" s="8"/>
    </row>
    <row r="2567" spans="1:4" x14ac:dyDescent="0.25">
      <c r="A2567" s="133"/>
      <c r="D2567" s="8"/>
    </row>
    <row r="2568" spans="1:4" x14ac:dyDescent="0.25">
      <c r="A2568" s="133"/>
      <c r="D2568" s="8"/>
    </row>
    <row r="2569" spans="1:4" x14ac:dyDescent="0.25">
      <c r="A2569" s="133"/>
      <c r="D2569" s="8"/>
    </row>
    <row r="2570" spans="1:4" x14ac:dyDescent="0.25">
      <c r="A2570" s="133"/>
      <c r="D2570" s="8"/>
    </row>
    <row r="2571" spans="1:4" x14ac:dyDescent="0.25">
      <c r="A2571" s="133"/>
      <c r="D2571" s="8"/>
    </row>
    <row r="2572" spans="1:4" x14ac:dyDescent="0.25">
      <c r="A2572" s="133"/>
      <c r="D2572" s="8"/>
    </row>
    <row r="2573" spans="1:4" x14ac:dyDescent="0.25">
      <c r="A2573" s="133"/>
      <c r="D2573" s="8"/>
    </row>
    <row r="2574" spans="1:4" x14ac:dyDescent="0.25">
      <c r="A2574" s="133"/>
      <c r="D2574" s="8"/>
    </row>
    <row r="2575" spans="1:4" x14ac:dyDescent="0.25">
      <c r="A2575" s="133"/>
      <c r="D2575" s="8"/>
    </row>
    <row r="2576" spans="1:4" x14ac:dyDescent="0.25">
      <c r="A2576" s="133"/>
      <c r="D2576" s="8"/>
    </row>
    <row r="2577" spans="1:4" x14ac:dyDescent="0.25">
      <c r="A2577" s="133"/>
      <c r="D2577" s="8"/>
    </row>
    <row r="2578" spans="1:4" x14ac:dyDescent="0.25">
      <c r="A2578" s="133"/>
      <c r="D2578" s="8"/>
    </row>
    <row r="2579" spans="1:4" x14ac:dyDescent="0.25">
      <c r="A2579" s="133"/>
      <c r="D2579" s="8"/>
    </row>
    <row r="2580" spans="1:4" x14ac:dyDescent="0.25">
      <c r="A2580" s="133"/>
      <c r="D2580" s="8"/>
    </row>
    <row r="2581" spans="1:4" x14ac:dyDescent="0.25">
      <c r="A2581" s="133"/>
      <c r="D2581" s="8"/>
    </row>
    <row r="2582" spans="1:4" x14ac:dyDescent="0.25">
      <c r="A2582" s="133"/>
      <c r="D2582" s="8"/>
    </row>
    <row r="2583" spans="1:4" x14ac:dyDescent="0.25">
      <c r="A2583" s="133"/>
      <c r="D2583" s="8"/>
    </row>
    <row r="2584" spans="1:4" x14ac:dyDescent="0.25">
      <c r="A2584" s="133"/>
      <c r="D2584" s="8"/>
    </row>
    <row r="2585" spans="1:4" x14ac:dyDescent="0.25">
      <c r="A2585" s="133"/>
      <c r="D2585" s="8"/>
    </row>
    <row r="2586" spans="1:4" x14ac:dyDescent="0.25">
      <c r="A2586" s="133"/>
      <c r="D2586" s="8"/>
    </row>
    <row r="2587" spans="1:4" x14ac:dyDescent="0.25">
      <c r="A2587" s="133"/>
      <c r="D2587" s="8"/>
    </row>
    <row r="2588" spans="1:4" x14ac:dyDescent="0.25">
      <c r="A2588" s="133"/>
      <c r="D2588" s="8"/>
    </row>
    <row r="2589" spans="1:4" x14ac:dyDescent="0.25">
      <c r="A2589" s="133"/>
      <c r="D2589" s="8"/>
    </row>
    <row r="2590" spans="1:4" x14ac:dyDescent="0.25">
      <c r="A2590" s="133"/>
      <c r="D2590" s="8"/>
    </row>
    <row r="2591" spans="1:4" x14ac:dyDescent="0.25">
      <c r="A2591" s="133"/>
      <c r="D2591" s="8"/>
    </row>
    <row r="2592" spans="1:4" x14ac:dyDescent="0.25">
      <c r="A2592" s="133"/>
      <c r="D2592" s="8"/>
    </row>
    <row r="2593" spans="1:4" x14ac:dyDescent="0.25">
      <c r="A2593" s="133"/>
      <c r="D2593" s="8"/>
    </row>
    <row r="2594" spans="1:4" x14ac:dyDescent="0.25">
      <c r="A2594" s="133"/>
      <c r="D2594" s="8"/>
    </row>
    <row r="2595" spans="1:4" x14ac:dyDescent="0.25">
      <c r="A2595" s="133"/>
      <c r="D2595" s="8"/>
    </row>
    <row r="2596" spans="1:4" x14ac:dyDescent="0.25">
      <c r="A2596" s="133"/>
      <c r="D2596" s="8"/>
    </row>
    <row r="2597" spans="1:4" x14ac:dyDescent="0.25">
      <c r="A2597" s="133"/>
      <c r="D2597" s="8"/>
    </row>
    <row r="2598" spans="1:4" x14ac:dyDescent="0.25">
      <c r="A2598" s="133"/>
      <c r="D2598" s="8"/>
    </row>
    <row r="2599" spans="1:4" x14ac:dyDescent="0.25">
      <c r="A2599" s="133"/>
      <c r="D2599" s="8"/>
    </row>
    <row r="2600" spans="1:4" x14ac:dyDescent="0.25">
      <c r="A2600" s="133"/>
      <c r="D2600" s="8"/>
    </row>
    <row r="2601" spans="1:4" x14ac:dyDescent="0.25">
      <c r="A2601" s="133"/>
      <c r="D2601" s="8"/>
    </row>
    <row r="2602" spans="1:4" x14ac:dyDescent="0.25">
      <c r="A2602" s="133"/>
      <c r="D2602" s="8"/>
    </row>
    <row r="2603" spans="1:4" x14ac:dyDescent="0.25">
      <c r="A2603" s="133"/>
      <c r="D2603" s="8"/>
    </row>
    <row r="2604" spans="1:4" x14ac:dyDescent="0.25">
      <c r="A2604" s="133"/>
      <c r="D2604" s="8"/>
    </row>
    <row r="2605" spans="1:4" x14ac:dyDescent="0.25">
      <c r="A2605" s="133"/>
      <c r="D2605" s="8"/>
    </row>
    <row r="2606" spans="1:4" x14ac:dyDescent="0.25">
      <c r="A2606" s="133"/>
      <c r="D2606" s="8"/>
    </row>
    <row r="2607" spans="1:4" x14ac:dyDescent="0.25">
      <c r="A2607" s="133"/>
      <c r="D2607" s="8"/>
    </row>
    <row r="2608" spans="1:4" x14ac:dyDescent="0.25">
      <c r="A2608" s="133"/>
      <c r="D2608" s="8"/>
    </row>
    <row r="2609" spans="1:4" x14ac:dyDescent="0.25">
      <c r="A2609" s="133"/>
      <c r="D2609" s="8"/>
    </row>
    <row r="2610" spans="1:4" x14ac:dyDescent="0.25">
      <c r="A2610" s="133"/>
      <c r="D2610" s="8"/>
    </row>
    <row r="2611" spans="1:4" x14ac:dyDescent="0.25">
      <c r="A2611" s="133"/>
      <c r="D2611" s="8"/>
    </row>
    <row r="2612" spans="1:4" x14ac:dyDescent="0.25">
      <c r="A2612" s="133"/>
      <c r="D2612" s="8"/>
    </row>
    <row r="2613" spans="1:4" x14ac:dyDescent="0.25">
      <c r="A2613" s="133"/>
      <c r="D2613" s="8"/>
    </row>
    <row r="2614" spans="1:4" x14ac:dyDescent="0.25">
      <c r="A2614" s="133"/>
      <c r="D2614" s="8"/>
    </row>
    <row r="2615" spans="1:4" x14ac:dyDescent="0.25">
      <c r="A2615" s="133"/>
      <c r="D2615" s="8"/>
    </row>
    <row r="2616" spans="1:4" x14ac:dyDescent="0.25">
      <c r="A2616" s="133"/>
      <c r="D2616" s="8"/>
    </row>
    <row r="2617" spans="1:4" x14ac:dyDescent="0.25">
      <c r="A2617" s="133"/>
      <c r="D2617" s="8"/>
    </row>
    <row r="2618" spans="1:4" x14ac:dyDescent="0.25">
      <c r="A2618" s="133"/>
      <c r="D2618" s="8"/>
    </row>
    <row r="2619" spans="1:4" x14ac:dyDescent="0.25">
      <c r="A2619" s="133"/>
      <c r="D2619" s="8"/>
    </row>
    <row r="2620" spans="1:4" x14ac:dyDescent="0.25">
      <c r="A2620" s="133"/>
      <c r="D2620" s="8"/>
    </row>
    <row r="2621" spans="1:4" x14ac:dyDescent="0.25">
      <c r="A2621" s="133"/>
      <c r="D2621" s="8"/>
    </row>
    <row r="2622" spans="1:4" x14ac:dyDescent="0.25">
      <c r="A2622" s="133"/>
      <c r="D2622" s="8"/>
    </row>
    <row r="2623" spans="1:4" x14ac:dyDescent="0.25">
      <c r="A2623" s="133"/>
      <c r="D2623" s="8"/>
    </row>
    <row r="2624" spans="1:4" x14ac:dyDescent="0.25">
      <c r="A2624" s="133"/>
      <c r="D2624" s="8"/>
    </row>
    <row r="2625" spans="1:4" x14ac:dyDescent="0.25">
      <c r="A2625" s="133"/>
      <c r="D2625" s="8"/>
    </row>
    <row r="2626" spans="1:4" x14ac:dyDescent="0.25">
      <c r="A2626" s="133"/>
      <c r="D2626" s="8"/>
    </row>
    <row r="2627" spans="1:4" x14ac:dyDescent="0.25">
      <c r="A2627" s="133"/>
      <c r="D2627" s="8"/>
    </row>
    <row r="2628" spans="1:4" x14ac:dyDescent="0.25">
      <c r="A2628" s="133"/>
      <c r="D2628" s="8"/>
    </row>
    <row r="2629" spans="1:4" x14ac:dyDescent="0.25">
      <c r="A2629" s="133"/>
      <c r="D2629" s="8"/>
    </row>
    <row r="2630" spans="1:4" x14ac:dyDescent="0.25">
      <c r="A2630" s="133"/>
      <c r="D2630" s="8"/>
    </row>
    <row r="2631" spans="1:4" x14ac:dyDescent="0.25">
      <c r="A2631" s="133"/>
      <c r="D2631" s="8"/>
    </row>
    <row r="2632" spans="1:4" x14ac:dyDescent="0.25">
      <c r="A2632" s="133"/>
      <c r="D2632" s="8"/>
    </row>
    <row r="2633" spans="1:4" x14ac:dyDescent="0.25">
      <c r="A2633" s="133"/>
      <c r="D2633" s="8"/>
    </row>
    <row r="2634" spans="1:4" x14ac:dyDescent="0.25">
      <c r="A2634" s="133"/>
      <c r="D2634" s="8"/>
    </row>
    <row r="2635" spans="1:4" x14ac:dyDescent="0.25">
      <c r="A2635" s="133"/>
      <c r="D2635" s="8"/>
    </row>
    <row r="2636" spans="1:4" x14ac:dyDescent="0.25">
      <c r="A2636" s="133"/>
      <c r="D2636" s="8"/>
    </row>
    <row r="2637" spans="1:4" x14ac:dyDescent="0.25">
      <c r="A2637" s="133"/>
      <c r="D2637" s="8"/>
    </row>
    <row r="2638" spans="1:4" x14ac:dyDescent="0.25">
      <c r="A2638" s="133"/>
      <c r="D2638" s="8"/>
    </row>
    <row r="2639" spans="1:4" x14ac:dyDescent="0.25">
      <c r="A2639" s="133"/>
      <c r="D2639" s="8"/>
    </row>
    <row r="2640" spans="1:4" x14ac:dyDescent="0.25">
      <c r="A2640" s="133"/>
      <c r="D2640" s="8"/>
    </row>
    <row r="2641" spans="1:4" x14ac:dyDescent="0.25">
      <c r="A2641" s="133"/>
      <c r="D2641" s="8"/>
    </row>
    <row r="2642" spans="1:4" x14ac:dyDescent="0.25">
      <c r="A2642" s="133"/>
      <c r="D2642" s="8"/>
    </row>
    <row r="2643" spans="1:4" x14ac:dyDescent="0.25">
      <c r="A2643" s="133"/>
      <c r="D2643" s="8"/>
    </row>
    <row r="2644" spans="1:4" x14ac:dyDescent="0.25">
      <c r="A2644" s="133"/>
      <c r="D2644" s="8"/>
    </row>
    <row r="2645" spans="1:4" x14ac:dyDescent="0.25">
      <c r="A2645" s="133"/>
      <c r="D2645" s="8"/>
    </row>
    <row r="2646" spans="1:4" x14ac:dyDescent="0.25">
      <c r="A2646" s="133"/>
      <c r="D2646" s="8"/>
    </row>
    <row r="2647" spans="1:4" x14ac:dyDescent="0.25">
      <c r="A2647" s="133"/>
      <c r="D2647" s="8"/>
    </row>
    <row r="2648" spans="1:4" x14ac:dyDescent="0.25">
      <c r="A2648" s="133"/>
      <c r="D2648" s="8"/>
    </row>
    <row r="2649" spans="1:4" x14ac:dyDescent="0.25">
      <c r="A2649" s="133"/>
      <c r="D2649" s="8"/>
    </row>
    <row r="2650" spans="1:4" x14ac:dyDescent="0.25">
      <c r="A2650" s="133"/>
      <c r="D2650" s="8"/>
    </row>
    <row r="2651" spans="1:4" x14ac:dyDescent="0.25">
      <c r="A2651" s="133"/>
      <c r="D2651" s="8"/>
    </row>
    <row r="2652" spans="1:4" x14ac:dyDescent="0.25">
      <c r="A2652" s="133"/>
      <c r="D2652" s="8"/>
    </row>
    <row r="2653" spans="1:4" x14ac:dyDescent="0.25">
      <c r="A2653" s="133"/>
      <c r="D2653" s="8"/>
    </row>
    <row r="2654" spans="1:4" x14ac:dyDescent="0.25">
      <c r="A2654" s="133"/>
      <c r="D2654" s="8"/>
    </row>
    <row r="2655" spans="1:4" x14ac:dyDescent="0.25">
      <c r="A2655" s="133"/>
      <c r="D2655" s="8"/>
    </row>
    <row r="2656" spans="1:4" x14ac:dyDescent="0.25">
      <c r="A2656" s="133"/>
      <c r="D2656" s="8"/>
    </row>
    <row r="2657" spans="1:4" x14ac:dyDescent="0.25">
      <c r="A2657" s="133"/>
      <c r="D2657" s="8"/>
    </row>
    <row r="2658" spans="1:4" x14ac:dyDescent="0.25">
      <c r="A2658" s="133"/>
      <c r="D2658" s="8"/>
    </row>
    <row r="2659" spans="1:4" x14ac:dyDescent="0.25">
      <c r="A2659" s="133"/>
      <c r="D2659" s="8"/>
    </row>
    <row r="2660" spans="1:4" x14ac:dyDescent="0.25">
      <c r="A2660" s="133"/>
      <c r="D2660" s="8"/>
    </row>
    <row r="2661" spans="1:4" x14ac:dyDescent="0.25">
      <c r="A2661" s="133"/>
      <c r="D2661" s="8"/>
    </row>
    <row r="2662" spans="1:4" x14ac:dyDescent="0.25">
      <c r="A2662" s="133"/>
      <c r="D2662" s="8"/>
    </row>
    <row r="2663" spans="1:4" x14ac:dyDescent="0.25">
      <c r="A2663" s="133"/>
      <c r="D2663" s="8"/>
    </row>
    <row r="2664" spans="1:4" x14ac:dyDescent="0.25">
      <c r="A2664" s="133"/>
      <c r="D2664" s="8"/>
    </row>
    <row r="2665" spans="1:4" x14ac:dyDescent="0.25">
      <c r="A2665" s="133"/>
      <c r="D2665" s="8"/>
    </row>
    <row r="2666" spans="1:4" x14ac:dyDescent="0.25">
      <c r="A2666" s="133"/>
      <c r="D2666" s="8"/>
    </row>
    <row r="2667" spans="1:4" x14ac:dyDescent="0.25">
      <c r="A2667" s="133"/>
      <c r="D2667" s="8"/>
    </row>
    <row r="2668" spans="1:4" x14ac:dyDescent="0.25">
      <c r="A2668" s="133"/>
      <c r="D2668" s="8"/>
    </row>
    <row r="2669" spans="1:4" x14ac:dyDescent="0.25">
      <c r="A2669" s="133"/>
      <c r="D2669" s="8"/>
    </row>
    <row r="2670" spans="1:4" x14ac:dyDescent="0.25">
      <c r="A2670" s="133"/>
      <c r="D2670" s="8"/>
    </row>
    <row r="2671" spans="1:4" x14ac:dyDescent="0.25">
      <c r="A2671" s="133"/>
      <c r="D2671" s="8"/>
    </row>
    <row r="2672" spans="1:4" x14ac:dyDescent="0.25">
      <c r="A2672" s="133"/>
      <c r="D2672" s="8"/>
    </row>
    <row r="2673" spans="1:4" x14ac:dyDescent="0.25">
      <c r="A2673" s="133"/>
      <c r="D2673" s="8"/>
    </row>
    <row r="2674" spans="1:4" x14ac:dyDescent="0.25">
      <c r="A2674" s="133"/>
      <c r="D2674" s="8"/>
    </row>
    <row r="2675" spans="1:4" x14ac:dyDescent="0.25">
      <c r="A2675" s="133"/>
      <c r="D2675" s="8"/>
    </row>
    <row r="2676" spans="1:4" x14ac:dyDescent="0.25">
      <c r="A2676" s="133"/>
      <c r="D2676" s="8"/>
    </row>
    <row r="2677" spans="1:4" x14ac:dyDescent="0.25">
      <c r="A2677" s="133"/>
      <c r="D2677" s="8"/>
    </row>
    <row r="2678" spans="1:4" x14ac:dyDescent="0.25">
      <c r="A2678" s="133"/>
      <c r="D2678" s="8"/>
    </row>
    <row r="2679" spans="1:4" x14ac:dyDescent="0.25">
      <c r="A2679" s="133"/>
      <c r="D2679" s="8"/>
    </row>
    <row r="2680" spans="1:4" x14ac:dyDescent="0.25">
      <c r="A2680" s="133"/>
      <c r="D2680" s="8"/>
    </row>
    <row r="2681" spans="1:4" x14ac:dyDescent="0.25">
      <c r="A2681" s="133"/>
      <c r="D2681" s="8"/>
    </row>
    <row r="2682" spans="1:4" x14ac:dyDescent="0.25">
      <c r="A2682" s="133"/>
      <c r="D2682" s="8"/>
    </row>
    <row r="2683" spans="1:4" x14ac:dyDescent="0.25">
      <c r="A2683" s="133"/>
      <c r="D2683" s="8"/>
    </row>
    <row r="2684" spans="1:4" x14ac:dyDescent="0.25">
      <c r="A2684" s="133"/>
      <c r="D2684" s="8"/>
    </row>
    <row r="2685" spans="1:4" x14ac:dyDescent="0.25">
      <c r="A2685" s="133"/>
      <c r="D2685" s="8"/>
    </row>
    <row r="2686" spans="1:4" x14ac:dyDescent="0.25">
      <c r="A2686" s="133"/>
      <c r="D2686" s="8"/>
    </row>
    <row r="2687" spans="1:4" x14ac:dyDescent="0.25">
      <c r="A2687" s="133"/>
      <c r="D2687" s="8"/>
    </row>
    <row r="2688" spans="1:4" x14ac:dyDescent="0.25">
      <c r="A2688" s="133"/>
      <c r="D2688" s="8"/>
    </row>
    <row r="2689" spans="1:4" x14ac:dyDescent="0.25">
      <c r="A2689" s="133"/>
      <c r="D2689" s="8"/>
    </row>
    <row r="2690" spans="1:4" x14ac:dyDescent="0.25">
      <c r="A2690" s="133"/>
      <c r="D2690" s="8"/>
    </row>
    <row r="2691" spans="1:4" x14ac:dyDescent="0.25">
      <c r="A2691" s="133"/>
      <c r="D2691" s="8"/>
    </row>
    <row r="2692" spans="1:4" x14ac:dyDescent="0.25">
      <c r="A2692" s="133"/>
      <c r="D2692" s="8"/>
    </row>
    <row r="2693" spans="1:4" x14ac:dyDescent="0.25">
      <c r="A2693" s="133"/>
      <c r="D2693" s="8"/>
    </row>
    <row r="2694" spans="1:4" x14ac:dyDescent="0.25">
      <c r="A2694" s="133"/>
      <c r="D2694" s="8"/>
    </row>
    <row r="2695" spans="1:4" x14ac:dyDescent="0.25">
      <c r="A2695" s="133"/>
      <c r="D2695" s="8"/>
    </row>
    <row r="2696" spans="1:4" x14ac:dyDescent="0.25">
      <c r="A2696" s="133"/>
      <c r="D2696" s="8"/>
    </row>
    <row r="2697" spans="1:4" x14ac:dyDescent="0.25">
      <c r="A2697" s="133"/>
      <c r="D2697" s="8"/>
    </row>
    <row r="2698" spans="1:4" x14ac:dyDescent="0.25">
      <c r="A2698" s="133"/>
      <c r="D2698" s="8"/>
    </row>
    <row r="2699" spans="1:4" x14ac:dyDescent="0.25">
      <c r="A2699" s="133"/>
      <c r="D2699" s="8"/>
    </row>
    <row r="2700" spans="1:4" x14ac:dyDescent="0.25">
      <c r="A2700" s="133"/>
      <c r="D2700" s="8"/>
    </row>
    <row r="2701" spans="1:4" x14ac:dyDescent="0.25">
      <c r="A2701" s="133"/>
      <c r="D2701" s="8"/>
    </row>
    <row r="2702" spans="1:4" x14ac:dyDescent="0.25">
      <c r="A2702" s="133"/>
      <c r="D2702" s="8"/>
    </row>
    <row r="2703" spans="1:4" x14ac:dyDescent="0.25">
      <c r="A2703" s="133"/>
      <c r="D2703" s="8"/>
    </row>
    <row r="2704" spans="1:4" x14ac:dyDescent="0.25">
      <c r="A2704" s="133"/>
      <c r="D2704" s="8"/>
    </row>
    <row r="2705" spans="1:4" x14ac:dyDescent="0.25">
      <c r="A2705" s="133"/>
      <c r="D2705" s="8"/>
    </row>
    <row r="2706" spans="1:4" x14ac:dyDescent="0.25">
      <c r="A2706" s="133"/>
      <c r="D2706" s="8"/>
    </row>
    <row r="2707" spans="1:4" x14ac:dyDescent="0.25">
      <c r="A2707" s="133"/>
      <c r="D2707" s="8"/>
    </row>
    <row r="2708" spans="1:4" x14ac:dyDescent="0.25">
      <c r="A2708" s="133"/>
      <c r="D2708" s="8"/>
    </row>
    <row r="2709" spans="1:4" x14ac:dyDescent="0.25">
      <c r="A2709" s="133"/>
      <c r="D2709" s="8"/>
    </row>
    <row r="2710" spans="1:4" x14ac:dyDescent="0.25">
      <c r="A2710" s="133"/>
      <c r="D2710" s="8"/>
    </row>
    <row r="2711" spans="1:4" x14ac:dyDescent="0.25">
      <c r="A2711" s="133"/>
      <c r="D2711" s="8"/>
    </row>
    <row r="2712" spans="1:4" x14ac:dyDescent="0.25">
      <c r="A2712" s="133"/>
      <c r="D2712" s="8"/>
    </row>
    <row r="2713" spans="1:4" x14ac:dyDescent="0.25">
      <c r="A2713" s="133"/>
      <c r="D2713" s="8"/>
    </row>
    <row r="2714" spans="1:4" x14ac:dyDescent="0.25">
      <c r="A2714" s="133"/>
      <c r="D2714" s="8"/>
    </row>
    <row r="2715" spans="1:4" x14ac:dyDescent="0.25">
      <c r="A2715" s="133"/>
      <c r="D2715" s="8"/>
    </row>
    <row r="2716" spans="1:4" x14ac:dyDescent="0.25">
      <c r="A2716" s="133"/>
      <c r="D2716" s="8"/>
    </row>
    <row r="2717" spans="1:4" x14ac:dyDescent="0.25">
      <c r="A2717" s="133"/>
      <c r="D2717" s="8"/>
    </row>
    <row r="2718" spans="1:4" x14ac:dyDescent="0.25">
      <c r="A2718" s="133"/>
      <c r="D2718" s="8"/>
    </row>
    <row r="2719" spans="1:4" x14ac:dyDescent="0.25">
      <c r="A2719" s="133"/>
      <c r="D2719" s="8"/>
    </row>
    <row r="2720" spans="1:4" x14ac:dyDescent="0.25">
      <c r="A2720" s="133"/>
      <c r="D2720" s="8"/>
    </row>
    <row r="2721" spans="1:4" x14ac:dyDescent="0.25">
      <c r="A2721" s="133"/>
      <c r="D2721" s="8"/>
    </row>
    <row r="2722" spans="1:4" x14ac:dyDescent="0.25">
      <c r="A2722" s="133"/>
      <c r="D2722" s="8"/>
    </row>
    <row r="2723" spans="1:4" x14ac:dyDescent="0.25">
      <c r="A2723" s="133"/>
      <c r="D2723" s="8"/>
    </row>
    <row r="2724" spans="1:4" x14ac:dyDescent="0.25">
      <c r="A2724" s="133"/>
      <c r="D2724" s="8"/>
    </row>
    <row r="2725" spans="1:4" x14ac:dyDescent="0.25">
      <c r="A2725" s="133"/>
      <c r="D2725" s="8"/>
    </row>
    <row r="2726" spans="1:4" x14ac:dyDescent="0.25">
      <c r="A2726" s="133"/>
      <c r="D2726" s="8"/>
    </row>
    <row r="2727" spans="1:4" x14ac:dyDescent="0.25">
      <c r="A2727" s="133"/>
      <c r="D2727" s="8"/>
    </row>
    <row r="2728" spans="1:4" x14ac:dyDescent="0.25">
      <c r="A2728" s="133"/>
      <c r="D2728" s="8"/>
    </row>
    <row r="2729" spans="1:4" x14ac:dyDescent="0.25">
      <c r="A2729" s="133"/>
      <c r="D2729" s="8"/>
    </row>
    <row r="2730" spans="1:4" x14ac:dyDescent="0.25">
      <c r="A2730" s="133"/>
      <c r="D2730" s="8"/>
    </row>
    <row r="2731" spans="1:4" x14ac:dyDescent="0.25">
      <c r="A2731" s="133"/>
      <c r="D2731" s="8"/>
    </row>
    <row r="2732" spans="1:4" x14ac:dyDescent="0.25">
      <c r="A2732" s="133"/>
      <c r="D2732" s="8"/>
    </row>
    <row r="2733" spans="1:4" x14ac:dyDescent="0.25">
      <c r="A2733" s="133"/>
      <c r="D2733" s="8"/>
    </row>
    <row r="2734" spans="1:4" x14ac:dyDescent="0.25">
      <c r="A2734" s="133"/>
      <c r="D2734" s="8"/>
    </row>
    <row r="2735" spans="1:4" x14ac:dyDescent="0.25">
      <c r="A2735" s="133"/>
      <c r="D2735" s="8"/>
    </row>
    <row r="2736" spans="1:4" x14ac:dyDescent="0.25">
      <c r="A2736" s="133"/>
      <c r="D2736" s="8"/>
    </row>
    <row r="2737" spans="1:4" x14ac:dyDescent="0.25">
      <c r="A2737" s="133"/>
      <c r="D2737" s="8"/>
    </row>
    <row r="2738" spans="1:4" x14ac:dyDescent="0.25">
      <c r="A2738" s="133"/>
      <c r="D2738" s="8"/>
    </row>
    <row r="2739" spans="1:4" x14ac:dyDescent="0.25">
      <c r="A2739" s="133"/>
      <c r="D2739" s="8"/>
    </row>
    <row r="2740" spans="1:4" x14ac:dyDescent="0.25">
      <c r="A2740" s="133"/>
      <c r="D2740" s="8"/>
    </row>
    <row r="2741" spans="1:4" x14ac:dyDescent="0.25">
      <c r="A2741" s="133"/>
      <c r="D2741" s="8"/>
    </row>
    <row r="2742" spans="1:4" x14ac:dyDescent="0.25">
      <c r="A2742" s="133"/>
      <c r="D2742" s="8"/>
    </row>
    <row r="2743" spans="1:4" x14ac:dyDescent="0.25">
      <c r="A2743" s="133"/>
      <c r="D2743" s="8"/>
    </row>
    <row r="2744" spans="1:4" x14ac:dyDescent="0.25">
      <c r="A2744" s="133"/>
      <c r="D2744" s="8"/>
    </row>
    <row r="2745" spans="1:4" x14ac:dyDescent="0.25">
      <c r="A2745" s="133"/>
      <c r="D2745" s="8"/>
    </row>
    <row r="2746" spans="1:4" x14ac:dyDescent="0.25">
      <c r="A2746" s="133"/>
      <c r="D2746" s="8"/>
    </row>
    <row r="2747" spans="1:4" x14ac:dyDescent="0.25">
      <c r="A2747" s="133"/>
      <c r="D2747" s="8"/>
    </row>
    <row r="2748" spans="1:4" x14ac:dyDescent="0.25">
      <c r="A2748" s="133"/>
      <c r="D2748" s="8"/>
    </row>
    <row r="2749" spans="1:4" x14ac:dyDescent="0.25">
      <c r="A2749" s="133"/>
      <c r="D2749" s="8"/>
    </row>
    <row r="2750" spans="1:4" x14ac:dyDescent="0.25">
      <c r="A2750" s="133"/>
      <c r="D2750" s="8"/>
    </row>
    <row r="2751" spans="1:4" x14ac:dyDescent="0.25">
      <c r="A2751" s="133"/>
      <c r="D2751" s="8"/>
    </row>
    <row r="2752" spans="1:4" x14ac:dyDescent="0.25">
      <c r="A2752" s="133"/>
      <c r="D2752" s="8"/>
    </row>
    <row r="2753" spans="1:4" x14ac:dyDescent="0.25">
      <c r="A2753" s="133"/>
      <c r="D2753" s="8"/>
    </row>
    <row r="2754" spans="1:4" x14ac:dyDescent="0.25">
      <c r="A2754" s="133"/>
      <c r="D2754" s="8"/>
    </row>
    <row r="2755" spans="1:4" x14ac:dyDescent="0.25">
      <c r="A2755" s="133"/>
      <c r="D2755" s="8"/>
    </row>
    <row r="2756" spans="1:4" x14ac:dyDescent="0.25">
      <c r="A2756" s="133"/>
      <c r="D2756" s="8"/>
    </row>
    <row r="2757" spans="1:4" x14ac:dyDescent="0.25">
      <c r="A2757" s="133"/>
      <c r="D2757" s="8"/>
    </row>
    <row r="2758" spans="1:4" x14ac:dyDescent="0.25">
      <c r="A2758" s="133"/>
      <c r="D2758" s="8"/>
    </row>
    <row r="2759" spans="1:4" x14ac:dyDescent="0.25">
      <c r="A2759" s="133"/>
      <c r="D2759" s="8"/>
    </row>
    <row r="2760" spans="1:4" x14ac:dyDescent="0.25">
      <c r="A2760" s="133"/>
      <c r="D2760" s="8"/>
    </row>
    <row r="2761" spans="1:4" x14ac:dyDescent="0.25">
      <c r="A2761" s="133"/>
      <c r="D2761" s="8"/>
    </row>
    <row r="2762" spans="1:4" x14ac:dyDescent="0.25">
      <c r="A2762" s="133"/>
      <c r="D2762" s="8"/>
    </row>
    <row r="2763" spans="1:4" x14ac:dyDescent="0.25">
      <c r="A2763" s="133"/>
      <c r="D2763" s="8"/>
    </row>
    <row r="2764" spans="1:4" x14ac:dyDescent="0.25">
      <c r="A2764" s="133"/>
      <c r="D2764" s="8"/>
    </row>
    <row r="2765" spans="1:4" x14ac:dyDescent="0.25">
      <c r="A2765" s="133"/>
      <c r="D2765" s="8"/>
    </row>
    <row r="2766" spans="1:4" x14ac:dyDescent="0.25">
      <c r="A2766" s="133"/>
      <c r="D2766" s="8"/>
    </row>
    <row r="2767" spans="1:4" x14ac:dyDescent="0.25">
      <c r="A2767" s="133"/>
      <c r="D2767" s="8"/>
    </row>
    <row r="2768" spans="1:4" x14ac:dyDescent="0.25">
      <c r="A2768" s="133"/>
      <c r="D2768" s="8"/>
    </row>
    <row r="2769" spans="1:4" x14ac:dyDescent="0.25">
      <c r="A2769" s="133"/>
      <c r="D2769" s="8"/>
    </row>
    <row r="2770" spans="1:4" x14ac:dyDescent="0.25">
      <c r="A2770" s="133"/>
      <c r="D2770" s="8"/>
    </row>
    <row r="2771" spans="1:4" x14ac:dyDescent="0.25">
      <c r="A2771" s="133"/>
      <c r="D2771" s="8"/>
    </row>
    <row r="2772" spans="1:4" x14ac:dyDescent="0.25">
      <c r="A2772" s="133"/>
      <c r="D2772" s="8"/>
    </row>
    <row r="2773" spans="1:4" x14ac:dyDescent="0.25">
      <c r="A2773" s="133"/>
      <c r="D2773" s="8"/>
    </row>
    <row r="2774" spans="1:4" x14ac:dyDescent="0.25">
      <c r="A2774" s="133"/>
      <c r="D2774" s="8"/>
    </row>
    <row r="2775" spans="1:4" x14ac:dyDescent="0.25">
      <c r="A2775" s="133"/>
      <c r="D2775" s="8"/>
    </row>
    <row r="2776" spans="1:4" x14ac:dyDescent="0.25">
      <c r="A2776" s="133"/>
      <c r="D2776" s="8"/>
    </row>
    <row r="2777" spans="1:4" x14ac:dyDescent="0.25">
      <c r="A2777" s="133"/>
      <c r="D2777" s="8"/>
    </row>
    <row r="2778" spans="1:4" x14ac:dyDescent="0.25">
      <c r="A2778" s="133"/>
      <c r="D2778" s="8"/>
    </row>
    <row r="2779" spans="1:4" x14ac:dyDescent="0.25">
      <c r="A2779" s="133"/>
      <c r="D2779" s="8"/>
    </row>
    <row r="2780" spans="1:4" x14ac:dyDescent="0.25">
      <c r="A2780" s="133"/>
      <c r="D2780" s="8"/>
    </row>
    <row r="2781" spans="1:4" x14ac:dyDescent="0.25">
      <c r="A2781" s="133"/>
      <c r="D2781" s="8"/>
    </row>
    <row r="2782" spans="1:4" x14ac:dyDescent="0.25">
      <c r="A2782" s="133"/>
      <c r="D2782" s="8"/>
    </row>
    <row r="2783" spans="1:4" x14ac:dyDescent="0.25">
      <c r="A2783" s="133"/>
      <c r="D2783" s="8"/>
    </row>
    <row r="2784" spans="1:4" x14ac:dyDescent="0.25">
      <c r="A2784" s="133"/>
      <c r="D2784" s="8"/>
    </row>
    <row r="2785" spans="1:4" x14ac:dyDescent="0.25">
      <c r="A2785" s="133"/>
      <c r="D2785" s="8"/>
    </row>
    <row r="2786" spans="1:4" x14ac:dyDescent="0.25">
      <c r="A2786" s="133"/>
      <c r="D2786" s="8"/>
    </row>
    <row r="2787" spans="1:4" x14ac:dyDescent="0.25">
      <c r="A2787" s="133"/>
      <c r="D2787" s="8"/>
    </row>
    <row r="2788" spans="1:4" x14ac:dyDescent="0.25">
      <c r="A2788" s="133"/>
      <c r="D2788" s="8"/>
    </row>
    <row r="2789" spans="1:4" x14ac:dyDescent="0.25">
      <c r="A2789" s="133"/>
      <c r="D2789" s="8"/>
    </row>
    <row r="2790" spans="1:4" x14ac:dyDescent="0.25">
      <c r="A2790" s="133"/>
      <c r="D2790" s="8"/>
    </row>
    <row r="2791" spans="1:4" x14ac:dyDescent="0.25">
      <c r="A2791" s="133"/>
      <c r="D2791" s="8"/>
    </row>
    <row r="2792" spans="1:4" x14ac:dyDescent="0.25">
      <c r="A2792" s="133"/>
      <c r="D2792" s="8"/>
    </row>
    <row r="2793" spans="1:4" x14ac:dyDescent="0.25">
      <c r="A2793" s="133"/>
      <c r="D2793" s="8"/>
    </row>
    <row r="2794" spans="1:4" x14ac:dyDescent="0.25">
      <c r="A2794" s="133"/>
      <c r="D2794" s="8"/>
    </row>
    <row r="2795" spans="1:4" x14ac:dyDescent="0.25">
      <c r="A2795" s="133"/>
      <c r="D2795" s="8"/>
    </row>
    <row r="2796" spans="1:4" x14ac:dyDescent="0.25">
      <c r="A2796" s="133"/>
      <c r="D2796" s="8"/>
    </row>
    <row r="2797" spans="1:4" x14ac:dyDescent="0.25">
      <c r="A2797" s="133"/>
      <c r="D2797" s="8"/>
    </row>
    <row r="2798" spans="1:4" x14ac:dyDescent="0.25">
      <c r="A2798" s="133"/>
      <c r="D2798" s="8"/>
    </row>
    <row r="2799" spans="1:4" x14ac:dyDescent="0.25">
      <c r="A2799" s="133"/>
      <c r="D2799" s="8"/>
    </row>
    <row r="2800" spans="1:4" x14ac:dyDescent="0.25">
      <c r="A2800" s="133"/>
      <c r="D2800" s="8"/>
    </row>
    <row r="2801" spans="1:4" x14ac:dyDescent="0.25">
      <c r="A2801" s="133"/>
      <c r="D2801" s="8"/>
    </row>
    <row r="2802" spans="1:4" x14ac:dyDescent="0.25">
      <c r="A2802" s="133"/>
      <c r="D2802" s="8"/>
    </row>
    <row r="2803" spans="1:4" x14ac:dyDescent="0.25">
      <c r="A2803" s="133"/>
      <c r="D2803" s="8"/>
    </row>
    <row r="2804" spans="1:4" x14ac:dyDescent="0.25">
      <c r="A2804" s="133"/>
      <c r="D2804" s="8"/>
    </row>
    <row r="2805" spans="1:4" x14ac:dyDescent="0.25">
      <c r="A2805" s="133"/>
      <c r="D2805" s="8"/>
    </row>
    <row r="2806" spans="1:4" x14ac:dyDescent="0.25">
      <c r="A2806" s="133"/>
      <c r="D2806" s="8"/>
    </row>
    <row r="2807" spans="1:4" x14ac:dyDescent="0.25">
      <c r="A2807" s="133"/>
      <c r="D2807" s="8"/>
    </row>
    <row r="2808" spans="1:4" x14ac:dyDescent="0.25">
      <c r="A2808" s="133"/>
      <c r="D2808" s="8"/>
    </row>
    <row r="2809" spans="1:4" x14ac:dyDescent="0.25">
      <c r="A2809" s="133"/>
      <c r="D2809" s="8"/>
    </row>
    <row r="2810" spans="1:4" x14ac:dyDescent="0.25">
      <c r="A2810" s="133"/>
      <c r="D2810" s="8"/>
    </row>
    <row r="2811" spans="1:4" x14ac:dyDescent="0.25">
      <c r="A2811" s="133"/>
      <c r="D2811" s="8"/>
    </row>
    <row r="2812" spans="1:4" x14ac:dyDescent="0.25">
      <c r="A2812" s="133"/>
      <c r="D2812" s="8"/>
    </row>
    <row r="2813" spans="1:4" x14ac:dyDescent="0.25">
      <c r="A2813" s="133"/>
      <c r="D2813" s="8"/>
    </row>
    <row r="2814" spans="1:4" x14ac:dyDescent="0.25">
      <c r="A2814" s="133"/>
      <c r="D2814" s="8"/>
    </row>
    <row r="2815" spans="1:4" x14ac:dyDescent="0.25">
      <c r="A2815" s="133"/>
      <c r="D2815" s="8"/>
    </row>
    <row r="2816" spans="1:4" x14ac:dyDescent="0.25">
      <c r="A2816" s="133"/>
      <c r="D2816" s="8"/>
    </row>
    <row r="2817" spans="1:4" x14ac:dyDescent="0.25">
      <c r="A2817" s="133"/>
      <c r="D2817" s="8"/>
    </row>
    <row r="2818" spans="1:4" x14ac:dyDescent="0.25">
      <c r="A2818" s="133"/>
      <c r="D2818" s="8"/>
    </row>
    <row r="2819" spans="1:4" x14ac:dyDescent="0.25">
      <c r="A2819" s="133"/>
      <c r="D2819" s="8"/>
    </row>
    <row r="2820" spans="1:4" x14ac:dyDescent="0.25">
      <c r="A2820" s="133"/>
      <c r="D2820" s="8"/>
    </row>
    <row r="2821" spans="1:4" x14ac:dyDescent="0.25">
      <c r="A2821" s="133"/>
      <c r="D2821" s="8"/>
    </row>
    <row r="2822" spans="1:4" x14ac:dyDescent="0.25">
      <c r="A2822" s="133"/>
      <c r="D2822" s="8"/>
    </row>
    <row r="2823" spans="1:4" x14ac:dyDescent="0.25">
      <c r="A2823" s="133"/>
      <c r="D2823" s="8"/>
    </row>
    <row r="2824" spans="1:4" x14ac:dyDescent="0.25">
      <c r="A2824" s="133"/>
      <c r="D2824" s="8"/>
    </row>
    <row r="2825" spans="1:4" x14ac:dyDescent="0.25">
      <c r="A2825" s="133"/>
      <c r="D2825" s="8"/>
    </row>
    <row r="2826" spans="1:4" x14ac:dyDescent="0.25">
      <c r="A2826" s="133"/>
      <c r="D2826" s="8"/>
    </row>
    <row r="2827" spans="1:4" x14ac:dyDescent="0.25">
      <c r="A2827" s="133"/>
      <c r="D2827" s="8"/>
    </row>
    <row r="2828" spans="1:4" x14ac:dyDescent="0.25">
      <c r="A2828" s="133"/>
      <c r="D2828" s="8"/>
    </row>
    <row r="2829" spans="1:4" x14ac:dyDescent="0.25">
      <c r="A2829" s="133"/>
      <c r="D2829" s="8"/>
    </row>
    <row r="2830" spans="1:4" x14ac:dyDescent="0.25">
      <c r="A2830" s="133"/>
      <c r="D2830" s="8"/>
    </row>
    <row r="2831" spans="1:4" x14ac:dyDescent="0.25">
      <c r="A2831" s="133"/>
      <c r="D2831" s="8"/>
    </row>
    <row r="2832" spans="1:4" x14ac:dyDescent="0.25">
      <c r="A2832" s="133"/>
      <c r="D2832" s="8"/>
    </row>
    <row r="2833" spans="1:4" x14ac:dyDescent="0.25">
      <c r="A2833" s="133"/>
      <c r="D2833" s="8"/>
    </row>
    <row r="2834" spans="1:4" x14ac:dyDescent="0.25">
      <c r="A2834" s="133"/>
      <c r="D2834" s="8"/>
    </row>
    <row r="2835" spans="1:4" x14ac:dyDescent="0.25">
      <c r="A2835" s="133"/>
      <c r="D2835" s="8"/>
    </row>
    <row r="2836" spans="1:4" x14ac:dyDescent="0.25">
      <c r="A2836" s="133"/>
      <c r="D2836" s="8"/>
    </row>
    <row r="2837" spans="1:4" x14ac:dyDescent="0.25">
      <c r="A2837" s="133"/>
      <c r="D2837" s="8"/>
    </row>
    <row r="2838" spans="1:4" x14ac:dyDescent="0.25">
      <c r="A2838" s="133"/>
      <c r="D2838" s="8"/>
    </row>
    <row r="2839" spans="1:4" x14ac:dyDescent="0.25">
      <c r="A2839" s="133"/>
      <c r="D2839" s="8"/>
    </row>
    <row r="2840" spans="1:4" x14ac:dyDescent="0.25">
      <c r="A2840" s="133"/>
      <c r="D2840" s="8"/>
    </row>
    <row r="2841" spans="1:4" x14ac:dyDescent="0.25">
      <c r="A2841" s="133"/>
      <c r="D2841" s="8"/>
    </row>
    <row r="2842" spans="1:4" x14ac:dyDescent="0.25">
      <c r="A2842" s="133"/>
      <c r="D2842" s="8"/>
    </row>
    <row r="2843" spans="1:4" x14ac:dyDescent="0.25">
      <c r="A2843" s="133"/>
      <c r="D2843" s="8"/>
    </row>
    <row r="2844" spans="1:4" x14ac:dyDescent="0.25">
      <c r="A2844" s="133"/>
      <c r="D2844" s="8"/>
    </row>
    <row r="2845" spans="1:4" x14ac:dyDescent="0.25">
      <c r="A2845" s="133"/>
      <c r="D2845" s="8"/>
    </row>
    <row r="2846" spans="1:4" x14ac:dyDescent="0.25">
      <c r="A2846" s="133"/>
      <c r="D2846" s="8"/>
    </row>
    <row r="2847" spans="1:4" x14ac:dyDescent="0.25">
      <c r="A2847" s="133"/>
      <c r="D2847" s="8"/>
    </row>
    <row r="2848" spans="1:4" x14ac:dyDescent="0.25">
      <c r="A2848" s="133"/>
      <c r="D2848" s="8"/>
    </row>
    <row r="2849" spans="1:4" x14ac:dyDescent="0.25">
      <c r="A2849" s="133"/>
      <c r="D2849" s="8"/>
    </row>
    <row r="2850" spans="1:4" x14ac:dyDescent="0.25">
      <c r="A2850" s="133"/>
      <c r="D2850" s="8"/>
    </row>
    <row r="2851" spans="1:4" x14ac:dyDescent="0.25">
      <c r="A2851" s="133"/>
      <c r="D2851" s="8"/>
    </row>
    <row r="2852" spans="1:4" x14ac:dyDescent="0.25">
      <c r="A2852" s="133"/>
      <c r="D2852" s="8"/>
    </row>
    <row r="2853" spans="1:4" x14ac:dyDescent="0.25">
      <c r="A2853" s="133"/>
      <c r="D2853" s="8"/>
    </row>
    <row r="2854" spans="1:4" x14ac:dyDescent="0.25">
      <c r="A2854" s="133"/>
      <c r="D2854" s="8"/>
    </row>
    <row r="2855" spans="1:4" x14ac:dyDescent="0.25">
      <c r="A2855" s="133"/>
      <c r="D2855" s="8"/>
    </row>
    <row r="2856" spans="1:4" x14ac:dyDescent="0.25">
      <c r="A2856" s="133"/>
      <c r="D2856" s="8"/>
    </row>
    <row r="2857" spans="1:4" x14ac:dyDescent="0.25">
      <c r="A2857" s="133"/>
      <c r="D2857" s="8"/>
    </row>
    <row r="2858" spans="1:4" x14ac:dyDescent="0.25">
      <c r="A2858" s="133"/>
      <c r="D2858" s="8"/>
    </row>
    <row r="2859" spans="1:4" x14ac:dyDescent="0.25">
      <c r="A2859" s="133"/>
      <c r="D2859" s="8"/>
    </row>
    <row r="2860" spans="1:4" x14ac:dyDescent="0.25">
      <c r="A2860" s="133"/>
      <c r="D2860" s="8"/>
    </row>
    <row r="2861" spans="1:4" x14ac:dyDescent="0.25">
      <c r="A2861" s="133"/>
      <c r="D2861" s="8"/>
    </row>
    <row r="2862" spans="1:4" x14ac:dyDescent="0.25">
      <c r="A2862" s="133"/>
      <c r="D2862" s="8"/>
    </row>
    <row r="2863" spans="1:4" x14ac:dyDescent="0.25">
      <c r="A2863" s="133"/>
      <c r="D2863" s="8"/>
    </row>
    <row r="2864" spans="1:4" x14ac:dyDescent="0.25">
      <c r="A2864" s="133"/>
      <c r="D2864" s="8"/>
    </row>
    <row r="2865" spans="1:4" x14ac:dyDescent="0.25">
      <c r="A2865" s="133"/>
      <c r="D2865" s="8"/>
    </row>
    <row r="2866" spans="1:4" x14ac:dyDescent="0.25">
      <c r="A2866" s="133"/>
      <c r="D2866" s="8"/>
    </row>
    <row r="2867" spans="1:4" x14ac:dyDescent="0.25">
      <c r="A2867" s="133"/>
      <c r="D2867" s="8"/>
    </row>
    <row r="2868" spans="1:4" x14ac:dyDescent="0.25">
      <c r="A2868" s="133"/>
      <c r="D2868" s="8"/>
    </row>
    <row r="2869" spans="1:4" x14ac:dyDescent="0.25">
      <c r="A2869" s="133"/>
      <c r="D2869" s="8"/>
    </row>
    <row r="2870" spans="1:4" x14ac:dyDescent="0.25">
      <c r="A2870" s="133"/>
      <c r="D2870" s="8"/>
    </row>
    <row r="2871" spans="1:4" x14ac:dyDescent="0.25">
      <c r="A2871" s="133"/>
      <c r="D2871" s="8"/>
    </row>
    <row r="2872" spans="1:4" x14ac:dyDescent="0.25">
      <c r="A2872" s="133"/>
      <c r="D2872" s="8"/>
    </row>
    <row r="2873" spans="1:4" x14ac:dyDescent="0.25">
      <c r="A2873" s="133"/>
      <c r="D2873" s="8"/>
    </row>
    <row r="2874" spans="1:4" x14ac:dyDescent="0.25">
      <c r="A2874" s="133"/>
      <c r="D2874" s="8"/>
    </row>
    <row r="2875" spans="1:4" x14ac:dyDescent="0.25">
      <c r="A2875" s="133"/>
      <c r="D2875" s="8"/>
    </row>
    <row r="2876" spans="1:4" x14ac:dyDescent="0.25">
      <c r="A2876" s="133"/>
      <c r="D2876" s="8"/>
    </row>
    <row r="2877" spans="1:4" x14ac:dyDescent="0.25">
      <c r="A2877" s="133"/>
      <c r="D2877" s="8"/>
    </row>
    <row r="2878" spans="1:4" x14ac:dyDescent="0.25">
      <c r="A2878" s="133"/>
      <c r="D2878" s="8"/>
    </row>
    <row r="2879" spans="1:4" x14ac:dyDescent="0.25">
      <c r="A2879" s="133"/>
      <c r="D2879" s="8"/>
    </row>
    <row r="2880" spans="1:4" x14ac:dyDescent="0.25">
      <c r="A2880" s="133"/>
      <c r="D2880" s="8"/>
    </row>
    <row r="2881" spans="1:4" x14ac:dyDescent="0.25">
      <c r="A2881" s="133"/>
      <c r="D2881" s="8"/>
    </row>
    <row r="2882" spans="1:4" x14ac:dyDescent="0.25">
      <c r="A2882" s="133"/>
      <c r="D2882" s="8"/>
    </row>
    <row r="2883" spans="1:4" x14ac:dyDescent="0.25">
      <c r="A2883" s="133"/>
      <c r="D2883" s="8"/>
    </row>
    <row r="2884" spans="1:4" x14ac:dyDescent="0.25">
      <c r="A2884" s="133"/>
      <c r="D2884" s="8"/>
    </row>
    <row r="2885" spans="1:4" x14ac:dyDescent="0.25">
      <c r="A2885" s="133"/>
      <c r="D2885" s="8"/>
    </row>
    <row r="2886" spans="1:4" x14ac:dyDescent="0.25">
      <c r="A2886" s="133"/>
      <c r="D2886" s="8"/>
    </row>
    <row r="2887" spans="1:4" x14ac:dyDescent="0.25">
      <c r="A2887" s="133"/>
      <c r="D2887" s="8"/>
    </row>
    <row r="2888" spans="1:4" x14ac:dyDescent="0.25">
      <c r="A2888" s="133"/>
      <c r="D2888" s="8"/>
    </row>
    <row r="2889" spans="1:4" x14ac:dyDescent="0.25">
      <c r="A2889" s="133"/>
      <c r="D2889" s="8"/>
    </row>
    <row r="2890" spans="1:4" x14ac:dyDescent="0.25">
      <c r="A2890" s="133"/>
      <c r="D2890" s="8"/>
    </row>
    <row r="2891" spans="1:4" x14ac:dyDescent="0.25">
      <c r="A2891" s="133"/>
      <c r="D2891" s="8"/>
    </row>
    <row r="2892" spans="1:4" x14ac:dyDescent="0.25">
      <c r="A2892" s="133"/>
      <c r="D2892" s="8"/>
    </row>
    <row r="2893" spans="1:4" x14ac:dyDescent="0.25">
      <c r="A2893" s="133"/>
      <c r="D2893" s="8"/>
    </row>
    <row r="2894" spans="1:4" x14ac:dyDescent="0.25">
      <c r="A2894" s="133"/>
      <c r="D2894" s="8"/>
    </row>
    <row r="2895" spans="1:4" x14ac:dyDescent="0.25">
      <c r="A2895" s="133"/>
      <c r="D2895" s="8"/>
    </row>
    <row r="2896" spans="1:4" x14ac:dyDescent="0.25">
      <c r="A2896" s="133"/>
      <c r="D2896" s="8"/>
    </row>
    <row r="2897" spans="1:4" x14ac:dyDescent="0.25">
      <c r="A2897" s="133"/>
      <c r="D2897" s="8"/>
    </row>
    <row r="2898" spans="1:4" x14ac:dyDescent="0.25">
      <c r="A2898" s="133"/>
      <c r="D2898" s="8"/>
    </row>
    <row r="2899" spans="1:4" x14ac:dyDescent="0.25">
      <c r="A2899" s="133"/>
      <c r="D2899" s="8"/>
    </row>
    <row r="2900" spans="1:4" x14ac:dyDescent="0.25">
      <c r="A2900" s="133"/>
      <c r="D2900" s="8"/>
    </row>
    <row r="2901" spans="1:4" x14ac:dyDescent="0.25">
      <c r="A2901" s="133"/>
      <c r="D2901" s="8"/>
    </row>
    <row r="2902" spans="1:4" x14ac:dyDescent="0.25">
      <c r="A2902" s="133"/>
      <c r="D2902" s="8"/>
    </row>
    <row r="2903" spans="1:4" x14ac:dyDescent="0.25">
      <c r="A2903" s="133"/>
      <c r="D2903" s="8"/>
    </row>
    <row r="2904" spans="1:4" x14ac:dyDescent="0.25">
      <c r="A2904" s="133"/>
      <c r="D2904" s="8"/>
    </row>
    <row r="2905" spans="1:4" x14ac:dyDescent="0.25">
      <c r="A2905" s="133"/>
      <c r="D2905" s="8"/>
    </row>
    <row r="2906" spans="1:4" x14ac:dyDescent="0.25">
      <c r="A2906" s="133"/>
      <c r="D2906" s="8"/>
    </row>
    <row r="2907" spans="1:4" x14ac:dyDescent="0.25">
      <c r="A2907" s="133"/>
      <c r="D2907" s="8"/>
    </row>
    <row r="2908" spans="1:4" x14ac:dyDescent="0.25">
      <c r="A2908" s="133"/>
      <c r="D2908" s="8"/>
    </row>
    <row r="2909" spans="1:4" x14ac:dyDescent="0.25">
      <c r="A2909" s="133"/>
      <c r="D2909" s="8"/>
    </row>
    <row r="2910" spans="1:4" x14ac:dyDescent="0.25">
      <c r="A2910" s="133"/>
      <c r="D2910" s="8"/>
    </row>
    <row r="2911" spans="1:4" x14ac:dyDescent="0.25">
      <c r="A2911" s="133"/>
      <c r="D2911" s="8"/>
    </row>
    <row r="2912" spans="1:4" x14ac:dyDescent="0.25">
      <c r="A2912" s="133"/>
      <c r="D2912" s="8"/>
    </row>
    <row r="2913" spans="1:4" x14ac:dyDescent="0.25">
      <c r="A2913" s="133"/>
      <c r="D2913" s="8"/>
    </row>
    <row r="2914" spans="1:4" x14ac:dyDescent="0.25">
      <c r="A2914" s="133"/>
      <c r="D2914" s="8"/>
    </row>
    <row r="2915" spans="1:4" x14ac:dyDescent="0.25">
      <c r="A2915" s="133"/>
      <c r="D2915" s="8"/>
    </row>
    <row r="2916" spans="1:4" x14ac:dyDescent="0.25">
      <c r="A2916" s="133"/>
      <c r="D2916" s="8"/>
    </row>
    <row r="2917" spans="1:4" x14ac:dyDescent="0.25">
      <c r="A2917" s="133"/>
      <c r="D2917" s="8"/>
    </row>
    <row r="2918" spans="1:4" x14ac:dyDescent="0.25">
      <c r="A2918" s="133"/>
      <c r="D2918" s="8"/>
    </row>
    <row r="2919" spans="1:4" x14ac:dyDescent="0.25">
      <c r="A2919" s="133"/>
      <c r="D2919" s="8"/>
    </row>
    <row r="2920" spans="1:4" x14ac:dyDescent="0.25">
      <c r="A2920" s="133"/>
      <c r="D2920" s="8"/>
    </row>
    <row r="2921" spans="1:4" x14ac:dyDescent="0.25">
      <c r="A2921" s="133"/>
      <c r="D2921" s="8"/>
    </row>
    <row r="2922" spans="1:4" x14ac:dyDescent="0.25">
      <c r="A2922" s="133"/>
      <c r="D2922" s="8"/>
    </row>
    <row r="2923" spans="1:4" x14ac:dyDescent="0.25">
      <c r="A2923" s="133"/>
      <c r="D2923" s="8"/>
    </row>
    <row r="2924" spans="1:4" x14ac:dyDescent="0.25">
      <c r="A2924" s="133"/>
      <c r="D2924" s="8"/>
    </row>
    <row r="2925" spans="1:4" x14ac:dyDescent="0.25">
      <c r="A2925" s="133"/>
      <c r="D2925" s="8"/>
    </row>
    <row r="2926" spans="1:4" x14ac:dyDescent="0.25">
      <c r="A2926" s="133"/>
      <c r="D2926" s="8"/>
    </row>
    <row r="2927" spans="1:4" x14ac:dyDescent="0.25">
      <c r="A2927" s="133"/>
      <c r="D2927" s="8"/>
    </row>
    <row r="2928" spans="1:4" x14ac:dyDescent="0.25">
      <c r="A2928" s="133"/>
      <c r="D2928" s="8"/>
    </row>
    <row r="2929" spans="1:4" x14ac:dyDescent="0.25">
      <c r="A2929" s="133"/>
      <c r="D2929" s="8"/>
    </row>
    <row r="2930" spans="1:4" x14ac:dyDescent="0.25">
      <c r="A2930" s="133"/>
      <c r="D2930" s="8"/>
    </row>
    <row r="2931" spans="1:4" x14ac:dyDescent="0.25">
      <c r="A2931" s="133"/>
      <c r="D2931" s="8"/>
    </row>
    <row r="2932" spans="1:4" x14ac:dyDescent="0.25">
      <c r="A2932" s="133"/>
      <c r="D2932" s="8"/>
    </row>
    <row r="2933" spans="1:4" x14ac:dyDescent="0.25">
      <c r="A2933" s="133"/>
      <c r="D2933" s="8"/>
    </row>
    <row r="2934" spans="1:4" x14ac:dyDescent="0.25">
      <c r="A2934" s="133"/>
      <c r="D2934" s="8"/>
    </row>
    <row r="2935" spans="1:4" x14ac:dyDescent="0.25">
      <c r="A2935" s="133"/>
      <c r="D2935" s="8"/>
    </row>
    <row r="2936" spans="1:4" x14ac:dyDescent="0.25">
      <c r="A2936" s="133"/>
      <c r="D2936" s="8"/>
    </row>
    <row r="2937" spans="1:4" x14ac:dyDescent="0.25">
      <c r="A2937" s="133"/>
      <c r="D2937" s="8"/>
    </row>
    <row r="2938" spans="1:4" x14ac:dyDescent="0.25">
      <c r="A2938" s="133"/>
      <c r="D2938" s="8"/>
    </row>
    <row r="2939" spans="1:4" x14ac:dyDescent="0.25">
      <c r="A2939" s="133"/>
      <c r="D2939" s="8"/>
    </row>
    <row r="2940" spans="1:4" x14ac:dyDescent="0.25">
      <c r="A2940" s="133"/>
      <c r="D2940" s="8"/>
    </row>
    <row r="2941" spans="1:4" x14ac:dyDescent="0.25">
      <c r="A2941" s="133"/>
      <c r="D2941" s="8"/>
    </row>
    <row r="2942" spans="1:4" x14ac:dyDescent="0.25">
      <c r="A2942" s="133"/>
      <c r="D2942" s="8"/>
    </row>
    <row r="2943" spans="1:4" x14ac:dyDescent="0.25">
      <c r="A2943" s="133"/>
      <c r="D2943" s="8"/>
    </row>
    <row r="2944" spans="1:4" x14ac:dyDescent="0.25">
      <c r="A2944" s="133"/>
      <c r="D2944" s="8"/>
    </row>
    <row r="2945" spans="1:4" x14ac:dyDescent="0.25">
      <c r="A2945" s="133"/>
      <c r="D2945" s="8"/>
    </row>
    <row r="2946" spans="1:4" x14ac:dyDescent="0.25">
      <c r="A2946" s="133"/>
      <c r="D2946" s="8"/>
    </row>
    <row r="2947" spans="1:4" x14ac:dyDescent="0.25">
      <c r="A2947" s="133"/>
      <c r="D2947" s="8"/>
    </row>
    <row r="2948" spans="1:4" x14ac:dyDescent="0.25">
      <c r="A2948" s="133"/>
      <c r="D2948" s="8"/>
    </row>
    <row r="2949" spans="1:4" x14ac:dyDescent="0.25">
      <c r="A2949" s="133"/>
      <c r="D2949" s="8"/>
    </row>
    <row r="2950" spans="1:4" x14ac:dyDescent="0.25">
      <c r="A2950" s="133"/>
      <c r="D2950" s="8"/>
    </row>
    <row r="2951" spans="1:4" x14ac:dyDescent="0.25">
      <c r="A2951" s="133"/>
      <c r="D2951" s="8"/>
    </row>
    <row r="2952" spans="1:4" x14ac:dyDescent="0.25">
      <c r="A2952" s="133"/>
      <c r="D2952" s="8"/>
    </row>
    <row r="2953" spans="1:4" x14ac:dyDescent="0.25">
      <c r="A2953" s="133"/>
      <c r="D2953" s="8"/>
    </row>
    <row r="2954" spans="1:4" x14ac:dyDescent="0.25">
      <c r="A2954" s="133"/>
      <c r="D2954" s="8"/>
    </row>
    <row r="2955" spans="1:4" x14ac:dyDescent="0.25">
      <c r="A2955" s="133"/>
      <c r="D2955" s="8"/>
    </row>
    <row r="2956" spans="1:4" x14ac:dyDescent="0.25">
      <c r="A2956" s="133"/>
      <c r="D2956" s="8"/>
    </row>
    <row r="2957" spans="1:4" x14ac:dyDescent="0.25">
      <c r="A2957" s="133"/>
      <c r="D2957" s="8"/>
    </row>
    <row r="2958" spans="1:4" x14ac:dyDescent="0.25">
      <c r="A2958" s="133"/>
      <c r="D2958" s="8"/>
    </row>
    <row r="2959" spans="1:4" x14ac:dyDescent="0.25">
      <c r="A2959" s="133"/>
      <c r="D2959" s="8"/>
    </row>
    <row r="2960" spans="1:4" x14ac:dyDescent="0.25">
      <c r="A2960" s="133"/>
      <c r="D2960" s="8"/>
    </row>
    <row r="2961" spans="1:4" x14ac:dyDescent="0.25">
      <c r="A2961" s="133"/>
      <c r="D2961" s="8"/>
    </row>
    <row r="2962" spans="1:4" x14ac:dyDescent="0.25">
      <c r="A2962" s="133"/>
      <c r="D2962" s="8"/>
    </row>
    <row r="2963" spans="1:4" x14ac:dyDescent="0.25">
      <c r="A2963" s="133"/>
      <c r="D2963" s="8"/>
    </row>
    <row r="2964" spans="1:4" x14ac:dyDescent="0.25">
      <c r="A2964" s="133"/>
      <c r="D2964" s="8"/>
    </row>
    <row r="2965" spans="1:4" x14ac:dyDescent="0.25">
      <c r="A2965" s="133"/>
      <c r="D2965" s="8"/>
    </row>
    <row r="2966" spans="1:4" x14ac:dyDescent="0.25">
      <c r="A2966" s="133"/>
      <c r="D2966" s="8"/>
    </row>
    <row r="2967" spans="1:4" x14ac:dyDescent="0.25">
      <c r="A2967" s="133"/>
      <c r="D2967" s="8"/>
    </row>
    <row r="2968" spans="1:4" x14ac:dyDescent="0.25">
      <c r="A2968" s="133"/>
      <c r="D2968" s="8"/>
    </row>
    <row r="2969" spans="1:4" x14ac:dyDescent="0.25">
      <c r="A2969" s="133"/>
      <c r="D2969" s="8"/>
    </row>
    <row r="2970" spans="1:4" x14ac:dyDescent="0.25">
      <c r="A2970" s="133"/>
      <c r="D2970" s="8"/>
    </row>
    <row r="2971" spans="1:4" x14ac:dyDescent="0.25">
      <c r="A2971" s="133"/>
      <c r="D2971" s="8"/>
    </row>
    <row r="2972" spans="1:4" x14ac:dyDescent="0.25">
      <c r="A2972" s="133"/>
      <c r="D2972" s="8"/>
    </row>
    <row r="2973" spans="1:4" x14ac:dyDescent="0.25">
      <c r="A2973" s="133"/>
      <c r="D2973" s="8"/>
    </row>
    <row r="2974" spans="1:4" x14ac:dyDescent="0.25">
      <c r="A2974" s="133"/>
      <c r="D2974" s="8"/>
    </row>
    <row r="2975" spans="1:4" x14ac:dyDescent="0.25">
      <c r="A2975" s="133"/>
      <c r="D2975" s="8"/>
    </row>
    <row r="2976" spans="1:4" x14ac:dyDescent="0.25">
      <c r="A2976" s="133"/>
      <c r="D2976" s="8"/>
    </row>
    <row r="2977" spans="1:4" x14ac:dyDescent="0.25">
      <c r="A2977" s="133"/>
      <c r="D2977" s="8"/>
    </row>
    <row r="2978" spans="1:4" x14ac:dyDescent="0.25">
      <c r="A2978" s="133"/>
      <c r="D2978" s="8"/>
    </row>
    <row r="2979" spans="1:4" x14ac:dyDescent="0.25">
      <c r="A2979" s="133"/>
      <c r="D2979" s="8"/>
    </row>
    <row r="2980" spans="1:4" x14ac:dyDescent="0.25">
      <c r="A2980" s="133"/>
      <c r="D2980" s="8"/>
    </row>
    <row r="2981" spans="1:4" x14ac:dyDescent="0.25">
      <c r="A2981" s="133"/>
      <c r="D2981" s="8"/>
    </row>
    <row r="2982" spans="1:4" x14ac:dyDescent="0.25">
      <c r="A2982" s="133"/>
      <c r="D2982" s="8"/>
    </row>
    <row r="2983" spans="1:4" x14ac:dyDescent="0.25">
      <c r="A2983" s="133"/>
      <c r="D2983" s="8"/>
    </row>
    <row r="2984" spans="1:4" x14ac:dyDescent="0.25">
      <c r="A2984" s="133"/>
      <c r="D2984" s="8"/>
    </row>
    <row r="2985" spans="1:4" x14ac:dyDescent="0.25">
      <c r="A2985" s="133"/>
      <c r="D2985" s="8"/>
    </row>
    <row r="2986" spans="1:4" x14ac:dyDescent="0.25">
      <c r="A2986" s="133"/>
      <c r="D2986" s="8"/>
    </row>
    <row r="2987" spans="1:4" x14ac:dyDescent="0.25">
      <c r="A2987" s="133"/>
      <c r="D2987" s="8"/>
    </row>
    <row r="2988" spans="1:4" x14ac:dyDescent="0.25">
      <c r="A2988" s="133"/>
      <c r="D2988" s="8"/>
    </row>
    <row r="2989" spans="1:4" x14ac:dyDescent="0.25">
      <c r="A2989" s="133"/>
      <c r="D2989" s="8"/>
    </row>
    <row r="2990" spans="1:4" x14ac:dyDescent="0.25">
      <c r="A2990" s="133"/>
      <c r="D2990" s="8"/>
    </row>
    <row r="2991" spans="1:4" x14ac:dyDescent="0.25">
      <c r="A2991" s="133"/>
      <c r="D2991" s="8"/>
    </row>
    <row r="2992" spans="1:4" x14ac:dyDescent="0.25">
      <c r="A2992" s="133"/>
      <c r="D2992" s="8"/>
    </row>
    <row r="2993" spans="1:4" x14ac:dyDescent="0.25">
      <c r="A2993" s="133"/>
      <c r="D2993" s="8"/>
    </row>
    <row r="2994" spans="1:4" x14ac:dyDescent="0.25">
      <c r="A2994" s="133"/>
      <c r="D2994" s="8"/>
    </row>
    <row r="2995" spans="1:4" x14ac:dyDescent="0.25">
      <c r="A2995" s="133"/>
      <c r="D2995" s="8"/>
    </row>
    <row r="2996" spans="1:4" x14ac:dyDescent="0.25">
      <c r="A2996" s="133"/>
      <c r="D2996" s="8"/>
    </row>
    <row r="2997" spans="1:4" x14ac:dyDescent="0.25">
      <c r="A2997" s="133"/>
      <c r="D2997" s="8"/>
    </row>
    <row r="2998" spans="1:4" x14ac:dyDescent="0.25">
      <c r="A2998" s="133"/>
      <c r="D2998" s="8"/>
    </row>
    <row r="2999" spans="1:4" x14ac:dyDescent="0.25">
      <c r="A2999" s="133"/>
      <c r="D2999" s="8"/>
    </row>
    <row r="3000" spans="1:4" x14ac:dyDescent="0.25">
      <c r="A3000" s="133"/>
      <c r="D3000" s="8"/>
    </row>
    <row r="3001" spans="1:4" x14ac:dyDescent="0.25">
      <c r="A3001" s="133"/>
      <c r="D3001" s="8"/>
    </row>
    <row r="3002" spans="1:4" x14ac:dyDescent="0.25">
      <c r="A3002" s="133"/>
      <c r="D3002" s="8"/>
    </row>
    <row r="3003" spans="1:4" x14ac:dyDescent="0.25">
      <c r="A3003" s="133"/>
      <c r="D3003" s="8"/>
    </row>
    <row r="3004" spans="1:4" x14ac:dyDescent="0.25">
      <c r="A3004" s="133"/>
      <c r="D3004" s="8"/>
    </row>
    <row r="3005" spans="1:4" x14ac:dyDescent="0.25">
      <c r="A3005" s="133"/>
      <c r="D3005" s="8"/>
    </row>
    <row r="3006" spans="1:4" x14ac:dyDescent="0.25">
      <c r="A3006" s="133"/>
      <c r="D3006" s="8"/>
    </row>
    <row r="3007" spans="1:4" x14ac:dyDescent="0.25">
      <c r="A3007" s="133"/>
      <c r="D3007" s="8"/>
    </row>
    <row r="3008" spans="1:4" x14ac:dyDescent="0.25">
      <c r="A3008" s="133"/>
      <c r="D3008" s="8"/>
    </row>
    <row r="3009" spans="1:4" x14ac:dyDescent="0.25">
      <c r="A3009" s="133"/>
      <c r="D3009" s="8"/>
    </row>
    <row r="3010" spans="1:4" x14ac:dyDescent="0.25">
      <c r="A3010" s="133"/>
      <c r="D3010" s="8"/>
    </row>
    <row r="3011" spans="1:4" x14ac:dyDescent="0.25">
      <c r="A3011" s="133"/>
      <c r="D3011" s="8"/>
    </row>
    <row r="3012" spans="1:4" x14ac:dyDescent="0.25">
      <c r="A3012" s="133"/>
      <c r="D3012" s="8"/>
    </row>
    <row r="3013" spans="1:4" x14ac:dyDescent="0.25">
      <c r="A3013" s="133"/>
      <c r="D3013" s="8"/>
    </row>
    <row r="3014" spans="1:4" x14ac:dyDescent="0.25">
      <c r="A3014" s="133"/>
      <c r="D3014" s="8"/>
    </row>
    <row r="3015" spans="1:4" x14ac:dyDescent="0.25">
      <c r="A3015" s="133"/>
      <c r="D3015" s="8"/>
    </row>
    <row r="3016" spans="1:4" x14ac:dyDescent="0.25">
      <c r="A3016" s="133"/>
      <c r="D3016" s="8"/>
    </row>
    <row r="3017" spans="1:4" x14ac:dyDescent="0.25">
      <c r="A3017" s="133"/>
      <c r="D3017" s="8"/>
    </row>
    <row r="3018" spans="1:4" x14ac:dyDescent="0.25">
      <c r="A3018" s="133"/>
      <c r="D3018" s="8"/>
    </row>
    <row r="3019" spans="1:4" x14ac:dyDescent="0.25">
      <c r="A3019" s="133"/>
      <c r="D3019" s="8"/>
    </row>
    <row r="3020" spans="1:4" x14ac:dyDescent="0.25">
      <c r="A3020" s="133"/>
      <c r="D3020" s="8"/>
    </row>
    <row r="3021" spans="1:4" x14ac:dyDescent="0.25">
      <c r="A3021" s="133"/>
      <c r="D3021" s="8"/>
    </row>
    <row r="3022" spans="1:4" x14ac:dyDescent="0.25">
      <c r="A3022" s="133"/>
      <c r="D3022" s="8"/>
    </row>
    <row r="3023" spans="1:4" x14ac:dyDescent="0.25">
      <c r="A3023" s="133"/>
      <c r="D3023" s="8"/>
    </row>
    <row r="3024" spans="1:4" x14ac:dyDescent="0.25">
      <c r="A3024" s="133"/>
      <c r="D3024" s="8"/>
    </row>
    <row r="3025" spans="1:4" x14ac:dyDescent="0.25">
      <c r="A3025" s="133"/>
      <c r="D3025" s="8"/>
    </row>
    <row r="3026" spans="1:4" x14ac:dyDescent="0.25">
      <c r="A3026" s="133"/>
      <c r="D3026" s="8"/>
    </row>
    <row r="3027" spans="1:4" x14ac:dyDescent="0.25">
      <c r="A3027" s="133"/>
      <c r="D3027" s="8"/>
    </row>
    <row r="3028" spans="1:4" x14ac:dyDescent="0.25">
      <c r="A3028" s="133"/>
      <c r="D3028" s="8"/>
    </row>
    <row r="3029" spans="1:4" x14ac:dyDescent="0.25">
      <c r="A3029" s="133"/>
      <c r="D3029" s="8"/>
    </row>
    <row r="3030" spans="1:4" x14ac:dyDescent="0.25">
      <c r="A3030" s="133"/>
      <c r="D3030" s="8"/>
    </row>
    <row r="3031" spans="1:4" x14ac:dyDescent="0.25">
      <c r="A3031" s="133"/>
      <c r="D3031" s="8"/>
    </row>
    <row r="3032" spans="1:4" x14ac:dyDescent="0.25">
      <c r="A3032" s="133"/>
      <c r="D3032" s="8"/>
    </row>
    <row r="3033" spans="1:4" x14ac:dyDescent="0.25">
      <c r="A3033" s="133"/>
      <c r="D3033" s="8"/>
    </row>
    <row r="3034" spans="1:4" x14ac:dyDescent="0.25">
      <c r="A3034" s="133"/>
      <c r="D3034" s="8"/>
    </row>
    <row r="3035" spans="1:4" x14ac:dyDescent="0.25">
      <c r="A3035" s="133"/>
      <c r="D3035" s="8"/>
    </row>
    <row r="3036" spans="1:4" x14ac:dyDescent="0.25">
      <c r="A3036" s="133"/>
      <c r="D3036" s="8"/>
    </row>
    <row r="3037" spans="1:4" x14ac:dyDescent="0.25">
      <c r="A3037" s="133"/>
      <c r="D3037" s="8"/>
    </row>
    <row r="3038" spans="1:4" x14ac:dyDescent="0.25">
      <c r="A3038" s="133"/>
      <c r="D3038" s="8"/>
    </row>
    <row r="3039" spans="1:4" x14ac:dyDescent="0.25">
      <c r="A3039" s="133"/>
      <c r="D3039" s="8"/>
    </row>
    <row r="3040" spans="1:4" x14ac:dyDescent="0.25">
      <c r="A3040" s="133"/>
      <c r="D3040" s="8"/>
    </row>
    <row r="3041" spans="1:4" x14ac:dyDescent="0.25">
      <c r="A3041" s="133"/>
      <c r="D3041" s="8"/>
    </row>
    <row r="3042" spans="1:4" x14ac:dyDescent="0.25">
      <c r="A3042" s="133"/>
      <c r="D3042" s="8"/>
    </row>
    <row r="3043" spans="1:4" x14ac:dyDescent="0.25">
      <c r="A3043" s="133"/>
      <c r="D3043" s="8"/>
    </row>
    <row r="3044" spans="1:4" x14ac:dyDescent="0.25">
      <c r="A3044" s="133"/>
      <c r="D3044" s="8"/>
    </row>
    <row r="3045" spans="1:4" x14ac:dyDescent="0.25">
      <c r="A3045" s="133"/>
      <c r="D3045" s="8"/>
    </row>
    <row r="3046" spans="1:4" x14ac:dyDescent="0.25">
      <c r="A3046" s="133"/>
      <c r="D3046" s="8"/>
    </row>
    <row r="3047" spans="1:4" x14ac:dyDescent="0.25">
      <c r="A3047" s="133"/>
      <c r="D3047" s="8"/>
    </row>
    <row r="3048" spans="1:4" x14ac:dyDescent="0.25">
      <c r="A3048" s="133"/>
      <c r="D3048" s="8"/>
    </row>
    <row r="3049" spans="1:4" x14ac:dyDescent="0.25">
      <c r="A3049" s="133"/>
      <c r="D3049" s="8"/>
    </row>
    <row r="3050" spans="1:4" x14ac:dyDescent="0.25">
      <c r="A3050" s="133"/>
      <c r="D3050" s="8"/>
    </row>
    <row r="3051" spans="1:4" x14ac:dyDescent="0.25">
      <c r="A3051" s="133"/>
      <c r="D3051" s="8"/>
    </row>
    <row r="3052" spans="1:4" x14ac:dyDescent="0.25">
      <c r="A3052" s="133"/>
      <c r="D3052" s="8"/>
    </row>
    <row r="3053" spans="1:4" x14ac:dyDescent="0.25">
      <c r="A3053" s="133"/>
      <c r="D3053" s="8"/>
    </row>
    <row r="3054" spans="1:4" x14ac:dyDescent="0.25">
      <c r="A3054" s="133"/>
      <c r="D3054" s="8"/>
    </row>
    <row r="3055" spans="1:4" x14ac:dyDescent="0.25">
      <c r="A3055" s="133"/>
      <c r="D3055" s="8"/>
    </row>
    <row r="3056" spans="1:4" x14ac:dyDescent="0.25">
      <c r="A3056" s="133"/>
      <c r="D3056" s="8"/>
    </row>
    <row r="3057" spans="1:4" x14ac:dyDescent="0.25">
      <c r="A3057" s="133"/>
      <c r="D3057" s="8"/>
    </row>
    <row r="3058" spans="1:4" x14ac:dyDescent="0.25">
      <c r="A3058" s="133"/>
      <c r="D3058" s="8"/>
    </row>
    <row r="3059" spans="1:4" x14ac:dyDescent="0.25">
      <c r="A3059" s="133"/>
      <c r="D3059" s="8"/>
    </row>
    <row r="3060" spans="1:4" x14ac:dyDescent="0.25">
      <c r="A3060" s="133"/>
      <c r="D3060" s="8"/>
    </row>
    <row r="3061" spans="1:4" x14ac:dyDescent="0.25">
      <c r="A3061" s="133"/>
      <c r="D3061" s="8"/>
    </row>
    <row r="3062" spans="1:4" x14ac:dyDescent="0.25">
      <c r="A3062" s="133"/>
      <c r="D3062" s="8"/>
    </row>
    <row r="3063" spans="1:4" x14ac:dyDescent="0.25">
      <c r="A3063" s="133"/>
      <c r="D3063" s="8"/>
    </row>
    <row r="3064" spans="1:4" x14ac:dyDescent="0.25">
      <c r="A3064" s="133"/>
      <c r="D3064" s="8"/>
    </row>
    <row r="3065" spans="1:4" x14ac:dyDescent="0.25">
      <c r="A3065" s="133"/>
      <c r="D3065" s="8"/>
    </row>
    <row r="3066" spans="1:4" x14ac:dyDescent="0.25">
      <c r="A3066" s="133"/>
      <c r="D3066" s="8"/>
    </row>
    <row r="3067" spans="1:4" x14ac:dyDescent="0.25">
      <c r="A3067" s="133"/>
      <c r="D3067" s="8"/>
    </row>
    <row r="3068" spans="1:4" x14ac:dyDescent="0.25">
      <c r="A3068" s="133"/>
      <c r="D3068" s="8"/>
    </row>
    <row r="3069" spans="1:4" x14ac:dyDescent="0.25">
      <c r="A3069" s="133"/>
      <c r="D3069" s="8"/>
    </row>
    <row r="3070" spans="1:4" x14ac:dyDescent="0.25">
      <c r="A3070" s="133"/>
      <c r="D3070" s="8"/>
    </row>
    <row r="3071" spans="1:4" x14ac:dyDescent="0.25">
      <c r="A3071" s="133"/>
      <c r="D3071" s="8"/>
    </row>
    <row r="3072" spans="1:4" x14ac:dyDescent="0.25">
      <c r="A3072" s="133"/>
      <c r="D3072" s="8"/>
    </row>
    <row r="3073" spans="1:4" x14ac:dyDescent="0.25">
      <c r="A3073" s="133"/>
      <c r="D3073" s="8"/>
    </row>
    <row r="3074" spans="1:4" x14ac:dyDescent="0.25">
      <c r="A3074" s="133"/>
      <c r="D3074" s="8"/>
    </row>
    <row r="3075" spans="1:4" x14ac:dyDescent="0.25">
      <c r="A3075" s="133"/>
      <c r="D3075" s="8"/>
    </row>
    <row r="3076" spans="1:4" x14ac:dyDescent="0.25">
      <c r="A3076" s="133"/>
      <c r="D3076" s="8"/>
    </row>
    <row r="3077" spans="1:4" x14ac:dyDescent="0.25">
      <c r="A3077" s="133"/>
      <c r="D3077" s="8"/>
    </row>
    <row r="3078" spans="1:4" x14ac:dyDescent="0.25">
      <c r="A3078" s="133"/>
      <c r="D3078" s="8"/>
    </row>
    <row r="3079" spans="1:4" x14ac:dyDescent="0.25">
      <c r="A3079" s="133"/>
      <c r="D3079" s="8"/>
    </row>
    <row r="3080" spans="1:4" x14ac:dyDescent="0.25">
      <c r="A3080" s="133"/>
      <c r="D3080" s="8"/>
    </row>
    <row r="3081" spans="1:4" x14ac:dyDescent="0.25">
      <c r="A3081" s="133"/>
      <c r="D3081" s="8"/>
    </row>
    <row r="3082" spans="1:4" x14ac:dyDescent="0.25">
      <c r="A3082" s="133"/>
      <c r="D3082" s="8"/>
    </row>
    <row r="3083" spans="1:4" x14ac:dyDescent="0.25">
      <c r="A3083" s="133"/>
      <c r="D3083" s="8"/>
    </row>
    <row r="3084" spans="1:4" x14ac:dyDescent="0.25">
      <c r="A3084" s="133"/>
      <c r="D3084" s="8"/>
    </row>
    <row r="3085" spans="1:4" x14ac:dyDescent="0.25">
      <c r="A3085" s="133"/>
      <c r="D3085" s="8"/>
    </row>
    <row r="3086" spans="1:4" x14ac:dyDescent="0.25">
      <c r="A3086" s="133"/>
      <c r="D3086" s="8"/>
    </row>
    <row r="3087" spans="1:4" x14ac:dyDescent="0.25">
      <c r="A3087" s="133"/>
      <c r="D3087" s="8"/>
    </row>
    <row r="3088" spans="1:4" x14ac:dyDescent="0.25">
      <c r="A3088" s="133"/>
      <c r="D3088" s="8"/>
    </row>
    <row r="3089" spans="1:4" x14ac:dyDescent="0.25">
      <c r="A3089" s="133"/>
      <c r="D3089" s="8"/>
    </row>
    <row r="3090" spans="1:4" x14ac:dyDescent="0.25">
      <c r="A3090" s="133"/>
      <c r="D3090" s="8"/>
    </row>
    <row r="3091" spans="1:4" x14ac:dyDescent="0.25">
      <c r="A3091" s="133"/>
      <c r="D3091" s="8"/>
    </row>
    <row r="3092" spans="1:4" x14ac:dyDescent="0.25">
      <c r="A3092" s="133"/>
      <c r="D3092" s="8"/>
    </row>
    <row r="3093" spans="1:4" x14ac:dyDescent="0.25">
      <c r="A3093" s="133"/>
      <c r="D3093" s="8"/>
    </row>
    <row r="3094" spans="1:4" x14ac:dyDescent="0.25">
      <c r="A3094" s="133"/>
      <c r="D3094" s="8"/>
    </row>
    <row r="3095" spans="1:4" x14ac:dyDescent="0.25">
      <c r="A3095" s="133"/>
      <c r="D3095" s="8"/>
    </row>
    <row r="3096" spans="1:4" x14ac:dyDescent="0.25">
      <c r="A3096" s="133"/>
      <c r="D3096" s="8"/>
    </row>
    <row r="3097" spans="1:4" x14ac:dyDescent="0.25">
      <c r="A3097" s="133"/>
      <c r="D3097" s="8"/>
    </row>
    <row r="3098" spans="1:4" x14ac:dyDescent="0.25">
      <c r="A3098" s="133"/>
      <c r="D3098" s="8"/>
    </row>
    <row r="3099" spans="1:4" x14ac:dyDescent="0.25">
      <c r="A3099" s="133"/>
      <c r="D3099" s="8"/>
    </row>
    <row r="3100" spans="1:4" x14ac:dyDescent="0.25">
      <c r="A3100" s="133"/>
      <c r="D3100" s="8"/>
    </row>
    <row r="3101" spans="1:4" x14ac:dyDescent="0.25">
      <c r="A3101" s="133"/>
      <c r="D3101" s="8"/>
    </row>
    <row r="3102" spans="1:4" x14ac:dyDescent="0.25">
      <c r="A3102" s="133"/>
      <c r="D3102" s="8"/>
    </row>
    <row r="3103" spans="1:4" x14ac:dyDescent="0.25">
      <c r="A3103" s="133"/>
      <c r="D3103" s="8"/>
    </row>
    <row r="3104" spans="1:4" x14ac:dyDescent="0.25">
      <c r="A3104" s="133"/>
      <c r="D3104" s="8"/>
    </row>
    <row r="3105" spans="1:4" x14ac:dyDescent="0.25">
      <c r="A3105" s="133"/>
      <c r="D3105" s="8"/>
    </row>
    <row r="3106" spans="1:4" x14ac:dyDescent="0.25">
      <c r="A3106" s="133"/>
      <c r="D3106" s="8"/>
    </row>
    <row r="3107" spans="1:4" x14ac:dyDescent="0.25">
      <c r="A3107" s="133"/>
      <c r="D3107" s="8"/>
    </row>
    <row r="3108" spans="1:4" x14ac:dyDescent="0.25">
      <c r="A3108" s="133"/>
      <c r="D3108" s="8"/>
    </row>
    <row r="3109" spans="1:4" x14ac:dyDescent="0.25">
      <c r="A3109" s="133"/>
      <c r="D3109" s="8"/>
    </row>
    <row r="3110" spans="1:4" x14ac:dyDescent="0.25">
      <c r="A3110" s="133"/>
      <c r="D3110" s="8"/>
    </row>
    <row r="3111" spans="1:4" x14ac:dyDescent="0.25">
      <c r="A3111" s="133"/>
      <c r="D3111" s="8"/>
    </row>
    <row r="3112" spans="1:4" x14ac:dyDescent="0.25">
      <c r="A3112" s="133"/>
      <c r="D3112" s="8"/>
    </row>
    <row r="3113" spans="1:4" x14ac:dyDescent="0.25">
      <c r="A3113" s="133"/>
      <c r="D3113" s="8"/>
    </row>
    <row r="3114" spans="1:4" x14ac:dyDescent="0.25">
      <c r="A3114" s="133"/>
      <c r="D3114" s="8"/>
    </row>
    <row r="3115" spans="1:4" x14ac:dyDescent="0.25">
      <c r="A3115" s="133"/>
      <c r="D3115" s="8"/>
    </row>
    <row r="3116" spans="1:4" x14ac:dyDescent="0.25">
      <c r="A3116" s="133"/>
      <c r="D3116" s="8"/>
    </row>
    <row r="3117" spans="1:4" x14ac:dyDescent="0.25">
      <c r="A3117" s="133"/>
      <c r="D3117" s="8"/>
    </row>
    <row r="3118" spans="1:4" x14ac:dyDescent="0.25">
      <c r="A3118" s="133"/>
      <c r="D3118" s="8"/>
    </row>
    <row r="3119" spans="1:4" x14ac:dyDescent="0.25">
      <c r="A3119" s="133"/>
      <c r="D3119" s="8"/>
    </row>
    <row r="3120" spans="1:4" x14ac:dyDescent="0.25">
      <c r="A3120" s="133"/>
      <c r="D3120" s="8"/>
    </row>
    <row r="3121" spans="1:4" x14ac:dyDescent="0.25">
      <c r="A3121" s="133"/>
      <c r="D3121" s="8"/>
    </row>
    <row r="3122" spans="1:4" x14ac:dyDescent="0.25">
      <c r="A3122" s="133"/>
      <c r="D3122" s="8"/>
    </row>
    <row r="3123" spans="1:4" x14ac:dyDescent="0.25">
      <c r="A3123" s="133"/>
      <c r="D3123" s="8"/>
    </row>
    <row r="3124" spans="1:4" x14ac:dyDescent="0.25">
      <c r="A3124" s="133"/>
      <c r="D3124" s="8"/>
    </row>
    <row r="3125" spans="1:4" x14ac:dyDescent="0.25">
      <c r="A3125" s="133"/>
      <c r="D3125" s="8"/>
    </row>
    <row r="3126" spans="1:4" x14ac:dyDescent="0.25">
      <c r="A3126" s="133"/>
      <c r="D3126" s="8"/>
    </row>
    <row r="3127" spans="1:4" x14ac:dyDescent="0.25">
      <c r="A3127" s="133"/>
      <c r="D3127" s="8"/>
    </row>
    <row r="3128" spans="1:4" x14ac:dyDescent="0.25">
      <c r="A3128" s="133"/>
      <c r="D3128" s="8"/>
    </row>
    <row r="3129" spans="1:4" x14ac:dyDescent="0.25">
      <c r="A3129" s="133"/>
      <c r="D3129" s="8"/>
    </row>
    <row r="3130" spans="1:4" x14ac:dyDescent="0.25">
      <c r="A3130" s="133"/>
      <c r="D3130" s="8"/>
    </row>
    <row r="3131" spans="1:4" x14ac:dyDescent="0.25">
      <c r="A3131" s="133"/>
      <c r="D3131" s="8"/>
    </row>
    <row r="3132" spans="1:4" x14ac:dyDescent="0.25">
      <c r="A3132" s="133"/>
      <c r="D3132" s="8"/>
    </row>
    <row r="3133" spans="1:4" x14ac:dyDescent="0.25">
      <c r="A3133" s="133"/>
      <c r="D3133" s="8"/>
    </row>
    <row r="3134" spans="1:4" x14ac:dyDescent="0.25">
      <c r="A3134" s="133"/>
      <c r="D3134" s="8"/>
    </row>
    <row r="3135" spans="1:4" x14ac:dyDescent="0.25">
      <c r="A3135" s="133"/>
      <c r="D3135" s="8"/>
    </row>
    <row r="3136" spans="1:4" x14ac:dyDescent="0.25">
      <c r="A3136" s="133"/>
      <c r="D3136" s="8"/>
    </row>
    <row r="3137" spans="1:4" x14ac:dyDescent="0.25">
      <c r="A3137" s="133"/>
      <c r="D3137" s="8"/>
    </row>
    <row r="3138" spans="1:4" x14ac:dyDescent="0.25">
      <c r="A3138" s="133"/>
      <c r="D3138" s="8"/>
    </row>
    <row r="3139" spans="1:4" x14ac:dyDescent="0.25">
      <c r="A3139" s="133"/>
      <c r="D3139" s="8"/>
    </row>
    <row r="3140" spans="1:4" x14ac:dyDescent="0.25">
      <c r="A3140" s="133"/>
      <c r="D3140" s="8"/>
    </row>
    <row r="3141" spans="1:4" x14ac:dyDescent="0.25">
      <c r="A3141" s="133"/>
      <c r="D3141" s="8"/>
    </row>
    <row r="3142" spans="1:4" x14ac:dyDescent="0.25">
      <c r="A3142" s="133"/>
      <c r="D3142" s="8"/>
    </row>
    <row r="3143" spans="1:4" x14ac:dyDescent="0.25">
      <c r="A3143" s="133"/>
      <c r="D3143" s="8"/>
    </row>
    <row r="3144" spans="1:4" x14ac:dyDescent="0.25">
      <c r="A3144" s="133"/>
      <c r="D3144" s="8"/>
    </row>
    <row r="3145" spans="1:4" x14ac:dyDescent="0.25">
      <c r="A3145" s="133"/>
      <c r="D3145" s="8"/>
    </row>
    <row r="3146" spans="1:4" x14ac:dyDescent="0.25">
      <c r="A3146" s="133"/>
      <c r="D3146" s="8"/>
    </row>
    <row r="3147" spans="1:4" x14ac:dyDescent="0.25">
      <c r="A3147" s="133"/>
      <c r="D3147" s="8"/>
    </row>
    <row r="3148" spans="1:4" x14ac:dyDescent="0.25">
      <c r="A3148" s="133"/>
      <c r="D3148" s="8"/>
    </row>
    <row r="3149" spans="1:4" x14ac:dyDescent="0.25">
      <c r="A3149" s="133"/>
      <c r="D3149" s="8"/>
    </row>
    <row r="3150" spans="1:4" x14ac:dyDescent="0.25">
      <c r="A3150" s="133"/>
      <c r="D3150" s="8"/>
    </row>
    <row r="3151" spans="1:4" x14ac:dyDescent="0.25">
      <c r="A3151" s="133"/>
      <c r="D3151" s="8"/>
    </row>
    <row r="3152" spans="1:4" x14ac:dyDescent="0.25">
      <c r="A3152" s="133"/>
      <c r="D3152" s="8"/>
    </row>
    <row r="3153" spans="1:4" x14ac:dyDescent="0.25">
      <c r="A3153" s="133"/>
      <c r="D3153" s="8"/>
    </row>
    <row r="3154" spans="1:4" x14ac:dyDescent="0.25">
      <c r="A3154" s="133"/>
      <c r="D3154" s="8"/>
    </row>
    <row r="3155" spans="1:4" x14ac:dyDescent="0.25">
      <c r="A3155" s="133"/>
      <c r="D3155" s="8"/>
    </row>
    <row r="3156" spans="1:4" x14ac:dyDescent="0.25">
      <c r="A3156" s="133"/>
      <c r="D3156" s="8"/>
    </row>
    <row r="3157" spans="1:4" x14ac:dyDescent="0.25">
      <c r="A3157" s="133"/>
      <c r="D3157" s="8"/>
    </row>
    <row r="3158" spans="1:4" x14ac:dyDescent="0.25">
      <c r="A3158" s="133"/>
      <c r="D3158" s="8"/>
    </row>
    <row r="3159" spans="1:4" x14ac:dyDescent="0.25">
      <c r="A3159" s="133"/>
      <c r="D3159" s="8"/>
    </row>
    <row r="3160" spans="1:4" x14ac:dyDescent="0.25">
      <c r="A3160" s="133"/>
      <c r="D3160" s="8"/>
    </row>
    <row r="3161" spans="1:4" x14ac:dyDescent="0.25">
      <c r="A3161" s="133"/>
      <c r="D3161" s="8"/>
    </row>
    <row r="3162" spans="1:4" x14ac:dyDescent="0.25">
      <c r="A3162" s="133"/>
      <c r="D3162" s="8"/>
    </row>
    <row r="3163" spans="1:4" x14ac:dyDescent="0.25">
      <c r="A3163" s="133"/>
      <c r="D3163" s="8"/>
    </row>
    <row r="3164" spans="1:4" x14ac:dyDescent="0.25">
      <c r="A3164" s="133"/>
      <c r="D3164" s="8"/>
    </row>
    <row r="3165" spans="1:4" x14ac:dyDescent="0.25">
      <c r="A3165" s="133"/>
      <c r="D3165" s="8"/>
    </row>
    <row r="3166" spans="1:4" x14ac:dyDescent="0.25">
      <c r="A3166" s="133"/>
      <c r="D3166" s="8"/>
    </row>
    <row r="3167" spans="1:4" x14ac:dyDescent="0.25">
      <c r="A3167" s="133"/>
      <c r="D3167" s="8"/>
    </row>
    <row r="3168" spans="1:4" x14ac:dyDescent="0.25">
      <c r="A3168" s="133"/>
      <c r="D3168" s="8"/>
    </row>
    <row r="3169" spans="1:4" x14ac:dyDescent="0.25">
      <c r="A3169" s="133"/>
      <c r="D3169" s="8"/>
    </row>
    <row r="3170" spans="1:4" x14ac:dyDescent="0.25">
      <c r="A3170" s="133"/>
      <c r="D3170" s="8"/>
    </row>
    <row r="3171" spans="1:4" x14ac:dyDescent="0.25">
      <c r="A3171" s="133"/>
      <c r="D3171" s="8"/>
    </row>
    <row r="3172" spans="1:4" x14ac:dyDescent="0.25">
      <c r="A3172" s="133"/>
      <c r="D3172" s="8"/>
    </row>
    <row r="3173" spans="1:4" x14ac:dyDescent="0.25">
      <c r="A3173" s="133"/>
      <c r="D3173" s="8"/>
    </row>
    <row r="3174" spans="1:4" x14ac:dyDescent="0.25">
      <c r="A3174" s="133"/>
      <c r="D3174" s="8"/>
    </row>
    <row r="3175" spans="1:4" x14ac:dyDescent="0.25">
      <c r="A3175" s="133"/>
      <c r="D3175" s="8"/>
    </row>
    <row r="3176" spans="1:4" x14ac:dyDescent="0.25">
      <c r="A3176" s="133"/>
      <c r="D3176" s="8"/>
    </row>
    <row r="3177" spans="1:4" x14ac:dyDescent="0.25">
      <c r="A3177" s="133"/>
      <c r="D3177" s="8"/>
    </row>
    <row r="3178" spans="1:4" x14ac:dyDescent="0.25">
      <c r="A3178" s="133"/>
      <c r="D3178" s="8"/>
    </row>
    <row r="3179" spans="1:4" x14ac:dyDescent="0.25">
      <c r="A3179" s="133"/>
      <c r="D3179" s="8"/>
    </row>
    <row r="3180" spans="1:4" x14ac:dyDescent="0.25">
      <c r="A3180" s="133"/>
      <c r="D3180" s="8"/>
    </row>
    <row r="3181" spans="1:4" x14ac:dyDescent="0.25">
      <c r="A3181" s="133"/>
      <c r="D3181" s="8"/>
    </row>
    <row r="3182" spans="1:4" x14ac:dyDescent="0.25">
      <c r="A3182" s="133"/>
      <c r="D3182" s="8"/>
    </row>
    <row r="3183" spans="1:4" x14ac:dyDescent="0.25">
      <c r="A3183" s="133"/>
      <c r="D3183" s="8"/>
    </row>
    <row r="3184" spans="1:4" x14ac:dyDescent="0.25">
      <c r="A3184" s="133"/>
      <c r="D3184" s="8"/>
    </row>
    <row r="3185" spans="1:4" x14ac:dyDescent="0.25">
      <c r="A3185" s="133"/>
      <c r="D3185" s="8"/>
    </row>
    <row r="3186" spans="1:4" x14ac:dyDescent="0.25">
      <c r="A3186" s="133"/>
      <c r="D3186" s="8"/>
    </row>
    <row r="3187" spans="1:4" x14ac:dyDescent="0.25">
      <c r="A3187" s="133"/>
      <c r="D3187" s="8"/>
    </row>
    <row r="3188" spans="1:4" x14ac:dyDescent="0.25">
      <c r="A3188" s="133"/>
      <c r="D3188" s="8"/>
    </row>
    <row r="3189" spans="1:4" x14ac:dyDescent="0.25">
      <c r="A3189" s="133"/>
      <c r="D3189" s="8"/>
    </row>
    <row r="3190" spans="1:4" x14ac:dyDescent="0.25">
      <c r="A3190" s="133"/>
      <c r="D3190" s="8"/>
    </row>
    <row r="3191" spans="1:4" x14ac:dyDescent="0.25">
      <c r="A3191" s="133"/>
      <c r="D3191" s="8"/>
    </row>
    <row r="3192" spans="1:4" x14ac:dyDescent="0.25">
      <c r="A3192" s="133"/>
      <c r="D3192" s="8"/>
    </row>
    <row r="3193" spans="1:4" x14ac:dyDescent="0.25">
      <c r="A3193" s="133"/>
      <c r="D3193" s="8"/>
    </row>
    <row r="3194" spans="1:4" x14ac:dyDescent="0.25">
      <c r="A3194" s="133"/>
      <c r="D3194" s="8"/>
    </row>
    <row r="3195" spans="1:4" x14ac:dyDescent="0.25">
      <c r="A3195" s="133"/>
      <c r="D3195" s="8"/>
    </row>
    <row r="3196" spans="1:4" x14ac:dyDescent="0.25">
      <c r="A3196" s="133"/>
      <c r="D3196" s="8"/>
    </row>
    <row r="3197" spans="1:4" x14ac:dyDescent="0.25">
      <c r="A3197" s="133"/>
      <c r="D3197" s="8"/>
    </row>
    <row r="3198" spans="1:4" x14ac:dyDescent="0.25">
      <c r="A3198" s="133"/>
      <c r="D3198" s="8"/>
    </row>
    <row r="3199" spans="1:4" x14ac:dyDescent="0.25">
      <c r="A3199" s="133"/>
      <c r="D3199" s="8"/>
    </row>
    <row r="3200" spans="1:4" x14ac:dyDescent="0.25">
      <c r="A3200" s="133"/>
      <c r="D3200" s="8"/>
    </row>
    <row r="3201" spans="1:4" x14ac:dyDescent="0.25">
      <c r="A3201" s="133"/>
      <c r="D3201" s="8"/>
    </row>
    <row r="3202" spans="1:4" x14ac:dyDescent="0.25">
      <c r="A3202" s="133"/>
      <c r="D3202" s="8"/>
    </row>
    <row r="3203" spans="1:4" x14ac:dyDescent="0.25">
      <c r="A3203" s="133"/>
      <c r="D3203" s="8"/>
    </row>
    <row r="3204" spans="1:4" x14ac:dyDescent="0.25">
      <c r="A3204" s="133"/>
      <c r="D3204" s="8"/>
    </row>
    <row r="3205" spans="1:4" x14ac:dyDescent="0.25">
      <c r="A3205" s="133"/>
      <c r="D3205" s="8"/>
    </row>
    <row r="3206" spans="1:4" x14ac:dyDescent="0.25">
      <c r="A3206" s="133"/>
      <c r="D3206" s="8"/>
    </row>
    <row r="3207" spans="1:4" x14ac:dyDescent="0.25">
      <c r="A3207" s="133"/>
      <c r="D3207" s="8"/>
    </row>
    <row r="3208" spans="1:4" x14ac:dyDescent="0.25">
      <c r="A3208" s="133"/>
      <c r="D3208" s="8"/>
    </row>
    <row r="3209" spans="1:4" x14ac:dyDescent="0.25">
      <c r="A3209" s="133"/>
      <c r="D3209" s="8"/>
    </row>
    <row r="3210" spans="1:4" x14ac:dyDescent="0.25">
      <c r="A3210" s="133"/>
      <c r="D3210" s="8"/>
    </row>
    <row r="3211" spans="1:4" x14ac:dyDescent="0.25">
      <c r="A3211" s="133"/>
      <c r="D3211" s="8"/>
    </row>
    <row r="3212" spans="1:4" x14ac:dyDescent="0.25">
      <c r="A3212" s="133"/>
      <c r="D3212" s="8"/>
    </row>
    <row r="3213" spans="1:4" x14ac:dyDescent="0.25">
      <c r="A3213" s="133"/>
      <c r="D3213" s="8"/>
    </row>
    <row r="3214" spans="1:4" x14ac:dyDescent="0.25">
      <c r="A3214" s="133"/>
      <c r="D3214" s="8"/>
    </row>
    <row r="3215" spans="1:4" x14ac:dyDescent="0.25">
      <c r="A3215" s="133"/>
      <c r="D3215" s="8"/>
    </row>
    <row r="3216" spans="1:4" x14ac:dyDescent="0.25">
      <c r="A3216" s="133"/>
      <c r="D3216" s="8"/>
    </row>
    <row r="3217" spans="1:4" x14ac:dyDescent="0.25">
      <c r="A3217" s="133"/>
      <c r="D3217" s="8"/>
    </row>
    <row r="3218" spans="1:4" x14ac:dyDescent="0.25">
      <c r="A3218" s="133"/>
      <c r="D3218" s="8"/>
    </row>
    <row r="3219" spans="1:4" x14ac:dyDescent="0.25">
      <c r="A3219" s="133"/>
      <c r="D3219" s="8"/>
    </row>
    <row r="3220" spans="1:4" x14ac:dyDescent="0.25">
      <c r="A3220" s="133"/>
      <c r="D3220" s="8"/>
    </row>
    <row r="3221" spans="1:4" x14ac:dyDescent="0.25">
      <c r="A3221" s="133"/>
      <c r="D3221" s="8"/>
    </row>
    <row r="3222" spans="1:4" x14ac:dyDescent="0.25">
      <c r="A3222" s="133"/>
      <c r="D3222" s="8"/>
    </row>
    <row r="3223" spans="1:4" x14ac:dyDescent="0.25">
      <c r="A3223" s="133"/>
      <c r="D3223" s="8"/>
    </row>
    <row r="3224" spans="1:4" x14ac:dyDescent="0.25">
      <c r="A3224" s="133"/>
      <c r="D3224" s="8"/>
    </row>
    <row r="3225" spans="1:4" x14ac:dyDescent="0.25">
      <c r="A3225" s="133"/>
      <c r="D3225" s="8"/>
    </row>
    <row r="3226" spans="1:4" x14ac:dyDescent="0.25">
      <c r="A3226" s="133"/>
      <c r="D3226" s="8"/>
    </row>
    <row r="3227" spans="1:4" x14ac:dyDescent="0.25">
      <c r="A3227" s="133"/>
      <c r="D3227" s="8"/>
    </row>
    <row r="3228" spans="1:4" x14ac:dyDescent="0.25">
      <c r="A3228" s="133"/>
      <c r="D3228" s="8"/>
    </row>
    <row r="3229" spans="1:4" x14ac:dyDescent="0.25">
      <c r="A3229" s="133"/>
      <c r="D3229" s="8"/>
    </row>
    <row r="3230" spans="1:4" x14ac:dyDescent="0.25">
      <c r="A3230" s="133"/>
      <c r="D3230" s="8"/>
    </row>
    <row r="3231" spans="1:4" x14ac:dyDescent="0.25">
      <c r="A3231" s="133"/>
      <c r="D3231" s="8"/>
    </row>
    <row r="3232" spans="1:4" x14ac:dyDescent="0.25">
      <c r="A3232" s="133"/>
      <c r="D3232" s="8"/>
    </row>
    <row r="3233" spans="1:4" x14ac:dyDescent="0.25">
      <c r="A3233" s="133"/>
      <c r="D3233" s="8"/>
    </row>
    <row r="3234" spans="1:4" x14ac:dyDescent="0.25">
      <c r="A3234" s="133"/>
      <c r="D3234" s="8"/>
    </row>
    <row r="3235" spans="1:4" x14ac:dyDescent="0.25">
      <c r="A3235" s="133"/>
      <c r="D3235" s="8"/>
    </row>
    <row r="3236" spans="1:4" x14ac:dyDescent="0.25">
      <c r="A3236" s="133"/>
      <c r="D3236" s="8"/>
    </row>
    <row r="3237" spans="1:4" x14ac:dyDescent="0.25">
      <c r="A3237" s="133"/>
      <c r="D3237" s="8"/>
    </row>
    <row r="3238" spans="1:4" x14ac:dyDescent="0.25">
      <c r="A3238" s="133"/>
      <c r="D3238" s="8"/>
    </row>
    <row r="3239" spans="1:4" x14ac:dyDescent="0.25">
      <c r="A3239" s="133"/>
      <c r="D3239" s="8"/>
    </row>
    <row r="3240" spans="1:4" x14ac:dyDescent="0.25">
      <c r="A3240" s="133"/>
      <c r="D3240" s="8"/>
    </row>
    <row r="3241" spans="1:4" x14ac:dyDescent="0.25">
      <c r="A3241" s="133"/>
      <c r="D3241" s="8"/>
    </row>
    <row r="3242" spans="1:4" x14ac:dyDescent="0.25">
      <c r="A3242" s="133"/>
      <c r="D3242" s="8"/>
    </row>
    <row r="3243" spans="1:4" x14ac:dyDescent="0.25">
      <c r="A3243" s="133"/>
      <c r="D3243" s="8"/>
    </row>
    <row r="3244" spans="1:4" x14ac:dyDescent="0.25">
      <c r="A3244" s="133"/>
      <c r="D3244" s="8"/>
    </row>
    <row r="3245" spans="1:4" x14ac:dyDescent="0.25">
      <c r="A3245" s="133"/>
      <c r="D3245" s="8"/>
    </row>
    <row r="3246" spans="1:4" x14ac:dyDescent="0.25">
      <c r="A3246" s="133"/>
      <c r="D3246" s="8"/>
    </row>
    <row r="3247" spans="1:4" x14ac:dyDescent="0.25">
      <c r="A3247" s="133"/>
      <c r="D3247" s="8"/>
    </row>
    <row r="3248" spans="1:4" x14ac:dyDescent="0.25">
      <c r="A3248" s="133"/>
      <c r="D3248" s="8"/>
    </row>
    <row r="3249" spans="1:4" x14ac:dyDescent="0.25">
      <c r="A3249" s="133"/>
      <c r="D3249" s="8"/>
    </row>
    <row r="3250" spans="1:4" x14ac:dyDescent="0.25">
      <c r="A3250" s="133"/>
      <c r="D3250" s="8"/>
    </row>
    <row r="3251" spans="1:4" x14ac:dyDescent="0.25">
      <c r="A3251" s="133"/>
      <c r="D3251" s="8"/>
    </row>
    <row r="3252" spans="1:4" x14ac:dyDescent="0.25">
      <c r="A3252" s="133"/>
      <c r="D3252" s="8"/>
    </row>
    <row r="3253" spans="1:4" x14ac:dyDescent="0.25">
      <c r="A3253" s="133"/>
      <c r="D3253" s="8"/>
    </row>
    <row r="3254" spans="1:4" x14ac:dyDescent="0.25">
      <c r="A3254" s="133"/>
      <c r="D3254" s="8"/>
    </row>
    <row r="3255" spans="1:4" x14ac:dyDescent="0.25">
      <c r="A3255" s="133"/>
      <c r="D3255" s="8"/>
    </row>
    <row r="3256" spans="1:4" x14ac:dyDescent="0.25">
      <c r="A3256" s="133"/>
      <c r="D3256" s="8"/>
    </row>
    <row r="3257" spans="1:4" x14ac:dyDescent="0.25">
      <c r="A3257" s="133"/>
      <c r="D3257" s="8"/>
    </row>
    <row r="3258" spans="1:4" x14ac:dyDescent="0.25">
      <c r="A3258" s="133"/>
      <c r="D3258" s="8"/>
    </row>
    <row r="3259" spans="1:4" x14ac:dyDescent="0.25">
      <c r="A3259" s="133"/>
      <c r="D3259" s="8"/>
    </row>
    <row r="3260" spans="1:4" x14ac:dyDescent="0.25">
      <c r="A3260" s="133"/>
      <c r="D3260" s="8"/>
    </row>
    <row r="3261" spans="1:4" x14ac:dyDescent="0.25">
      <c r="A3261" s="133"/>
      <c r="D3261" s="8"/>
    </row>
    <row r="3262" spans="1:4" x14ac:dyDescent="0.25">
      <c r="A3262" s="133"/>
      <c r="D3262" s="8"/>
    </row>
    <row r="3263" spans="1:4" x14ac:dyDescent="0.25">
      <c r="A3263" s="133"/>
      <c r="D3263" s="8"/>
    </row>
    <row r="3264" spans="1:4" x14ac:dyDescent="0.25">
      <c r="A3264" s="133"/>
      <c r="D3264" s="8"/>
    </row>
    <row r="3265" spans="1:4" x14ac:dyDescent="0.25">
      <c r="A3265" s="133"/>
      <c r="D3265" s="8"/>
    </row>
    <row r="3266" spans="1:4" x14ac:dyDescent="0.25">
      <c r="A3266" s="133"/>
      <c r="D3266" s="8"/>
    </row>
    <row r="3267" spans="1:4" x14ac:dyDescent="0.25">
      <c r="A3267" s="133"/>
      <c r="D3267" s="8"/>
    </row>
    <row r="3268" spans="1:4" x14ac:dyDescent="0.25">
      <c r="A3268" s="133"/>
      <c r="D3268" s="8"/>
    </row>
    <row r="3269" spans="1:4" x14ac:dyDescent="0.25">
      <c r="A3269" s="133"/>
      <c r="D3269" s="8"/>
    </row>
    <row r="3270" spans="1:4" x14ac:dyDescent="0.25">
      <c r="A3270" s="133"/>
      <c r="D3270" s="8"/>
    </row>
    <row r="3271" spans="1:4" x14ac:dyDescent="0.25">
      <c r="A3271" s="133"/>
      <c r="D3271" s="8"/>
    </row>
    <row r="3272" spans="1:4" x14ac:dyDescent="0.25">
      <c r="A3272" s="133"/>
      <c r="D3272" s="8"/>
    </row>
    <row r="3273" spans="1:4" x14ac:dyDescent="0.25">
      <c r="A3273" s="133"/>
      <c r="D3273" s="8"/>
    </row>
    <row r="3274" spans="1:4" x14ac:dyDescent="0.25">
      <c r="A3274" s="133"/>
      <c r="D3274" s="8"/>
    </row>
    <row r="3275" spans="1:4" x14ac:dyDescent="0.25">
      <c r="A3275" s="133"/>
      <c r="D3275" s="8"/>
    </row>
    <row r="3276" spans="1:4" x14ac:dyDescent="0.25">
      <c r="A3276" s="133"/>
      <c r="D3276" s="8"/>
    </row>
    <row r="3277" spans="1:4" x14ac:dyDescent="0.25">
      <c r="A3277" s="133"/>
      <c r="D3277" s="8"/>
    </row>
    <row r="3278" spans="1:4" x14ac:dyDescent="0.25">
      <c r="A3278" s="133"/>
      <c r="D3278" s="8"/>
    </row>
    <row r="3279" spans="1:4" x14ac:dyDescent="0.25">
      <c r="A3279" s="133"/>
      <c r="D3279" s="8"/>
    </row>
    <row r="3280" spans="1:4" x14ac:dyDescent="0.25">
      <c r="A3280" s="133"/>
      <c r="D3280" s="8"/>
    </row>
    <row r="3281" spans="1:4" x14ac:dyDescent="0.25">
      <c r="A3281" s="133"/>
      <c r="D3281" s="8"/>
    </row>
    <row r="3282" spans="1:4" x14ac:dyDescent="0.25">
      <c r="A3282" s="133"/>
      <c r="D3282" s="8"/>
    </row>
    <row r="3283" spans="1:4" x14ac:dyDescent="0.25">
      <c r="A3283" s="133"/>
      <c r="D3283" s="8"/>
    </row>
    <row r="3284" spans="1:4" x14ac:dyDescent="0.25">
      <c r="A3284" s="133"/>
      <c r="D3284" s="8"/>
    </row>
    <row r="3285" spans="1:4" x14ac:dyDescent="0.25">
      <c r="A3285" s="133"/>
      <c r="D3285" s="8"/>
    </row>
    <row r="3286" spans="1:4" x14ac:dyDescent="0.25">
      <c r="A3286" s="133"/>
      <c r="D3286" s="8"/>
    </row>
    <row r="3287" spans="1:4" x14ac:dyDescent="0.25">
      <c r="A3287" s="133"/>
      <c r="D3287" s="8"/>
    </row>
    <row r="3288" spans="1:4" x14ac:dyDescent="0.25">
      <c r="A3288" s="133"/>
      <c r="D3288" s="8"/>
    </row>
    <row r="3289" spans="1:4" x14ac:dyDescent="0.25">
      <c r="A3289" s="133"/>
      <c r="D3289" s="8"/>
    </row>
    <row r="3290" spans="1:4" x14ac:dyDescent="0.25">
      <c r="A3290" s="133"/>
      <c r="D3290" s="8"/>
    </row>
    <row r="3291" spans="1:4" x14ac:dyDescent="0.25">
      <c r="A3291" s="133"/>
      <c r="D3291" s="8"/>
    </row>
    <row r="3292" spans="1:4" x14ac:dyDescent="0.25">
      <c r="A3292" s="133"/>
      <c r="D3292" s="8"/>
    </row>
    <row r="3293" spans="1:4" x14ac:dyDescent="0.25">
      <c r="A3293" s="133"/>
      <c r="D3293" s="8"/>
    </row>
    <row r="3294" spans="1:4" x14ac:dyDescent="0.25">
      <c r="A3294" s="133"/>
      <c r="D3294" s="8"/>
    </row>
    <row r="3295" spans="1:4" x14ac:dyDescent="0.25">
      <c r="A3295" s="133"/>
      <c r="D3295" s="8"/>
    </row>
    <row r="3296" spans="1:4" x14ac:dyDescent="0.25">
      <c r="A3296" s="133"/>
      <c r="D3296" s="8"/>
    </row>
    <row r="3297" spans="1:4" x14ac:dyDescent="0.25">
      <c r="A3297" s="133"/>
      <c r="D3297" s="8"/>
    </row>
    <row r="3298" spans="1:4" x14ac:dyDescent="0.25">
      <c r="A3298" s="133"/>
      <c r="D3298" s="8"/>
    </row>
    <row r="3299" spans="1:4" x14ac:dyDescent="0.25">
      <c r="A3299" s="133"/>
      <c r="D3299" s="8"/>
    </row>
    <row r="3300" spans="1:4" x14ac:dyDescent="0.25">
      <c r="A3300" s="133"/>
      <c r="D3300" s="8"/>
    </row>
    <row r="3301" spans="1:4" x14ac:dyDescent="0.25">
      <c r="A3301" s="133"/>
      <c r="D3301" s="8"/>
    </row>
    <row r="3302" spans="1:4" x14ac:dyDescent="0.25">
      <c r="A3302" s="133"/>
      <c r="D3302" s="8"/>
    </row>
    <row r="3303" spans="1:4" x14ac:dyDescent="0.25">
      <c r="A3303" s="133"/>
      <c r="D3303" s="8"/>
    </row>
    <row r="3304" spans="1:4" x14ac:dyDescent="0.25">
      <c r="A3304" s="133"/>
      <c r="D3304" s="8"/>
    </row>
    <row r="3305" spans="1:4" x14ac:dyDescent="0.25">
      <c r="A3305" s="133"/>
      <c r="D3305" s="8"/>
    </row>
    <row r="3306" spans="1:4" x14ac:dyDescent="0.25">
      <c r="A3306" s="133"/>
      <c r="D3306" s="8"/>
    </row>
    <row r="3307" spans="1:4" x14ac:dyDescent="0.25">
      <c r="A3307" s="133"/>
      <c r="D3307" s="8"/>
    </row>
    <row r="3308" spans="1:4" x14ac:dyDescent="0.25">
      <c r="A3308" s="133"/>
      <c r="D3308" s="8"/>
    </row>
    <row r="3309" spans="1:4" x14ac:dyDescent="0.25">
      <c r="A3309" s="133"/>
      <c r="D3309" s="8"/>
    </row>
    <row r="3310" spans="1:4" x14ac:dyDescent="0.25">
      <c r="A3310" s="133"/>
      <c r="D3310" s="8"/>
    </row>
    <row r="3311" spans="1:4" x14ac:dyDescent="0.25">
      <c r="A3311" s="133"/>
      <c r="D3311" s="8"/>
    </row>
    <row r="3312" spans="1:4" x14ac:dyDescent="0.25">
      <c r="A3312" s="133"/>
      <c r="D3312" s="8"/>
    </row>
    <row r="3313" spans="1:4" x14ac:dyDescent="0.25">
      <c r="A3313" s="133"/>
      <c r="D3313" s="8"/>
    </row>
    <row r="3314" spans="1:4" x14ac:dyDescent="0.25">
      <c r="A3314" s="133"/>
      <c r="D3314" s="8"/>
    </row>
    <row r="3315" spans="1:4" x14ac:dyDescent="0.25">
      <c r="A3315" s="133"/>
      <c r="D3315" s="8"/>
    </row>
    <row r="3316" spans="1:4" x14ac:dyDescent="0.25">
      <c r="A3316" s="133"/>
      <c r="D3316" s="8"/>
    </row>
    <row r="3317" spans="1:4" x14ac:dyDescent="0.25">
      <c r="A3317" s="133"/>
      <c r="D3317" s="8"/>
    </row>
    <row r="3318" spans="1:4" x14ac:dyDescent="0.25">
      <c r="A3318" s="133"/>
      <c r="D3318" s="8"/>
    </row>
    <row r="3319" spans="1:4" x14ac:dyDescent="0.25">
      <c r="A3319" s="133"/>
      <c r="D3319" s="8"/>
    </row>
    <row r="3320" spans="1:4" x14ac:dyDescent="0.25">
      <c r="A3320" s="133"/>
      <c r="D3320" s="8"/>
    </row>
    <row r="3321" spans="1:4" x14ac:dyDescent="0.25">
      <c r="A3321" s="133"/>
      <c r="D3321" s="8"/>
    </row>
    <row r="3322" spans="1:4" x14ac:dyDescent="0.25">
      <c r="A3322" s="133"/>
      <c r="D3322" s="8"/>
    </row>
    <row r="3323" spans="1:4" x14ac:dyDescent="0.25">
      <c r="A3323" s="133"/>
      <c r="D3323" s="8"/>
    </row>
    <row r="3324" spans="1:4" x14ac:dyDescent="0.25">
      <c r="A3324" s="133"/>
      <c r="D3324" s="8"/>
    </row>
    <row r="3325" spans="1:4" x14ac:dyDescent="0.25">
      <c r="A3325" s="133"/>
      <c r="D3325" s="8"/>
    </row>
    <row r="3326" spans="1:4" x14ac:dyDescent="0.25">
      <c r="A3326" s="133"/>
      <c r="D3326" s="8"/>
    </row>
    <row r="3327" spans="1:4" x14ac:dyDescent="0.25">
      <c r="A3327" s="133"/>
      <c r="D3327" s="8"/>
    </row>
    <row r="3328" spans="1:4" x14ac:dyDescent="0.25">
      <c r="A3328" s="133"/>
      <c r="D3328" s="8"/>
    </row>
    <row r="3329" spans="1:4" x14ac:dyDescent="0.25">
      <c r="A3329" s="133"/>
      <c r="D3329" s="8"/>
    </row>
    <row r="3330" spans="1:4" x14ac:dyDescent="0.25">
      <c r="A3330" s="133"/>
      <c r="D3330" s="8"/>
    </row>
    <row r="3331" spans="1:4" x14ac:dyDescent="0.25">
      <c r="A3331" s="133"/>
      <c r="D3331" s="8"/>
    </row>
    <row r="3332" spans="1:4" x14ac:dyDescent="0.25">
      <c r="A3332" s="133"/>
      <c r="D3332" s="8"/>
    </row>
    <row r="3333" spans="1:4" x14ac:dyDescent="0.25">
      <c r="A3333" s="133"/>
      <c r="D3333" s="8"/>
    </row>
    <row r="3334" spans="1:4" x14ac:dyDescent="0.25">
      <c r="A3334" s="133"/>
      <c r="D3334" s="8"/>
    </row>
    <row r="3335" spans="1:4" x14ac:dyDescent="0.25">
      <c r="A3335" s="133"/>
      <c r="D3335" s="8"/>
    </row>
    <row r="3336" spans="1:4" x14ac:dyDescent="0.25">
      <c r="A3336" s="133"/>
      <c r="D3336" s="8"/>
    </row>
    <row r="3337" spans="1:4" x14ac:dyDescent="0.25">
      <c r="A3337" s="133"/>
      <c r="D3337" s="8"/>
    </row>
    <row r="3338" spans="1:4" x14ac:dyDescent="0.25">
      <c r="A3338" s="133"/>
      <c r="D3338" s="8"/>
    </row>
    <row r="3339" spans="1:4" x14ac:dyDescent="0.25">
      <c r="A3339" s="133"/>
      <c r="D3339" s="8"/>
    </row>
    <row r="3340" spans="1:4" x14ac:dyDescent="0.25">
      <c r="A3340" s="133"/>
      <c r="D3340" s="8"/>
    </row>
    <row r="3341" spans="1:4" x14ac:dyDescent="0.25">
      <c r="A3341" s="133"/>
      <c r="D3341" s="8"/>
    </row>
    <row r="3342" spans="1:4" x14ac:dyDescent="0.25">
      <c r="A3342" s="133"/>
      <c r="D3342" s="8"/>
    </row>
    <row r="3343" spans="1:4" x14ac:dyDescent="0.25">
      <c r="A3343" s="133"/>
      <c r="D3343" s="8"/>
    </row>
    <row r="3344" spans="1:4" x14ac:dyDescent="0.25">
      <c r="A3344" s="133"/>
      <c r="D3344" s="8"/>
    </row>
    <row r="3345" spans="1:4" x14ac:dyDescent="0.25">
      <c r="A3345" s="133"/>
      <c r="D3345" s="8"/>
    </row>
    <row r="3346" spans="1:4" x14ac:dyDescent="0.25">
      <c r="A3346" s="133"/>
      <c r="D3346" s="8"/>
    </row>
    <row r="3347" spans="1:4" x14ac:dyDescent="0.25">
      <c r="A3347" s="133"/>
      <c r="D3347" s="8"/>
    </row>
    <row r="3348" spans="1:4" x14ac:dyDescent="0.25">
      <c r="A3348" s="133"/>
      <c r="D3348" s="8"/>
    </row>
    <row r="3349" spans="1:4" x14ac:dyDescent="0.25">
      <c r="A3349" s="133"/>
      <c r="D3349" s="8"/>
    </row>
    <row r="3350" spans="1:4" x14ac:dyDescent="0.25">
      <c r="A3350" s="133"/>
      <c r="D3350" s="8"/>
    </row>
    <row r="3351" spans="1:4" x14ac:dyDescent="0.25">
      <c r="A3351" s="133"/>
      <c r="D3351" s="8"/>
    </row>
    <row r="3352" spans="1:4" x14ac:dyDescent="0.25">
      <c r="A3352" s="133"/>
      <c r="D3352" s="8"/>
    </row>
    <row r="3353" spans="1:4" x14ac:dyDescent="0.25">
      <c r="A3353" s="133"/>
      <c r="D3353" s="8"/>
    </row>
    <row r="3354" spans="1:4" x14ac:dyDescent="0.25">
      <c r="A3354" s="133"/>
      <c r="D3354" s="8"/>
    </row>
    <row r="3355" spans="1:4" x14ac:dyDescent="0.25">
      <c r="A3355" s="133"/>
      <c r="D3355" s="8"/>
    </row>
    <row r="3356" spans="1:4" x14ac:dyDescent="0.25">
      <c r="A3356" s="133"/>
      <c r="D3356" s="8"/>
    </row>
    <row r="3357" spans="1:4" x14ac:dyDescent="0.25">
      <c r="A3357" s="133"/>
      <c r="D3357" s="8"/>
    </row>
    <row r="3358" spans="1:4" x14ac:dyDescent="0.25">
      <c r="A3358" s="133"/>
      <c r="D3358" s="8"/>
    </row>
    <row r="3359" spans="1:4" x14ac:dyDescent="0.25">
      <c r="A3359" s="133"/>
      <c r="D3359" s="8"/>
    </row>
    <row r="3360" spans="1:4" x14ac:dyDescent="0.25">
      <c r="A3360" s="133"/>
      <c r="D3360" s="8"/>
    </row>
    <row r="3361" spans="1:4" x14ac:dyDescent="0.25">
      <c r="A3361" s="133"/>
      <c r="D3361" s="8"/>
    </row>
    <row r="3362" spans="1:4" x14ac:dyDescent="0.25">
      <c r="A3362" s="133"/>
      <c r="D3362" s="8"/>
    </row>
    <row r="3363" spans="1:4" x14ac:dyDescent="0.25">
      <c r="A3363" s="133"/>
      <c r="D3363" s="8"/>
    </row>
    <row r="3364" spans="1:4" x14ac:dyDescent="0.25">
      <c r="A3364" s="133"/>
      <c r="D3364" s="8"/>
    </row>
    <row r="3365" spans="1:4" x14ac:dyDescent="0.25">
      <c r="A3365" s="133"/>
      <c r="D3365" s="8"/>
    </row>
    <row r="3366" spans="1:4" x14ac:dyDescent="0.25">
      <c r="A3366" s="133"/>
      <c r="D3366" s="8"/>
    </row>
    <row r="3367" spans="1:4" x14ac:dyDescent="0.25">
      <c r="A3367" s="133"/>
      <c r="D3367" s="8"/>
    </row>
    <row r="3368" spans="1:4" x14ac:dyDescent="0.25">
      <c r="A3368" s="133"/>
      <c r="D3368" s="8"/>
    </row>
    <row r="3369" spans="1:4" x14ac:dyDescent="0.25">
      <c r="A3369" s="133"/>
      <c r="D3369" s="8"/>
    </row>
    <row r="3370" spans="1:4" x14ac:dyDescent="0.25">
      <c r="A3370" s="133"/>
      <c r="D3370" s="8"/>
    </row>
    <row r="3371" spans="1:4" x14ac:dyDescent="0.25">
      <c r="A3371" s="133"/>
      <c r="D3371" s="8"/>
    </row>
    <row r="3372" spans="1:4" x14ac:dyDescent="0.25">
      <c r="A3372" s="133"/>
      <c r="D3372" s="8"/>
    </row>
    <row r="3373" spans="1:4" x14ac:dyDescent="0.25">
      <c r="A3373" s="133"/>
      <c r="D3373" s="8"/>
    </row>
    <row r="3374" spans="1:4" x14ac:dyDescent="0.25">
      <c r="A3374" s="133"/>
      <c r="D3374" s="8"/>
    </row>
    <row r="3375" spans="1:4" x14ac:dyDescent="0.25">
      <c r="A3375" s="133"/>
      <c r="D3375" s="8"/>
    </row>
    <row r="3376" spans="1:4" x14ac:dyDescent="0.25">
      <c r="A3376" s="133"/>
      <c r="D3376" s="8"/>
    </row>
    <row r="3377" spans="1:4" x14ac:dyDescent="0.25">
      <c r="A3377" s="133"/>
      <c r="D3377" s="8"/>
    </row>
    <row r="3378" spans="1:4" x14ac:dyDescent="0.25">
      <c r="A3378" s="133"/>
      <c r="D3378" s="8"/>
    </row>
    <row r="3379" spans="1:4" x14ac:dyDescent="0.25">
      <c r="A3379" s="133"/>
      <c r="D3379" s="8"/>
    </row>
    <row r="3380" spans="1:4" x14ac:dyDescent="0.25">
      <c r="A3380" s="133"/>
      <c r="D3380" s="8"/>
    </row>
    <row r="3381" spans="1:4" x14ac:dyDescent="0.25">
      <c r="A3381" s="133"/>
      <c r="D3381" s="8"/>
    </row>
    <row r="3382" spans="1:4" x14ac:dyDescent="0.25">
      <c r="A3382" s="133"/>
      <c r="D3382" s="8"/>
    </row>
    <row r="3383" spans="1:4" x14ac:dyDescent="0.25">
      <c r="A3383" s="133"/>
      <c r="D3383" s="8"/>
    </row>
    <row r="3384" spans="1:4" x14ac:dyDescent="0.25">
      <c r="A3384" s="133"/>
      <c r="D3384" s="8"/>
    </row>
    <row r="3385" spans="1:4" x14ac:dyDescent="0.25">
      <c r="A3385" s="133"/>
      <c r="D3385" s="8"/>
    </row>
    <row r="3386" spans="1:4" x14ac:dyDescent="0.25">
      <c r="A3386" s="133"/>
      <c r="D3386" s="8"/>
    </row>
    <row r="3387" spans="1:4" x14ac:dyDescent="0.25">
      <c r="A3387" s="133"/>
      <c r="D3387" s="8"/>
    </row>
    <row r="3388" spans="1:4" x14ac:dyDescent="0.25">
      <c r="A3388" s="133"/>
      <c r="D3388" s="8"/>
    </row>
    <row r="3389" spans="1:4" x14ac:dyDescent="0.25">
      <c r="A3389" s="133"/>
      <c r="D3389" s="8"/>
    </row>
    <row r="3390" spans="1:4" x14ac:dyDescent="0.25">
      <c r="A3390" s="133"/>
      <c r="D3390" s="8"/>
    </row>
    <row r="3391" spans="1:4" x14ac:dyDescent="0.25">
      <c r="A3391" s="133"/>
      <c r="D3391" s="8"/>
    </row>
    <row r="3392" spans="1:4" x14ac:dyDescent="0.25">
      <c r="A3392" s="133"/>
      <c r="D3392" s="8"/>
    </row>
    <row r="3393" spans="1:4" x14ac:dyDescent="0.25">
      <c r="A3393" s="133"/>
      <c r="D3393" s="8"/>
    </row>
    <row r="3394" spans="1:4" x14ac:dyDescent="0.25">
      <c r="A3394" s="133"/>
      <c r="D3394" s="8"/>
    </row>
    <row r="3395" spans="1:4" x14ac:dyDescent="0.25">
      <c r="A3395" s="133"/>
      <c r="D3395" s="8"/>
    </row>
    <row r="3396" spans="1:4" x14ac:dyDescent="0.25">
      <c r="A3396" s="133"/>
      <c r="D3396" s="8"/>
    </row>
    <row r="3397" spans="1:4" x14ac:dyDescent="0.25">
      <c r="A3397" s="133"/>
      <c r="D3397" s="8"/>
    </row>
    <row r="3398" spans="1:4" x14ac:dyDescent="0.25">
      <c r="A3398" s="133"/>
      <c r="D3398" s="8"/>
    </row>
    <row r="3399" spans="1:4" x14ac:dyDescent="0.25">
      <c r="A3399" s="133"/>
      <c r="D3399" s="8"/>
    </row>
    <row r="3400" spans="1:4" x14ac:dyDescent="0.25">
      <c r="A3400" s="133"/>
      <c r="D3400" s="8"/>
    </row>
    <row r="3401" spans="1:4" x14ac:dyDescent="0.25">
      <c r="A3401" s="133"/>
      <c r="D3401" s="8"/>
    </row>
    <row r="3402" spans="1:4" x14ac:dyDescent="0.25">
      <c r="A3402" s="133"/>
      <c r="D3402" s="8"/>
    </row>
    <row r="3403" spans="1:4" x14ac:dyDescent="0.25">
      <c r="A3403" s="133"/>
      <c r="D3403" s="8"/>
    </row>
    <row r="3404" spans="1:4" x14ac:dyDescent="0.25">
      <c r="A3404" s="133"/>
      <c r="D3404" s="8"/>
    </row>
    <row r="3405" spans="1:4" x14ac:dyDescent="0.25">
      <c r="A3405" s="133"/>
      <c r="D3405" s="8"/>
    </row>
    <row r="3406" spans="1:4" x14ac:dyDescent="0.25">
      <c r="A3406" s="133"/>
      <c r="D3406" s="8"/>
    </row>
    <row r="3407" spans="1:4" x14ac:dyDescent="0.25">
      <c r="A3407" s="133"/>
      <c r="D3407" s="8"/>
    </row>
    <row r="3408" spans="1:4" x14ac:dyDescent="0.25">
      <c r="A3408" s="133"/>
      <c r="D3408" s="8"/>
    </row>
    <row r="3409" spans="1:4" x14ac:dyDescent="0.25">
      <c r="A3409" s="133"/>
      <c r="D3409" s="8"/>
    </row>
    <row r="3410" spans="1:4" x14ac:dyDescent="0.25">
      <c r="A3410" s="133"/>
      <c r="D3410" s="8"/>
    </row>
    <row r="3411" spans="1:4" x14ac:dyDescent="0.25">
      <c r="A3411" s="133"/>
      <c r="D3411" s="8"/>
    </row>
    <row r="3412" spans="1:4" x14ac:dyDescent="0.25">
      <c r="A3412" s="133"/>
      <c r="D3412" s="8"/>
    </row>
    <row r="3413" spans="1:4" x14ac:dyDescent="0.25">
      <c r="A3413" s="133"/>
      <c r="D3413" s="8"/>
    </row>
    <row r="3414" spans="1:4" x14ac:dyDescent="0.25">
      <c r="A3414" s="133"/>
      <c r="D3414" s="8"/>
    </row>
    <row r="3415" spans="1:4" x14ac:dyDescent="0.25">
      <c r="A3415" s="133"/>
      <c r="D3415" s="8"/>
    </row>
    <row r="3416" spans="1:4" x14ac:dyDescent="0.25">
      <c r="A3416" s="133"/>
      <c r="D3416" s="8"/>
    </row>
    <row r="3417" spans="1:4" x14ac:dyDescent="0.25">
      <c r="A3417" s="133"/>
      <c r="D3417" s="8"/>
    </row>
    <row r="3418" spans="1:4" x14ac:dyDescent="0.25">
      <c r="A3418" s="133"/>
      <c r="D3418" s="8"/>
    </row>
    <row r="3419" spans="1:4" x14ac:dyDescent="0.25">
      <c r="A3419" s="133"/>
      <c r="D3419" s="8"/>
    </row>
    <row r="3420" spans="1:4" x14ac:dyDescent="0.25">
      <c r="A3420" s="133"/>
      <c r="D3420" s="8"/>
    </row>
    <row r="3421" spans="1:4" x14ac:dyDescent="0.25">
      <c r="A3421" s="133"/>
      <c r="D3421" s="8"/>
    </row>
    <row r="3422" spans="1:4" x14ac:dyDescent="0.25">
      <c r="A3422" s="133"/>
      <c r="D3422" s="8"/>
    </row>
    <row r="3423" spans="1:4" x14ac:dyDescent="0.25">
      <c r="A3423" s="133"/>
      <c r="D3423" s="8"/>
    </row>
    <row r="3424" spans="1:4" x14ac:dyDescent="0.25">
      <c r="A3424" s="133"/>
      <c r="D3424" s="8"/>
    </row>
    <row r="3425" spans="1:4" x14ac:dyDescent="0.25">
      <c r="A3425" s="133"/>
      <c r="D3425" s="8"/>
    </row>
    <row r="3426" spans="1:4" x14ac:dyDescent="0.25">
      <c r="A3426" s="133"/>
      <c r="D3426" s="8"/>
    </row>
    <row r="3427" spans="1:4" x14ac:dyDescent="0.25">
      <c r="A3427" s="133"/>
      <c r="D3427" s="8"/>
    </row>
    <row r="3428" spans="1:4" x14ac:dyDescent="0.25">
      <c r="A3428" s="133"/>
      <c r="D3428" s="8"/>
    </row>
    <row r="3429" spans="1:4" x14ac:dyDescent="0.25">
      <c r="A3429" s="133"/>
      <c r="D3429" s="8"/>
    </row>
    <row r="3430" spans="1:4" x14ac:dyDescent="0.25">
      <c r="A3430" s="133"/>
      <c r="D3430" s="8"/>
    </row>
    <row r="3431" spans="1:4" x14ac:dyDescent="0.25">
      <c r="A3431" s="133"/>
      <c r="D3431" s="8"/>
    </row>
    <row r="3432" spans="1:4" x14ac:dyDescent="0.25">
      <c r="A3432" s="133"/>
      <c r="D3432" s="8"/>
    </row>
    <row r="3433" spans="1:4" x14ac:dyDescent="0.25">
      <c r="A3433" s="133"/>
      <c r="D3433" s="8"/>
    </row>
    <row r="3434" spans="1:4" x14ac:dyDescent="0.25">
      <c r="A3434" s="133"/>
      <c r="D3434" s="8"/>
    </row>
    <row r="3435" spans="1:4" x14ac:dyDescent="0.25">
      <c r="A3435" s="133"/>
      <c r="D3435" s="8"/>
    </row>
    <row r="3436" spans="1:4" x14ac:dyDescent="0.25">
      <c r="A3436" s="133"/>
      <c r="D3436" s="8"/>
    </row>
    <row r="3437" spans="1:4" x14ac:dyDescent="0.25">
      <c r="A3437" s="133"/>
      <c r="D3437" s="8"/>
    </row>
    <row r="3438" spans="1:4" x14ac:dyDescent="0.25">
      <c r="A3438" s="133"/>
      <c r="D3438" s="8"/>
    </row>
    <row r="3439" spans="1:4" x14ac:dyDescent="0.25">
      <c r="A3439" s="133"/>
      <c r="D3439" s="8"/>
    </row>
    <row r="3440" spans="1:4" x14ac:dyDescent="0.25">
      <c r="A3440" s="133"/>
      <c r="D3440" s="8"/>
    </row>
    <row r="3441" spans="1:4" x14ac:dyDescent="0.25">
      <c r="A3441" s="133"/>
      <c r="D3441" s="8"/>
    </row>
    <row r="3442" spans="1:4" x14ac:dyDescent="0.25">
      <c r="A3442" s="133"/>
      <c r="D3442" s="8"/>
    </row>
    <row r="3443" spans="1:4" x14ac:dyDescent="0.25">
      <c r="A3443" s="133"/>
      <c r="D3443" s="8"/>
    </row>
    <row r="3444" spans="1:4" x14ac:dyDescent="0.25">
      <c r="A3444" s="133"/>
      <c r="D3444" s="8"/>
    </row>
    <row r="3445" spans="1:4" x14ac:dyDescent="0.25">
      <c r="A3445" s="133"/>
      <c r="D3445" s="8"/>
    </row>
    <row r="3446" spans="1:4" x14ac:dyDescent="0.25">
      <c r="A3446" s="133"/>
      <c r="D3446" s="8"/>
    </row>
    <row r="3447" spans="1:4" x14ac:dyDescent="0.25">
      <c r="A3447" s="133"/>
      <c r="D3447" s="8"/>
    </row>
    <row r="3448" spans="1:4" x14ac:dyDescent="0.25">
      <c r="A3448" s="133"/>
      <c r="D3448" s="8"/>
    </row>
    <row r="3449" spans="1:4" x14ac:dyDescent="0.25">
      <c r="A3449" s="133"/>
      <c r="D3449" s="8"/>
    </row>
    <row r="3450" spans="1:4" x14ac:dyDescent="0.25">
      <c r="A3450" s="133"/>
      <c r="D3450" s="8"/>
    </row>
    <row r="3451" spans="1:4" x14ac:dyDescent="0.25">
      <c r="A3451" s="133"/>
      <c r="D3451" s="8"/>
    </row>
    <row r="3452" spans="1:4" x14ac:dyDescent="0.25">
      <c r="A3452" s="133"/>
      <c r="D3452" s="8"/>
    </row>
    <row r="3453" spans="1:4" x14ac:dyDescent="0.25">
      <c r="A3453" s="133"/>
      <c r="D3453" s="8"/>
    </row>
    <row r="3454" spans="1:4" x14ac:dyDescent="0.25">
      <c r="A3454" s="133"/>
      <c r="D3454" s="8"/>
    </row>
    <row r="3455" spans="1:4" x14ac:dyDescent="0.25">
      <c r="A3455" s="133"/>
      <c r="D3455" s="8"/>
    </row>
    <row r="3456" spans="1:4" x14ac:dyDescent="0.25">
      <c r="A3456" s="133"/>
      <c r="D3456" s="8"/>
    </row>
    <row r="3457" spans="1:4" x14ac:dyDescent="0.25">
      <c r="A3457" s="133"/>
      <c r="D3457" s="8"/>
    </row>
    <row r="3458" spans="1:4" x14ac:dyDescent="0.25">
      <c r="A3458" s="133"/>
      <c r="D3458" s="8"/>
    </row>
    <row r="3459" spans="1:4" x14ac:dyDescent="0.25">
      <c r="A3459" s="133"/>
      <c r="D3459" s="8"/>
    </row>
    <row r="3460" spans="1:4" x14ac:dyDescent="0.25">
      <c r="A3460" s="133"/>
      <c r="D3460" s="8"/>
    </row>
    <row r="3461" spans="1:4" x14ac:dyDescent="0.25">
      <c r="A3461" s="133"/>
      <c r="D3461" s="8"/>
    </row>
    <row r="3462" spans="1:4" x14ac:dyDescent="0.25">
      <c r="A3462" s="133"/>
      <c r="D3462" s="8"/>
    </row>
    <row r="3463" spans="1:4" x14ac:dyDescent="0.25">
      <c r="A3463" s="133"/>
      <c r="D3463" s="8"/>
    </row>
    <row r="3464" spans="1:4" x14ac:dyDescent="0.25">
      <c r="A3464" s="133"/>
      <c r="D3464" s="8"/>
    </row>
    <row r="3465" spans="1:4" x14ac:dyDescent="0.25">
      <c r="A3465" s="133"/>
      <c r="D3465" s="8"/>
    </row>
    <row r="3466" spans="1:4" x14ac:dyDescent="0.25">
      <c r="A3466" s="133"/>
      <c r="D3466" s="8"/>
    </row>
    <row r="3467" spans="1:4" x14ac:dyDescent="0.25">
      <c r="A3467" s="133"/>
      <c r="D3467" s="8"/>
    </row>
    <row r="3468" spans="1:4" x14ac:dyDescent="0.25">
      <c r="A3468" s="133"/>
      <c r="D3468" s="8"/>
    </row>
    <row r="3469" spans="1:4" x14ac:dyDescent="0.25">
      <c r="A3469" s="133"/>
      <c r="D3469" s="8"/>
    </row>
    <row r="3470" spans="1:4" x14ac:dyDescent="0.25">
      <c r="A3470" s="133"/>
      <c r="D3470" s="8"/>
    </row>
    <row r="3471" spans="1:4" x14ac:dyDescent="0.25">
      <c r="A3471" s="133"/>
      <c r="D3471" s="8"/>
    </row>
    <row r="3472" spans="1:4" x14ac:dyDescent="0.25">
      <c r="A3472" s="133"/>
      <c r="D3472" s="8"/>
    </row>
    <row r="3473" spans="1:4" x14ac:dyDescent="0.25">
      <c r="A3473" s="133"/>
      <c r="D3473" s="8"/>
    </row>
    <row r="3474" spans="1:4" x14ac:dyDescent="0.25">
      <c r="A3474" s="133"/>
      <c r="D3474" s="8"/>
    </row>
    <row r="3475" spans="1:4" x14ac:dyDescent="0.25">
      <c r="A3475" s="133"/>
      <c r="D3475" s="8"/>
    </row>
    <row r="3476" spans="1:4" x14ac:dyDescent="0.25">
      <c r="A3476" s="133"/>
      <c r="D3476" s="8"/>
    </row>
    <row r="3477" spans="1:4" x14ac:dyDescent="0.25">
      <c r="A3477" s="133"/>
      <c r="D3477" s="8"/>
    </row>
    <row r="3478" spans="1:4" x14ac:dyDescent="0.25">
      <c r="A3478" s="133"/>
      <c r="D3478" s="8"/>
    </row>
    <row r="3479" spans="1:4" x14ac:dyDescent="0.25">
      <c r="A3479" s="133"/>
      <c r="D3479" s="8"/>
    </row>
    <row r="3480" spans="1:4" x14ac:dyDescent="0.25">
      <c r="A3480" s="133"/>
      <c r="D3480" s="8"/>
    </row>
    <row r="3481" spans="1:4" x14ac:dyDescent="0.25">
      <c r="A3481" s="133"/>
      <c r="D3481" s="8"/>
    </row>
    <row r="3482" spans="1:4" x14ac:dyDescent="0.25">
      <c r="A3482" s="133"/>
      <c r="D3482" s="8"/>
    </row>
    <row r="3483" spans="1:4" x14ac:dyDescent="0.25">
      <c r="A3483" s="133"/>
      <c r="D3483" s="8"/>
    </row>
    <row r="3484" spans="1:4" x14ac:dyDescent="0.25">
      <c r="A3484" s="133"/>
      <c r="D3484" s="8"/>
    </row>
    <row r="3485" spans="1:4" x14ac:dyDescent="0.25">
      <c r="A3485" s="133"/>
      <c r="D3485" s="8"/>
    </row>
    <row r="3486" spans="1:4" x14ac:dyDescent="0.25">
      <c r="A3486" s="133"/>
      <c r="D3486" s="8"/>
    </row>
    <row r="3487" spans="1:4" x14ac:dyDescent="0.25">
      <c r="A3487" s="133"/>
      <c r="D3487" s="8"/>
    </row>
    <row r="3488" spans="1:4" x14ac:dyDescent="0.25">
      <c r="A3488" s="133"/>
      <c r="D3488" s="8"/>
    </row>
    <row r="3489" spans="1:4" x14ac:dyDescent="0.25">
      <c r="A3489" s="133"/>
      <c r="D3489" s="8"/>
    </row>
    <row r="3490" spans="1:4" x14ac:dyDescent="0.25">
      <c r="A3490" s="133"/>
      <c r="D3490" s="8"/>
    </row>
    <row r="3491" spans="1:4" x14ac:dyDescent="0.25">
      <c r="A3491" s="133"/>
      <c r="D3491" s="8"/>
    </row>
    <row r="3492" spans="1:4" x14ac:dyDescent="0.25">
      <c r="A3492" s="133"/>
      <c r="D3492" s="8"/>
    </row>
    <row r="3493" spans="1:4" x14ac:dyDescent="0.25">
      <c r="A3493" s="133"/>
      <c r="D3493" s="8"/>
    </row>
    <row r="3494" spans="1:4" x14ac:dyDescent="0.25">
      <c r="A3494" s="133"/>
      <c r="D3494" s="8"/>
    </row>
    <row r="3495" spans="1:4" x14ac:dyDescent="0.25">
      <c r="A3495" s="133"/>
      <c r="D3495" s="8"/>
    </row>
    <row r="3496" spans="1:4" x14ac:dyDescent="0.25">
      <c r="A3496" s="133"/>
      <c r="D3496" s="8"/>
    </row>
    <row r="3497" spans="1:4" x14ac:dyDescent="0.25">
      <c r="A3497" s="133"/>
      <c r="D3497" s="8"/>
    </row>
    <row r="3498" spans="1:4" x14ac:dyDescent="0.25">
      <c r="A3498" s="133"/>
      <c r="D3498" s="8"/>
    </row>
    <row r="3499" spans="1:4" x14ac:dyDescent="0.25">
      <c r="A3499" s="133"/>
      <c r="D3499" s="8"/>
    </row>
    <row r="3500" spans="1:4" x14ac:dyDescent="0.25">
      <c r="A3500" s="133"/>
      <c r="D3500" s="8"/>
    </row>
    <row r="3501" spans="1:4" x14ac:dyDescent="0.25">
      <c r="A3501" s="133"/>
      <c r="D3501" s="8"/>
    </row>
    <row r="3502" spans="1:4" x14ac:dyDescent="0.25">
      <c r="A3502" s="133"/>
      <c r="D3502" s="8"/>
    </row>
    <row r="3503" spans="1:4" x14ac:dyDescent="0.25">
      <c r="A3503" s="133"/>
      <c r="D3503" s="8"/>
    </row>
    <row r="3504" spans="1:4" x14ac:dyDescent="0.25">
      <c r="A3504" s="133"/>
      <c r="D3504" s="8"/>
    </row>
    <row r="3505" spans="1:4" x14ac:dyDescent="0.25">
      <c r="A3505" s="133"/>
      <c r="D3505" s="8"/>
    </row>
    <row r="3506" spans="1:4" x14ac:dyDescent="0.25">
      <c r="A3506" s="133"/>
      <c r="D3506" s="8"/>
    </row>
    <row r="3507" spans="1:4" x14ac:dyDescent="0.25">
      <c r="A3507" s="133"/>
      <c r="D3507" s="8"/>
    </row>
    <row r="3508" spans="1:4" x14ac:dyDescent="0.25">
      <c r="A3508" s="133"/>
      <c r="D3508" s="8"/>
    </row>
    <row r="3509" spans="1:4" x14ac:dyDescent="0.25">
      <c r="A3509" s="133"/>
      <c r="D3509" s="8"/>
    </row>
    <row r="3510" spans="1:4" x14ac:dyDescent="0.25">
      <c r="A3510" s="133"/>
      <c r="D3510" s="8"/>
    </row>
    <row r="3511" spans="1:4" x14ac:dyDescent="0.25">
      <c r="A3511" s="133"/>
      <c r="D3511" s="8"/>
    </row>
    <row r="3512" spans="1:4" x14ac:dyDescent="0.25">
      <c r="A3512" s="133"/>
      <c r="D3512" s="8"/>
    </row>
    <row r="3513" spans="1:4" x14ac:dyDescent="0.25">
      <c r="A3513" s="133"/>
      <c r="D3513" s="8"/>
    </row>
    <row r="3514" spans="1:4" x14ac:dyDescent="0.25">
      <c r="A3514" s="133"/>
      <c r="D3514" s="8"/>
    </row>
    <row r="3515" spans="1:4" x14ac:dyDescent="0.25">
      <c r="A3515" s="133"/>
      <c r="D3515" s="8"/>
    </row>
    <row r="3516" spans="1:4" x14ac:dyDescent="0.25">
      <c r="A3516" s="133"/>
      <c r="D3516" s="8"/>
    </row>
    <row r="3517" spans="1:4" x14ac:dyDescent="0.25">
      <c r="A3517" s="133"/>
      <c r="D3517" s="8"/>
    </row>
    <row r="3518" spans="1:4" x14ac:dyDescent="0.25">
      <c r="A3518" s="133"/>
      <c r="D3518" s="8"/>
    </row>
    <row r="3519" spans="1:4" x14ac:dyDescent="0.25">
      <c r="A3519" s="133"/>
      <c r="D3519" s="8"/>
    </row>
    <row r="3520" spans="1:4" x14ac:dyDescent="0.25">
      <c r="A3520" s="133"/>
      <c r="D3520" s="8"/>
    </row>
    <row r="3521" spans="1:4" x14ac:dyDescent="0.25">
      <c r="A3521" s="133"/>
      <c r="D3521" s="8"/>
    </row>
    <row r="3522" spans="1:4" x14ac:dyDescent="0.25">
      <c r="A3522" s="133"/>
      <c r="D3522" s="8"/>
    </row>
    <row r="3523" spans="1:4" x14ac:dyDescent="0.25">
      <c r="A3523" s="133"/>
      <c r="D3523" s="8"/>
    </row>
    <row r="3524" spans="1:4" x14ac:dyDescent="0.25">
      <c r="A3524" s="133"/>
      <c r="D3524" s="8"/>
    </row>
    <row r="3525" spans="1:4" x14ac:dyDescent="0.25">
      <c r="A3525" s="133"/>
      <c r="D3525" s="8"/>
    </row>
    <row r="3526" spans="1:4" x14ac:dyDescent="0.25">
      <c r="A3526" s="133"/>
      <c r="D3526" s="8"/>
    </row>
    <row r="3527" spans="1:4" x14ac:dyDescent="0.25">
      <c r="A3527" s="133"/>
      <c r="D3527" s="8"/>
    </row>
    <row r="3528" spans="1:4" x14ac:dyDescent="0.25">
      <c r="A3528" s="133"/>
      <c r="D3528" s="8"/>
    </row>
    <row r="3529" spans="1:4" x14ac:dyDescent="0.25">
      <c r="A3529" s="133"/>
      <c r="D3529" s="8"/>
    </row>
    <row r="3530" spans="1:4" x14ac:dyDescent="0.25">
      <c r="A3530" s="133"/>
      <c r="D3530" s="8"/>
    </row>
    <row r="3531" spans="1:4" x14ac:dyDescent="0.25">
      <c r="A3531" s="133"/>
      <c r="D3531" s="8"/>
    </row>
    <row r="3532" spans="1:4" x14ac:dyDescent="0.25">
      <c r="A3532" s="133"/>
      <c r="D3532" s="8"/>
    </row>
    <row r="3533" spans="1:4" x14ac:dyDescent="0.25">
      <c r="A3533" s="133"/>
      <c r="D3533" s="8"/>
    </row>
    <row r="3534" spans="1:4" x14ac:dyDescent="0.25">
      <c r="A3534" s="133"/>
      <c r="D3534" s="8"/>
    </row>
    <row r="3535" spans="1:4" x14ac:dyDescent="0.25">
      <c r="A3535" s="133"/>
      <c r="D3535" s="8"/>
    </row>
    <row r="3536" spans="1:4" x14ac:dyDescent="0.25">
      <c r="A3536" s="133"/>
      <c r="D3536" s="8"/>
    </row>
    <row r="3537" spans="1:4" x14ac:dyDescent="0.25">
      <c r="A3537" s="133"/>
      <c r="D3537" s="8"/>
    </row>
    <row r="3538" spans="1:4" x14ac:dyDescent="0.25">
      <c r="A3538" s="133"/>
      <c r="D3538" s="8"/>
    </row>
    <row r="3539" spans="1:4" x14ac:dyDescent="0.25">
      <c r="A3539" s="133"/>
      <c r="D3539" s="8"/>
    </row>
    <row r="3540" spans="1:4" x14ac:dyDescent="0.25">
      <c r="A3540" s="133"/>
      <c r="D3540" s="8"/>
    </row>
    <row r="3541" spans="1:4" x14ac:dyDescent="0.25">
      <c r="A3541" s="133"/>
      <c r="D3541" s="8"/>
    </row>
    <row r="3542" spans="1:4" x14ac:dyDescent="0.25">
      <c r="A3542" s="133"/>
      <c r="D3542" s="8"/>
    </row>
    <row r="3543" spans="1:4" x14ac:dyDescent="0.25">
      <c r="A3543" s="133"/>
      <c r="D3543" s="8"/>
    </row>
    <row r="3544" spans="1:4" x14ac:dyDescent="0.25">
      <c r="A3544" s="133"/>
      <c r="D3544" s="8"/>
    </row>
    <row r="3545" spans="1:4" x14ac:dyDescent="0.25">
      <c r="A3545" s="133"/>
      <c r="D3545" s="8"/>
    </row>
    <row r="3546" spans="1:4" x14ac:dyDescent="0.25">
      <c r="A3546" s="133"/>
      <c r="D3546" s="8"/>
    </row>
    <row r="3547" spans="1:4" x14ac:dyDescent="0.25">
      <c r="A3547" s="133"/>
      <c r="D3547" s="8"/>
    </row>
    <row r="3548" spans="1:4" x14ac:dyDescent="0.25">
      <c r="A3548" s="133"/>
      <c r="D3548" s="8"/>
    </row>
    <row r="3549" spans="1:4" x14ac:dyDescent="0.25">
      <c r="A3549" s="133"/>
      <c r="D3549" s="8"/>
    </row>
    <row r="3550" spans="1:4" x14ac:dyDescent="0.25">
      <c r="A3550" s="133"/>
      <c r="D3550" s="8"/>
    </row>
    <row r="3551" spans="1:4" x14ac:dyDescent="0.25">
      <c r="A3551" s="133"/>
      <c r="D3551" s="8"/>
    </row>
    <row r="3552" spans="1:4" x14ac:dyDescent="0.25">
      <c r="A3552" s="133"/>
      <c r="D3552" s="8"/>
    </row>
    <row r="3553" spans="1:4" x14ac:dyDescent="0.25">
      <c r="A3553" s="133"/>
      <c r="D3553" s="8"/>
    </row>
    <row r="3554" spans="1:4" x14ac:dyDescent="0.25">
      <c r="A3554" s="133"/>
      <c r="D3554" s="8"/>
    </row>
    <row r="3555" spans="1:4" x14ac:dyDescent="0.25">
      <c r="A3555" s="133"/>
      <c r="D3555" s="8"/>
    </row>
    <row r="3556" spans="1:4" x14ac:dyDescent="0.25">
      <c r="A3556" s="133"/>
      <c r="D3556" s="8"/>
    </row>
    <row r="3557" spans="1:4" x14ac:dyDescent="0.25">
      <c r="A3557" s="133"/>
      <c r="D3557" s="8"/>
    </row>
    <row r="3558" spans="1:4" x14ac:dyDescent="0.25">
      <c r="A3558" s="133"/>
      <c r="D3558" s="8"/>
    </row>
    <row r="3559" spans="1:4" x14ac:dyDescent="0.25">
      <c r="A3559" s="133"/>
      <c r="D3559" s="8"/>
    </row>
    <row r="3560" spans="1:4" x14ac:dyDescent="0.25">
      <c r="A3560" s="133"/>
      <c r="D3560" s="8"/>
    </row>
    <row r="3561" spans="1:4" x14ac:dyDescent="0.25">
      <c r="A3561" s="133"/>
      <c r="D3561" s="8"/>
    </row>
    <row r="3562" spans="1:4" x14ac:dyDescent="0.25">
      <c r="A3562" s="133"/>
      <c r="D3562" s="8"/>
    </row>
    <row r="3563" spans="1:4" x14ac:dyDescent="0.25">
      <c r="A3563" s="133"/>
      <c r="D3563" s="8"/>
    </row>
    <row r="3564" spans="1:4" x14ac:dyDescent="0.25">
      <c r="A3564" s="133"/>
      <c r="D3564" s="8"/>
    </row>
    <row r="3565" spans="1:4" x14ac:dyDescent="0.25">
      <c r="A3565" s="133"/>
      <c r="D3565" s="8"/>
    </row>
    <row r="3566" spans="1:4" x14ac:dyDescent="0.25">
      <c r="A3566" s="133"/>
      <c r="D3566" s="8"/>
    </row>
    <row r="3567" spans="1:4" x14ac:dyDescent="0.25">
      <c r="A3567" s="133"/>
      <c r="D3567" s="8"/>
    </row>
    <row r="3568" spans="1:4" x14ac:dyDescent="0.25">
      <c r="A3568" s="133"/>
      <c r="D3568" s="8"/>
    </row>
    <row r="3569" spans="1:4" x14ac:dyDescent="0.25">
      <c r="A3569" s="133"/>
      <c r="D3569" s="8"/>
    </row>
    <row r="3570" spans="1:4" x14ac:dyDescent="0.25">
      <c r="A3570" s="133"/>
      <c r="D3570" s="8"/>
    </row>
    <row r="3571" spans="1:4" x14ac:dyDescent="0.25">
      <c r="A3571" s="133"/>
      <c r="D3571" s="8"/>
    </row>
    <row r="3572" spans="1:4" x14ac:dyDescent="0.25">
      <c r="A3572" s="133"/>
      <c r="D3572" s="8"/>
    </row>
    <row r="3573" spans="1:4" x14ac:dyDescent="0.25">
      <c r="A3573" s="133"/>
      <c r="D3573" s="8"/>
    </row>
    <row r="3574" spans="1:4" x14ac:dyDescent="0.25">
      <c r="A3574" s="133"/>
      <c r="D3574" s="8"/>
    </row>
    <row r="3575" spans="1:4" x14ac:dyDescent="0.25">
      <c r="A3575" s="133"/>
      <c r="D3575" s="8"/>
    </row>
    <row r="3576" spans="1:4" x14ac:dyDescent="0.25">
      <c r="A3576" s="133"/>
      <c r="D3576" s="8"/>
    </row>
    <row r="3577" spans="1:4" x14ac:dyDescent="0.25">
      <c r="A3577" s="133"/>
      <c r="D3577" s="8"/>
    </row>
    <row r="3578" spans="1:4" x14ac:dyDescent="0.25">
      <c r="A3578" s="133"/>
      <c r="D3578" s="8"/>
    </row>
    <row r="3579" spans="1:4" x14ac:dyDescent="0.25">
      <c r="A3579" s="133"/>
      <c r="D3579" s="8"/>
    </row>
    <row r="3580" spans="1:4" x14ac:dyDescent="0.25">
      <c r="A3580" s="133"/>
      <c r="D3580" s="8"/>
    </row>
    <row r="3581" spans="1:4" x14ac:dyDescent="0.25">
      <c r="A3581" s="133"/>
      <c r="D3581" s="8"/>
    </row>
    <row r="3582" spans="1:4" x14ac:dyDescent="0.25">
      <c r="A3582" s="133"/>
      <c r="D3582" s="8"/>
    </row>
    <row r="3583" spans="1:4" x14ac:dyDescent="0.25">
      <c r="A3583" s="133"/>
      <c r="D3583" s="8"/>
    </row>
    <row r="3584" spans="1:4" x14ac:dyDescent="0.25">
      <c r="A3584" s="133"/>
      <c r="D3584" s="8"/>
    </row>
    <row r="3585" spans="1:4" x14ac:dyDescent="0.25">
      <c r="A3585" s="133"/>
      <c r="D3585" s="8"/>
    </row>
    <row r="3586" spans="1:4" x14ac:dyDescent="0.25">
      <c r="A3586" s="133"/>
      <c r="D3586" s="8"/>
    </row>
    <row r="3587" spans="1:4" x14ac:dyDescent="0.25">
      <c r="A3587" s="133"/>
      <c r="D3587" s="8"/>
    </row>
    <row r="3588" spans="1:4" x14ac:dyDescent="0.25">
      <c r="A3588" s="133"/>
      <c r="D3588" s="8"/>
    </row>
    <row r="3589" spans="1:4" x14ac:dyDescent="0.25">
      <c r="A3589" s="133"/>
      <c r="D3589" s="8"/>
    </row>
    <row r="3590" spans="1:4" x14ac:dyDescent="0.25">
      <c r="A3590" s="133"/>
      <c r="D3590" s="8"/>
    </row>
    <row r="3591" spans="1:4" x14ac:dyDescent="0.25">
      <c r="A3591" s="133"/>
      <c r="D3591" s="8"/>
    </row>
    <row r="3592" spans="1:4" x14ac:dyDescent="0.25">
      <c r="A3592" s="133"/>
      <c r="D3592" s="8"/>
    </row>
    <row r="3593" spans="1:4" x14ac:dyDescent="0.25">
      <c r="A3593" s="133"/>
      <c r="D3593" s="8"/>
    </row>
    <row r="3594" spans="1:4" x14ac:dyDescent="0.25">
      <c r="A3594" s="133"/>
      <c r="D3594" s="8"/>
    </row>
    <row r="3595" spans="1:4" x14ac:dyDescent="0.25">
      <c r="A3595" s="133"/>
      <c r="D3595" s="8"/>
    </row>
    <row r="3596" spans="1:4" x14ac:dyDescent="0.25">
      <c r="A3596" s="133"/>
      <c r="D3596" s="8"/>
    </row>
    <row r="3597" spans="1:4" x14ac:dyDescent="0.25">
      <c r="A3597" s="133"/>
      <c r="D3597" s="8"/>
    </row>
    <row r="3598" spans="1:4" x14ac:dyDescent="0.25">
      <c r="A3598" s="133"/>
      <c r="D3598" s="8"/>
    </row>
    <row r="3599" spans="1:4" x14ac:dyDescent="0.25">
      <c r="A3599" s="133"/>
      <c r="D3599" s="8"/>
    </row>
    <row r="3600" spans="1:4" x14ac:dyDescent="0.25">
      <c r="A3600" s="133"/>
      <c r="D3600" s="8"/>
    </row>
    <row r="3601" spans="1:4" x14ac:dyDescent="0.25">
      <c r="A3601" s="133"/>
      <c r="D3601" s="8"/>
    </row>
    <row r="3602" spans="1:4" x14ac:dyDescent="0.25">
      <c r="A3602" s="133"/>
      <c r="D3602" s="8"/>
    </row>
    <row r="3603" spans="1:4" x14ac:dyDescent="0.25">
      <c r="A3603" s="133"/>
      <c r="D3603" s="8"/>
    </row>
    <row r="3604" spans="1:4" x14ac:dyDescent="0.25">
      <c r="A3604" s="133"/>
      <c r="D3604" s="8"/>
    </row>
    <row r="3605" spans="1:4" x14ac:dyDescent="0.25">
      <c r="A3605" s="133"/>
      <c r="D3605" s="8"/>
    </row>
    <row r="3606" spans="1:4" x14ac:dyDescent="0.25">
      <c r="A3606" s="133"/>
      <c r="D3606" s="8"/>
    </row>
    <row r="3607" spans="1:4" x14ac:dyDescent="0.25">
      <c r="A3607" s="133"/>
      <c r="D3607" s="8"/>
    </row>
    <row r="3608" spans="1:4" x14ac:dyDescent="0.25">
      <c r="A3608" s="133"/>
      <c r="D3608" s="8"/>
    </row>
    <row r="3609" spans="1:4" x14ac:dyDescent="0.25">
      <c r="A3609" s="133"/>
      <c r="D3609" s="8"/>
    </row>
    <row r="3610" spans="1:4" x14ac:dyDescent="0.25">
      <c r="A3610" s="133"/>
      <c r="D3610" s="8"/>
    </row>
    <row r="3611" spans="1:4" x14ac:dyDescent="0.25">
      <c r="A3611" s="133"/>
      <c r="D3611" s="8"/>
    </row>
    <row r="3612" spans="1:4" x14ac:dyDescent="0.25">
      <c r="A3612" s="133"/>
      <c r="D3612" s="8"/>
    </row>
    <row r="3613" spans="1:4" x14ac:dyDescent="0.25">
      <c r="A3613" s="133"/>
      <c r="D3613" s="8"/>
    </row>
    <row r="3614" spans="1:4" x14ac:dyDescent="0.25">
      <c r="A3614" s="133"/>
      <c r="D3614" s="8"/>
    </row>
    <row r="3615" spans="1:4" x14ac:dyDescent="0.25">
      <c r="A3615" s="133"/>
      <c r="D3615" s="8"/>
    </row>
    <row r="3616" spans="1:4" x14ac:dyDescent="0.25">
      <c r="A3616" s="133"/>
      <c r="D3616" s="8"/>
    </row>
    <row r="3617" spans="1:4" x14ac:dyDescent="0.25">
      <c r="A3617" s="133"/>
      <c r="D3617" s="8"/>
    </row>
    <row r="3618" spans="1:4" x14ac:dyDescent="0.25">
      <c r="A3618" s="133"/>
      <c r="D3618" s="8"/>
    </row>
    <row r="3619" spans="1:4" x14ac:dyDescent="0.25">
      <c r="A3619" s="133"/>
      <c r="D3619" s="8"/>
    </row>
    <row r="3620" spans="1:4" x14ac:dyDescent="0.25">
      <c r="A3620" s="133"/>
      <c r="D3620" s="8"/>
    </row>
    <row r="3621" spans="1:4" x14ac:dyDescent="0.25">
      <c r="A3621" s="133"/>
      <c r="D3621" s="8"/>
    </row>
    <row r="3622" spans="1:4" x14ac:dyDescent="0.25">
      <c r="A3622" s="133"/>
      <c r="D3622" s="8"/>
    </row>
    <row r="3623" spans="1:4" x14ac:dyDescent="0.25">
      <c r="A3623" s="133"/>
      <c r="D3623" s="8"/>
    </row>
    <row r="3624" spans="1:4" x14ac:dyDescent="0.25">
      <c r="A3624" s="133"/>
      <c r="D3624" s="8"/>
    </row>
    <row r="3625" spans="1:4" x14ac:dyDescent="0.25">
      <c r="A3625" s="133"/>
      <c r="D3625" s="8"/>
    </row>
    <row r="3626" spans="1:4" x14ac:dyDescent="0.25">
      <c r="A3626" s="133"/>
      <c r="D3626" s="8"/>
    </row>
    <row r="3627" spans="1:4" x14ac:dyDescent="0.25">
      <c r="A3627" s="133"/>
      <c r="D3627" s="8"/>
    </row>
    <row r="3628" spans="1:4" x14ac:dyDescent="0.25">
      <c r="A3628" s="133"/>
      <c r="D3628" s="8"/>
    </row>
    <row r="3629" spans="1:4" x14ac:dyDescent="0.25">
      <c r="A3629" s="133"/>
      <c r="D3629" s="8"/>
    </row>
    <row r="3630" spans="1:4" x14ac:dyDescent="0.25">
      <c r="A3630" s="133"/>
      <c r="D3630" s="8"/>
    </row>
    <row r="3631" spans="1:4" x14ac:dyDescent="0.25">
      <c r="A3631" s="133"/>
      <c r="D3631" s="8"/>
    </row>
    <row r="3632" spans="1:4" x14ac:dyDescent="0.25">
      <c r="A3632" s="133"/>
      <c r="D3632" s="8"/>
    </row>
    <row r="3633" spans="1:4" x14ac:dyDescent="0.25">
      <c r="A3633" s="133"/>
      <c r="D3633" s="8"/>
    </row>
    <row r="3634" spans="1:4" x14ac:dyDescent="0.25">
      <c r="A3634" s="133"/>
      <c r="D3634" s="8"/>
    </row>
    <row r="3635" spans="1:4" x14ac:dyDescent="0.25">
      <c r="A3635" s="133"/>
      <c r="D3635" s="8"/>
    </row>
    <row r="3636" spans="1:4" x14ac:dyDescent="0.25">
      <c r="A3636" s="133"/>
      <c r="D3636" s="8"/>
    </row>
    <row r="3637" spans="1:4" x14ac:dyDescent="0.25">
      <c r="A3637" s="133"/>
      <c r="D3637" s="8"/>
    </row>
    <row r="3638" spans="1:4" x14ac:dyDescent="0.25">
      <c r="A3638" s="133"/>
      <c r="D3638" s="8"/>
    </row>
    <row r="3639" spans="1:4" x14ac:dyDescent="0.25">
      <c r="A3639" s="133"/>
      <c r="D3639" s="8"/>
    </row>
    <row r="3640" spans="1:4" x14ac:dyDescent="0.25">
      <c r="A3640" s="133"/>
      <c r="D3640" s="8"/>
    </row>
    <row r="3641" spans="1:4" x14ac:dyDescent="0.25">
      <c r="A3641" s="133"/>
      <c r="D3641" s="8"/>
    </row>
    <row r="3642" spans="1:4" x14ac:dyDescent="0.25">
      <c r="A3642" s="133"/>
      <c r="D3642" s="8"/>
    </row>
    <row r="3643" spans="1:4" x14ac:dyDescent="0.25">
      <c r="A3643" s="133"/>
      <c r="D3643" s="8"/>
    </row>
    <row r="3644" spans="1:4" x14ac:dyDescent="0.25">
      <c r="A3644" s="133"/>
      <c r="D3644" s="8"/>
    </row>
    <row r="3645" spans="1:4" x14ac:dyDescent="0.25">
      <c r="A3645" s="133"/>
      <c r="D3645" s="8"/>
    </row>
    <row r="3646" spans="1:4" x14ac:dyDescent="0.25">
      <c r="A3646" s="133"/>
      <c r="D3646" s="8"/>
    </row>
    <row r="3647" spans="1:4" x14ac:dyDescent="0.25">
      <c r="A3647" s="133"/>
      <c r="D3647" s="8"/>
    </row>
    <row r="3648" spans="1:4" x14ac:dyDescent="0.25">
      <c r="A3648" s="133"/>
      <c r="D3648" s="8"/>
    </row>
    <row r="3649" spans="1:4" x14ac:dyDescent="0.25">
      <c r="A3649" s="133"/>
      <c r="D3649" s="8"/>
    </row>
    <row r="3650" spans="1:4" x14ac:dyDescent="0.25">
      <c r="A3650" s="133"/>
      <c r="D3650" s="8"/>
    </row>
    <row r="3651" spans="1:4" x14ac:dyDescent="0.25">
      <c r="A3651" s="133"/>
      <c r="D3651" s="8"/>
    </row>
    <row r="3652" spans="1:4" x14ac:dyDescent="0.25">
      <c r="A3652" s="133"/>
      <c r="D3652" s="8"/>
    </row>
    <row r="3653" spans="1:4" x14ac:dyDescent="0.25">
      <c r="A3653" s="133"/>
      <c r="D3653" s="8"/>
    </row>
    <row r="3654" spans="1:4" x14ac:dyDescent="0.25">
      <c r="A3654" s="133"/>
      <c r="D3654" s="8"/>
    </row>
    <row r="3655" spans="1:4" x14ac:dyDescent="0.25">
      <c r="A3655" s="133"/>
      <c r="D3655" s="8"/>
    </row>
    <row r="3656" spans="1:4" x14ac:dyDescent="0.25">
      <c r="A3656" s="133"/>
      <c r="D3656" s="8"/>
    </row>
    <row r="3657" spans="1:4" x14ac:dyDescent="0.25">
      <c r="A3657" s="133"/>
      <c r="D3657" s="8"/>
    </row>
    <row r="3658" spans="1:4" x14ac:dyDescent="0.25">
      <c r="A3658" s="133"/>
      <c r="D3658" s="8"/>
    </row>
    <row r="3659" spans="1:4" x14ac:dyDescent="0.25">
      <c r="A3659" s="133"/>
      <c r="D3659" s="8"/>
    </row>
    <row r="3660" spans="1:4" x14ac:dyDescent="0.25">
      <c r="A3660" s="133"/>
      <c r="D3660" s="8"/>
    </row>
    <row r="3661" spans="1:4" x14ac:dyDescent="0.25">
      <c r="A3661" s="133"/>
      <c r="D3661" s="8"/>
    </row>
    <row r="3662" spans="1:4" x14ac:dyDescent="0.25">
      <c r="A3662" s="133"/>
      <c r="D3662" s="8"/>
    </row>
    <row r="3663" spans="1:4" x14ac:dyDescent="0.25">
      <c r="A3663" s="133"/>
      <c r="D3663" s="8"/>
    </row>
    <row r="3664" spans="1:4" x14ac:dyDescent="0.25">
      <c r="A3664" s="133"/>
      <c r="D3664" s="8"/>
    </row>
    <row r="3665" spans="1:4" x14ac:dyDescent="0.25">
      <c r="A3665" s="133"/>
      <c r="D3665" s="8"/>
    </row>
    <row r="3666" spans="1:4" x14ac:dyDescent="0.25">
      <c r="A3666" s="133"/>
      <c r="D3666" s="8"/>
    </row>
    <row r="3667" spans="1:4" x14ac:dyDescent="0.25">
      <c r="A3667" s="133"/>
      <c r="D3667" s="8"/>
    </row>
    <row r="3668" spans="1:4" x14ac:dyDescent="0.25">
      <c r="A3668" s="133"/>
      <c r="D3668" s="8"/>
    </row>
    <row r="3669" spans="1:4" x14ac:dyDescent="0.25">
      <c r="A3669" s="133"/>
      <c r="D3669" s="8"/>
    </row>
    <row r="3670" spans="1:4" x14ac:dyDescent="0.25">
      <c r="A3670" s="133"/>
      <c r="D3670" s="8"/>
    </row>
    <row r="3671" spans="1:4" x14ac:dyDescent="0.25">
      <c r="A3671" s="133"/>
      <c r="D3671" s="8"/>
    </row>
    <row r="3672" spans="1:4" x14ac:dyDescent="0.25">
      <c r="A3672" s="133"/>
      <c r="D3672" s="8"/>
    </row>
    <row r="3673" spans="1:4" x14ac:dyDescent="0.25">
      <c r="A3673" s="133"/>
      <c r="D3673" s="8"/>
    </row>
    <row r="3674" spans="1:4" x14ac:dyDescent="0.25">
      <c r="A3674" s="133"/>
      <c r="D3674" s="8"/>
    </row>
    <row r="3675" spans="1:4" x14ac:dyDescent="0.25">
      <c r="A3675" s="133"/>
      <c r="D3675" s="8"/>
    </row>
    <row r="3676" spans="1:4" x14ac:dyDescent="0.25">
      <c r="A3676" s="133"/>
      <c r="D3676" s="8"/>
    </row>
    <row r="3677" spans="1:4" x14ac:dyDescent="0.25">
      <c r="A3677" s="133"/>
      <c r="D3677" s="8"/>
    </row>
    <row r="3678" spans="1:4" x14ac:dyDescent="0.25">
      <c r="A3678" s="133"/>
      <c r="D3678" s="8"/>
    </row>
    <row r="3679" spans="1:4" x14ac:dyDescent="0.25">
      <c r="A3679" s="133"/>
      <c r="D3679" s="8"/>
    </row>
    <row r="3680" spans="1:4" x14ac:dyDescent="0.25">
      <c r="A3680" s="133"/>
      <c r="D3680" s="8"/>
    </row>
    <row r="3681" spans="1:4" x14ac:dyDescent="0.25">
      <c r="A3681" s="133"/>
      <c r="D3681" s="8"/>
    </row>
    <row r="3682" spans="1:4" x14ac:dyDescent="0.25">
      <c r="A3682" s="133"/>
      <c r="D3682" s="8"/>
    </row>
    <row r="3683" spans="1:4" x14ac:dyDescent="0.25">
      <c r="A3683" s="133"/>
      <c r="D3683" s="8"/>
    </row>
    <row r="3684" spans="1:4" x14ac:dyDescent="0.25">
      <c r="A3684" s="133"/>
      <c r="D3684" s="8"/>
    </row>
    <row r="3685" spans="1:4" x14ac:dyDescent="0.25">
      <c r="A3685" s="133"/>
      <c r="D3685" s="8"/>
    </row>
    <row r="3686" spans="1:4" x14ac:dyDescent="0.25">
      <c r="A3686" s="133"/>
      <c r="D3686" s="8"/>
    </row>
    <row r="3687" spans="1:4" x14ac:dyDescent="0.25">
      <c r="A3687" s="133"/>
      <c r="D3687" s="8"/>
    </row>
    <row r="3688" spans="1:4" x14ac:dyDescent="0.25">
      <c r="A3688" s="133"/>
      <c r="D3688" s="8"/>
    </row>
    <row r="3689" spans="1:4" x14ac:dyDescent="0.25">
      <c r="A3689" s="133"/>
      <c r="D3689" s="8"/>
    </row>
    <row r="3690" spans="1:4" x14ac:dyDescent="0.25">
      <c r="A3690" s="133"/>
      <c r="D3690" s="8"/>
    </row>
    <row r="3691" spans="1:4" x14ac:dyDescent="0.25">
      <c r="A3691" s="133"/>
      <c r="D3691" s="8"/>
    </row>
    <row r="3692" spans="1:4" x14ac:dyDescent="0.25">
      <c r="A3692" s="133"/>
      <c r="D3692" s="8"/>
    </row>
    <row r="3693" spans="1:4" x14ac:dyDescent="0.25">
      <c r="A3693" s="133"/>
      <c r="D3693" s="8"/>
    </row>
    <row r="3694" spans="1:4" x14ac:dyDescent="0.25">
      <c r="A3694" s="133"/>
      <c r="D3694" s="8"/>
    </row>
    <row r="3695" spans="1:4" x14ac:dyDescent="0.25">
      <c r="A3695" s="133"/>
      <c r="D3695" s="8"/>
    </row>
    <row r="3696" spans="1:4" x14ac:dyDescent="0.25">
      <c r="A3696" s="133"/>
      <c r="D3696" s="8"/>
    </row>
    <row r="3697" spans="1:4" x14ac:dyDescent="0.25">
      <c r="A3697" s="133"/>
      <c r="D3697" s="8"/>
    </row>
    <row r="3698" spans="1:4" x14ac:dyDescent="0.25">
      <c r="A3698" s="133"/>
      <c r="D3698" s="8"/>
    </row>
    <row r="3699" spans="1:4" x14ac:dyDescent="0.25">
      <c r="A3699" s="133"/>
      <c r="D3699" s="8"/>
    </row>
    <row r="3700" spans="1:4" x14ac:dyDescent="0.25">
      <c r="A3700" s="133"/>
      <c r="D3700" s="8"/>
    </row>
    <row r="3701" spans="1:4" x14ac:dyDescent="0.25">
      <c r="A3701" s="133"/>
      <c r="D3701" s="8"/>
    </row>
    <row r="3702" spans="1:4" x14ac:dyDescent="0.25">
      <c r="A3702" s="133"/>
      <c r="D3702" s="8"/>
    </row>
    <row r="3703" spans="1:4" x14ac:dyDescent="0.25">
      <c r="A3703" s="133"/>
      <c r="D3703" s="8"/>
    </row>
    <row r="3704" spans="1:4" x14ac:dyDescent="0.25">
      <c r="A3704" s="133"/>
      <c r="D3704" s="8"/>
    </row>
    <row r="3705" spans="1:4" x14ac:dyDescent="0.25">
      <c r="A3705" s="133"/>
      <c r="D3705" s="8"/>
    </row>
    <row r="3706" spans="1:4" x14ac:dyDescent="0.25">
      <c r="A3706" s="133"/>
      <c r="D3706" s="8"/>
    </row>
    <row r="3707" spans="1:4" x14ac:dyDescent="0.25">
      <c r="A3707" s="133"/>
      <c r="D3707" s="8"/>
    </row>
    <row r="3708" spans="1:4" x14ac:dyDescent="0.25">
      <c r="A3708" s="133"/>
      <c r="D3708" s="8"/>
    </row>
    <row r="3709" spans="1:4" x14ac:dyDescent="0.25">
      <c r="A3709" s="133"/>
      <c r="D3709" s="8"/>
    </row>
    <row r="3710" spans="1:4" x14ac:dyDescent="0.25">
      <c r="A3710" s="133"/>
      <c r="D3710" s="8"/>
    </row>
    <row r="3711" spans="1:4" x14ac:dyDescent="0.25">
      <c r="A3711" s="133"/>
      <c r="D3711" s="8"/>
    </row>
    <row r="3712" spans="1:4" x14ac:dyDescent="0.25">
      <c r="A3712" s="133"/>
      <c r="D3712" s="8"/>
    </row>
    <row r="3713" spans="1:4" x14ac:dyDescent="0.25">
      <c r="A3713" s="133"/>
      <c r="D3713" s="8"/>
    </row>
    <row r="3714" spans="1:4" x14ac:dyDescent="0.25">
      <c r="A3714" s="133"/>
      <c r="D3714" s="8"/>
    </row>
    <row r="3715" spans="1:4" x14ac:dyDescent="0.25">
      <c r="A3715" s="133"/>
      <c r="D3715" s="8"/>
    </row>
    <row r="3716" spans="1:4" x14ac:dyDescent="0.25">
      <c r="A3716" s="133"/>
      <c r="D3716" s="8"/>
    </row>
    <row r="3717" spans="1:4" x14ac:dyDescent="0.25">
      <c r="A3717" s="133"/>
      <c r="D3717" s="8"/>
    </row>
    <row r="3718" spans="1:4" x14ac:dyDescent="0.25">
      <c r="A3718" s="133"/>
      <c r="D3718" s="8"/>
    </row>
    <row r="3719" spans="1:4" x14ac:dyDescent="0.25">
      <c r="A3719" s="133"/>
      <c r="D3719" s="8"/>
    </row>
    <row r="3720" spans="1:4" x14ac:dyDescent="0.25">
      <c r="A3720" s="133"/>
      <c r="D3720" s="8"/>
    </row>
    <row r="3721" spans="1:4" x14ac:dyDescent="0.25">
      <c r="A3721" s="133"/>
      <c r="D3721" s="8"/>
    </row>
    <row r="3722" spans="1:4" x14ac:dyDescent="0.25">
      <c r="A3722" s="133"/>
      <c r="D3722" s="8"/>
    </row>
    <row r="3723" spans="1:4" x14ac:dyDescent="0.25">
      <c r="A3723" s="133"/>
      <c r="D3723" s="8"/>
    </row>
    <row r="3724" spans="1:4" x14ac:dyDescent="0.25">
      <c r="A3724" s="133"/>
      <c r="D3724" s="8"/>
    </row>
    <row r="3725" spans="1:4" x14ac:dyDescent="0.25">
      <c r="A3725" s="133"/>
      <c r="D3725" s="8"/>
    </row>
    <row r="3726" spans="1:4" x14ac:dyDescent="0.25">
      <c r="A3726" s="133"/>
      <c r="D3726" s="8"/>
    </row>
    <row r="3727" spans="1:4" x14ac:dyDescent="0.25">
      <c r="A3727" s="133"/>
      <c r="D3727" s="8"/>
    </row>
    <row r="3728" spans="1:4" x14ac:dyDescent="0.25">
      <c r="A3728" s="133"/>
      <c r="D3728" s="8"/>
    </row>
    <row r="3729" spans="1:4" x14ac:dyDescent="0.25">
      <c r="A3729" s="133"/>
      <c r="D3729" s="8"/>
    </row>
    <row r="3730" spans="1:4" x14ac:dyDescent="0.25">
      <c r="A3730" s="133"/>
      <c r="D3730" s="8"/>
    </row>
    <row r="3731" spans="1:4" x14ac:dyDescent="0.25">
      <c r="A3731" s="133"/>
      <c r="D3731" s="8"/>
    </row>
    <row r="3732" spans="1:4" x14ac:dyDescent="0.25">
      <c r="A3732" s="133"/>
      <c r="D3732" s="8"/>
    </row>
    <row r="3733" spans="1:4" x14ac:dyDescent="0.25">
      <c r="A3733" s="133"/>
      <c r="D3733" s="8"/>
    </row>
    <row r="3734" spans="1:4" x14ac:dyDescent="0.25">
      <c r="A3734" s="133"/>
      <c r="D3734" s="8"/>
    </row>
    <row r="3735" spans="1:4" x14ac:dyDescent="0.25">
      <c r="A3735" s="133"/>
      <c r="D3735" s="8"/>
    </row>
    <row r="3736" spans="1:4" x14ac:dyDescent="0.25">
      <c r="A3736" s="133"/>
      <c r="D3736" s="8"/>
    </row>
    <row r="3737" spans="1:4" x14ac:dyDescent="0.25">
      <c r="A3737" s="133"/>
      <c r="D3737" s="8"/>
    </row>
    <row r="3738" spans="1:4" x14ac:dyDescent="0.25">
      <c r="A3738" s="133"/>
      <c r="D3738" s="8"/>
    </row>
    <row r="3739" spans="1:4" x14ac:dyDescent="0.25">
      <c r="A3739" s="133"/>
      <c r="D3739" s="8"/>
    </row>
    <row r="3740" spans="1:4" x14ac:dyDescent="0.25">
      <c r="A3740" s="133"/>
      <c r="D3740" s="8"/>
    </row>
    <row r="3741" spans="1:4" x14ac:dyDescent="0.25">
      <c r="A3741" s="133"/>
      <c r="D3741" s="8"/>
    </row>
    <row r="3742" spans="1:4" x14ac:dyDescent="0.25">
      <c r="A3742" s="133"/>
      <c r="D3742" s="8"/>
    </row>
    <row r="3743" spans="1:4" x14ac:dyDescent="0.25">
      <c r="A3743" s="133"/>
      <c r="D3743" s="8"/>
    </row>
    <row r="3744" spans="1:4" x14ac:dyDescent="0.25">
      <c r="A3744" s="133"/>
      <c r="D3744" s="8"/>
    </row>
    <row r="3745" spans="1:4" x14ac:dyDescent="0.25">
      <c r="A3745" s="133"/>
      <c r="D3745" s="8"/>
    </row>
    <row r="3746" spans="1:4" x14ac:dyDescent="0.25">
      <c r="A3746" s="133"/>
      <c r="D3746" s="8"/>
    </row>
    <row r="3747" spans="1:4" x14ac:dyDescent="0.25">
      <c r="A3747" s="133"/>
      <c r="D3747" s="8"/>
    </row>
    <row r="3748" spans="1:4" x14ac:dyDescent="0.25">
      <c r="A3748" s="133"/>
      <c r="D3748" s="8"/>
    </row>
    <row r="3749" spans="1:4" x14ac:dyDescent="0.25">
      <c r="A3749" s="133"/>
      <c r="D3749" s="8"/>
    </row>
    <row r="3750" spans="1:4" x14ac:dyDescent="0.25">
      <c r="A3750" s="133"/>
      <c r="D3750" s="8"/>
    </row>
    <row r="3751" spans="1:4" x14ac:dyDescent="0.25">
      <c r="A3751" s="133"/>
      <c r="D3751" s="8"/>
    </row>
    <row r="3752" spans="1:4" x14ac:dyDescent="0.25">
      <c r="A3752" s="133"/>
      <c r="D3752" s="8"/>
    </row>
    <row r="3753" spans="1:4" x14ac:dyDescent="0.25">
      <c r="A3753" s="133"/>
      <c r="D3753" s="8"/>
    </row>
    <row r="3754" spans="1:4" x14ac:dyDescent="0.25">
      <c r="A3754" s="133"/>
      <c r="D3754" s="8"/>
    </row>
    <row r="3755" spans="1:4" x14ac:dyDescent="0.25">
      <c r="A3755" s="133"/>
      <c r="D3755" s="8"/>
    </row>
    <row r="3756" spans="1:4" x14ac:dyDescent="0.25">
      <c r="A3756" s="133"/>
      <c r="D3756" s="8"/>
    </row>
    <row r="3757" spans="1:4" x14ac:dyDescent="0.25">
      <c r="A3757" s="133"/>
      <c r="D3757" s="8"/>
    </row>
    <row r="3758" spans="1:4" x14ac:dyDescent="0.25">
      <c r="A3758" s="133"/>
      <c r="D3758" s="8"/>
    </row>
    <row r="3759" spans="1:4" x14ac:dyDescent="0.25">
      <c r="A3759" s="133"/>
      <c r="D3759" s="8"/>
    </row>
    <row r="3760" spans="1:4" x14ac:dyDescent="0.25">
      <c r="A3760" s="133"/>
      <c r="D3760" s="8"/>
    </row>
    <row r="3761" spans="1:4" x14ac:dyDescent="0.25">
      <c r="A3761" s="133"/>
      <c r="D3761" s="8"/>
    </row>
    <row r="3762" spans="1:4" x14ac:dyDescent="0.25">
      <c r="A3762" s="133"/>
      <c r="D3762" s="8"/>
    </row>
    <row r="3763" spans="1:4" x14ac:dyDescent="0.25">
      <c r="A3763" s="133"/>
      <c r="D3763" s="8"/>
    </row>
    <row r="3764" spans="1:4" x14ac:dyDescent="0.25">
      <c r="A3764" s="133"/>
      <c r="D3764" s="8"/>
    </row>
    <row r="3765" spans="1:4" x14ac:dyDescent="0.25">
      <c r="A3765" s="133"/>
      <c r="D3765" s="8"/>
    </row>
    <row r="3766" spans="1:4" x14ac:dyDescent="0.25">
      <c r="A3766" s="133"/>
      <c r="D3766" s="8"/>
    </row>
    <row r="3767" spans="1:4" x14ac:dyDescent="0.25">
      <c r="A3767" s="133"/>
      <c r="D3767" s="8"/>
    </row>
    <row r="3768" spans="1:4" x14ac:dyDescent="0.25">
      <c r="A3768" s="133"/>
      <c r="D3768" s="8"/>
    </row>
    <row r="3769" spans="1:4" x14ac:dyDescent="0.25">
      <c r="A3769" s="133"/>
      <c r="D3769" s="8"/>
    </row>
    <row r="3770" spans="1:4" x14ac:dyDescent="0.25">
      <c r="A3770" s="133"/>
      <c r="D3770" s="8"/>
    </row>
    <row r="3771" spans="1:4" x14ac:dyDescent="0.25">
      <c r="A3771" s="133"/>
      <c r="D3771" s="8"/>
    </row>
    <row r="3772" spans="1:4" x14ac:dyDescent="0.25">
      <c r="A3772" s="133"/>
      <c r="D3772" s="8"/>
    </row>
    <row r="3773" spans="1:4" x14ac:dyDescent="0.25">
      <c r="A3773" s="133"/>
      <c r="D3773" s="8"/>
    </row>
    <row r="3774" spans="1:4" x14ac:dyDescent="0.25">
      <c r="A3774" s="133"/>
      <c r="D3774" s="8"/>
    </row>
    <row r="3775" spans="1:4" x14ac:dyDescent="0.25">
      <c r="A3775" s="133"/>
      <c r="D3775" s="8"/>
    </row>
    <row r="3776" spans="1:4" x14ac:dyDescent="0.25">
      <c r="A3776" s="133"/>
      <c r="D3776" s="8"/>
    </row>
    <row r="3777" spans="1:4" x14ac:dyDescent="0.25">
      <c r="A3777" s="133"/>
      <c r="D3777" s="8"/>
    </row>
    <row r="3778" spans="1:4" x14ac:dyDescent="0.25">
      <c r="A3778" s="133"/>
      <c r="D3778" s="8"/>
    </row>
    <row r="3779" spans="1:4" x14ac:dyDescent="0.25">
      <c r="A3779" s="133"/>
      <c r="D3779" s="8"/>
    </row>
    <row r="3780" spans="1:4" x14ac:dyDescent="0.25">
      <c r="A3780" s="133"/>
      <c r="D3780" s="8"/>
    </row>
    <row r="3781" spans="1:4" x14ac:dyDescent="0.25">
      <c r="A3781" s="133"/>
      <c r="D3781" s="8"/>
    </row>
    <row r="3782" spans="1:4" x14ac:dyDescent="0.25">
      <c r="A3782" s="133"/>
      <c r="D3782" s="8"/>
    </row>
    <row r="3783" spans="1:4" x14ac:dyDescent="0.25">
      <c r="A3783" s="133"/>
      <c r="D3783" s="8"/>
    </row>
    <row r="3784" spans="1:4" x14ac:dyDescent="0.25">
      <c r="A3784" s="133"/>
      <c r="D3784" s="8"/>
    </row>
    <row r="3785" spans="1:4" x14ac:dyDescent="0.25">
      <c r="A3785" s="133"/>
      <c r="D3785" s="8"/>
    </row>
    <row r="3786" spans="1:4" x14ac:dyDescent="0.25">
      <c r="A3786" s="133"/>
      <c r="D3786" s="8"/>
    </row>
    <row r="3787" spans="1:4" x14ac:dyDescent="0.25">
      <c r="A3787" s="133"/>
      <c r="D3787" s="8"/>
    </row>
    <row r="3788" spans="1:4" x14ac:dyDescent="0.25">
      <c r="A3788" s="133"/>
      <c r="D3788" s="8"/>
    </row>
    <row r="3789" spans="1:4" x14ac:dyDescent="0.25">
      <c r="A3789" s="133"/>
      <c r="D3789" s="8"/>
    </row>
    <row r="3790" spans="1:4" x14ac:dyDescent="0.25">
      <c r="A3790" s="133"/>
      <c r="D3790" s="8"/>
    </row>
    <row r="3791" spans="1:4" x14ac:dyDescent="0.25">
      <c r="A3791" s="133"/>
      <c r="D3791" s="8"/>
    </row>
    <row r="3792" spans="1:4" x14ac:dyDescent="0.25">
      <c r="A3792" s="133"/>
      <c r="D3792" s="8"/>
    </row>
    <row r="3793" spans="1:4" x14ac:dyDescent="0.25">
      <c r="A3793" s="133"/>
      <c r="D3793" s="8"/>
    </row>
    <row r="3794" spans="1:4" x14ac:dyDescent="0.25">
      <c r="A3794" s="133"/>
      <c r="D3794" s="8"/>
    </row>
    <row r="3795" spans="1:4" x14ac:dyDescent="0.25">
      <c r="A3795" s="133"/>
      <c r="D3795" s="8"/>
    </row>
    <row r="3796" spans="1:4" x14ac:dyDescent="0.25">
      <c r="A3796" s="133"/>
      <c r="D3796" s="8"/>
    </row>
    <row r="3797" spans="1:4" x14ac:dyDescent="0.25">
      <c r="A3797" s="133"/>
      <c r="D3797" s="8"/>
    </row>
    <row r="3798" spans="1:4" x14ac:dyDescent="0.25">
      <c r="A3798" s="133"/>
      <c r="D3798" s="8"/>
    </row>
    <row r="3799" spans="1:4" x14ac:dyDescent="0.25">
      <c r="A3799" s="133"/>
      <c r="D3799" s="8"/>
    </row>
    <row r="3800" spans="1:4" x14ac:dyDescent="0.25">
      <c r="A3800" s="133"/>
      <c r="D3800" s="8"/>
    </row>
    <row r="3801" spans="1:4" x14ac:dyDescent="0.25">
      <c r="A3801" s="133"/>
      <c r="D3801" s="8"/>
    </row>
    <row r="3802" spans="1:4" x14ac:dyDescent="0.25">
      <c r="A3802" s="133"/>
      <c r="D3802" s="8"/>
    </row>
    <row r="3803" spans="1:4" x14ac:dyDescent="0.25">
      <c r="A3803" s="133"/>
      <c r="D3803" s="8"/>
    </row>
    <row r="3804" spans="1:4" x14ac:dyDescent="0.25">
      <c r="A3804" s="133"/>
      <c r="D3804" s="8"/>
    </row>
    <row r="3805" spans="1:4" x14ac:dyDescent="0.25">
      <c r="A3805" s="133"/>
      <c r="D3805" s="8"/>
    </row>
    <row r="3806" spans="1:4" x14ac:dyDescent="0.25">
      <c r="A3806" s="133"/>
      <c r="D3806" s="8"/>
    </row>
    <row r="3807" spans="1:4" x14ac:dyDescent="0.25">
      <c r="A3807" s="133"/>
      <c r="D3807" s="8"/>
    </row>
    <row r="3808" spans="1:4" x14ac:dyDescent="0.25">
      <c r="A3808" s="133"/>
      <c r="D3808" s="8"/>
    </row>
    <row r="3809" spans="1:4" x14ac:dyDescent="0.25">
      <c r="A3809" s="133"/>
      <c r="D3809" s="8"/>
    </row>
    <row r="3810" spans="1:4" x14ac:dyDescent="0.25">
      <c r="A3810" s="133"/>
      <c r="D3810" s="8"/>
    </row>
    <row r="3811" spans="1:4" x14ac:dyDescent="0.25">
      <c r="A3811" s="133"/>
      <c r="D3811" s="8"/>
    </row>
    <row r="3812" spans="1:4" x14ac:dyDescent="0.25">
      <c r="A3812" s="133"/>
      <c r="D3812" s="8"/>
    </row>
    <row r="3813" spans="1:4" x14ac:dyDescent="0.25">
      <c r="A3813" s="133"/>
      <c r="D3813" s="8"/>
    </row>
    <row r="3814" spans="1:4" x14ac:dyDescent="0.25">
      <c r="A3814" s="133"/>
      <c r="D3814" s="8"/>
    </row>
    <row r="3815" spans="1:4" x14ac:dyDescent="0.25">
      <c r="A3815" s="133"/>
      <c r="D3815" s="8"/>
    </row>
    <row r="3816" spans="1:4" x14ac:dyDescent="0.25">
      <c r="A3816" s="133"/>
      <c r="D3816" s="8"/>
    </row>
    <row r="3817" spans="1:4" x14ac:dyDescent="0.25">
      <c r="A3817" s="133"/>
      <c r="D3817" s="8"/>
    </row>
    <row r="3818" spans="1:4" x14ac:dyDescent="0.25">
      <c r="A3818" s="133"/>
      <c r="D3818" s="8"/>
    </row>
    <row r="3819" spans="1:4" x14ac:dyDescent="0.25">
      <c r="A3819" s="133"/>
      <c r="D3819" s="8"/>
    </row>
    <row r="3820" spans="1:4" x14ac:dyDescent="0.25">
      <c r="A3820" s="133"/>
      <c r="D3820" s="8"/>
    </row>
    <row r="3821" spans="1:4" x14ac:dyDescent="0.25">
      <c r="A3821" s="133"/>
      <c r="D3821" s="8"/>
    </row>
    <row r="3822" spans="1:4" x14ac:dyDescent="0.25">
      <c r="A3822" s="133"/>
      <c r="D3822" s="8"/>
    </row>
    <row r="3823" spans="1:4" x14ac:dyDescent="0.25">
      <c r="A3823" s="133"/>
      <c r="D3823" s="8"/>
    </row>
    <row r="3824" spans="1:4" x14ac:dyDescent="0.25">
      <c r="A3824" s="133"/>
      <c r="D3824" s="8"/>
    </row>
    <row r="3825" spans="1:4" x14ac:dyDescent="0.25">
      <c r="A3825" s="133"/>
      <c r="D3825" s="8"/>
    </row>
    <row r="3826" spans="1:4" x14ac:dyDescent="0.25">
      <c r="A3826" s="133"/>
      <c r="D3826" s="8"/>
    </row>
    <row r="3827" spans="1:4" x14ac:dyDescent="0.25">
      <c r="A3827" s="133"/>
      <c r="D3827" s="8"/>
    </row>
    <row r="3828" spans="1:4" x14ac:dyDescent="0.25">
      <c r="A3828" s="133"/>
      <c r="D3828" s="8"/>
    </row>
    <row r="3829" spans="1:4" x14ac:dyDescent="0.25">
      <c r="A3829" s="133"/>
      <c r="D3829" s="8"/>
    </row>
    <row r="3830" spans="1:4" x14ac:dyDescent="0.25">
      <c r="A3830" s="133"/>
      <c r="D3830" s="8"/>
    </row>
    <row r="3831" spans="1:4" x14ac:dyDescent="0.25">
      <c r="A3831" s="133"/>
      <c r="D3831" s="8"/>
    </row>
    <row r="3832" spans="1:4" x14ac:dyDescent="0.25">
      <c r="A3832" s="133"/>
      <c r="D3832" s="8"/>
    </row>
    <row r="3833" spans="1:4" x14ac:dyDescent="0.25">
      <c r="A3833" s="133"/>
      <c r="D3833" s="8"/>
    </row>
    <row r="3834" spans="1:4" x14ac:dyDescent="0.25">
      <c r="A3834" s="133"/>
      <c r="D3834" s="8"/>
    </row>
    <row r="3835" spans="1:4" x14ac:dyDescent="0.25">
      <c r="A3835" s="133"/>
      <c r="D3835" s="8"/>
    </row>
    <row r="3836" spans="1:4" x14ac:dyDescent="0.25">
      <c r="A3836" s="133"/>
      <c r="D3836" s="8"/>
    </row>
    <row r="3837" spans="1:4" x14ac:dyDescent="0.25">
      <c r="A3837" s="133"/>
      <c r="D3837" s="8"/>
    </row>
    <row r="3838" spans="1:4" x14ac:dyDescent="0.25">
      <c r="A3838" s="133"/>
      <c r="D3838" s="8"/>
    </row>
    <row r="3839" spans="1:4" x14ac:dyDescent="0.25">
      <c r="A3839" s="133"/>
      <c r="D3839" s="8"/>
    </row>
    <row r="3840" spans="1:4" x14ac:dyDescent="0.25">
      <c r="A3840" s="133"/>
      <c r="D3840" s="8"/>
    </row>
    <row r="3841" spans="1:4" x14ac:dyDescent="0.25">
      <c r="A3841" s="133"/>
      <c r="D3841" s="8"/>
    </row>
    <row r="3842" spans="1:4" x14ac:dyDescent="0.25">
      <c r="A3842" s="133"/>
      <c r="D3842" s="8"/>
    </row>
    <row r="3843" spans="1:4" x14ac:dyDescent="0.25">
      <c r="A3843" s="133"/>
      <c r="D3843" s="8"/>
    </row>
    <row r="3844" spans="1:4" x14ac:dyDescent="0.25">
      <c r="A3844" s="133"/>
      <c r="D3844" s="8"/>
    </row>
    <row r="3845" spans="1:4" x14ac:dyDescent="0.25">
      <c r="A3845" s="133"/>
      <c r="D3845" s="8"/>
    </row>
    <row r="3846" spans="1:4" x14ac:dyDescent="0.25">
      <c r="A3846" s="133"/>
      <c r="D3846" s="8"/>
    </row>
    <row r="3847" spans="1:4" x14ac:dyDescent="0.25">
      <c r="A3847" s="133"/>
      <c r="D3847" s="8"/>
    </row>
    <row r="3848" spans="1:4" x14ac:dyDescent="0.25">
      <c r="A3848" s="133"/>
      <c r="D3848" s="8"/>
    </row>
    <row r="3849" spans="1:4" x14ac:dyDescent="0.25">
      <c r="A3849" s="133"/>
      <c r="D3849" s="8"/>
    </row>
    <row r="3850" spans="1:4" x14ac:dyDescent="0.25">
      <c r="A3850" s="133"/>
      <c r="D3850" s="8"/>
    </row>
    <row r="3851" spans="1:4" x14ac:dyDescent="0.25">
      <c r="A3851" s="133"/>
      <c r="D3851" s="8"/>
    </row>
    <row r="3852" spans="1:4" x14ac:dyDescent="0.25">
      <c r="A3852" s="133"/>
      <c r="D3852" s="8"/>
    </row>
    <row r="3853" spans="1:4" x14ac:dyDescent="0.25">
      <c r="A3853" s="133"/>
      <c r="D3853" s="8"/>
    </row>
    <row r="3854" spans="1:4" x14ac:dyDescent="0.25">
      <c r="A3854" s="133"/>
      <c r="D3854" s="8"/>
    </row>
    <row r="3855" spans="1:4" x14ac:dyDescent="0.25">
      <c r="A3855" s="133"/>
      <c r="D3855" s="8"/>
    </row>
    <row r="3856" spans="1:4" x14ac:dyDescent="0.25">
      <c r="A3856" s="133"/>
      <c r="D3856" s="8"/>
    </row>
    <row r="3857" spans="1:4" x14ac:dyDescent="0.25">
      <c r="A3857" s="133"/>
      <c r="D3857" s="8"/>
    </row>
    <row r="3858" spans="1:4" x14ac:dyDescent="0.25">
      <c r="A3858" s="133"/>
      <c r="D3858" s="8"/>
    </row>
    <row r="3859" spans="1:4" x14ac:dyDescent="0.25">
      <c r="A3859" s="133"/>
      <c r="D3859" s="8"/>
    </row>
    <row r="3860" spans="1:4" x14ac:dyDescent="0.25">
      <c r="A3860" s="133"/>
      <c r="D3860" s="8"/>
    </row>
    <row r="3861" spans="1:4" x14ac:dyDescent="0.25">
      <c r="A3861" s="133"/>
      <c r="D3861" s="8"/>
    </row>
    <row r="3862" spans="1:4" x14ac:dyDescent="0.25">
      <c r="A3862" s="133"/>
      <c r="D3862" s="8"/>
    </row>
    <row r="3863" spans="1:4" x14ac:dyDescent="0.25">
      <c r="A3863" s="133"/>
      <c r="D3863" s="8"/>
    </row>
    <row r="3864" spans="1:4" x14ac:dyDescent="0.25">
      <c r="A3864" s="133"/>
      <c r="D3864" s="8"/>
    </row>
    <row r="3865" spans="1:4" x14ac:dyDescent="0.25">
      <c r="A3865" s="133"/>
      <c r="D3865" s="8"/>
    </row>
    <row r="3866" spans="1:4" x14ac:dyDescent="0.25">
      <c r="A3866" s="133"/>
      <c r="D3866" s="8"/>
    </row>
    <row r="3867" spans="1:4" x14ac:dyDescent="0.25">
      <c r="A3867" s="133"/>
      <c r="D3867" s="8"/>
    </row>
    <row r="3868" spans="1:4" x14ac:dyDescent="0.25">
      <c r="A3868" s="133"/>
      <c r="D3868" s="8"/>
    </row>
    <row r="3869" spans="1:4" x14ac:dyDescent="0.25">
      <c r="A3869" s="133"/>
      <c r="D3869" s="8"/>
    </row>
    <row r="3870" spans="1:4" x14ac:dyDescent="0.25">
      <c r="A3870" s="133"/>
      <c r="D3870" s="8"/>
    </row>
    <row r="3871" spans="1:4" x14ac:dyDescent="0.25">
      <c r="A3871" s="133"/>
      <c r="D3871" s="8"/>
    </row>
    <row r="3872" spans="1:4" x14ac:dyDescent="0.25">
      <c r="A3872" s="133"/>
      <c r="D3872" s="8"/>
    </row>
    <row r="3873" spans="1:4" x14ac:dyDescent="0.25">
      <c r="A3873" s="133"/>
      <c r="D3873" s="8"/>
    </row>
    <row r="3874" spans="1:4" x14ac:dyDescent="0.25">
      <c r="A3874" s="133"/>
      <c r="D3874" s="8"/>
    </row>
    <row r="3875" spans="1:4" x14ac:dyDescent="0.25">
      <c r="A3875" s="133"/>
      <c r="D3875" s="8"/>
    </row>
    <row r="3876" spans="1:4" x14ac:dyDescent="0.25">
      <c r="A3876" s="133"/>
      <c r="D3876" s="8"/>
    </row>
    <row r="3877" spans="1:4" x14ac:dyDescent="0.25">
      <c r="A3877" s="133"/>
      <c r="D3877" s="8"/>
    </row>
    <row r="3878" spans="1:4" x14ac:dyDescent="0.25">
      <c r="A3878" s="133"/>
      <c r="D3878" s="8"/>
    </row>
    <row r="3879" spans="1:4" x14ac:dyDescent="0.25">
      <c r="A3879" s="133"/>
      <c r="D3879" s="8"/>
    </row>
    <row r="3880" spans="1:4" x14ac:dyDescent="0.25">
      <c r="A3880" s="133"/>
      <c r="D3880" s="8"/>
    </row>
    <row r="3881" spans="1:4" x14ac:dyDescent="0.25">
      <c r="A3881" s="133"/>
      <c r="D3881" s="8"/>
    </row>
    <row r="3882" spans="1:4" x14ac:dyDescent="0.25">
      <c r="A3882" s="133"/>
      <c r="D3882" s="8"/>
    </row>
    <row r="3883" spans="1:4" x14ac:dyDescent="0.25">
      <c r="A3883" s="133"/>
      <c r="D3883" s="8"/>
    </row>
    <row r="3884" spans="1:4" x14ac:dyDescent="0.25">
      <c r="A3884" s="133"/>
      <c r="D3884" s="8"/>
    </row>
    <row r="3885" spans="1:4" x14ac:dyDescent="0.25">
      <c r="A3885" s="133"/>
      <c r="D3885" s="8"/>
    </row>
    <row r="3886" spans="1:4" x14ac:dyDescent="0.25">
      <c r="A3886" s="133"/>
      <c r="D3886" s="8"/>
    </row>
    <row r="3887" spans="1:4" x14ac:dyDescent="0.25">
      <c r="A3887" s="133"/>
      <c r="D3887" s="8"/>
    </row>
    <row r="3888" spans="1:4" x14ac:dyDescent="0.25">
      <c r="A3888" s="133"/>
      <c r="D3888" s="8"/>
    </row>
    <row r="3889" spans="1:4" x14ac:dyDescent="0.25">
      <c r="A3889" s="133"/>
      <c r="D3889" s="8"/>
    </row>
    <row r="3890" spans="1:4" x14ac:dyDescent="0.25">
      <c r="A3890" s="133"/>
      <c r="D3890" s="8"/>
    </row>
    <row r="3891" spans="1:4" x14ac:dyDescent="0.25">
      <c r="A3891" s="133"/>
      <c r="D3891" s="8"/>
    </row>
    <row r="3892" spans="1:4" x14ac:dyDescent="0.25">
      <c r="A3892" s="133"/>
      <c r="D3892" s="8"/>
    </row>
    <row r="3893" spans="1:4" x14ac:dyDescent="0.25">
      <c r="A3893" s="133"/>
      <c r="D3893" s="8"/>
    </row>
    <row r="3894" spans="1:4" x14ac:dyDescent="0.25">
      <c r="A3894" s="133"/>
      <c r="D3894" s="8"/>
    </row>
    <row r="3895" spans="1:4" x14ac:dyDescent="0.25">
      <c r="A3895" s="133"/>
      <c r="D3895" s="8"/>
    </row>
    <row r="3896" spans="1:4" x14ac:dyDescent="0.25">
      <c r="A3896" s="133"/>
      <c r="D3896" s="8"/>
    </row>
    <row r="3897" spans="1:4" x14ac:dyDescent="0.25">
      <c r="A3897" s="133"/>
      <c r="D3897" s="8"/>
    </row>
    <row r="3898" spans="1:4" x14ac:dyDescent="0.25">
      <c r="A3898" s="133"/>
      <c r="D3898" s="8"/>
    </row>
    <row r="3899" spans="1:4" x14ac:dyDescent="0.25">
      <c r="A3899" s="133"/>
      <c r="D3899" s="8"/>
    </row>
    <row r="3900" spans="1:4" x14ac:dyDescent="0.25">
      <c r="A3900" s="133"/>
      <c r="D3900" s="8"/>
    </row>
    <row r="3901" spans="1:4" x14ac:dyDescent="0.25">
      <c r="A3901" s="133"/>
      <c r="D3901" s="8"/>
    </row>
    <row r="3902" spans="1:4" x14ac:dyDescent="0.25">
      <c r="A3902" s="133"/>
      <c r="D3902" s="8"/>
    </row>
    <row r="3903" spans="1:4" x14ac:dyDescent="0.25">
      <c r="A3903" s="133"/>
      <c r="D3903" s="8"/>
    </row>
    <row r="3904" spans="1:4" x14ac:dyDescent="0.25">
      <c r="A3904" s="133"/>
      <c r="D3904" s="8"/>
    </row>
    <row r="3905" spans="1:4" x14ac:dyDescent="0.25">
      <c r="A3905" s="133"/>
      <c r="D3905" s="8"/>
    </row>
    <row r="3906" spans="1:4" x14ac:dyDescent="0.25">
      <c r="A3906" s="133"/>
      <c r="D3906" s="8"/>
    </row>
    <row r="3907" spans="1:4" x14ac:dyDescent="0.25">
      <c r="A3907" s="133"/>
      <c r="D3907" s="8"/>
    </row>
    <row r="3908" spans="1:4" x14ac:dyDescent="0.25">
      <c r="A3908" s="133"/>
      <c r="D3908" s="8"/>
    </row>
    <row r="3909" spans="1:4" x14ac:dyDescent="0.25">
      <c r="A3909" s="133"/>
      <c r="D3909" s="8"/>
    </row>
    <row r="3910" spans="1:4" x14ac:dyDescent="0.25">
      <c r="A3910" s="133"/>
      <c r="D3910" s="8"/>
    </row>
    <row r="3911" spans="1:4" x14ac:dyDescent="0.25">
      <c r="A3911" s="133"/>
      <c r="D3911" s="8"/>
    </row>
    <row r="3912" spans="1:4" x14ac:dyDescent="0.25">
      <c r="A3912" s="133"/>
      <c r="D3912" s="8"/>
    </row>
    <row r="3913" spans="1:4" x14ac:dyDescent="0.25">
      <c r="A3913" s="133"/>
      <c r="D3913" s="8"/>
    </row>
    <row r="3914" spans="1:4" x14ac:dyDescent="0.25">
      <c r="A3914" s="133"/>
      <c r="D3914" s="8"/>
    </row>
    <row r="3915" spans="1:4" x14ac:dyDescent="0.25">
      <c r="A3915" s="133"/>
      <c r="D3915" s="8"/>
    </row>
    <row r="3916" spans="1:4" x14ac:dyDescent="0.25">
      <c r="A3916" s="133"/>
      <c r="D3916" s="8"/>
    </row>
    <row r="3917" spans="1:4" x14ac:dyDescent="0.25">
      <c r="A3917" s="133"/>
      <c r="D3917" s="8"/>
    </row>
    <row r="3918" spans="1:4" x14ac:dyDescent="0.25">
      <c r="A3918" s="133"/>
      <c r="D3918" s="8"/>
    </row>
    <row r="3919" spans="1:4" x14ac:dyDescent="0.25">
      <c r="A3919" s="133"/>
      <c r="D3919" s="8"/>
    </row>
    <row r="3920" spans="1:4" x14ac:dyDescent="0.25">
      <c r="A3920" s="133"/>
      <c r="D3920" s="8"/>
    </row>
    <row r="3921" spans="1:4" x14ac:dyDescent="0.25">
      <c r="A3921" s="133"/>
      <c r="D3921" s="8"/>
    </row>
    <row r="3922" spans="1:4" x14ac:dyDescent="0.25">
      <c r="A3922" s="133"/>
      <c r="D3922" s="8"/>
    </row>
    <row r="3923" spans="1:4" x14ac:dyDescent="0.25">
      <c r="A3923" s="133"/>
      <c r="D3923" s="8"/>
    </row>
    <row r="3924" spans="1:4" x14ac:dyDescent="0.25">
      <c r="A3924" s="133"/>
      <c r="D3924" s="8"/>
    </row>
    <row r="3925" spans="1:4" x14ac:dyDescent="0.25">
      <c r="A3925" s="133"/>
      <c r="D3925" s="8"/>
    </row>
    <row r="3926" spans="1:4" x14ac:dyDescent="0.25">
      <c r="A3926" s="133"/>
      <c r="D3926" s="8"/>
    </row>
    <row r="3927" spans="1:4" x14ac:dyDescent="0.25">
      <c r="A3927" s="133"/>
      <c r="D3927" s="8"/>
    </row>
    <row r="3928" spans="1:4" x14ac:dyDescent="0.25">
      <c r="A3928" s="133"/>
      <c r="D3928" s="8"/>
    </row>
    <row r="3929" spans="1:4" x14ac:dyDescent="0.25">
      <c r="A3929" s="133"/>
      <c r="D3929" s="8"/>
    </row>
    <row r="3930" spans="1:4" x14ac:dyDescent="0.25">
      <c r="A3930" s="133"/>
      <c r="D3930" s="8"/>
    </row>
    <row r="3931" spans="1:4" x14ac:dyDescent="0.25">
      <c r="A3931" s="133"/>
      <c r="D3931" s="8"/>
    </row>
    <row r="3932" spans="1:4" x14ac:dyDescent="0.25">
      <c r="A3932" s="133"/>
      <c r="D3932" s="8"/>
    </row>
    <row r="3933" spans="1:4" x14ac:dyDescent="0.25">
      <c r="A3933" s="133"/>
      <c r="D3933" s="8"/>
    </row>
    <row r="3934" spans="1:4" x14ac:dyDescent="0.25">
      <c r="A3934" s="133"/>
      <c r="D3934" s="8"/>
    </row>
    <row r="3935" spans="1:4" x14ac:dyDescent="0.25">
      <c r="A3935" s="133"/>
      <c r="D3935" s="8"/>
    </row>
    <row r="3936" spans="1:4" x14ac:dyDescent="0.25">
      <c r="A3936" s="133"/>
      <c r="D3936" s="8"/>
    </row>
    <row r="3937" spans="1:4" x14ac:dyDescent="0.25">
      <c r="A3937" s="133"/>
      <c r="D3937" s="8"/>
    </row>
    <row r="3938" spans="1:4" x14ac:dyDescent="0.25">
      <c r="A3938" s="133"/>
      <c r="D3938" s="8"/>
    </row>
    <row r="3939" spans="1:4" x14ac:dyDescent="0.25">
      <c r="A3939" s="133"/>
      <c r="D3939" s="8"/>
    </row>
    <row r="3940" spans="1:4" x14ac:dyDescent="0.25">
      <c r="A3940" s="133"/>
      <c r="D3940" s="8"/>
    </row>
    <row r="3941" spans="1:4" x14ac:dyDescent="0.25">
      <c r="A3941" s="133"/>
      <c r="D3941" s="8"/>
    </row>
    <row r="3942" spans="1:4" x14ac:dyDescent="0.25">
      <c r="A3942" s="133"/>
      <c r="D3942" s="8"/>
    </row>
    <row r="3943" spans="1:4" x14ac:dyDescent="0.25">
      <c r="A3943" s="133"/>
      <c r="D3943" s="8"/>
    </row>
    <row r="3944" spans="1:4" x14ac:dyDescent="0.25">
      <c r="A3944" s="133"/>
      <c r="D3944" s="8"/>
    </row>
    <row r="3945" spans="1:4" x14ac:dyDescent="0.25">
      <c r="A3945" s="133"/>
      <c r="D3945" s="8"/>
    </row>
    <row r="3946" spans="1:4" x14ac:dyDescent="0.25">
      <c r="A3946" s="133"/>
      <c r="D3946" s="8"/>
    </row>
    <row r="3947" spans="1:4" x14ac:dyDescent="0.25">
      <c r="A3947" s="133"/>
      <c r="D3947" s="8"/>
    </row>
    <row r="3948" spans="1:4" x14ac:dyDescent="0.25">
      <c r="A3948" s="133"/>
      <c r="D3948" s="8"/>
    </row>
    <row r="3949" spans="1:4" x14ac:dyDescent="0.25">
      <c r="A3949" s="133"/>
      <c r="D3949" s="8"/>
    </row>
    <row r="3950" spans="1:4" x14ac:dyDescent="0.25">
      <c r="A3950" s="133"/>
      <c r="D3950" s="8"/>
    </row>
    <row r="3951" spans="1:4" x14ac:dyDescent="0.25">
      <c r="A3951" s="133"/>
      <c r="D3951" s="8"/>
    </row>
    <row r="3952" spans="1:4" x14ac:dyDescent="0.25">
      <c r="A3952" s="133"/>
      <c r="D3952" s="8"/>
    </row>
    <row r="3953" spans="1:4" x14ac:dyDescent="0.25">
      <c r="A3953" s="133"/>
      <c r="D3953" s="8"/>
    </row>
    <row r="3954" spans="1:4" x14ac:dyDescent="0.25">
      <c r="A3954" s="133"/>
      <c r="D3954" s="8"/>
    </row>
    <row r="3955" spans="1:4" x14ac:dyDescent="0.25">
      <c r="A3955" s="133"/>
      <c r="D3955" s="8"/>
    </row>
    <row r="3956" spans="1:4" x14ac:dyDescent="0.25">
      <c r="A3956" s="133"/>
      <c r="D3956" s="8"/>
    </row>
    <row r="3957" spans="1:4" x14ac:dyDescent="0.25">
      <c r="A3957" s="133"/>
      <c r="D3957" s="8"/>
    </row>
    <row r="3958" spans="1:4" x14ac:dyDescent="0.25">
      <c r="A3958" s="133"/>
      <c r="D3958" s="8"/>
    </row>
    <row r="3959" spans="1:4" x14ac:dyDescent="0.25">
      <c r="A3959" s="133"/>
      <c r="D3959" s="8"/>
    </row>
    <row r="3960" spans="1:4" x14ac:dyDescent="0.25">
      <c r="A3960" s="133"/>
      <c r="D3960" s="8"/>
    </row>
    <row r="3961" spans="1:4" x14ac:dyDescent="0.25">
      <c r="A3961" s="133"/>
      <c r="D3961" s="8"/>
    </row>
    <row r="3962" spans="1:4" x14ac:dyDescent="0.25">
      <c r="A3962" s="133"/>
      <c r="D3962" s="8"/>
    </row>
    <row r="3963" spans="1:4" x14ac:dyDescent="0.25">
      <c r="A3963" s="133"/>
      <c r="D3963" s="8"/>
    </row>
    <row r="3964" spans="1:4" x14ac:dyDescent="0.25">
      <c r="A3964" s="133"/>
      <c r="D3964" s="8"/>
    </row>
    <row r="3965" spans="1:4" x14ac:dyDescent="0.25">
      <c r="A3965" s="133"/>
      <c r="D3965" s="8"/>
    </row>
    <row r="3966" spans="1:4" x14ac:dyDescent="0.25">
      <c r="A3966" s="133"/>
      <c r="D3966" s="8"/>
    </row>
    <row r="3967" spans="1:4" x14ac:dyDescent="0.25">
      <c r="A3967" s="133"/>
      <c r="D3967" s="8"/>
    </row>
    <row r="3968" spans="1:4" x14ac:dyDescent="0.25">
      <c r="A3968" s="133"/>
      <c r="D3968" s="8"/>
    </row>
    <row r="3969" spans="1:4" x14ac:dyDescent="0.25">
      <c r="A3969" s="133"/>
      <c r="D3969" s="8"/>
    </row>
    <row r="3970" spans="1:4" x14ac:dyDescent="0.25">
      <c r="A3970" s="133"/>
      <c r="D3970" s="8"/>
    </row>
    <row r="3971" spans="1:4" x14ac:dyDescent="0.25">
      <c r="A3971" s="133"/>
      <c r="D3971" s="8"/>
    </row>
    <row r="3972" spans="1:4" x14ac:dyDescent="0.25">
      <c r="A3972" s="133"/>
      <c r="D3972" s="8"/>
    </row>
    <row r="3973" spans="1:4" x14ac:dyDescent="0.25">
      <c r="A3973" s="133"/>
      <c r="D3973" s="8"/>
    </row>
    <row r="3974" spans="1:4" x14ac:dyDescent="0.25">
      <c r="A3974" s="133"/>
      <c r="D3974" s="8"/>
    </row>
    <row r="3975" spans="1:4" x14ac:dyDescent="0.25">
      <c r="A3975" s="133"/>
      <c r="D3975" s="8"/>
    </row>
    <row r="3976" spans="1:4" x14ac:dyDescent="0.25">
      <c r="A3976" s="133"/>
      <c r="D3976" s="8"/>
    </row>
    <row r="3977" spans="1:4" x14ac:dyDescent="0.25">
      <c r="A3977" s="133"/>
      <c r="D3977" s="8"/>
    </row>
    <row r="3978" spans="1:4" x14ac:dyDescent="0.25">
      <c r="A3978" s="133"/>
      <c r="D3978" s="8"/>
    </row>
    <row r="3979" spans="1:4" x14ac:dyDescent="0.25">
      <c r="A3979" s="133"/>
      <c r="D3979" s="8"/>
    </row>
    <row r="3980" spans="1:4" x14ac:dyDescent="0.25">
      <c r="A3980" s="133"/>
      <c r="D3980" s="8"/>
    </row>
    <row r="3981" spans="1:4" x14ac:dyDescent="0.25">
      <c r="A3981" s="133"/>
      <c r="D3981" s="8"/>
    </row>
    <row r="3982" spans="1:4" x14ac:dyDescent="0.25">
      <c r="A3982" s="133"/>
      <c r="D3982" s="8"/>
    </row>
    <row r="3983" spans="1:4" x14ac:dyDescent="0.25">
      <c r="A3983" s="133"/>
      <c r="D3983" s="8"/>
    </row>
    <row r="3984" spans="1:4" x14ac:dyDescent="0.25">
      <c r="A3984" s="133"/>
      <c r="D3984" s="8"/>
    </row>
    <row r="3985" spans="1:4" x14ac:dyDescent="0.25">
      <c r="A3985" s="133"/>
      <c r="D3985" s="8"/>
    </row>
    <row r="3986" spans="1:4" x14ac:dyDescent="0.25">
      <c r="A3986" s="133"/>
      <c r="D3986" s="8"/>
    </row>
    <row r="3987" spans="1:4" x14ac:dyDescent="0.25">
      <c r="A3987" s="133"/>
      <c r="D3987" s="8"/>
    </row>
    <row r="3988" spans="1:4" x14ac:dyDescent="0.25">
      <c r="A3988" s="133"/>
      <c r="D3988" s="8"/>
    </row>
    <row r="3989" spans="1:4" x14ac:dyDescent="0.25">
      <c r="A3989" s="133"/>
      <c r="D3989" s="8"/>
    </row>
    <row r="3990" spans="1:4" x14ac:dyDescent="0.25">
      <c r="A3990" s="133"/>
      <c r="D3990" s="8"/>
    </row>
    <row r="3991" spans="1:4" x14ac:dyDescent="0.25">
      <c r="A3991" s="133"/>
      <c r="D3991" s="8"/>
    </row>
    <row r="3992" spans="1:4" x14ac:dyDescent="0.25">
      <c r="A3992" s="133"/>
      <c r="D3992" s="8"/>
    </row>
    <row r="3993" spans="1:4" x14ac:dyDescent="0.25">
      <c r="A3993" s="133"/>
      <c r="D3993" s="8"/>
    </row>
    <row r="3994" spans="1:4" x14ac:dyDescent="0.25">
      <c r="A3994" s="133"/>
      <c r="D3994" s="8"/>
    </row>
    <row r="3995" spans="1:4" x14ac:dyDescent="0.25">
      <c r="A3995" s="133"/>
      <c r="D3995" s="8"/>
    </row>
    <row r="3996" spans="1:4" x14ac:dyDescent="0.25">
      <c r="A3996" s="133"/>
      <c r="D3996" s="8"/>
    </row>
    <row r="3997" spans="1:4" x14ac:dyDescent="0.25">
      <c r="A3997" s="133"/>
      <c r="D3997" s="8"/>
    </row>
    <row r="3998" spans="1:4" x14ac:dyDescent="0.25">
      <c r="A3998" s="133"/>
      <c r="D3998" s="8"/>
    </row>
    <row r="3999" spans="1:4" x14ac:dyDescent="0.25">
      <c r="A3999" s="133"/>
      <c r="D3999" s="8"/>
    </row>
    <row r="4000" spans="1:4" x14ac:dyDescent="0.25">
      <c r="A4000" s="133"/>
      <c r="D4000" s="8"/>
    </row>
    <row r="4001" spans="1:4" x14ac:dyDescent="0.25">
      <c r="A4001" s="133"/>
      <c r="D4001" s="8"/>
    </row>
    <row r="4002" spans="1:4" x14ac:dyDescent="0.25">
      <c r="A4002" s="133"/>
      <c r="D4002" s="8"/>
    </row>
    <row r="4003" spans="1:4" x14ac:dyDescent="0.25">
      <c r="A4003" s="133"/>
      <c r="D4003" s="8"/>
    </row>
    <row r="4004" spans="1:4" x14ac:dyDescent="0.25">
      <c r="A4004" s="133"/>
      <c r="D4004" s="8"/>
    </row>
    <row r="4005" spans="1:4" x14ac:dyDescent="0.25">
      <c r="A4005" s="133"/>
      <c r="D4005" s="8"/>
    </row>
    <row r="4006" spans="1:4" x14ac:dyDescent="0.25">
      <c r="A4006" s="133"/>
      <c r="D4006" s="8"/>
    </row>
    <row r="4007" spans="1:4" x14ac:dyDescent="0.25">
      <c r="A4007" s="133"/>
      <c r="D4007" s="8"/>
    </row>
    <row r="4008" spans="1:4" x14ac:dyDescent="0.25">
      <c r="A4008" s="133"/>
      <c r="D4008" s="8"/>
    </row>
    <row r="4009" spans="1:4" x14ac:dyDescent="0.25">
      <c r="A4009" s="133"/>
      <c r="D4009" s="8"/>
    </row>
    <row r="4010" spans="1:4" x14ac:dyDescent="0.25">
      <c r="A4010" s="133"/>
      <c r="D4010" s="8"/>
    </row>
    <row r="4011" spans="1:4" x14ac:dyDescent="0.25">
      <c r="A4011" s="133"/>
      <c r="D4011" s="8"/>
    </row>
    <row r="4012" spans="1:4" x14ac:dyDescent="0.25">
      <c r="A4012" s="133"/>
      <c r="D4012" s="8"/>
    </row>
    <row r="4013" spans="1:4" x14ac:dyDescent="0.25">
      <c r="A4013" s="133"/>
      <c r="D4013" s="8"/>
    </row>
    <row r="4014" spans="1:4" x14ac:dyDescent="0.25">
      <c r="A4014" s="133"/>
      <c r="D4014" s="8"/>
    </row>
    <row r="4015" spans="1:4" x14ac:dyDescent="0.25">
      <c r="A4015" s="133"/>
      <c r="D4015" s="8"/>
    </row>
    <row r="4016" spans="1:4" x14ac:dyDescent="0.25">
      <c r="A4016" s="133"/>
      <c r="D4016" s="8"/>
    </row>
    <row r="4017" spans="1:4" x14ac:dyDescent="0.25">
      <c r="A4017" s="133"/>
      <c r="D4017" s="8"/>
    </row>
    <row r="4018" spans="1:4" x14ac:dyDescent="0.25">
      <c r="A4018" s="133"/>
      <c r="D4018" s="8"/>
    </row>
    <row r="4019" spans="1:4" x14ac:dyDescent="0.25">
      <c r="A4019" s="133"/>
      <c r="D4019" s="8"/>
    </row>
    <row r="4020" spans="1:4" x14ac:dyDescent="0.25">
      <c r="A4020" s="133"/>
      <c r="D4020" s="8"/>
    </row>
    <row r="4021" spans="1:4" x14ac:dyDescent="0.25">
      <c r="A4021" s="133"/>
      <c r="D4021" s="8"/>
    </row>
    <row r="4022" spans="1:4" x14ac:dyDescent="0.25">
      <c r="A4022" s="133"/>
      <c r="D4022" s="8"/>
    </row>
    <row r="4023" spans="1:4" x14ac:dyDescent="0.25">
      <c r="A4023" s="133"/>
      <c r="D4023" s="8"/>
    </row>
    <row r="4024" spans="1:4" x14ac:dyDescent="0.25">
      <c r="A4024" s="133"/>
      <c r="D4024" s="8"/>
    </row>
    <row r="4025" spans="1:4" x14ac:dyDescent="0.25">
      <c r="A4025" s="133"/>
      <c r="D4025" s="8"/>
    </row>
    <row r="4026" spans="1:4" x14ac:dyDescent="0.25">
      <c r="A4026" s="133"/>
      <c r="D4026" s="8"/>
    </row>
    <row r="4027" spans="1:4" x14ac:dyDescent="0.25">
      <c r="A4027" s="133"/>
      <c r="D4027" s="8"/>
    </row>
    <row r="4028" spans="1:4" x14ac:dyDescent="0.25">
      <c r="A4028" s="133"/>
      <c r="D4028" s="8"/>
    </row>
    <row r="4029" spans="1:4" x14ac:dyDescent="0.25">
      <c r="A4029" s="133"/>
      <c r="D4029" s="8"/>
    </row>
    <row r="4030" spans="1:4" x14ac:dyDescent="0.25">
      <c r="A4030" s="133"/>
      <c r="D4030" s="8"/>
    </row>
    <row r="4031" spans="1:4" x14ac:dyDescent="0.25">
      <c r="A4031" s="133"/>
      <c r="D4031" s="8"/>
    </row>
    <row r="4032" spans="1:4" x14ac:dyDescent="0.25">
      <c r="A4032" s="133"/>
      <c r="D4032" s="8"/>
    </row>
    <row r="4033" spans="1:4" x14ac:dyDescent="0.25">
      <c r="A4033" s="133"/>
      <c r="D4033" s="8"/>
    </row>
    <row r="4034" spans="1:4" x14ac:dyDescent="0.25">
      <c r="A4034" s="133"/>
      <c r="D4034" s="8"/>
    </row>
    <row r="4035" spans="1:4" x14ac:dyDescent="0.25">
      <c r="A4035" s="133"/>
      <c r="D4035" s="8"/>
    </row>
    <row r="4036" spans="1:4" x14ac:dyDescent="0.25">
      <c r="A4036" s="133"/>
      <c r="D4036" s="8"/>
    </row>
    <row r="4037" spans="1:4" x14ac:dyDescent="0.25">
      <c r="A4037" s="133"/>
      <c r="D4037" s="8"/>
    </row>
    <row r="4038" spans="1:4" x14ac:dyDescent="0.25">
      <c r="A4038" s="133"/>
      <c r="D4038" s="8"/>
    </row>
    <row r="4039" spans="1:4" x14ac:dyDescent="0.25">
      <c r="A4039" s="133"/>
      <c r="D4039" s="8"/>
    </row>
    <row r="4040" spans="1:4" x14ac:dyDescent="0.25">
      <c r="A4040" s="133"/>
      <c r="D4040" s="8"/>
    </row>
    <row r="4041" spans="1:4" x14ac:dyDescent="0.25">
      <c r="A4041" s="133"/>
      <c r="D4041" s="8"/>
    </row>
    <row r="4042" spans="1:4" x14ac:dyDescent="0.25">
      <c r="A4042" s="133"/>
      <c r="D4042" s="8"/>
    </row>
    <row r="4043" spans="1:4" x14ac:dyDescent="0.25">
      <c r="A4043" s="133"/>
      <c r="D4043" s="8"/>
    </row>
    <row r="4044" spans="1:4" x14ac:dyDescent="0.25">
      <c r="A4044" s="133"/>
      <c r="D4044" s="8"/>
    </row>
    <row r="4045" spans="1:4" x14ac:dyDescent="0.25">
      <c r="A4045" s="133"/>
      <c r="D4045" s="8"/>
    </row>
    <row r="4046" spans="1:4" x14ac:dyDescent="0.25">
      <c r="A4046" s="133"/>
      <c r="D4046" s="8"/>
    </row>
    <row r="4047" spans="1:4" x14ac:dyDescent="0.25">
      <c r="A4047" s="133"/>
      <c r="D4047" s="8"/>
    </row>
    <row r="4048" spans="1:4" x14ac:dyDescent="0.25">
      <c r="A4048" s="133"/>
      <c r="D4048" s="8"/>
    </row>
    <row r="4049" spans="1:4" x14ac:dyDescent="0.25">
      <c r="A4049" s="133"/>
      <c r="D4049" s="8"/>
    </row>
    <row r="4050" spans="1:4" x14ac:dyDescent="0.25">
      <c r="A4050" s="133"/>
      <c r="D4050" s="8"/>
    </row>
    <row r="4051" spans="1:4" x14ac:dyDescent="0.25">
      <c r="A4051" s="133"/>
      <c r="D4051" s="8"/>
    </row>
    <row r="4052" spans="1:4" x14ac:dyDescent="0.25">
      <c r="A4052" s="133"/>
      <c r="D4052" s="8"/>
    </row>
    <row r="4053" spans="1:4" x14ac:dyDescent="0.25">
      <c r="A4053" s="133"/>
      <c r="D4053" s="8"/>
    </row>
    <row r="4054" spans="1:4" x14ac:dyDescent="0.25">
      <c r="A4054" s="133"/>
      <c r="D4054" s="8"/>
    </row>
    <row r="4055" spans="1:4" x14ac:dyDescent="0.25">
      <c r="A4055" s="133"/>
      <c r="D4055" s="8"/>
    </row>
    <row r="4056" spans="1:4" x14ac:dyDescent="0.25">
      <c r="A4056" s="133"/>
      <c r="D4056" s="8"/>
    </row>
    <row r="4057" spans="1:4" x14ac:dyDescent="0.25">
      <c r="A4057" s="133"/>
      <c r="D4057" s="8"/>
    </row>
    <row r="4058" spans="1:4" x14ac:dyDescent="0.25">
      <c r="A4058" s="133"/>
      <c r="D4058" s="8"/>
    </row>
    <row r="4059" spans="1:4" x14ac:dyDescent="0.25">
      <c r="A4059" s="133"/>
      <c r="D4059" s="8"/>
    </row>
    <row r="4060" spans="1:4" x14ac:dyDescent="0.25">
      <c r="A4060" s="133"/>
      <c r="D4060" s="8"/>
    </row>
    <row r="4061" spans="1:4" x14ac:dyDescent="0.25">
      <c r="A4061" s="133"/>
      <c r="D4061" s="8"/>
    </row>
    <row r="4062" spans="1:4" x14ac:dyDescent="0.25">
      <c r="A4062" s="133"/>
      <c r="D4062" s="8"/>
    </row>
    <row r="4063" spans="1:4" x14ac:dyDescent="0.25">
      <c r="A4063" s="133"/>
      <c r="D4063" s="8"/>
    </row>
    <row r="4064" spans="1:4" x14ac:dyDescent="0.25">
      <c r="A4064" s="133"/>
      <c r="D4064" s="8"/>
    </row>
    <row r="4065" spans="1:4" x14ac:dyDescent="0.25">
      <c r="A4065" s="133"/>
      <c r="D4065" s="8"/>
    </row>
    <row r="4066" spans="1:4" x14ac:dyDescent="0.25">
      <c r="A4066" s="133"/>
      <c r="D4066" s="8"/>
    </row>
    <row r="4067" spans="1:4" x14ac:dyDescent="0.25">
      <c r="A4067" s="133"/>
      <c r="D4067" s="8"/>
    </row>
    <row r="4068" spans="1:4" x14ac:dyDescent="0.25">
      <c r="A4068" s="133"/>
      <c r="D4068" s="8"/>
    </row>
    <row r="4069" spans="1:4" x14ac:dyDescent="0.25">
      <c r="A4069" s="133"/>
      <c r="D4069" s="8"/>
    </row>
    <row r="4070" spans="1:4" x14ac:dyDescent="0.25">
      <c r="A4070" s="133"/>
      <c r="D4070" s="8"/>
    </row>
    <row r="4071" spans="1:4" x14ac:dyDescent="0.25">
      <c r="A4071" s="133"/>
      <c r="D4071" s="8"/>
    </row>
    <row r="4072" spans="1:4" x14ac:dyDescent="0.25">
      <c r="A4072" s="133"/>
      <c r="D4072" s="8"/>
    </row>
    <row r="4073" spans="1:4" x14ac:dyDescent="0.25">
      <c r="A4073" s="133"/>
      <c r="D4073" s="8"/>
    </row>
    <row r="4074" spans="1:4" x14ac:dyDescent="0.25">
      <c r="A4074" s="133"/>
      <c r="D4074" s="8"/>
    </row>
    <row r="4075" spans="1:4" x14ac:dyDescent="0.25">
      <c r="A4075" s="133"/>
      <c r="D4075" s="8"/>
    </row>
    <row r="4076" spans="1:4" x14ac:dyDescent="0.25">
      <c r="A4076" s="133"/>
      <c r="D4076" s="8"/>
    </row>
    <row r="4077" spans="1:4" x14ac:dyDescent="0.25">
      <c r="A4077" s="133"/>
      <c r="D4077" s="8"/>
    </row>
    <row r="4078" spans="1:4" x14ac:dyDescent="0.25">
      <c r="A4078" s="133"/>
      <c r="D4078" s="8"/>
    </row>
    <row r="4079" spans="1:4" x14ac:dyDescent="0.25">
      <c r="A4079" s="133"/>
      <c r="D4079" s="8"/>
    </row>
    <row r="4080" spans="1:4" x14ac:dyDescent="0.25">
      <c r="A4080" s="133"/>
      <c r="D4080" s="8"/>
    </row>
    <row r="4081" spans="1:4" x14ac:dyDescent="0.25">
      <c r="A4081" s="133"/>
      <c r="D4081" s="8"/>
    </row>
    <row r="4082" spans="1:4" x14ac:dyDescent="0.25">
      <c r="A4082" s="133"/>
      <c r="D4082" s="8"/>
    </row>
    <row r="4083" spans="1:4" x14ac:dyDescent="0.25">
      <c r="A4083" s="133"/>
      <c r="D4083" s="8"/>
    </row>
    <row r="4084" spans="1:4" x14ac:dyDescent="0.25">
      <c r="A4084" s="133"/>
      <c r="D4084" s="8"/>
    </row>
    <row r="4085" spans="1:4" x14ac:dyDescent="0.25">
      <c r="A4085" s="133"/>
      <c r="D4085" s="8"/>
    </row>
    <row r="4086" spans="1:4" x14ac:dyDescent="0.25">
      <c r="A4086" s="133"/>
      <c r="D4086" s="8"/>
    </row>
    <row r="4087" spans="1:4" x14ac:dyDescent="0.25">
      <c r="A4087" s="133"/>
      <c r="D4087" s="8"/>
    </row>
    <row r="4088" spans="1:4" x14ac:dyDescent="0.25">
      <c r="A4088" s="133"/>
      <c r="D4088" s="8"/>
    </row>
    <row r="4089" spans="1:4" x14ac:dyDescent="0.25">
      <c r="A4089" s="133"/>
      <c r="D4089" s="8"/>
    </row>
    <row r="4090" spans="1:4" x14ac:dyDescent="0.25">
      <c r="A4090" s="133"/>
      <c r="D4090" s="8"/>
    </row>
    <row r="4091" spans="1:4" x14ac:dyDescent="0.25">
      <c r="A4091" s="133"/>
      <c r="D4091" s="8"/>
    </row>
    <row r="4092" spans="1:4" x14ac:dyDescent="0.25">
      <c r="A4092" s="133"/>
      <c r="D4092" s="8"/>
    </row>
    <row r="4093" spans="1:4" x14ac:dyDescent="0.25">
      <c r="A4093" s="133"/>
      <c r="D4093" s="8"/>
    </row>
    <row r="4094" spans="1:4" x14ac:dyDescent="0.25">
      <c r="A4094" s="133"/>
      <c r="D4094" s="8"/>
    </row>
    <row r="4095" spans="1:4" x14ac:dyDescent="0.25">
      <c r="A4095" s="133"/>
      <c r="D4095" s="8"/>
    </row>
    <row r="4096" spans="1:4" x14ac:dyDescent="0.25">
      <c r="A4096" s="133"/>
      <c r="D4096" s="8"/>
    </row>
    <row r="4097" spans="1:4" x14ac:dyDescent="0.25">
      <c r="A4097" s="133"/>
      <c r="D4097" s="8"/>
    </row>
    <row r="4098" spans="1:4" x14ac:dyDescent="0.25">
      <c r="A4098" s="133"/>
      <c r="D4098" s="8"/>
    </row>
    <row r="4099" spans="1:4" x14ac:dyDescent="0.25">
      <c r="A4099" s="133"/>
      <c r="D4099" s="8"/>
    </row>
    <row r="4100" spans="1:4" x14ac:dyDescent="0.25">
      <c r="A4100" s="133"/>
      <c r="D4100" s="8"/>
    </row>
    <row r="4101" spans="1:4" x14ac:dyDescent="0.25">
      <c r="A4101" s="133"/>
      <c r="D4101" s="8"/>
    </row>
    <row r="4102" spans="1:4" x14ac:dyDescent="0.25">
      <c r="A4102" s="133"/>
      <c r="D4102" s="8"/>
    </row>
    <row r="4103" spans="1:4" x14ac:dyDescent="0.25">
      <c r="A4103" s="133"/>
      <c r="D4103" s="8"/>
    </row>
    <row r="4104" spans="1:4" x14ac:dyDescent="0.25">
      <c r="A4104" s="133"/>
      <c r="D4104" s="8"/>
    </row>
    <row r="4105" spans="1:4" x14ac:dyDescent="0.25">
      <c r="A4105" s="133"/>
      <c r="D4105" s="8"/>
    </row>
    <row r="4106" spans="1:4" x14ac:dyDescent="0.25">
      <c r="A4106" s="133"/>
      <c r="D4106" s="8"/>
    </row>
    <row r="4107" spans="1:4" x14ac:dyDescent="0.25">
      <c r="A4107" s="133"/>
      <c r="D4107" s="8"/>
    </row>
    <row r="4108" spans="1:4" x14ac:dyDescent="0.25">
      <c r="A4108" s="133"/>
      <c r="D4108" s="8"/>
    </row>
    <row r="4109" spans="1:4" x14ac:dyDescent="0.25">
      <c r="A4109" s="133"/>
      <c r="D4109" s="8"/>
    </row>
    <row r="4110" spans="1:4" x14ac:dyDescent="0.25">
      <c r="A4110" s="133"/>
      <c r="D4110" s="8"/>
    </row>
    <row r="4111" spans="1:4" x14ac:dyDescent="0.25">
      <c r="A4111" s="133"/>
      <c r="D4111" s="8"/>
    </row>
    <row r="4112" spans="1:4" x14ac:dyDescent="0.25">
      <c r="A4112" s="133"/>
      <c r="D4112" s="8"/>
    </row>
    <row r="4113" spans="1:4" x14ac:dyDescent="0.25">
      <c r="A4113" s="133"/>
      <c r="D4113" s="8"/>
    </row>
    <row r="4114" spans="1:4" x14ac:dyDescent="0.25">
      <c r="A4114" s="133"/>
      <c r="D4114" s="8"/>
    </row>
    <row r="4115" spans="1:4" x14ac:dyDescent="0.25">
      <c r="A4115" s="133"/>
      <c r="D4115" s="8"/>
    </row>
    <row r="4116" spans="1:4" x14ac:dyDescent="0.25">
      <c r="A4116" s="133"/>
      <c r="D4116" s="8"/>
    </row>
    <row r="4117" spans="1:4" x14ac:dyDescent="0.25">
      <c r="A4117" s="133"/>
      <c r="D4117" s="8"/>
    </row>
    <row r="4118" spans="1:4" x14ac:dyDescent="0.25">
      <c r="A4118" s="133"/>
      <c r="D4118" s="8"/>
    </row>
    <row r="4119" spans="1:4" x14ac:dyDescent="0.25">
      <c r="A4119" s="133"/>
      <c r="D4119" s="8"/>
    </row>
    <row r="4120" spans="1:4" x14ac:dyDescent="0.25">
      <c r="A4120" s="133"/>
      <c r="D4120" s="8"/>
    </row>
    <row r="4121" spans="1:4" x14ac:dyDescent="0.25">
      <c r="A4121" s="133"/>
      <c r="D4121" s="8"/>
    </row>
    <row r="4122" spans="1:4" x14ac:dyDescent="0.25">
      <c r="A4122" s="133"/>
      <c r="D4122" s="8"/>
    </row>
    <row r="4123" spans="1:4" x14ac:dyDescent="0.25">
      <c r="A4123" s="133"/>
      <c r="D4123" s="8"/>
    </row>
    <row r="4124" spans="1:4" x14ac:dyDescent="0.25">
      <c r="A4124" s="133"/>
      <c r="D4124" s="8"/>
    </row>
    <row r="4125" spans="1:4" x14ac:dyDescent="0.25">
      <c r="A4125" s="133"/>
      <c r="D4125" s="8"/>
    </row>
    <row r="4126" spans="1:4" x14ac:dyDescent="0.25">
      <c r="A4126" s="133"/>
      <c r="D4126" s="8"/>
    </row>
    <row r="4127" spans="1:4" x14ac:dyDescent="0.25">
      <c r="A4127" s="133"/>
      <c r="D4127" s="8"/>
    </row>
    <row r="4128" spans="1:4" x14ac:dyDescent="0.25">
      <c r="A4128" s="133"/>
      <c r="D4128" s="8"/>
    </row>
    <row r="4129" spans="1:4" x14ac:dyDescent="0.25">
      <c r="A4129" s="133"/>
      <c r="D4129" s="8"/>
    </row>
    <row r="4130" spans="1:4" x14ac:dyDescent="0.25">
      <c r="A4130" s="133"/>
      <c r="D4130" s="8"/>
    </row>
    <row r="4131" spans="1:4" x14ac:dyDescent="0.25">
      <c r="A4131" s="133"/>
      <c r="D4131" s="8"/>
    </row>
    <row r="4132" spans="1:4" x14ac:dyDescent="0.25">
      <c r="A4132" s="133"/>
      <c r="D4132" s="8"/>
    </row>
    <row r="4133" spans="1:4" x14ac:dyDescent="0.25">
      <c r="A4133" s="133"/>
      <c r="D4133" s="8"/>
    </row>
    <row r="4134" spans="1:4" x14ac:dyDescent="0.25">
      <c r="A4134" s="133"/>
      <c r="D4134" s="8"/>
    </row>
    <row r="4135" spans="1:4" x14ac:dyDescent="0.25">
      <c r="A4135" s="133"/>
      <c r="D4135" s="8"/>
    </row>
    <row r="4136" spans="1:4" x14ac:dyDescent="0.25">
      <c r="A4136" s="133"/>
      <c r="D4136" s="8"/>
    </row>
    <row r="4137" spans="1:4" x14ac:dyDescent="0.25">
      <c r="A4137" s="133"/>
      <c r="D4137" s="8"/>
    </row>
    <row r="4138" spans="1:4" x14ac:dyDescent="0.25">
      <c r="A4138" s="133"/>
      <c r="D4138" s="8"/>
    </row>
    <row r="4139" spans="1:4" x14ac:dyDescent="0.25">
      <c r="A4139" s="133"/>
      <c r="D4139" s="8"/>
    </row>
    <row r="4140" spans="1:4" x14ac:dyDescent="0.25">
      <c r="A4140" s="133"/>
      <c r="D4140" s="8"/>
    </row>
    <row r="4141" spans="1:4" x14ac:dyDescent="0.25">
      <c r="A4141" s="133"/>
      <c r="D4141" s="8"/>
    </row>
    <row r="4142" spans="1:4" x14ac:dyDescent="0.25">
      <c r="A4142" s="133"/>
      <c r="D4142" s="8"/>
    </row>
    <row r="4143" spans="1:4" x14ac:dyDescent="0.25">
      <c r="A4143" s="133"/>
      <c r="D4143" s="8"/>
    </row>
    <row r="4144" spans="1:4" x14ac:dyDescent="0.25">
      <c r="A4144" s="133"/>
      <c r="D4144" s="8"/>
    </row>
    <row r="4145" spans="1:4" x14ac:dyDescent="0.25">
      <c r="A4145" s="133"/>
      <c r="D4145" s="8"/>
    </row>
    <row r="4146" spans="1:4" x14ac:dyDescent="0.25">
      <c r="A4146" s="133"/>
      <c r="D4146" s="8"/>
    </row>
    <row r="4147" spans="1:4" x14ac:dyDescent="0.25">
      <c r="A4147" s="133"/>
      <c r="D4147" s="8"/>
    </row>
    <row r="4148" spans="1:4" x14ac:dyDescent="0.25">
      <c r="A4148" s="133"/>
      <c r="D4148" s="8"/>
    </row>
    <row r="4149" spans="1:4" x14ac:dyDescent="0.25">
      <c r="A4149" s="133"/>
      <c r="D4149" s="8"/>
    </row>
    <row r="4150" spans="1:4" x14ac:dyDescent="0.25">
      <c r="A4150" s="133"/>
      <c r="D4150" s="8"/>
    </row>
    <row r="4151" spans="1:4" x14ac:dyDescent="0.25">
      <c r="A4151" s="133"/>
      <c r="D4151" s="8"/>
    </row>
    <row r="4152" spans="1:4" x14ac:dyDescent="0.25">
      <c r="A4152" s="133"/>
      <c r="D4152" s="8"/>
    </row>
    <row r="4153" spans="1:4" x14ac:dyDescent="0.25">
      <c r="A4153" s="133"/>
      <c r="D4153" s="8"/>
    </row>
    <row r="4154" spans="1:4" x14ac:dyDescent="0.25">
      <c r="A4154" s="133"/>
      <c r="D4154" s="8"/>
    </row>
    <row r="4155" spans="1:4" x14ac:dyDescent="0.25">
      <c r="A4155" s="133"/>
      <c r="D4155" s="8"/>
    </row>
    <row r="4156" spans="1:4" x14ac:dyDescent="0.25">
      <c r="A4156" s="133"/>
      <c r="D4156" s="8"/>
    </row>
    <row r="4157" spans="1:4" x14ac:dyDescent="0.25">
      <c r="A4157" s="133"/>
      <c r="D4157" s="8"/>
    </row>
    <row r="4158" spans="1:4" x14ac:dyDescent="0.25">
      <c r="A4158" s="133"/>
      <c r="D4158" s="8"/>
    </row>
    <row r="4159" spans="1:4" x14ac:dyDescent="0.25">
      <c r="A4159" s="133"/>
      <c r="D4159" s="8"/>
    </row>
    <row r="4160" spans="1:4" x14ac:dyDescent="0.25">
      <c r="A4160" s="133"/>
      <c r="D4160" s="8"/>
    </row>
    <row r="4161" spans="1:4" x14ac:dyDescent="0.25">
      <c r="A4161" s="133"/>
      <c r="D4161" s="8"/>
    </row>
    <row r="4162" spans="1:4" x14ac:dyDescent="0.25">
      <c r="A4162" s="133"/>
      <c r="D4162" s="8"/>
    </row>
    <row r="4163" spans="1:4" x14ac:dyDescent="0.25">
      <c r="A4163" s="133"/>
      <c r="D4163" s="8"/>
    </row>
    <row r="4164" spans="1:4" x14ac:dyDescent="0.25">
      <c r="A4164" s="133"/>
      <c r="D4164" s="8"/>
    </row>
    <row r="4165" spans="1:4" x14ac:dyDescent="0.25">
      <c r="A4165" s="133"/>
      <c r="D4165" s="8"/>
    </row>
    <row r="4166" spans="1:4" x14ac:dyDescent="0.25">
      <c r="A4166" s="133"/>
      <c r="D4166" s="8"/>
    </row>
    <row r="4167" spans="1:4" x14ac:dyDescent="0.25">
      <c r="A4167" s="133"/>
      <c r="D4167" s="8"/>
    </row>
    <row r="4168" spans="1:4" x14ac:dyDescent="0.25">
      <c r="A4168" s="133"/>
      <c r="D4168" s="8"/>
    </row>
    <row r="4169" spans="1:4" x14ac:dyDescent="0.25">
      <c r="A4169" s="133"/>
      <c r="D4169" s="8"/>
    </row>
    <row r="4170" spans="1:4" x14ac:dyDescent="0.25">
      <c r="A4170" s="133"/>
      <c r="D4170" s="8"/>
    </row>
    <row r="4171" spans="1:4" x14ac:dyDescent="0.25">
      <c r="A4171" s="133"/>
      <c r="D4171" s="8"/>
    </row>
    <row r="4172" spans="1:4" x14ac:dyDescent="0.25">
      <c r="A4172" s="133"/>
      <c r="D4172" s="8"/>
    </row>
    <row r="4173" spans="1:4" x14ac:dyDescent="0.25">
      <c r="A4173" s="133"/>
      <c r="D4173" s="8"/>
    </row>
    <row r="4174" spans="1:4" x14ac:dyDescent="0.25">
      <c r="A4174" s="133"/>
      <c r="D4174" s="8"/>
    </row>
    <row r="4175" spans="1:4" x14ac:dyDescent="0.25">
      <c r="A4175" s="133"/>
      <c r="D4175" s="8"/>
    </row>
    <row r="4176" spans="1:4" x14ac:dyDescent="0.25">
      <c r="A4176" s="133"/>
      <c r="D4176" s="8"/>
    </row>
    <row r="4177" spans="1:4" x14ac:dyDescent="0.25">
      <c r="A4177" s="133"/>
      <c r="D4177" s="8"/>
    </row>
    <row r="4178" spans="1:4" x14ac:dyDescent="0.25">
      <c r="A4178" s="133"/>
      <c r="D4178" s="8"/>
    </row>
    <row r="4179" spans="1:4" x14ac:dyDescent="0.25">
      <c r="A4179" s="133"/>
      <c r="D4179" s="8"/>
    </row>
    <row r="4180" spans="1:4" x14ac:dyDescent="0.25">
      <c r="A4180" s="133"/>
      <c r="D4180" s="8"/>
    </row>
    <row r="4181" spans="1:4" x14ac:dyDescent="0.25">
      <c r="A4181" s="133"/>
      <c r="D4181" s="8"/>
    </row>
    <row r="4182" spans="1:4" x14ac:dyDescent="0.25">
      <c r="A4182" s="133"/>
      <c r="D4182" s="8"/>
    </row>
    <row r="4183" spans="1:4" x14ac:dyDescent="0.25">
      <c r="A4183" s="133"/>
      <c r="D4183" s="8"/>
    </row>
    <row r="4184" spans="1:4" x14ac:dyDescent="0.25">
      <c r="A4184" s="133"/>
      <c r="D4184" s="8"/>
    </row>
    <row r="4185" spans="1:4" x14ac:dyDescent="0.25">
      <c r="A4185" s="133"/>
      <c r="D4185" s="8"/>
    </row>
    <row r="4186" spans="1:4" x14ac:dyDescent="0.25">
      <c r="A4186" s="133"/>
      <c r="D4186" s="8"/>
    </row>
    <row r="4187" spans="1:4" x14ac:dyDescent="0.25">
      <c r="A4187" s="133"/>
      <c r="D4187" s="8"/>
    </row>
    <row r="4188" spans="1:4" x14ac:dyDescent="0.25">
      <c r="A4188" s="133"/>
      <c r="D4188" s="8"/>
    </row>
    <row r="4189" spans="1:4" x14ac:dyDescent="0.25">
      <c r="A4189" s="133"/>
      <c r="D4189" s="8"/>
    </row>
    <row r="4190" spans="1:4" x14ac:dyDescent="0.25">
      <c r="A4190" s="133"/>
      <c r="D4190" s="8"/>
    </row>
    <row r="4191" spans="1:4" x14ac:dyDescent="0.25">
      <c r="A4191" s="133"/>
      <c r="D4191" s="8"/>
    </row>
    <row r="4192" spans="1:4" x14ac:dyDescent="0.25">
      <c r="A4192" s="133"/>
      <c r="D4192" s="8"/>
    </row>
    <row r="4193" spans="1:4" x14ac:dyDescent="0.25">
      <c r="A4193" s="133"/>
      <c r="D4193" s="8"/>
    </row>
    <row r="4194" spans="1:4" x14ac:dyDescent="0.25">
      <c r="A4194" s="133"/>
      <c r="D4194" s="8"/>
    </row>
    <row r="4195" spans="1:4" x14ac:dyDescent="0.25">
      <c r="A4195" s="133"/>
      <c r="D4195" s="8"/>
    </row>
    <row r="4196" spans="1:4" x14ac:dyDescent="0.25">
      <c r="A4196" s="133"/>
      <c r="D4196" s="8"/>
    </row>
    <row r="4197" spans="1:4" x14ac:dyDescent="0.25">
      <c r="A4197" s="133"/>
      <c r="D4197" s="8"/>
    </row>
    <row r="4198" spans="1:4" x14ac:dyDescent="0.25">
      <c r="A4198" s="133"/>
      <c r="D4198" s="8"/>
    </row>
    <row r="4199" spans="1:4" x14ac:dyDescent="0.25">
      <c r="A4199" s="133"/>
      <c r="D4199" s="8"/>
    </row>
    <row r="4200" spans="1:4" x14ac:dyDescent="0.25">
      <c r="A4200" s="133"/>
      <c r="D4200" s="8"/>
    </row>
    <row r="4201" spans="1:4" x14ac:dyDescent="0.25">
      <c r="A4201" s="133"/>
      <c r="D4201" s="8"/>
    </row>
    <row r="4202" spans="1:4" x14ac:dyDescent="0.25">
      <c r="A4202" s="133"/>
      <c r="D4202" s="8"/>
    </row>
    <row r="4203" spans="1:4" x14ac:dyDescent="0.25">
      <c r="A4203" s="133"/>
      <c r="D4203" s="8"/>
    </row>
    <row r="4204" spans="1:4" x14ac:dyDescent="0.25">
      <c r="A4204" s="133"/>
      <c r="D4204" s="8"/>
    </row>
    <row r="4205" spans="1:4" x14ac:dyDescent="0.25">
      <c r="A4205" s="133"/>
      <c r="D4205" s="8"/>
    </row>
    <row r="4206" spans="1:4" x14ac:dyDescent="0.25">
      <c r="A4206" s="133"/>
      <c r="D4206" s="8"/>
    </row>
    <row r="4207" spans="1:4" x14ac:dyDescent="0.25">
      <c r="A4207" s="133"/>
      <c r="D4207" s="8"/>
    </row>
    <row r="4208" spans="1:4" x14ac:dyDescent="0.25">
      <c r="A4208" s="133"/>
      <c r="D4208" s="8"/>
    </row>
    <row r="4209" spans="1:4" x14ac:dyDescent="0.25">
      <c r="A4209" s="133"/>
      <c r="D4209" s="8"/>
    </row>
    <row r="4210" spans="1:4" x14ac:dyDescent="0.25">
      <c r="A4210" s="133"/>
      <c r="D4210" s="8"/>
    </row>
    <row r="4211" spans="1:4" x14ac:dyDescent="0.25">
      <c r="A4211" s="133"/>
      <c r="D4211" s="8"/>
    </row>
    <row r="4212" spans="1:4" x14ac:dyDescent="0.25">
      <c r="A4212" s="133"/>
      <c r="D4212" s="8"/>
    </row>
    <row r="4213" spans="1:4" x14ac:dyDescent="0.25">
      <c r="A4213" s="133"/>
      <c r="D4213" s="8"/>
    </row>
    <row r="4214" spans="1:4" x14ac:dyDescent="0.25">
      <c r="A4214" s="133"/>
      <c r="D4214" s="8"/>
    </row>
    <row r="4215" spans="1:4" x14ac:dyDescent="0.25">
      <c r="A4215" s="133"/>
      <c r="D4215" s="8"/>
    </row>
    <row r="4216" spans="1:4" x14ac:dyDescent="0.25">
      <c r="A4216" s="133"/>
      <c r="D4216" s="8"/>
    </row>
    <row r="4217" spans="1:4" x14ac:dyDescent="0.25">
      <c r="A4217" s="133"/>
      <c r="D4217" s="8"/>
    </row>
    <row r="4218" spans="1:4" x14ac:dyDescent="0.25">
      <c r="A4218" s="133"/>
      <c r="D4218" s="8"/>
    </row>
    <row r="4219" spans="1:4" x14ac:dyDescent="0.25">
      <c r="A4219" s="133"/>
      <c r="D4219" s="8"/>
    </row>
    <row r="4220" spans="1:4" x14ac:dyDescent="0.25">
      <c r="A4220" s="133"/>
      <c r="D4220" s="8"/>
    </row>
    <row r="4221" spans="1:4" x14ac:dyDescent="0.25">
      <c r="A4221" s="133"/>
      <c r="D4221" s="8"/>
    </row>
    <row r="4222" spans="1:4" x14ac:dyDescent="0.25">
      <c r="A4222" s="133"/>
      <c r="D4222" s="8"/>
    </row>
    <row r="4223" spans="1:4" x14ac:dyDescent="0.25">
      <c r="A4223" s="133"/>
      <c r="D4223" s="8"/>
    </row>
    <row r="4224" spans="1:4" x14ac:dyDescent="0.25">
      <c r="A4224" s="133"/>
      <c r="D4224" s="8"/>
    </row>
    <row r="4225" spans="1:4" x14ac:dyDescent="0.25">
      <c r="A4225" s="133"/>
      <c r="D4225" s="8"/>
    </row>
    <row r="4226" spans="1:4" x14ac:dyDescent="0.25">
      <c r="A4226" s="133"/>
      <c r="D4226" s="8"/>
    </row>
    <row r="4227" spans="1:4" x14ac:dyDescent="0.25">
      <c r="A4227" s="133"/>
      <c r="D4227" s="8"/>
    </row>
    <row r="4228" spans="1:4" x14ac:dyDescent="0.25">
      <c r="A4228" s="133"/>
      <c r="D4228" s="8"/>
    </row>
    <row r="4229" spans="1:4" x14ac:dyDescent="0.25">
      <c r="A4229" s="133"/>
      <c r="D4229" s="8"/>
    </row>
    <row r="4230" spans="1:4" x14ac:dyDescent="0.25">
      <c r="A4230" s="133"/>
      <c r="D4230" s="8"/>
    </row>
    <row r="4231" spans="1:4" x14ac:dyDescent="0.25">
      <c r="A4231" s="133"/>
      <c r="D4231" s="8"/>
    </row>
    <row r="4232" spans="1:4" x14ac:dyDescent="0.25">
      <c r="A4232" s="133"/>
      <c r="D4232" s="8"/>
    </row>
    <row r="4233" spans="1:4" x14ac:dyDescent="0.25">
      <c r="A4233" s="133"/>
      <c r="D4233" s="8"/>
    </row>
    <row r="4234" spans="1:4" x14ac:dyDescent="0.25">
      <c r="A4234" s="133"/>
      <c r="D4234" s="8"/>
    </row>
    <row r="4235" spans="1:4" x14ac:dyDescent="0.25">
      <c r="A4235" s="133"/>
      <c r="D4235" s="8"/>
    </row>
    <row r="4236" spans="1:4" x14ac:dyDescent="0.25">
      <c r="A4236" s="133"/>
      <c r="D4236" s="8"/>
    </row>
    <row r="4237" spans="1:4" x14ac:dyDescent="0.25">
      <c r="A4237" s="133"/>
      <c r="D4237" s="8"/>
    </row>
    <row r="4238" spans="1:4" x14ac:dyDescent="0.25">
      <c r="A4238" s="133"/>
      <c r="D4238" s="8"/>
    </row>
    <row r="4239" spans="1:4" x14ac:dyDescent="0.25">
      <c r="A4239" s="133"/>
      <c r="D4239" s="8"/>
    </row>
    <row r="4240" spans="1:4" x14ac:dyDescent="0.25">
      <c r="A4240" s="133"/>
      <c r="D4240" s="8"/>
    </row>
    <row r="4241" spans="1:4" x14ac:dyDescent="0.25">
      <c r="A4241" s="133"/>
      <c r="D4241" s="8"/>
    </row>
    <row r="4242" spans="1:4" x14ac:dyDescent="0.25">
      <c r="A4242" s="133"/>
      <c r="D4242" s="8"/>
    </row>
    <row r="4243" spans="1:4" x14ac:dyDescent="0.25">
      <c r="A4243" s="133"/>
      <c r="D4243" s="8"/>
    </row>
    <row r="4244" spans="1:4" x14ac:dyDescent="0.25">
      <c r="A4244" s="133"/>
      <c r="D4244" s="8"/>
    </row>
    <row r="4245" spans="1:4" x14ac:dyDescent="0.25">
      <c r="A4245" s="133"/>
      <c r="D4245" s="8"/>
    </row>
    <row r="4246" spans="1:4" x14ac:dyDescent="0.25">
      <c r="A4246" s="133"/>
      <c r="D4246" s="8"/>
    </row>
    <row r="4247" spans="1:4" x14ac:dyDescent="0.25">
      <c r="A4247" s="133"/>
      <c r="D4247" s="8"/>
    </row>
    <row r="4248" spans="1:4" x14ac:dyDescent="0.25">
      <c r="A4248" s="133"/>
      <c r="D4248" s="8"/>
    </row>
    <row r="4249" spans="1:4" x14ac:dyDescent="0.25">
      <c r="A4249" s="133"/>
      <c r="D4249" s="8"/>
    </row>
    <row r="4250" spans="1:4" x14ac:dyDescent="0.25">
      <c r="A4250" s="133"/>
      <c r="D4250" s="8"/>
    </row>
    <row r="4251" spans="1:4" x14ac:dyDescent="0.25">
      <c r="A4251" s="133"/>
      <c r="D4251" s="8"/>
    </row>
    <row r="4252" spans="1:4" x14ac:dyDescent="0.25">
      <c r="A4252" s="133"/>
      <c r="D4252" s="8"/>
    </row>
    <row r="4253" spans="1:4" x14ac:dyDescent="0.25">
      <c r="A4253" s="133"/>
      <c r="D4253" s="8"/>
    </row>
    <row r="4254" spans="1:4" x14ac:dyDescent="0.25">
      <c r="A4254" s="133"/>
      <c r="D4254" s="8"/>
    </row>
    <row r="4255" spans="1:4" x14ac:dyDescent="0.25">
      <c r="A4255" s="133"/>
      <c r="D4255" s="8"/>
    </row>
    <row r="4256" spans="1:4" x14ac:dyDescent="0.25">
      <c r="A4256" s="133"/>
      <c r="D4256" s="8"/>
    </row>
    <row r="4257" spans="1:4" x14ac:dyDescent="0.25">
      <c r="A4257" s="133"/>
      <c r="D4257" s="8"/>
    </row>
    <row r="4258" spans="1:4" x14ac:dyDescent="0.25">
      <c r="A4258" s="133"/>
      <c r="D4258" s="8"/>
    </row>
    <row r="4259" spans="1:4" x14ac:dyDescent="0.25">
      <c r="A4259" s="133"/>
      <c r="D4259" s="8"/>
    </row>
    <row r="4260" spans="1:4" x14ac:dyDescent="0.25">
      <c r="A4260" s="133"/>
      <c r="D4260" s="8"/>
    </row>
    <row r="4261" spans="1:4" x14ac:dyDescent="0.25">
      <c r="A4261" s="133"/>
      <c r="D4261" s="8"/>
    </row>
    <row r="4262" spans="1:4" x14ac:dyDescent="0.25">
      <c r="A4262" s="133"/>
      <c r="D4262" s="8"/>
    </row>
    <row r="4263" spans="1:4" x14ac:dyDescent="0.25">
      <c r="A4263" s="133"/>
      <c r="D4263" s="8"/>
    </row>
    <row r="4264" spans="1:4" x14ac:dyDescent="0.25">
      <c r="A4264" s="133"/>
      <c r="D4264" s="8"/>
    </row>
    <row r="4265" spans="1:4" x14ac:dyDescent="0.25">
      <c r="A4265" s="133"/>
      <c r="D4265" s="8"/>
    </row>
    <row r="4266" spans="1:4" x14ac:dyDescent="0.25">
      <c r="A4266" s="133"/>
      <c r="D4266" s="8"/>
    </row>
    <row r="4267" spans="1:4" x14ac:dyDescent="0.25">
      <c r="A4267" s="133"/>
      <c r="D4267" s="8"/>
    </row>
    <row r="4268" spans="1:4" x14ac:dyDescent="0.25">
      <c r="A4268" s="133"/>
      <c r="D4268" s="8"/>
    </row>
    <row r="4269" spans="1:4" x14ac:dyDescent="0.25">
      <c r="A4269" s="133"/>
      <c r="D4269" s="8"/>
    </row>
    <row r="4270" spans="1:4" x14ac:dyDescent="0.25">
      <c r="A4270" s="133"/>
      <c r="D4270" s="8"/>
    </row>
    <row r="4271" spans="1:4" x14ac:dyDescent="0.25">
      <c r="A4271" s="133"/>
      <c r="D4271" s="8"/>
    </row>
    <row r="4272" spans="1:4" x14ac:dyDescent="0.25">
      <c r="A4272" s="133"/>
      <c r="D4272" s="8"/>
    </row>
    <row r="4273" spans="1:4" x14ac:dyDescent="0.25">
      <c r="A4273" s="133"/>
      <c r="D4273" s="8"/>
    </row>
    <row r="4274" spans="1:4" x14ac:dyDescent="0.25">
      <c r="A4274" s="133"/>
      <c r="D4274" s="8"/>
    </row>
    <row r="4275" spans="1:4" x14ac:dyDescent="0.25">
      <c r="A4275" s="133"/>
      <c r="D4275" s="8"/>
    </row>
    <row r="4276" spans="1:4" x14ac:dyDescent="0.25">
      <c r="A4276" s="133"/>
      <c r="D4276" s="8"/>
    </row>
    <row r="4277" spans="1:4" x14ac:dyDescent="0.25">
      <c r="A4277" s="133"/>
      <c r="D4277" s="8"/>
    </row>
    <row r="4278" spans="1:4" x14ac:dyDescent="0.25">
      <c r="A4278" s="133"/>
      <c r="D4278" s="8"/>
    </row>
    <row r="4279" spans="1:4" x14ac:dyDescent="0.25">
      <c r="A4279" s="133"/>
      <c r="D4279" s="8"/>
    </row>
    <row r="4280" spans="1:4" x14ac:dyDescent="0.25">
      <c r="A4280" s="133"/>
      <c r="D4280" s="8"/>
    </row>
    <row r="4281" spans="1:4" x14ac:dyDescent="0.25">
      <c r="A4281" s="133"/>
      <c r="D4281" s="8"/>
    </row>
    <row r="4282" spans="1:4" x14ac:dyDescent="0.25">
      <c r="A4282" s="133"/>
      <c r="D4282" s="8"/>
    </row>
    <row r="4283" spans="1:4" x14ac:dyDescent="0.25">
      <c r="A4283" s="133"/>
      <c r="D4283" s="8"/>
    </row>
    <row r="4284" spans="1:4" x14ac:dyDescent="0.25">
      <c r="A4284" s="133"/>
      <c r="D4284" s="8"/>
    </row>
    <row r="4285" spans="1:4" x14ac:dyDescent="0.25">
      <c r="A4285" s="133"/>
      <c r="D4285" s="8"/>
    </row>
    <row r="4286" spans="1:4" x14ac:dyDescent="0.25">
      <c r="A4286" s="133"/>
      <c r="D4286" s="8"/>
    </row>
    <row r="4287" spans="1:4" x14ac:dyDescent="0.25">
      <c r="A4287" s="133"/>
      <c r="D4287" s="8"/>
    </row>
    <row r="4288" spans="1:4" x14ac:dyDescent="0.25">
      <c r="A4288" s="133"/>
      <c r="D4288" s="8"/>
    </row>
    <row r="4289" spans="1:4" x14ac:dyDescent="0.25">
      <c r="A4289" s="133"/>
      <c r="D4289" s="8"/>
    </row>
    <row r="4290" spans="1:4" x14ac:dyDescent="0.25">
      <c r="A4290" s="133"/>
      <c r="D4290" s="8"/>
    </row>
    <row r="4291" spans="1:4" x14ac:dyDescent="0.25">
      <c r="A4291" s="133"/>
      <c r="D4291" s="8"/>
    </row>
    <row r="4292" spans="1:4" x14ac:dyDescent="0.25">
      <c r="A4292" s="133"/>
      <c r="D4292" s="8"/>
    </row>
    <row r="4293" spans="1:4" x14ac:dyDescent="0.25">
      <c r="A4293" s="133"/>
      <c r="D4293" s="8"/>
    </row>
    <row r="4294" spans="1:4" x14ac:dyDescent="0.25">
      <c r="A4294" s="133"/>
      <c r="D4294" s="8"/>
    </row>
    <row r="4295" spans="1:4" x14ac:dyDescent="0.25">
      <c r="A4295" s="133"/>
      <c r="D4295" s="8"/>
    </row>
    <row r="4296" spans="1:4" x14ac:dyDescent="0.25">
      <c r="A4296" s="133"/>
      <c r="D4296" s="8"/>
    </row>
    <row r="4297" spans="1:4" x14ac:dyDescent="0.25">
      <c r="A4297" s="133"/>
      <c r="D4297" s="8"/>
    </row>
    <row r="4298" spans="1:4" x14ac:dyDescent="0.25">
      <c r="A4298" s="133"/>
      <c r="D4298" s="8"/>
    </row>
    <row r="4299" spans="1:4" x14ac:dyDescent="0.25">
      <c r="A4299" s="133"/>
      <c r="D4299" s="8"/>
    </row>
    <row r="4300" spans="1:4" x14ac:dyDescent="0.25">
      <c r="A4300" s="133"/>
      <c r="D4300" s="8"/>
    </row>
    <row r="4301" spans="1:4" x14ac:dyDescent="0.25">
      <c r="A4301" s="133"/>
      <c r="D4301" s="8"/>
    </row>
    <row r="4302" spans="1:4" x14ac:dyDescent="0.25">
      <c r="A4302" s="133"/>
      <c r="D4302" s="8"/>
    </row>
    <row r="4303" spans="1:4" x14ac:dyDescent="0.25">
      <c r="A4303" s="133"/>
      <c r="D4303" s="8"/>
    </row>
    <row r="4304" spans="1:4" x14ac:dyDescent="0.25">
      <c r="A4304" s="133"/>
      <c r="D4304" s="8"/>
    </row>
    <row r="4305" spans="1:4" x14ac:dyDescent="0.25">
      <c r="A4305" s="133"/>
      <c r="D4305" s="8"/>
    </row>
    <row r="4306" spans="1:4" x14ac:dyDescent="0.25">
      <c r="A4306" s="133"/>
      <c r="D4306" s="8"/>
    </row>
    <row r="4307" spans="1:4" x14ac:dyDescent="0.25">
      <c r="A4307" s="133"/>
      <c r="D4307" s="8"/>
    </row>
    <row r="4308" spans="1:4" x14ac:dyDescent="0.25">
      <c r="A4308" s="133"/>
      <c r="D4308" s="8"/>
    </row>
    <row r="4309" spans="1:4" x14ac:dyDescent="0.25">
      <c r="A4309" s="133"/>
      <c r="D4309" s="8"/>
    </row>
    <row r="4310" spans="1:4" x14ac:dyDescent="0.25">
      <c r="A4310" s="133"/>
      <c r="D4310" s="8"/>
    </row>
    <row r="4311" spans="1:4" x14ac:dyDescent="0.25">
      <c r="A4311" s="133"/>
      <c r="D4311" s="8"/>
    </row>
    <row r="4312" spans="1:4" x14ac:dyDescent="0.25">
      <c r="A4312" s="133"/>
      <c r="D4312" s="8"/>
    </row>
    <row r="4313" spans="1:4" x14ac:dyDescent="0.25">
      <c r="A4313" s="133"/>
      <c r="D4313" s="8"/>
    </row>
    <row r="4314" spans="1:4" x14ac:dyDescent="0.25">
      <c r="A4314" s="133"/>
      <c r="D4314" s="8"/>
    </row>
    <row r="4315" spans="1:4" x14ac:dyDescent="0.25">
      <c r="A4315" s="133"/>
      <c r="D4315" s="8"/>
    </row>
    <row r="4316" spans="1:4" x14ac:dyDescent="0.25">
      <c r="A4316" s="133"/>
      <c r="D4316" s="8"/>
    </row>
    <row r="4317" spans="1:4" x14ac:dyDescent="0.25">
      <c r="A4317" s="133"/>
      <c r="D4317" s="8"/>
    </row>
    <row r="4318" spans="1:4" x14ac:dyDescent="0.25">
      <c r="A4318" s="133"/>
      <c r="D4318" s="8"/>
    </row>
    <row r="4319" spans="1:4" x14ac:dyDescent="0.25">
      <c r="A4319" s="133"/>
      <c r="D4319" s="8"/>
    </row>
    <row r="4320" spans="1:4" x14ac:dyDescent="0.25">
      <c r="A4320" s="133"/>
      <c r="D4320" s="8"/>
    </row>
    <row r="4321" spans="1:4" x14ac:dyDescent="0.25">
      <c r="A4321" s="133"/>
      <c r="D4321" s="8"/>
    </row>
    <row r="4322" spans="1:4" x14ac:dyDescent="0.25">
      <c r="A4322" s="133"/>
      <c r="D4322" s="8"/>
    </row>
    <row r="4323" spans="1:4" x14ac:dyDescent="0.25">
      <c r="A4323" s="133"/>
      <c r="D4323" s="8"/>
    </row>
    <row r="4324" spans="1:4" x14ac:dyDescent="0.25">
      <c r="A4324" s="133"/>
      <c r="D4324" s="8"/>
    </row>
    <row r="4325" spans="1:4" x14ac:dyDescent="0.25">
      <c r="A4325" s="133"/>
      <c r="D4325" s="8"/>
    </row>
    <row r="4326" spans="1:4" x14ac:dyDescent="0.25">
      <c r="A4326" s="133"/>
      <c r="D4326" s="8"/>
    </row>
    <row r="4327" spans="1:4" x14ac:dyDescent="0.25">
      <c r="A4327" s="133"/>
      <c r="D4327" s="8"/>
    </row>
    <row r="4328" spans="1:4" x14ac:dyDescent="0.25">
      <c r="A4328" s="133"/>
      <c r="D4328" s="8"/>
    </row>
    <row r="4329" spans="1:4" x14ac:dyDescent="0.25">
      <c r="A4329" s="133"/>
      <c r="D4329" s="8"/>
    </row>
    <row r="4330" spans="1:4" x14ac:dyDescent="0.25">
      <c r="A4330" s="133"/>
      <c r="D4330" s="8"/>
    </row>
    <row r="4331" spans="1:4" x14ac:dyDescent="0.25">
      <c r="A4331" s="133"/>
      <c r="D4331" s="8"/>
    </row>
    <row r="4332" spans="1:4" x14ac:dyDescent="0.25">
      <c r="A4332" s="133"/>
      <c r="D4332" s="8"/>
    </row>
    <row r="4333" spans="1:4" x14ac:dyDescent="0.25">
      <c r="A4333" s="133"/>
      <c r="D4333" s="8"/>
    </row>
    <row r="4334" spans="1:4" x14ac:dyDescent="0.25">
      <c r="A4334" s="133"/>
      <c r="D4334" s="8"/>
    </row>
    <row r="4335" spans="1:4" x14ac:dyDescent="0.25">
      <c r="A4335" s="133"/>
      <c r="D4335" s="8"/>
    </row>
    <row r="4336" spans="1:4" x14ac:dyDescent="0.25">
      <c r="A4336" s="133"/>
      <c r="D4336" s="8"/>
    </row>
    <row r="4337" spans="1:4" x14ac:dyDescent="0.25">
      <c r="A4337" s="133"/>
      <c r="D4337" s="8"/>
    </row>
    <row r="4338" spans="1:4" x14ac:dyDescent="0.25">
      <c r="A4338" s="133"/>
      <c r="D4338" s="8"/>
    </row>
    <row r="4339" spans="1:4" x14ac:dyDescent="0.25">
      <c r="A4339" s="133"/>
      <c r="D4339" s="8"/>
    </row>
    <row r="4340" spans="1:4" x14ac:dyDescent="0.25">
      <c r="A4340" s="133"/>
      <c r="D4340" s="8"/>
    </row>
    <row r="4341" spans="1:4" x14ac:dyDescent="0.25">
      <c r="A4341" s="133"/>
      <c r="D4341" s="8"/>
    </row>
    <row r="4342" spans="1:4" x14ac:dyDescent="0.25">
      <c r="A4342" s="133"/>
      <c r="D4342" s="8"/>
    </row>
    <row r="4343" spans="1:4" x14ac:dyDescent="0.25">
      <c r="A4343" s="133"/>
      <c r="D4343" s="8"/>
    </row>
    <row r="4344" spans="1:4" x14ac:dyDescent="0.25">
      <c r="A4344" s="133"/>
      <c r="D4344" s="8"/>
    </row>
    <row r="4345" spans="1:4" x14ac:dyDescent="0.25">
      <c r="A4345" s="133"/>
      <c r="D4345" s="8"/>
    </row>
    <row r="4346" spans="1:4" x14ac:dyDescent="0.25">
      <c r="A4346" s="133"/>
      <c r="D4346" s="8"/>
    </row>
    <row r="4347" spans="1:4" x14ac:dyDescent="0.25">
      <c r="A4347" s="133"/>
      <c r="D4347" s="8"/>
    </row>
    <row r="4348" spans="1:4" x14ac:dyDescent="0.25">
      <c r="A4348" s="133"/>
      <c r="D4348" s="8"/>
    </row>
    <row r="4349" spans="1:4" x14ac:dyDescent="0.25">
      <c r="A4349" s="133"/>
      <c r="D4349" s="8"/>
    </row>
    <row r="4350" spans="1:4" x14ac:dyDescent="0.25">
      <c r="A4350" s="133"/>
      <c r="D4350" s="8"/>
    </row>
    <row r="4351" spans="1:4" x14ac:dyDescent="0.25">
      <c r="A4351" s="133"/>
      <c r="D4351" s="8"/>
    </row>
    <row r="4352" spans="1:4" x14ac:dyDescent="0.25">
      <c r="A4352" s="133"/>
      <c r="D4352" s="8"/>
    </row>
    <row r="4353" spans="1:4" x14ac:dyDescent="0.25">
      <c r="A4353" s="133"/>
      <c r="D4353" s="8"/>
    </row>
    <row r="4354" spans="1:4" x14ac:dyDescent="0.25">
      <c r="A4354" s="133"/>
      <c r="D4354" s="8"/>
    </row>
    <row r="4355" spans="1:4" x14ac:dyDescent="0.25">
      <c r="A4355" s="133"/>
      <c r="D4355" s="8"/>
    </row>
    <row r="4356" spans="1:4" x14ac:dyDescent="0.25">
      <c r="A4356" s="133"/>
      <c r="D4356" s="8"/>
    </row>
    <row r="4357" spans="1:4" x14ac:dyDescent="0.25">
      <c r="A4357" s="133"/>
      <c r="D4357" s="8"/>
    </row>
    <row r="4358" spans="1:4" x14ac:dyDescent="0.25">
      <c r="A4358" s="133"/>
      <c r="D4358" s="8"/>
    </row>
    <row r="4359" spans="1:4" x14ac:dyDescent="0.25">
      <c r="A4359" s="133"/>
      <c r="D4359" s="8"/>
    </row>
    <row r="4360" spans="1:4" x14ac:dyDescent="0.25">
      <c r="A4360" s="133"/>
      <c r="D4360" s="8"/>
    </row>
    <row r="4361" spans="1:4" x14ac:dyDescent="0.25">
      <c r="A4361" s="133"/>
      <c r="D4361" s="8"/>
    </row>
    <row r="4362" spans="1:4" x14ac:dyDescent="0.25">
      <c r="A4362" s="133"/>
      <c r="D4362" s="8"/>
    </row>
    <row r="4363" spans="1:4" x14ac:dyDescent="0.25">
      <c r="A4363" s="133"/>
      <c r="D4363" s="8"/>
    </row>
    <row r="4364" spans="1:4" x14ac:dyDescent="0.25">
      <c r="A4364" s="133"/>
      <c r="D4364" s="8"/>
    </row>
    <row r="4365" spans="1:4" x14ac:dyDescent="0.25">
      <c r="A4365" s="133"/>
      <c r="D4365" s="8"/>
    </row>
    <row r="4366" spans="1:4" x14ac:dyDescent="0.25">
      <c r="A4366" s="133"/>
      <c r="D4366" s="8"/>
    </row>
    <row r="4367" spans="1:4" x14ac:dyDescent="0.25">
      <c r="A4367" s="133"/>
      <c r="D4367" s="8"/>
    </row>
    <row r="4368" spans="1:4" x14ac:dyDescent="0.25">
      <c r="A4368" s="133"/>
      <c r="D4368" s="8"/>
    </row>
    <row r="4369" spans="1:4" x14ac:dyDescent="0.25">
      <c r="A4369" s="133"/>
      <c r="D4369" s="8"/>
    </row>
    <row r="4370" spans="1:4" x14ac:dyDescent="0.25">
      <c r="A4370" s="133"/>
      <c r="D4370" s="8"/>
    </row>
    <row r="4371" spans="1:4" x14ac:dyDescent="0.25">
      <c r="A4371" s="133"/>
      <c r="D4371" s="8"/>
    </row>
    <row r="4372" spans="1:4" x14ac:dyDescent="0.25">
      <c r="A4372" s="133"/>
      <c r="D4372" s="8"/>
    </row>
    <row r="4373" spans="1:4" x14ac:dyDescent="0.25">
      <c r="A4373" s="133"/>
      <c r="D4373" s="8"/>
    </row>
    <row r="4374" spans="1:4" x14ac:dyDescent="0.25">
      <c r="A4374" s="133"/>
      <c r="D4374" s="8"/>
    </row>
    <row r="4375" spans="1:4" x14ac:dyDescent="0.25">
      <c r="A4375" s="133"/>
      <c r="D4375" s="8"/>
    </row>
    <row r="4376" spans="1:4" x14ac:dyDescent="0.25">
      <c r="A4376" s="133"/>
      <c r="D4376" s="8"/>
    </row>
    <row r="4377" spans="1:4" x14ac:dyDescent="0.25">
      <c r="A4377" s="133"/>
      <c r="D4377" s="8"/>
    </row>
    <row r="4378" spans="1:4" x14ac:dyDescent="0.25">
      <c r="A4378" s="133"/>
      <c r="D4378" s="8"/>
    </row>
    <row r="4379" spans="1:4" x14ac:dyDescent="0.25">
      <c r="A4379" s="133"/>
      <c r="D4379" s="8"/>
    </row>
    <row r="4380" spans="1:4" x14ac:dyDescent="0.25">
      <c r="A4380" s="133"/>
      <c r="D4380" s="8"/>
    </row>
    <row r="4381" spans="1:4" x14ac:dyDescent="0.25">
      <c r="A4381" s="133"/>
      <c r="D4381" s="8"/>
    </row>
    <row r="4382" spans="1:4" x14ac:dyDescent="0.25">
      <c r="A4382" s="133"/>
      <c r="D4382" s="8"/>
    </row>
    <row r="4383" spans="1:4" x14ac:dyDescent="0.25">
      <c r="A4383" s="133"/>
      <c r="D4383" s="8"/>
    </row>
    <row r="4384" spans="1:4" x14ac:dyDescent="0.25">
      <c r="A4384" s="133"/>
      <c r="D4384" s="8"/>
    </row>
    <row r="4385" spans="1:4" x14ac:dyDescent="0.25">
      <c r="A4385" s="133"/>
      <c r="D4385" s="8"/>
    </row>
    <row r="4386" spans="1:4" x14ac:dyDescent="0.25">
      <c r="A4386" s="133"/>
      <c r="D4386" s="8"/>
    </row>
    <row r="4387" spans="1:4" x14ac:dyDescent="0.25">
      <c r="A4387" s="133"/>
      <c r="D4387" s="8"/>
    </row>
    <row r="4388" spans="1:4" x14ac:dyDescent="0.25">
      <c r="A4388" s="133"/>
      <c r="D4388" s="8"/>
    </row>
    <row r="4389" spans="1:4" x14ac:dyDescent="0.25">
      <c r="A4389" s="133"/>
      <c r="D4389" s="8"/>
    </row>
    <row r="4390" spans="1:4" x14ac:dyDescent="0.25">
      <c r="A4390" s="133"/>
      <c r="D4390" s="8"/>
    </row>
    <row r="4391" spans="1:4" x14ac:dyDescent="0.25">
      <c r="A4391" s="133"/>
      <c r="D4391" s="8"/>
    </row>
    <row r="4392" spans="1:4" x14ac:dyDescent="0.25">
      <c r="A4392" s="133"/>
      <c r="D4392" s="8"/>
    </row>
    <row r="4393" spans="1:4" x14ac:dyDescent="0.25">
      <c r="A4393" s="133"/>
      <c r="D4393" s="8"/>
    </row>
    <row r="4394" spans="1:4" x14ac:dyDescent="0.25">
      <c r="A4394" s="133"/>
      <c r="D4394" s="8"/>
    </row>
    <row r="4395" spans="1:4" x14ac:dyDescent="0.25">
      <c r="A4395" s="133"/>
      <c r="D4395" s="8"/>
    </row>
    <row r="4396" spans="1:4" x14ac:dyDescent="0.25">
      <c r="A4396" s="133"/>
      <c r="D4396" s="8"/>
    </row>
    <row r="4397" spans="1:4" x14ac:dyDescent="0.25">
      <c r="A4397" s="133"/>
      <c r="D4397" s="8"/>
    </row>
    <row r="4398" spans="1:4" x14ac:dyDescent="0.25">
      <c r="A4398" s="133"/>
      <c r="D4398" s="8"/>
    </row>
    <row r="4399" spans="1:4" x14ac:dyDescent="0.25">
      <c r="A4399" s="133"/>
      <c r="D4399" s="8"/>
    </row>
    <row r="4400" spans="1:4" x14ac:dyDescent="0.25">
      <c r="A4400" s="133"/>
      <c r="D4400" s="8"/>
    </row>
    <row r="4401" spans="1:4" x14ac:dyDescent="0.25">
      <c r="A4401" s="133"/>
      <c r="D4401" s="8"/>
    </row>
    <row r="4402" spans="1:4" x14ac:dyDescent="0.25">
      <c r="A4402" s="133"/>
      <c r="D4402" s="8"/>
    </row>
    <row r="4403" spans="1:4" x14ac:dyDescent="0.25">
      <c r="A4403" s="133"/>
      <c r="D4403" s="8"/>
    </row>
    <row r="4404" spans="1:4" x14ac:dyDescent="0.25">
      <c r="A4404" s="133"/>
      <c r="D4404" s="8"/>
    </row>
    <row r="4405" spans="1:4" x14ac:dyDescent="0.25">
      <c r="A4405" s="133"/>
      <c r="D4405" s="8"/>
    </row>
    <row r="4406" spans="1:4" x14ac:dyDescent="0.25">
      <c r="A4406" s="133"/>
      <c r="D4406" s="8"/>
    </row>
    <row r="4407" spans="1:4" x14ac:dyDescent="0.25">
      <c r="A4407" s="133"/>
      <c r="D4407" s="8"/>
    </row>
    <row r="4408" spans="1:4" x14ac:dyDescent="0.25">
      <c r="A4408" s="133"/>
      <c r="D4408" s="8"/>
    </row>
    <row r="4409" spans="1:4" x14ac:dyDescent="0.25">
      <c r="A4409" s="133"/>
      <c r="D4409" s="8"/>
    </row>
    <row r="4410" spans="1:4" x14ac:dyDescent="0.25">
      <c r="A4410" s="133"/>
      <c r="D4410" s="8"/>
    </row>
    <row r="4411" spans="1:4" x14ac:dyDescent="0.25">
      <c r="A4411" s="133"/>
      <c r="D4411" s="8"/>
    </row>
    <row r="4412" spans="1:4" x14ac:dyDescent="0.25">
      <c r="A4412" s="133"/>
      <c r="D4412" s="8"/>
    </row>
    <row r="4413" spans="1:4" x14ac:dyDescent="0.25">
      <c r="A4413" s="133"/>
      <c r="D4413" s="8"/>
    </row>
    <row r="4414" spans="1:4" x14ac:dyDescent="0.25">
      <c r="A4414" s="133"/>
      <c r="D4414" s="8"/>
    </row>
    <row r="4415" spans="1:4" x14ac:dyDescent="0.25">
      <c r="A4415" s="133"/>
      <c r="D4415" s="8"/>
    </row>
    <row r="4416" spans="1:4" x14ac:dyDescent="0.25">
      <c r="A4416" s="133"/>
      <c r="D4416" s="8"/>
    </row>
    <row r="4417" spans="1:4" x14ac:dyDescent="0.25">
      <c r="A4417" s="133"/>
      <c r="D4417" s="8"/>
    </row>
    <row r="4418" spans="1:4" x14ac:dyDescent="0.25">
      <c r="A4418" s="133"/>
      <c r="D4418" s="8"/>
    </row>
    <row r="4419" spans="1:4" x14ac:dyDescent="0.25">
      <c r="A4419" s="133"/>
      <c r="D4419" s="8"/>
    </row>
    <row r="4420" spans="1:4" x14ac:dyDescent="0.25">
      <c r="A4420" s="133"/>
      <c r="D4420" s="8"/>
    </row>
    <row r="4421" spans="1:4" x14ac:dyDescent="0.25">
      <c r="A4421" s="133"/>
      <c r="D4421" s="8"/>
    </row>
    <row r="4422" spans="1:4" x14ac:dyDescent="0.25">
      <c r="A4422" s="133"/>
      <c r="D4422" s="8"/>
    </row>
    <row r="4423" spans="1:4" x14ac:dyDescent="0.25">
      <c r="A4423" s="133"/>
      <c r="D4423" s="8"/>
    </row>
    <row r="4424" spans="1:4" x14ac:dyDescent="0.25">
      <c r="A4424" s="133"/>
      <c r="D4424" s="8"/>
    </row>
    <row r="4425" spans="1:4" x14ac:dyDescent="0.25">
      <c r="A4425" s="133"/>
      <c r="D4425" s="8"/>
    </row>
    <row r="4426" spans="1:4" x14ac:dyDescent="0.25">
      <c r="A4426" s="133"/>
      <c r="D4426" s="8"/>
    </row>
    <row r="4427" spans="1:4" x14ac:dyDescent="0.25">
      <c r="A4427" s="133"/>
      <c r="D4427" s="8"/>
    </row>
    <row r="4428" spans="1:4" x14ac:dyDescent="0.25">
      <c r="A4428" s="133"/>
      <c r="D4428" s="8"/>
    </row>
    <row r="4429" spans="1:4" x14ac:dyDescent="0.25">
      <c r="A4429" s="133"/>
      <c r="D4429" s="8"/>
    </row>
    <row r="4430" spans="1:4" x14ac:dyDescent="0.25">
      <c r="A4430" s="133"/>
      <c r="D4430" s="8"/>
    </row>
    <row r="4431" spans="1:4" x14ac:dyDescent="0.25">
      <c r="A4431" s="133"/>
      <c r="D4431" s="8"/>
    </row>
    <row r="4432" spans="1:4" x14ac:dyDescent="0.25">
      <c r="A4432" s="133"/>
      <c r="D4432" s="8"/>
    </row>
    <row r="4433" spans="1:4" x14ac:dyDescent="0.25">
      <c r="A4433" s="133"/>
      <c r="D4433" s="8"/>
    </row>
    <row r="4434" spans="1:4" x14ac:dyDescent="0.25">
      <c r="A4434" s="133"/>
      <c r="D4434" s="8"/>
    </row>
    <row r="4435" spans="1:4" x14ac:dyDescent="0.25">
      <c r="A4435" s="133"/>
      <c r="D4435" s="8"/>
    </row>
    <row r="4436" spans="1:4" x14ac:dyDescent="0.25">
      <c r="A4436" s="133"/>
      <c r="D4436" s="8"/>
    </row>
    <row r="4437" spans="1:4" x14ac:dyDescent="0.25">
      <c r="A4437" s="133"/>
      <c r="D4437" s="8"/>
    </row>
    <row r="4438" spans="1:4" x14ac:dyDescent="0.25">
      <c r="A4438" s="133"/>
      <c r="D4438" s="8"/>
    </row>
    <row r="4439" spans="1:4" x14ac:dyDescent="0.25">
      <c r="A4439" s="133"/>
      <c r="D4439" s="8"/>
    </row>
    <row r="4440" spans="1:4" x14ac:dyDescent="0.25">
      <c r="A4440" s="133"/>
      <c r="D4440" s="8"/>
    </row>
    <row r="4441" spans="1:4" x14ac:dyDescent="0.25">
      <c r="A4441" s="133"/>
      <c r="D4441" s="8"/>
    </row>
    <row r="4442" spans="1:4" x14ac:dyDescent="0.25">
      <c r="A4442" s="133"/>
      <c r="D4442" s="8"/>
    </row>
    <row r="4443" spans="1:4" x14ac:dyDescent="0.25">
      <c r="A4443" s="133"/>
      <c r="D4443" s="8"/>
    </row>
    <row r="4444" spans="1:4" x14ac:dyDescent="0.25">
      <c r="A4444" s="133"/>
      <c r="D4444" s="8"/>
    </row>
    <row r="4445" spans="1:4" x14ac:dyDescent="0.25">
      <c r="A4445" s="133"/>
      <c r="D4445" s="8"/>
    </row>
    <row r="4446" spans="1:4" x14ac:dyDescent="0.25">
      <c r="A4446" s="133"/>
      <c r="D4446" s="8"/>
    </row>
    <row r="4447" spans="1:4" x14ac:dyDescent="0.25">
      <c r="A4447" s="133"/>
      <c r="D4447" s="8"/>
    </row>
    <row r="4448" spans="1:4" x14ac:dyDescent="0.25">
      <c r="A4448" s="133"/>
      <c r="D4448" s="8"/>
    </row>
    <row r="4449" spans="1:4" x14ac:dyDescent="0.25">
      <c r="A4449" s="133"/>
      <c r="D4449" s="8"/>
    </row>
    <row r="4450" spans="1:4" x14ac:dyDescent="0.25">
      <c r="A4450" s="133"/>
      <c r="D4450" s="8"/>
    </row>
    <row r="4451" spans="1:4" x14ac:dyDescent="0.25">
      <c r="A4451" s="133"/>
      <c r="D4451" s="8"/>
    </row>
    <row r="4452" spans="1:4" x14ac:dyDescent="0.25">
      <c r="A4452" s="133"/>
      <c r="D4452" s="8"/>
    </row>
    <row r="4453" spans="1:4" x14ac:dyDescent="0.25">
      <c r="A4453" s="133"/>
      <c r="D4453" s="8"/>
    </row>
    <row r="4454" spans="1:4" x14ac:dyDescent="0.25">
      <c r="A4454" s="133"/>
      <c r="D4454" s="8"/>
    </row>
    <row r="4455" spans="1:4" x14ac:dyDescent="0.25">
      <c r="A4455" s="133"/>
      <c r="D4455" s="8"/>
    </row>
    <row r="4456" spans="1:4" x14ac:dyDescent="0.25">
      <c r="A4456" s="133"/>
      <c r="D4456" s="8"/>
    </row>
    <row r="4457" spans="1:4" x14ac:dyDescent="0.25">
      <c r="A4457" s="133"/>
      <c r="D4457" s="8"/>
    </row>
    <row r="4458" spans="1:4" x14ac:dyDescent="0.25">
      <c r="A4458" s="133"/>
      <c r="D4458" s="8"/>
    </row>
    <row r="4459" spans="1:4" x14ac:dyDescent="0.25">
      <c r="A4459" s="133"/>
      <c r="D4459" s="8"/>
    </row>
    <row r="4460" spans="1:4" x14ac:dyDescent="0.25">
      <c r="A4460" s="133"/>
      <c r="D4460" s="8"/>
    </row>
    <row r="4461" spans="1:4" x14ac:dyDescent="0.25">
      <c r="A4461" s="133"/>
      <c r="D4461" s="8"/>
    </row>
    <row r="4462" spans="1:4" x14ac:dyDescent="0.25">
      <c r="A4462" s="133"/>
      <c r="D4462" s="8"/>
    </row>
    <row r="4463" spans="1:4" x14ac:dyDescent="0.25">
      <c r="A4463" s="133"/>
      <c r="D4463" s="8"/>
    </row>
    <row r="4464" spans="1:4" x14ac:dyDescent="0.25">
      <c r="A4464" s="133"/>
      <c r="D4464" s="8"/>
    </row>
    <row r="4465" spans="1:4" x14ac:dyDescent="0.25">
      <c r="A4465" s="133"/>
      <c r="D4465" s="8"/>
    </row>
    <row r="4466" spans="1:4" x14ac:dyDescent="0.25">
      <c r="A4466" s="133"/>
      <c r="D4466" s="8"/>
    </row>
    <row r="4467" spans="1:4" x14ac:dyDescent="0.25">
      <c r="A4467" s="133"/>
      <c r="D4467" s="8"/>
    </row>
    <row r="4468" spans="1:4" x14ac:dyDescent="0.25">
      <c r="A4468" s="133"/>
      <c r="D4468" s="8"/>
    </row>
    <row r="4469" spans="1:4" x14ac:dyDescent="0.25">
      <c r="A4469" s="133"/>
      <c r="D4469" s="8"/>
    </row>
    <row r="4470" spans="1:4" x14ac:dyDescent="0.25">
      <c r="A4470" s="133"/>
      <c r="D4470" s="8"/>
    </row>
    <row r="4471" spans="1:4" x14ac:dyDescent="0.25">
      <c r="A4471" s="133"/>
      <c r="D4471" s="8"/>
    </row>
    <row r="4472" spans="1:4" x14ac:dyDescent="0.25">
      <c r="A4472" s="133"/>
      <c r="D4472" s="8"/>
    </row>
    <row r="4473" spans="1:4" x14ac:dyDescent="0.25">
      <c r="A4473" s="133"/>
      <c r="D4473" s="8"/>
    </row>
    <row r="4474" spans="1:4" x14ac:dyDescent="0.25">
      <c r="A4474" s="133"/>
      <c r="D4474" s="8"/>
    </row>
    <row r="4475" spans="1:4" x14ac:dyDescent="0.25">
      <c r="A4475" s="133"/>
      <c r="D4475" s="8"/>
    </row>
    <row r="4476" spans="1:4" x14ac:dyDescent="0.25">
      <c r="A4476" s="133"/>
      <c r="D4476" s="8"/>
    </row>
    <row r="4477" spans="1:4" x14ac:dyDescent="0.25">
      <c r="A4477" s="133"/>
      <c r="D4477" s="8"/>
    </row>
    <row r="4478" spans="1:4" x14ac:dyDescent="0.25">
      <c r="A4478" s="133"/>
      <c r="D4478" s="8"/>
    </row>
    <row r="4479" spans="1:4" x14ac:dyDescent="0.25">
      <c r="A4479" s="133"/>
      <c r="D4479" s="8"/>
    </row>
    <row r="4480" spans="1:4" x14ac:dyDescent="0.25">
      <c r="A4480" s="133"/>
      <c r="D4480" s="8"/>
    </row>
    <row r="4481" spans="1:4" x14ac:dyDescent="0.25">
      <c r="A4481" s="133"/>
      <c r="D4481" s="8"/>
    </row>
    <row r="4482" spans="1:4" x14ac:dyDescent="0.25">
      <c r="A4482" s="133"/>
      <c r="D4482" s="8"/>
    </row>
    <row r="4483" spans="1:4" x14ac:dyDescent="0.25">
      <c r="A4483" s="133"/>
      <c r="D4483" s="8"/>
    </row>
    <row r="4484" spans="1:4" x14ac:dyDescent="0.25">
      <c r="A4484" s="133"/>
      <c r="D4484" s="8"/>
    </row>
    <row r="4485" spans="1:4" x14ac:dyDescent="0.25">
      <c r="A4485" s="133"/>
      <c r="D4485" s="8"/>
    </row>
    <row r="4486" spans="1:4" x14ac:dyDescent="0.25">
      <c r="A4486" s="133"/>
      <c r="D4486" s="8"/>
    </row>
    <row r="4487" spans="1:4" x14ac:dyDescent="0.25">
      <c r="A4487" s="133"/>
      <c r="D4487" s="8"/>
    </row>
    <row r="4488" spans="1:4" x14ac:dyDescent="0.25">
      <c r="A4488" s="133"/>
      <c r="D4488" s="8"/>
    </row>
    <row r="4489" spans="1:4" x14ac:dyDescent="0.25">
      <c r="A4489" s="133"/>
      <c r="D4489" s="8"/>
    </row>
    <row r="4490" spans="1:4" x14ac:dyDescent="0.25">
      <c r="A4490" s="133"/>
      <c r="D4490" s="8"/>
    </row>
    <row r="4491" spans="1:4" x14ac:dyDescent="0.25">
      <c r="A4491" s="133"/>
      <c r="D4491" s="8"/>
    </row>
    <row r="4492" spans="1:4" x14ac:dyDescent="0.25">
      <c r="A4492" s="133"/>
      <c r="D4492" s="8"/>
    </row>
    <row r="4493" spans="1:4" x14ac:dyDescent="0.25">
      <c r="A4493" s="133"/>
      <c r="D4493" s="8"/>
    </row>
    <row r="4494" spans="1:4" x14ac:dyDescent="0.25">
      <c r="A4494" s="133"/>
      <c r="D4494" s="8"/>
    </row>
    <row r="4495" spans="1:4" x14ac:dyDescent="0.25">
      <c r="A4495" s="133"/>
      <c r="D4495" s="8"/>
    </row>
    <row r="4496" spans="1:4" x14ac:dyDescent="0.25">
      <c r="A4496" s="133"/>
      <c r="D4496" s="8"/>
    </row>
    <row r="4497" spans="1:4" x14ac:dyDescent="0.25">
      <c r="A4497" s="133"/>
      <c r="D4497" s="8"/>
    </row>
    <row r="4498" spans="1:4" x14ac:dyDescent="0.25">
      <c r="A4498" s="133"/>
      <c r="D4498" s="8"/>
    </row>
    <row r="4499" spans="1:4" x14ac:dyDescent="0.25">
      <c r="A4499" s="133"/>
      <c r="D4499" s="8"/>
    </row>
    <row r="4500" spans="1:4" x14ac:dyDescent="0.25">
      <c r="A4500" s="133"/>
      <c r="D4500" s="8"/>
    </row>
    <row r="4501" spans="1:4" x14ac:dyDescent="0.25">
      <c r="A4501" s="133"/>
      <c r="D4501" s="8"/>
    </row>
    <row r="4502" spans="1:4" x14ac:dyDescent="0.25">
      <c r="A4502" s="133"/>
      <c r="D4502" s="8"/>
    </row>
    <row r="4503" spans="1:4" x14ac:dyDescent="0.25">
      <c r="A4503" s="133"/>
      <c r="D4503" s="8"/>
    </row>
    <row r="4504" spans="1:4" x14ac:dyDescent="0.25">
      <c r="A4504" s="133"/>
      <c r="D4504" s="8"/>
    </row>
    <row r="4505" spans="1:4" x14ac:dyDescent="0.25">
      <c r="A4505" s="133"/>
      <c r="D4505" s="8"/>
    </row>
    <row r="4506" spans="1:4" x14ac:dyDescent="0.25">
      <c r="A4506" s="133"/>
      <c r="D4506" s="8"/>
    </row>
    <row r="4507" spans="1:4" x14ac:dyDescent="0.25">
      <c r="A4507" s="133"/>
      <c r="D4507" s="8"/>
    </row>
    <row r="4508" spans="1:4" x14ac:dyDescent="0.25">
      <c r="A4508" s="133"/>
      <c r="D4508" s="8"/>
    </row>
    <row r="4509" spans="1:4" x14ac:dyDescent="0.25">
      <c r="A4509" s="133"/>
      <c r="D4509" s="8"/>
    </row>
    <row r="4510" spans="1:4" x14ac:dyDescent="0.25">
      <c r="A4510" s="133"/>
      <c r="D4510" s="8"/>
    </row>
    <row r="4511" spans="1:4" x14ac:dyDescent="0.25">
      <c r="A4511" s="133"/>
      <c r="D4511" s="8"/>
    </row>
    <row r="4512" spans="1:4" x14ac:dyDescent="0.25">
      <c r="A4512" s="133"/>
      <c r="D4512" s="8"/>
    </row>
    <row r="4513" spans="1:4" x14ac:dyDescent="0.25">
      <c r="A4513" s="133"/>
      <c r="D4513" s="8"/>
    </row>
    <row r="4514" spans="1:4" x14ac:dyDescent="0.25">
      <c r="A4514" s="133"/>
      <c r="D4514" s="8"/>
    </row>
    <row r="4515" spans="1:4" x14ac:dyDescent="0.25">
      <c r="A4515" s="133"/>
      <c r="D4515" s="8"/>
    </row>
    <row r="4516" spans="1:4" x14ac:dyDescent="0.25">
      <c r="A4516" s="133"/>
      <c r="D4516" s="8"/>
    </row>
    <row r="4517" spans="1:4" x14ac:dyDescent="0.25">
      <c r="A4517" s="133"/>
      <c r="D4517" s="8"/>
    </row>
    <row r="4518" spans="1:4" x14ac:dyDescent="0.25">
      <c r="A4518" s="133"/>
      <c r="D4518" s="8"/>
    </row>
    <row r="4519" spans="1:4" x14ac:dyDescent="0.25">
      <c r="A4519" s="133"/>
      <c r="D4519" s="8"/>
    </row>
    <row r="4520" spans="1:4" x14ac:dyDescent="0.25">
      <c r="A4520" s="133"/>
      <c r="D4520" s="8"/>
    </row>
    <row r="4521" spans="1:4" x14ac:dyDescent="0.25">
      <c r="A4521" s="133"/>
      <c r="D4521" s="8"/>
    </row>
    <row r="4522" spans="1:4" x14ac:dyDescent="0.25">
      <c r="A4522" s="133"/>
      <c r="D4522" s="8"/>
    </row>
    <row r="4523" spans="1:4" x14ac:dyDescent="0.25">
      <c r="A4523" s="133"/>
      <c r="D4523" s="8"/>
    </row>
    <row r="4524" spans="1:4" x14ac:dyDescent="0.25">
      <c r="A4524" s="133"/>
      <c r="D4524" s="8"/>
    </row>
    <row r="4525" spans="1:4" x14ac:dyDescent="0.25">
      <c r="A4525" s="133"/>
      <c r="D4525" s="8"/>
    </row>
    <row r="4526" spans="1:4" x14ac:dyDescent="0.25">
      <c r="A4526" s="133"/>
      <c r="D4526" s="8"/>
    </row>
    <row r="4527" spans="1:4" x14ac:dyDescent="0.25">
      <c r="A4527" s="133"/>
      <c r="D4527" s="8"/>
    </row>
    <row r="4528" spans="1:4" x14ac:dyDescent="0.25">
      <c r="A4528" s="133"/>
      <c r="D4528" s="8"/>
    </row>
    <row r="4529" spans="1:4" x14ac:dyDescent="0.25">
      <c r="A4529" s="133"/>
      <c r="D4529" s="8"/>
    </row>
    <row r="4530" spans="1:4" x14ac:dyDescent="0.25">
      <c r="A4530" s="133"/>
      <c r="D4530" s="8"/>
    </row>
    <row r="4531" spans="1:4" x14ac:dyDescent="0.25">
      <c r="A4531" s="133"/>
      <c r="D4531" s="8"/>
    </row>
    <row r="4532" spans="1:4" x14ac:dyDescent="0.25">
      <c r="A4532" s="133"/>
      <c r="D4532" s="8"/>
    </row>
    <row r="4533" spans="1:4" x14ac:dyDescent="0.25">
      <c r="A4533" s="133"/>
      <c r="D4533" s="8"/>
    </row>
    <row r="4534" spans="1:4" x14ac:dyDescent="0.25">
      <c r="A4534" s="133"/>
      <c r="D4534" s="8"/>
    </row>
    <row r="4535" spans="1:4" x14ac:dyDescent="0.25">
      <c r="A4535" s="133"/>
      <c r="D4535" s="8"/>
    </row>
    <row r="4536" spans="1:4" x14ac:dyDescent="0.25">
      <c r="A4536" s="133"/>
      <c r="D4536" s="8"/>
    </row>
    <row r="4537" spans="1:4" x14ac:dyDescent="0.25">
      <c r="A4537" s="133"/>
      <c r="D4537" s="8"/>
    </row>
    <row r="4538" spans="1:4" x14ac:dyDescent="0.25">
      <c r="A4538" s="133"/>
      <c r="D4538" s="8"/>
    </row>
    <row r="4539" spans="1:4" x14ac:dyDescent="0.25">
      <c r="A4539" s="133"/>
      <c r="D4539" s="8"/>
    </row>
    <row r="4540" spans="1:4" x14ac:dyDescent="0.25">
      <c r="A4540" s="133"/>
      <c r="D4540" s="8"/>
    </row>
    <row r="4541" spans="1:4" x14ac:dyDescent="0.25">
      <c r="A4541" s="133"/>
      <c r="D4541" s="8"/>
    </row>
    <row r="4542" spans="1:4" x14ac:dyDescent="0.25">
      <c r="A4542" s="133"/>
      <c r="D4542" s="8"/>
    </row>
    <row r="4543" spans="1:4" x14ac:dyDescent="0.25">
      <c r="A4543" s="133"/>
      <c r="D4543" s="8"/>
    </row>
    <row r="4544" spans="1:4" x14ac:dyDescent="0.25">
      <c r="A4544" s="133"/>
      <c r="D4544" s="8"/>
    </row>
    <row r="4545" spans="1:4" x14ac:dyDescent="0.25">
      <c r="A4545" s="133"/>
      <c r="D4545" s="8"/>
    </row>
    <row r="4546" spans="1:4" x14ac:dyDescent="0.25">
      <c r="A4546" s="133"/>
      <c r="D4546" s="8"/>
    </row>
    <row r="4547" spans="1:4" x14ac:dyDescent="0.25">
      <c r="A4547" s="133"/>
      <c r="D4547" s="8"/>
    </row>
    <row r="4548" spans="1:4" x14ac:dyDescent="0.25">
      <c r="A4548" s="133"/>
      <c r="D4548" s="8"/>
    </row>
    <row r="4549" spans="1:4" x14ac:dyDescent="0.25">
      <c r="A4549" s="133"/>
      <c r="D4549" s="8"/>
    </row>
    <row r="4550" spans="1:4" x14ac:dyDescent="0.25">
      <c r="A4550" s="133"/>
      <c r="D4550" s="8"/>
    </row>
    <row r="4551" spans="1:4" x14ac:dyDescent="0.25">
      <c r="A4551" s="133"/>
      <c r="D4551" s="8"/>
    </row>
    <row r="4552" spans="1:4" x14ac:dyDescent="0.25">
      <c r="A4552" s="133"/>
      <c r="D4552" s="8"/>
    </row>
    <row r="4553" spans="1:4" x14ac:dyDescent="0.25">
      <c r="A4553" s="133"/>
      <c r="D4553" s="8"/>
    </row>
    <row r="4554" spans="1:4" x14ac:dyDescent="0.25">
      <c r="A4554" s="133"/>
      <c r="D4554" s="8"/>
    </row>
    <row r="4555" spans="1:4" x14ac:dyDescent="0.25">
      <c r="A4555" s="133"/>
      <c r="D4555" s="8"/>
    </row>
    <row r="4556" spans="1:4" x14ac:dyDescent="0.25">
      <c r="A4556" s="133"/>
      <c r="D4556" s="8"/>
    </row>
    <row r="4557" spans="1:4" x14ac:dyDescent="0.25">
      <c r="A4557" s="133"/>
      <c r="D4557" s="8"/>
    </row>
    <row r="4558" spans="1:4" x14ac:dyDescent="0.25">
      <c r="A4558" s="133"/>
      <c r="D4558" s="8"/>
    </row>
    <row r="4559" spans="1:4" x14ac:dyDescent="0.25">
      <c r="A4559" s="133"/>
      <c r="D4559" s="8"/>
    </row>
    <row r="4560" spans="1:4" x14ac:dyDescent="0.25">
      <c r="A4560" s="133"/>
      <c r="D4560" s="8"/>
    </row>
    <row r="4561" spans="1:4" x14ac:dyDescent="0.25">
      <c r="A4561" s="133"/>
      <c r="D4561" s="8"/>
    </row>
    <row r="4562" spans="1:4" x14ac:dyDescent="0.25">
      <c r="A4562" s="133"/>
      <c r="D4562" s="8"/>
    </row>
    <row r="4563" spans="1:4" x14ac:dyDescent="0.25">
      <c r="A4563" s="133"/>
      <c r="D4563" s="8"/>
    </row>
    <row r="4564" spans="1:4" x14ac:dyDescent="0.25">
      <c r="A4564" s="133"/>
      <c r="D4564" s="8"/>
    </row>
    <row r="4565" spans="1:4" x14ac:dyDescent="0.25">
      <c r="A4565" s="133"/>
      <c r="D4565" s="8"/>
    </row>
    <row r="4566" spans="1:4" x14ac:dyDescent="0.25">
      <c r="A4566" s="133"/>
      <c r="D4566" s="8"/>
    </row>
    <row r="4567" spans="1:4" x14ac:dyDescent="0.25">
      <c r="A4567" s="133"/>
      <c r="D4567" s="8"/>
    </row>
    <row r="4568" spans="1:4" x14ac:dyDescent="0.25">
      <c r="A4568" s="133"/>
      <c r="D4568" s="8"/>
    </row>
    <row r="4569" spans="1:4" x14ac:dyDescent="0.25">
      <c r="A4569" s="133"/>
      <c r="D4569" s="8"/>
    </row>
    <row r="4570" spans="1:4" x14ac:dyDescent="0.25">
      <c r="A4570" s="133"/>
      <c r="D4570" s="8"/>
    </row>
    <row r="4571" spans="1:4" x14ac:dyDescent="0.25">
      <c r="A4571" s="133"/>
      <c r="D4571" s="8"/>
    </row>
    <row r="4572" spans="1:4" x14ac:dyDescent="0.25">
      <c r="A4572" s="133"/>
      <c r="D4572" s="8"/>
    </row>
    <row r="4573" spans="1:4" x14ac:dyDescent="0.25">
      <c r="A4573" s="133"/>
      <c r="D4573" s="8"/>
    </row>
    <row r="4574" spans="1:4" x14ac:dyDescent="0.25">
      <c r="A4574" s="133"/>
      <c r="D4574" s="8"/>
    </row>
    <row r="4575" spans="1:4" x14ac:dyDescent="0.25">
      <c r="A4575" s="133"/>
      <c r="D4575" s="8"/>
    </row>
    <row r="4576" spans="1:4" x14ac:dyDescent="0.25">
      <c r="A4576" s="133"/>
      <c r="D4576" s="8"/>
    </row>
    <row r="4577" spans="1:4" x14ac:dyDescent="0.25">
      <c r="A4577" s="133"/>
      <c r="D4577" s="8"/>
    </row>
    <row r="4578" spans="1:4" x14ac:dyDescent="0.25">
      <c r="A4578" s="133"/>
      <c r="D4578" s="8"/>
    </row>
    <row r="4579" spans="1:4" x14ac:dyDescent="0.25">
      <c r="A4579" s="133"/>
      <c r="D4579" s="8"/>
    </row>
    <row r="4580" spans="1:4" x14ac:dyDescent="0.25">
      <c r="A4580" s="133"/>
      <c r="D4580" s="8"/>
    </row>
    <row r="4581" spans="1:4" x14ac:dyDescent="0.25">
      <c r="A4581" s="133"/>
      <c r="D4581" s="8"/>
    </row>
    <row r="4582" spans="1:4" x14ac:dyDescent="0.25">
      <c r="A4582" s="133"/>
      <c r="D4582" s="8"/>
    </row>
    <row r="4583" spans="1:4" x14ac:dyDescent="0.25">
      <c r="A4583" s="133"/>
      <c r="D4583" s="8"/>
    </row>
    <row r="4584" spans="1:4" x14ac:dyDescent="0.25">
      <c r="A4584" s="133"/>
      <c r="D4584" s="8"/>
    </row>
    <row r="4585" spans="1:4" x14ac:dyDescent="0.25">
      <c r="A4585" s="133"/>
      <c r="D4585" s="8"/>
    </row>
    <row r="4586" spans="1:4" x14ac:dyDescent="0.25">
      <c r="A4586" s="133"/>
      <c r="D4586" s="8"/>
    </row>
    <row r="4587" spans="1:4" x14ac:dyDescent="0.25">
      <c r="A4587" s="133"/>
      <c r="D4587" s="8"/>
    </row>
    <row r="4588" spans="1:4" x14ac:dyDescent="0.25">
      <c r="A4588" s="133"/>
      <c r="D4588" s="8"/>
    </row>
    <row r="4589" spans="1:4" x14ac:dyDescent="0.25">
      <c r="A4589" s="133"/>
      <c r="D4589" s="8"/>
    </row>
    <row r="4590" spans="1:4" x14ac:dyDescent="0.25">
      <c r="A4590" s="133"/>
      <c r="D4590" s="8"/>
    </row>
    <row r="4591" spans="1:4" x14ac:dyDescent="0.25">
      <c r="A4591" s="133"/>
      <c r="D4591" s="8"/>
    </row>
    <row r="4592" spans="1:4" x14ac:dyDescent="0.25">
      <c r="A4592" s="133"/>
      <c r="D4592" s="8"/>
    </row>
    <row r="4593" spans="1:4" x14ac:dyDescent="0.25">
      <c r="A4593" s="133"/>
      <c r="D4593" s="8"/>
    </row>
    <row r="4594" spans="1:4" x14ac:dyDescent="0.25">
      <c r="A4594" s="133"/>
      <c r="D4594" s="8"/>
    </row>
    <row r="4595" spans="1:4" x14ac:dyDescent="0.25">
      <c r="A4595" s="133"/>
      <c r="D4595" s="8"/>
    </row>
    <row r="4596" spans="1:4" x14ac:dyDescent="0.25">
      <c r="A4596" s="133"/>
      <c r="D4596" s="8"/>
    </row>
    <row r="4597" spans="1:4" x14ac:dyDescent="0.25">
      <c r="A4597" s="133"/>
      <c r="D4597" s="8"/>
    </row>
    <row r="4598" spans="1:4" x14ac:dyDescent="0.25">
      <c r="A4598" s="133"/>
      <c r="D4598" s="8"/>
    </row>
    <row r="4599" spans="1:4" x14ac:dyDescent="0.25">
      <c r="A4599" s="133"/>
      <c r="D4599" s="8"/>
    </row>
    <row r="4600" spans="1:4" x14ac:dyDescent="0.25">
      <c r="A4600" s="133"/>
      <c r="D4600" s="8"/>
    </row>
    <row r="4601" spans="1:4" x14ac:dyDescent="0.25">
      <c r="A4601" s="133"/>
      <c r="D4601" s="8"/>
    </row>
    <row r="4602" spans="1:4" x14ac:dyDescent="0.25">
      <c r="A4602" s="133"/>
      <c r="D4602" s="8"/>
    </row>
    <row r="4603" spans="1:4" x14ac:dyDescent="0.25">
      <c r="A4603" s="133"/>
      <c r="D4603" s="8"/>
    </row>
    <row r="4604" spans="1:4" x14ac:dyDescent="0.25">
      <c r="A4604" s="133"/>
      <c r="D4604" s="8"/>
    </row>
    <row r="4605" spans="1:4" x14ac:dyDescent="0.25">
      <c r="A4605" s="133"/>
      <c r="D4605" s="8"/>
    </row>
    <row r="4606" spans="1:4" x14ac:dyDescent="0.25">
      <c r="A4606" s="133"/>
      <c r="D4606" s="8"/>
    </row>
    <row r="4607" spans="1:4" x14ac:dyDescent="0.25">
      <c r="A4607" s="133"/>
      <c r="D4607" s="8"/>
    </row>
    <row r="4608" spans="1:4" x14ac:dyDescent="0.25">
      <c r="A4608" s="133"/>
      <c r="D4608" s="8"/>
    </row>
    <row r="4609" spans="1:4" x14ac:dyDescent="0.25">
      <c r="A4609" s="133"/>
      <c r="D4609" s="8"/>
    </row>
    <row r="4610" spans="1:4" x14ac:dyDescent="0.25">
      <c r="A4610" s="133"/>
      <c r="D4610" s="8"/>
    </row>
    <row r="4611" spans="1:4" x14ac:dyDescent="0.25">
      <c r="A4611" s="133"/>
      <c r="D4611" s="8"/>
    </row>
    <row r="4612" spans="1:4" x14ac:dyDescent="0.25">
      <c r="A4612" s="133"/>
      <c r="D4612" s="8"/>
    </row>
    <row r="4613" spans="1:4" x14ac:dyDescent="0.25">
      <c r="A4613" s="133"/>
      <c r="D4613" s="8"/>
    </row>
    <row r="4614" spans="1:4" x14ac:dyDescent="0.25">
      <c r="A4614" s="133"/>
      <c r="D4614" s="8"/>
    </row>
    <row r="4615" spans="1:4" x14ac:dyDescent="0.25">
      <c r="A4615" s="133"/>
      <c r="D4615" s="8"/>
    </row>
    <row r="4616" spans="1:4" x14ac:dyDescent="0.25">
      <c r="A4616" s="133"/>
      <c r="D4616" s="8"/>
    </row>
    <row r="4617" spans="1:4" x14ac:dyDescent="0.25">
      <c r="A4617" s="133"/>
      <c r="D4617" s="8"/>
    </row>
    <row r="4618" spans="1:4" x14ac:dyDescent="0.25">
      <c r="A4618" s="133"/>
      <c r="D4618" s="8"/>
    </row>
    <row r="4619" spans="1:4" x14ac:dyDescent="0.25">
      <c r="A4619" s="133"/>
      <c r="D4619" s="8"/>
    </row>
    <row r="4620" spans="1:4" x14ac:dyDescent="0.25">
      <c r="A4620" s="133"/>
      <c r="D4620" s="8"/>
    </row>
    <row r="4621" spans="1:4" x14ac:dyDescent="0.25">
      <c r="A4621" s="133"/>
      <c r="D4621" s="8"/>
    </row>
    <row r="4622" spans="1:4" x14ac:dyDescent="0.25">
      <c r="A4622" s="133"/>
      <c r="D4622" s="8"/>
    </row>
    <row r="4623" spans="1:4" x14ac:dyDescent="0.25">
      <c r="A4623" s="133"/>
      <c r="D4623" s="8"/>
    </row>
    <row r="4624" spans="1:4" x14ac:dyDescent="0.25">
      <c r="A4624" s="133"/>
      <c r="D4624" s="8"/>
    </row>
    <row r="4625" spans="1:4" x14ac:dyDescent="0.25">
      <c r="A4625" s="133"/>
      <c r="D4625" s="8"/>
    </row>
    <row r="4626" spans="1:4" x14ac:dyDescent="0.25">
      <c r="A4626" s="133"/>
      <c r="D4626" s="8"/>
    </row>
    <row r="4627" spans="1:4" x14ac:dyDescent="0.25">
      <c r="A4627" s="133"/>
      <c r="D4627" s="8"/>
    </row>
    <row r="4628" spans="1:4" x14ac:dyDescent="0.25">
      <c r="A4628" s="133"/>
      <c r="D4628" s="8"/>
    </row>
    <row r="4629" spans="1:4" x14ac:dyDescent="0.25">
      <c r="A4629" s="133"/>
      <c r="D4629" s="8"/>
    </row>
    <row r="4630" spans="1:4" x14ac:dyDescent="0.25">
      <c r="A4630" s="133"/>
      <c r="D4630" s="8"/>
    </row>
    <row r="4631" spans="1:4" x14ac:dyDescent="0.25">
      <c r="A4631" s="133"/>
      <c r="D4631" s="8"/>
    </row>
    <row r="4632" spans="1:4" x14ac:dyDescent="0.25">
      <c r="A4632" s="133"/>
      <c r="D4632" s="8"/>
    </row>
    <row r="4633" spans="1:4" x14ac:dyDescent="0.25">
      <c r="A4633" s="133"/>
      <c r="D4633" s="8"/>
    </row>
    <row r="4634" spans="1:4" x14ac:dyDescent="0.25">
      <c r="A4634" s="133"/>
      <c r="D4634" s="8"/>
    </row>
    <row r="4635" spans="1:4" x14ac:dyDescent="0.25">
      <c r="A4635" s="133"/>
      <c r="D4635" s="8"/>
    </row>
    <row r="4636" spans="1:4" x14ac:dyDescent="0.25">
      <c r="A4636" s="133"/>
      <c r="D4636" s="8"/>
    </row>
    <row r="4637" spans="1:4" x14ac:dyDescent="0.25">
      <c r="A4637" s="133"/>
      <c r="D4637" s="8"/>
    </row>
    <row r="4638" spans="1:4" x14ac:dyDescent="0.25">
      <c r="A4638" s="133"/>
      <c r="D4638" s="8"/>
    </row>
    <row r="4639" spans="1:4" x14ac:dyDescent="0.25">
      <c r="A4639" s="133"/>
      <c r="D4639" s="8"/>
    </row>
    <row r="4640" spans="1:4" x14ac:dyDescent="0.25">
      <c r="A4640" s="133"/>
      <c r="D4640" s="8"/>
    </row>
    <row r="4641" spans="1:4" x14ac:dyDescent="0.25">
      <c r="A4641" s="133"/>
      <c r="D4641" s="8"/>
    </row>
    <row r="4642" spans="1:4" x14ac:dyDescent="0.25">
      <c r="A4642" s="133"/>
      <c r="D4642" s="8"/>
    </row>
    <row r="4643" spans="1:4" x14ac:dyDescent="0.25">
      <c r="A4643" s="133"/>
      <c r="D4643" s="8"/>
    </row>
    <row r="4644" spans="1:4" x14ac:dyDescent="0.25">
      <c r="A4644" s="133"/>
      <c r="D4644" s="8"/>
    </row>
    <row r="4645" spans="1:4" x14ac:dyDescent="0.25">
      <c r="A4645" s="133"/>
      <c r="D4645" s="8"/>
    </row>
    <row r="4646" spans="1:4" x14ac:dyDescent="0.25">
      <c r="A4646" s="133"/>
      <c r="D4646" s="8"/>
    </row>
    <row r="4647" spans="1:4" x14ac:dyDescent="0.25">
      <c r="A4647" s="133"/>
      <c r="D4647" s="8"/>
    </row>
    <row r="4648" spans="1:4" x14ac:dyDescent="0.25">
      <c r="A4648" s="133"/>
      <c r="D4648" s="8"/>
    </row>
    <row r="4649" spans="1:4" x14ac:dyDescent="0.25">
      <c r="A4649" s="133"/>
      <c r="D4649" s="8"/>
    </row>
    <row r="4650" spans="1:4" x14ac:dyDescent="0.25">
      <c r="A4650" s="133"/>
      <c r="D4650" s="8"/>
    </row>
    <row r="4651" spans="1:4" x14ac:dyDescent="0.25">
      <c r="A4651" s="133"/>
      <c r="D4651" s="8"/>
    </row>
    <row r="4652" spans="1:4" x14ac:dyDescent="0.25">
      <c r="A4652" s="133"/>
      <c r="D4652" s="8"/>
    </row>
    <row r="4653" spans="1:4" x14ac:dyDescent="0.25">
      <c r="A4653" s="133"/>
      <c r="D4653" s="8"/>
    </row>
    <row r="4654" spans="1:4" x14ac:dyDescent="0.25">
      <c r="A4654" s="133"/>
      <c r="D4654" s="8"/>
    </row>
    <row r="4655" spans="1:4" x14ac:dyDescent="0.25">
      <c r="A4655" s="133"/>
      <c r="D4655" s="8"/>
    </row>
    <row r="4656" spans="1:4" x14ac:dyDescent="0.25">
      <c r="A4656" s="133"/>
      <c r="D4656" s="8"/>
    </row>
    <row r="4657" spans="1:4" x14ac:dyDescent="0.25">
      <c r="A4657" s="133"/>
      <c r="D4657" s="8"/>
    </row>
    <row r="4658" spans="1:4" x14ac:dyDescent="0.25">
      <c r="A4658" s="133"/>
      <c r="D4658" s="8"/>
    </row>
    <row r="4659" spans="1:4" x14ac:dyDescent="0.25">
      <c r="A4659" s="133"/>
      <c r="D4659" s="8"/>
    </row>
    <row r="4660" spans="1:4" x14ac:dyDescent="0.25">
      <c r="A4660" s="133"/>
      <c r="D4660" s="8"/>
    </row>
    <row r="4661" spans="1:4" x14ac:dyDescent="0.25">
      <c r="A4661" s="133"/>
      <c r="D4661" s="8"/>
    </row>
    <row r="4662" spans="1:4" x14ac:dyDescent="0.25">
      <c r="A4662" s="133"/>
      <c r="D4662" s="8"/>
    </row>
    <row r="4663" spans="1:4" x14ac:dyDescent="0.25">
      <c r="A4663" s="133"/>
      <c r="D4663" s="8"/>
    </row>
    <row r="4664" spans="1:4" x14ac:dyDescent="0.25">
      <c r="A4664" s="133"/>
      <c r="D4664" s="8"/>
    </row>
    <row r="4665" spans="1:4" x14ac:dyDescent="0.25">
      <c r="A4665" s="133"/>
      <c r="D4665" s="8"/>
    </row>
    <row r="4666" spans="1:4" x14ac:dyDescent="0.25">
      <c r="A4666" s="133"/>
      <c r="D4666" s="8"/>
    </row>
    <row r="4667" spans="1:4" x14ac:dyDescent="0.25">
      <c r="A4667" s="133"/>
      <c r="D4667" s="8"/>
    </row>
    <row r="4668" spans="1:4" x14ac:dyDescent="0.25">
      <c r="A4668" s="133"/>
      <c r="D4668" s="8"/>
    </row>
    <row r="4669" spans="1:4" x14ac:dyDescent="0.25">
      <c r="A4669" s="133"/>
      <c r="D4669" s="8"/>
    </row>
    <row r="4670" spans="1:4" x14ac:dyDescent="0.25">
      <c r="A4670" s="133"/>
      <c r="D4670" s="8"/>
    </row>
    <row r="4671" spans="1:4" x14ac:dyDescent="0.25">
      <c r="A4671" s="133"/>
      <c r="D4671" s="8"/>
    </row>
    <row r="4672" spans="1:4" x14ac:dyDescent="0.25">
      <c r="A4672" s="133"/>
      <c r="D4672" s="8"/>
    </row>
    <row r="4673" spans="1:4" x14ac:dyDescent="0.25">
      <c r="A4673" s="133"/>
      <c r="D4673" s="8"/>
    </row>
    <row r="4674" spans="1:4" x14ac:dyDescent="0.25">
      <c r="A4674" s="133"/>
      <c r="D4674" s="8"/>
    </row>
    <row r="4675" spans="1:4" x14ac:dyDescent="0.25">
      <c r="A4675" s="133"/>
      <c r="D4675" s="8"/>
    </row>
    <row r="4676" spans="1:4" x14ac:dyDescent="0.25">
      <c r="A4676" s="133"/>
      <c r="D4676" s="8"/>
    </row>
    <row r="4677" spans="1:4" x14ac:dyDescent="0.25">
      <c r="A4677" s="133"/>
      <c r="D4677" s="8"/>
    </row>
    <row r="4678" spans="1:4" x14ac:dyDescent="0.25">
      <c r="A4678" s="133"/>
      <c r="D4678" s="8"/>
    </row>
    <row r="4679" spans="1:4" x14ac:dyDescent="0.25">
      <c r="A4679" s="133"/>
      <c r="D4679" s="8"/>
    </row>
    <row r="4680" spans="1:4" x14ac:dyDescent="0.25">
      <c r="A4680" s="133"/>
      <c r="D4680" s="8"/>
    </row>
    <row r="4681" spans="1:4" x14ac:dyDescent="0.25">
      <c r="A4681" s="133"/>
      <c r="D4681" s="8"/>
    </row>
    <row r="4682" spans="1:4" x14ac:dyDescent="0.25">
      <c r="A4682" s="133"/>
      <c r="D4682" s="8"/>
    </row>
    <row r="4683" spans="1:4" x14ac:dyDescent="0.25">
      <c r="A4683" s="133"/>
      <c r="D4683" s="8"/>
    </row>
    <row r="4684" spans="1:4" x14ac:dyDescent="0.25">
      <c r="A4684" s="133"/>
      <c r="D4684" s="8"/>
    </row>
    <row r="4685" spans="1:4" x14ac:dyDescent="0.25">
      <c r="A4685" s="133"/>
      <c r="D4685" s="8"/>
    </row>
    <row r="4686" spans="1:4" x14ac:dyDescent="0.25">
      <c r="A4686" s="133"/>
      <c r="D4686" s="8"/>
    </row>
    <row r="4687" spans="1:4" x14ac:dyDescent="0.25">
      <c r="A4687" s="133"/>
      <c r="D4687" s="8"/>
    </row>
    <row r="4688" spans="1:4" x14ac:dyDescent="0.25">
      <c r="A4688" s="133"/>
      <c r="D4688" s="8"/>
    </row>
    <row r="4689" spans="1:4" x14ac:dyDescent="0.25">
      <c r="A4689" s="133"/>
      <c r="D4689" s="8"/>
    </row>
    <row r="4690" spans="1:4" x14ac:dyDescent="0.25">
      <c r="A4690" s="133"/>
      <c r="D4690" s="8"/>
    </row>
    <row r="4691" spans="1:4" x14ac:dyDescent="0.25">
      <c r="A4691" s="133"/>
      <c r="D4691" s="8"/>
    </row>
    <row r="4692" spans="1:4" x14ac:dyDescent="0.25">
      <c r="A4692" s="133"/>
      <c r="D4692" s="8"/>
    </row>
    <row r="4693" spans="1:4" x14ac:dyDescent="0.25">
      <c r="A4693" s="133"/>
      <c r="D4693" s="8"/>
    </row>
    <row r="4694" spans="1:4" x14ac:dyDescent="0.25">
      <c r="A4694" s="133"/>
      <c r="D4694" s="8"/>
    </row>
    <row r="4695" spans="1:4" x14ac:dyDescent="0.25">
      <c r="A4695" s="133"/>
      <c r="D4695" s="8"/>
    </row>
    <row r="4696" spans="1:4" x14ac:dyDescent="0.25">
      <c r="A4696" s="133"/>
      <c r="D4696" s="8"/>
    </row>
    <row r="4697" spans="1:4" x14ac:dyDescent="0.25">
      <c r="A4697" s="133"/>
      <c r="D4697" s="8"/>
    </row>
    <row r="4698" spans="1:4" x14ac:dyDescent="0.25">
      <c r="A4698" s="133"/>
      <c r="D4698" s="8"/>
    </row>
    <row r="4699" spans="1:4" x14ac:dyDescent="0.25">
      <c r="A4699" s="133"/>
      <c r="D4699" s="8"/>
    </row>
    <row r="4700" spans="1:4" x14ac:dyDescent="0.25">
      <c r="A4700" s="133"/>
      <c r="D4700" s="8"/>
    </row>
    <row r="4701" spans="1:4" x14ac:dyDescent="0.25">
      <c r="A4701" s="133"/>
      <c r="D4701" s="8"/>
    </row>
    <row r="4702" spans="1:4" x14ac:dyDescent="0.25">
      <c r="A4702" s="133"/>
      <c r="D4702" s="8"/>
    </row>
    <row r="4703" spans="1:4" x14ac:dyDescent="0.25">
      <c r="A4703" s="133"/>
      <c r="D4703" s="8"/>
    </row>
    <row r="4704" spans="1:4" x14ac:dyDescent="0.25">
      <c r="A4704" s="133"/>
      <c r="D4704" s="8"/>
    </row>
    <row r="4705" spans="1:4" x14ac:dyDescent="0.25">
      <c r="A4705" s="133"/>
      <c r="D4705" s="8"/>
    </row>
    <row r="4706" spans="1:4" x14ac:dyDescent="0.25">
      <c r="A4706" s="133"/>
      <c r="D4706" s="8"/>
    </row>
    <row r="4707" spans="1:4" x14ac:dyDescent="0.25">
      <c r="A4707" s="133"/>
      <c r="D4707" s="8"/>
    </row>
    <row r="4708" spans="1:4" x14ac:dyDescent="0.25">
      <c r="A4708" s="133"/>
      <c r="D4708" s="8"/>
    </row>
    <row r="4709" spans="1:4" x14ac:dyDescent="0.25">
      <c r="A4709" s="133"/>
      <c r="D4709" s="8"/>
    </row>
    <row r="4710" spans="1:4" x14ac:dyDescent="0.25">
      <c r="A4710" s="133"/>
      <c r="D4710" s="8"/>
    </row>
    <row r="4711" spans="1:4" x14ac:dyDescent="0.25">
      <c r="A4711" s="133"/>
      <c r="D4711" s="8"/>
    </row>
    <row r="4712" spans="1:4" x14ac:dyDescent="0.25">
      <c r="A4712" s="133"/>
      <c r="D4712" s="8"/>
    </row>
    <row r="4713" spans="1:4" x14ac:dyDescent="0.25">
      <c r="A4713" s="133"/>
      <c r="D4713" s="8"/>
    </row>
    <row r="4714" spans="1:4" x14ac:dyDescent="0.25">
      <c r="A4714" s="133"/>
      <c r="D4714" s="8"/>
    </row>
    <row r="4715" spans="1:4" x14ac:dyDescent="0.25">
      <c r="A4715" s="133"/>
      <c r="D4715" s="8"/>
    </row>
    <row r="4716" spans="1:4" x14ac:dyDescent="0.25">
      <c r="A4716" s="133"/>
      <c r="D4716" s="8"/>
    </row>
    <row r="4717" spans="1:4" x14ac:dyDescent="0.25">
      <c r="A4717" s="133"/>
      <c r="D4717" s="8"/>
    </row>
    <row r="4718" spans="1:4" x14ac:dyDescent="0.25">
      <c r="A4718" s="133"/>
      <c r="D4718" s="8"/>
    </row>
    <row r="4719" spans="1:4" x14ac:dyDescent="0.25">
      <c r="A4719" s="133"/>
      <c r="D4719" s="8"/>
    </row>
    <row r="4720" spans="1:4" x14ac:dyDescent="0.25">
      <c r="A4720" s="133"/>
      <c r="D4720" s="8"/>
    </row>
    <row r="4721" spans="1:4" x14ac:dyDescent="0.25">
      <c r="A4721" s="133"/>
      <c r="D4721" s="8"/>
    </row>
    <row r="4722" spans="1:4" x14ac:dyDescent="0.25">
      <c r="A4722" s="133"/>
      <c r="D4722" s="8"/>
    </row>
    <row r="4723" spans="1:4" x14ac:dyDescent="0.25">
      <c r="A4723" s="133"/>
      <c r="D4723" s="8"/>
    </row>
    <row r="4724" spans="1:4" x14ac:dyDescent="0.25">
      <c r="A4724" s="133"/>
      <c r="D4724" s="8"/>
    </row>
    <row r="4725" spans="1:4" x14ac:dyDescent="0.25">
      <c r="A4725" s="133"/>
      <c r="D4725" s="8"/>
    </row>
    <row r="4726" spans="1:4" x14ac:dyDescent="0.25">
      <c r="A4726" s="133"/>
      <c r="D4726" s="8"/>
    </row>
    <row r="4727" spans="1:4" x14ac:dyDescent="0.25">
      <c r="A4727" s="133"/>
      <c r="D4727" s="8"/>
    </row>
    <row r="4728" spans="1:4" x14ac:dyDescent="0.25">
      <c r="A4728" s="133"/>
      <c r="D4728" s="8"/>
    </row>
    <row r="4729" spans="1:4" x14ac:dyDescent="0.25">
      <c r="A4729" s="133"/>
      <c r="D4729" s="8"/>
    </row>
    <row r="4730" spans="1:4" x14ac:dyDescent="0.25">
      <c r="A4730" s="133"/>
      <c r="D4730" s="8"/>
    </row>
    <row r="4731" spans="1:4" x14ac:dyDescent="0.25">
      <c r="A4731" s="133"/>
      <c r="D4731" s="8"/>
    </row>
    <row r="4732" spans="1:4" x14ac:dyDescent="0.25">
      <c r="A4732" s="133"/>
      <c r="D4732" s="8"/>
    </row>
    <row r="4733" spans="1:4" x14ac:dyDescent="0.25">
      <c r="A4733" s="133"/>
      <c r="D4733" s="8"/>
    </row>
    <row r="4734" spans="1:4" x14ac:dyDescent="0.25">
      <c r="A4734" s="133"/>
      <c r="D4734" s="8"/>
    </row>
    <row r="4735" spans="1:4" x14ac:dyDescent="0.25">
      <c r="A4735" s="133"/>
      <c r="D4735" s="8"/>
    </row>
    <row r="4736" spans="1:4" x14ac:dyDescent="0.25">
      <c r="A4736" s="133"/>
      <c r="D4736" s="8"/>
    </row>
    <row r="4737" spans="1:4" x14ac:dyDescent="0.25">
      <c r="A4737" s="133"/>
      <c r="D4737" s="8"/>
    </row>
    <row r="4738" spans="1:4" x14ac:dyDescent="0.25">
      <c r="A4738" s="133"/>
      <c r="D4738" s="8"/>
    </row>
    <row r="4739" spans="1:4" x14ac:dyDescent="0.25">
      <c r="A4739" s="133"/>
      <c r="D4739" s="8"/>
    </row>
    <row r="4740" spans="1:4" x14ac:dyDescent="0.25">
      <c r="A4740" s="133"/>
      <c r="D4740" s="8"/>
    </row>
    <row r="4741" spans="1:4" x14ac:dyDescent="0.25">
      <c r="A4741" s="133"/>
      <c r="D4741" s="8"/>
    </row>
    <row r="4742" spans="1:4" x14ac:dyDescent="0.25">
      <c r="A4742" s="133"/>
      <c r="D4742" s="8"/>
    </row>
    <row r="4743" spans="1:4" x14ac:dyDescent="0.25">
      <c r="A4743" s="133"/>
      <c r="D4743" s="8"/>
    </row>
    <row r="4744" spans="1:4" x14ac:dyDescent="0.25">
      <c r="A4744" s="133"/>
      <c r="D4744" s="8"/>
    </row>
    <row r="4745" spans="1:4" x14ac:dyDescent="0.25">
      <c r="A4745" s="133"/>
      <c r="D4745" s="8"/>
    </row>
    <row r="4746" spans="1:4" x14ac:dyDescent="0.25">
      <c r="A4746" s="133"/>
      <c r="D4746" s="8"/>
    </row>
    <row r="4747" spans="1:4" x14ac:dyDescent="0.25">
      <c r="A4747" s="133"/>
      <c r="D4747" s="8"/>
    </row>
    <row r="4748" spans="1:4" x14ac:dyDescent="0.25">
      <c r="A4748" s="133"/>
      <c r="D4748" s="8"/>
    </row>
    <row r="4749" spans="1:4" x14ac:dyDescent="0.25">
      <c r="A4749" s="133"/>
      <c r="D4749" s="8"/>
    </row>
    <row r="4750" spans="1:4" x14ac:dyDescent="0.25">
      <c r="A4750" s="133"/>
      <c r="D4750" s="8"/>
    </row>
    <row r="4751" spans="1:4" x14ac:dyDescent="0.25">
      <c r="A4751" s="133"/>
      <c r="D4751" s="8"/>
    </row>
    <row r="4752" spans="1:4" x14ac:dyDescent="0.25">
      <c r="A4752" s="133"/>
      <c r="D4752" s="8"/>
    </row>
    <row r="4753" spans="1:4" x14ac:dyDescent="0.25">
      <c r="A4753" s="133"/>
      <c r="D4753" s="8"/>
    </row>
    <row r="4754" spans="1:4" x14ac:dyDescent="0.25">
      <c r="A4754" s="133"/>
      <c r="D4754" s="8"/>
    </row>
    <row r="4755" spans="1:4" x14ac:dyDescent="0.25">
      <c r="A4755" s="133"/>
      <c r="D4755" s="8"/>
    </row>
    <row r="4756" spans="1:4" x14ac:dyDescent="0.25">
      <c r="A4756" s="133"/>
      <c r="D4756" s="8"/>
    </row>
    <row r="4757" spans="1:4" x14ac:dyDescent="0.25">
      <c r="A4757" s="133"/>
      <c r="D4757" s="8"/>
    </row>
    <row r="4758" spans="1:4" x14ac:dyDescent="0.25">
      <c r="A4758" s="133"/>
      <c r="D4758" s="8"/>
    </row>
    <row r="4759" spans="1:4" x14ac:dyDescent="0.25">
      <c r="A4759" s="133"/>
      <c r="D4759" s="8"/>
    </row>
    <row r="4760" spans="1:4" x14ac:dyDescent="0.25">
      <c r="A4760" s="133"/>
      <c r="D4760" s="8"/>
    </row>
    <row r="4761" spans="1:4" x14ac:dyDescent="0.25">
      <c r="A4761" s="133"/>
      <c r="D4761" s="8"/>
    </row>
    <row r="4762" spans="1:4" x14ac:dyDescent="0.25">
      <c r="A4762" s="133"/>
      <c r="D4762" s="8"/>
    </row>
    <row r="4763" spans="1:4" x14ac:dyDescent="0.25">
      <c r="A4763" s="133"/>
      <c r="D4763" s="8"/>
    </row>
    <row r="4764" spans="1:4" x14ac:dyDescent="0.25">
      <c r="A4764" s="133"/>
      <c r="D4764" s="8"/>
    </row>
    <row r="4765" spans="1:4" x14ac:dyDescent="0.25">
      <c r="A4765" s="133"/>
      <c r="D4765" s="8"/>
    </row>
    <row r="4766" spans="1:4" x14ac:dyDescent="0.25">
      <c r="A4766" s="133"/>
      <c r="D4766" s="8"/>
    </row>
    <row r="4767" spans="1:4" x14ac:dyDescent="0.25">
      <c r="A4767" s="133"/>
      <c r="D4767" s="8"/>
    </row>
    <row r="4768" spans="1:4" x14ac:dyDescent="0.25">
      <c r="A4768" s="133"/>
      <c r="D4768" s="8"/>
    </row>
    <row r="4769" spans="1:4" x14ac:dyDescent="0.25">
      <c r="A4769" s="133"/>
      <c r="D4769" s="8"/>
    </row>
    <row r="4770" spans="1:4" x14ac:dyDescent="0.25">
      <c r="A4770" s="133"/>
      <c r="D4770" s="8"/>
    </row>
    <row r="4771" spans="1:4" x14ac:dyDescent="0.25">
      <c r="A4771" s="133"/>
      <c r="D4771" s="8"/>
    </row>
    <row r="4772" spans="1:4" x14ac:dyDescent="0.25">
      <c r="A4772" s="133"/>
      <c r="D4772" s="8"/>
    </row>
    <row r="4773" spans="1:4" x14ac:dyDescent="0.25">
      <c r="A4773" s="133"/>
      <c r="D4773" s="8"/>
    </row>
    <row r="4774" spans="1:4" x14ac:dyDescent="0.25">
      <c r="A4774" s="133"/>
      <c r="D4774" s="8"/>
    </row>
    <row r="4775" spans="1:4" x14ac:dyDescent="0.25">
      <c r="A4775" s="133"/>
      <c r="D4775" s="8"/>
    </row>
    <row r="4776" spans="1:4" x14ac:dyDescent="0.25">
      <c r="A4776" s="133"/>
      <c r="D4776" s="8"/>
    </row>
    <row r="4777" spans="1:4" x14ac:dyDescent="0.25">
      <c r="A4777" s="133"/>
      <c r="D4777" s="8"/>
    </row>
    <row r="4778" spans="1:4" x14ac:dyDescent="0.25">
      <c r="A4778" s="133"/>
      <c r="D4778" s="8"/>
    </row>
    <row r="4779" spans="1:4" x14ac:dyDescent="0.25">
      <c r="A4779" s="133"/>
      <c r="D4779" s="8"/>
    </row>
    <row r="4780" spans="1:4" x14ac:dyDescent="0.25">
      <c r="A4780" s="133"/>
      <c r="D4780" s="8"/>
    </row>
    <row r="4781" spans="1:4" x14ac:dyDescent="0.25">
      <c r="A4781" s="133"/>
      <c r="D4781" s="8"/>
    </row>
    <row r="4782" spans="1:4" x14ac:dyDescent="0.25">
      <c r="A4782" s="133"/>
      <c r="D4782" s="8"/>
    </row>
    <row r="4783" spans="1:4" x14ac:dyDescent="0.25">
      <c r="A4783" s="133"/>
      <c r="D4783" s="8"/>
    </row>
    <row r="4784" spans="1:4" x14ac:dyDescent="0.25">
      <c r="A4784" s="133"/>
      <c r="D4784" s="8"/>
    </row>
    <row r="4785" spans="1:4" x14ac:dyDescent="0.25">
      <c r="A4785" s="133"/>
      <c r="D4785" s="8"/>
    </row>
    <row r="4786" spans="1:4" x14ac:dyDescent="0.25">
      <c r="A4786" s="133"/>
      <c r="D4786" s="8"/>
    </row>
    <row r="4787" spans="1:4" x14ac:dyDescent="0.25">
      <c r="A4787" s="133"/>
      <c r="D4787" s="8"/>
    </row>
    <row r="4788" spans="1:4" x14ac:dyDescent="0.25">
      <c r="A4788" s="133"/>
      <c r="D4788" s="8"/>
    </row>
    <row r="4789" spans="1:4" x14ac:dyDescent="0.25">
      <c r="A4789" s="133"/>
      <c r="D4789" s="8"/>
    </row>
    <row r="4790" spans="1:4" x14ac:dyDescent="0.25">
      <c r="A4790" s="133"/>
      <c r="D4790" s="8"/>
    </row>
    <row r="4791" spans="1:4" x14ac:dyDescent="0.25">
      <c r="A4791" s="133"/>
      <c r="D4791" s="8"/>
    </row>
    <row r="4792" spans="1:4" x14ac:dyDescent="0.25">
      <c r="A4792" s="133"/>
      <c r="D4792" s="8"/>
    </row>
    <row r="4793" spans="1:4" x14ac:dyDescent="0.25">
      <c r="A4793" s="133"/>
      <c r="D4793" s="8"/>
    </row>
    <row r="4794" spans="1:4" x14ac:dyDescent="0.25">
      <c r="A4794" s="133"/>
      <c r="D4794" s="8"/>
    </row>
    <row r="4795" spans="1:4" x14ac:dyDescent="0.25">
      <c r="A4795" s="133"/>
      <c r="D4795" s="8"/>
    </row>
    <row r="4796" spans="1:4" x14ac:dyDescent="0.25">
      <c r="A4796" s="133"/>
      <c r="D4796" s="8"/>
    </row>
    <row r="4797" spans="1:4" x14ac:dyDescent="0.25">
      <c r="A4797" s="133"/>
      <c r="D4797" s="8"/>
    </row>
    <row r="4798" spans="1:4" x14ac:dyDescent="0.25">
      <c r="A4798" s="133"/>
      <c r="D4798" s="8"/>
    </row>
    <row r="4799" spans="1:4" x14ac:dyDescent="0.25">
      <c r="A4799" s="133"/>
      <c r="D4799" s="8"/>
    </row>
    <row r="4800" spans="1:4" x14ac:dyDescent="0.25">
      <c r="A4800" s="133"/>
      <c r="D4800" s="8"/>
    </row>
    <row r="4801" spans="1:4" x14ac:dyDescent="0.25">
      <c r="A4801" s="133"/>
      <c r="D4801" s="8"/>
    </row>
    <row r="4802" spans="1:4" x14ac:dyDescent="0.25">
      <c r="A4802" s="133"/>
      <c r="D4802" s="8"/>
    </row>
    <row r="4803" spans="1:4" x14ac:dyDescent="0.25">
      <c r="A4803" s="133"/>
      <c r="D4803" s="8"/>
    </row>
    <row r="4804" spans="1:4" x14ac:dyDescent="0.25">
      <c r="A4804" s="133"/>
      <c r="D4804" s="8"/>
    </row>
    <row r="4805" spans="1:4" x14ac:dyDescent="0.25">
      <c r="A4805" s="133"/>
      <c r="D4805" s="8"/>
    </row>
    <row r="4806" spans="1:4" x14ac:dyDescent="0.25">
      <c r="A4806" s="133"/>
      <c r="D4806" s="8"/>
    </row>
    <row r="4807" spans="1:4" x14ac:dyDescent="0.25">
      <c r="A4807" s="133"/>
      <c r="D4807" s="8"/>
    </row>
    <row r="4808" spans="1:4" x14ac:dyDescent="0.25">
      <c r="A4808" s="133"/>
      <c r="D4808" s="8"/>
    </row>
    <row r="4809" spans="1:4" x14ac:dyDescent="0.25">
      <c r="A4809" s="133"/>
      <c r="D4809" s="8"/>
    </row>
    <row r="4810" spans="1:4" x14ac:dyDescent="0.25">
      <c r="A4810" s="133"/>
      <c r="D4810" s="8"/>
    </row>
    <row r="4811" spans="1:4" x14ac:dyDescent="0.25">
      <c r="A4811" s="133"/>
      <c r="D4811" s="8"/>
    </row>
    <row r="4812" spans="1:4" x14ac:dyDescent="0.25">
      <c r="A4812" s="133"/>
      <c r="D4812" s="8"/>
    </row>
    <row r="4813" spans="1:4" x14ac:dyDescent="0.25">
      <c r="A4813" s="133"/>
      <c r="D4813" s="8"/>
    </row>
    <row r="4814" spans="1:4" x14ac:dyDescent="0.25">
      <c r="A4814" s="133"/>
      <c r="D4814" s="8"/>
    </row>
    <row r="4815" spans="1:4" x14ac:dyDescent="0.25">
      <c r="A4815" s="133"/>
      <c r="D4815" s="8"/>
    </row>
    <row r="4816" spans="1:4" x14ac:dyDescent="0.25">
      <c r="A4816" s="133"/>
      <c r="D4816" s="8"/>
    </row>
    <row r="4817" spans="1:4" x14ac:dyDescent="0.25">
      <c r="A4817" s="133"/>
      <c r="D4817" s="8"/>
    </row>
    <row r="4818" spans="1:4" x14ac:dyDescent="0.25">
      <c r="A4818" s="133"/>
      <c r="D4818" s="8"/>
    </row>
    <row r="4819" spans="1:4" x14ac:dyDescent="0.25">
      <c r="A4819" s="133"/>
      <c r="D4819" s="8"/>
    </row>
    <row r="4820" spans="1:4" x14ac:dyDescent="0.25">
      <c r="A4820" s="133"/>
      <c r="D4820" s="8"/>
    </row>
    <row r="4821" spans="1:4" x14ac:dyDescent="0.25">
      <c r="A4821" s="133"/>
      <c r="D4821" s="8"/>
    </row>
    <row r="4822" spans="1:4" x14ac:dyDescent="0.25">
      <c r="A4822" s="133"/>
      <c r="D4822" s="8"/>
    </row>
    <row r="4823" spans="1:4" x14ac:dyDescent="0.25">
      <c r="A4823" s="133"/>
      <c r="D4823" s="8"/>
    </row>
    <row r="4824" spans="1:4" x14ac:dyDescent="0.25">
      <c r="A4824" s="133"/>
      <c r="D4824" s="8"/>
    </row>
    <row r="4825" spans="1:4" x14ac:dyDescent="0.25">
      <c r="A4825" s="133"/>
      <c r="D4825" s="8"/>
    </row>
    <row r="4826" spans="1:4" x14ac:dyDescent="0.25">
      <c r="A4826" s="133"/>
      <c r="D4826" s="8"/>
    </row>
    <row r="4827" spans="1:4" x14ac:dyDescent="0.25">
      <c r="A4827" s="133"/>
      <c r="D4827" s="8"/>
    </row>
    <row r="4828" spans="1:4" x14ac:dyDescent="0.25">
      <c r="A4828" s="133"/>
      <c r="D4828" s="8"/>
    </row>
    <row r="4829" spans="1:4" x14ac:dyDescent="0.25">
      <c r="A4829" s="133"/>
      <c r="D4829" s="8"/>
    </row>
    <row r="4830" spans="1:4" x14ac:dyDescent="0.25">
      <c r="A4830" s="133"/>
      <c r="D4830" s="8"/>
    </row>
    <row r="4831" spans="1:4" x14ac:dyDescent="0.25">
      <c r="A4831" s="133"/>
      <c r="D4831" s="8"/>
    </row>
    <row r="4832" spans="1:4" x14ac:dyDescent="0.25">
      <c r="A4832" s="133"/>
      <c r="D4832" s="8"/>
    </row>
    <row r="4833" spans="1:4" x14ac:dyDescent="0.25">
      <c r="A4833" s="133"/>
      <c r="D4833" s="8"/>
    </row>
    <row r="4834" spans="1:4" x14ac:dyDescent="0.25">
      <c r="A4834" s="133"/>
      <c r="D4834" s="8"/>
    </row>
    <row r="4835" spans="1:4" x14ac:dyDescent="0.25">
      <c r="A4835" s="133"/>
      <c r="D4835" s="8"/>
    </row>
    <row r="4836" spans="1:4" x14ac:dyDescent="0.25">
      <c r="A4836" s="133"/>
      <c r="D4836" s="8"/>
    </row>
    <row r="4837" spans="1:4" x14ac:dyDescent="0.25">
      <c r="A4837" s="133"/>
      <c r="D4837" s="8"/>
    </row>
    <row r="4838" spans="1:4" x14ac:dyDescent="0.25">
      <c r="A4838" s="133"/>
      <c r="D4838" s="8"/>
    </row>
    <row r="4839" spans="1:4" x14ac:dyDescent="0.25">
      <c r="A4839" s="133"/>
      <c r="D4839" s="8"/>
    </row>
    <row r="4840" spans="1:4" x14ac:dyDescent="0.25">
      <c r="A4840" s="133"/>
      <c r="D4840" s="8"/>
    </row>
    <row r="4841" spans="1:4" x14ac:dyDescent="0.25">
      <c r="A4841" s="133"/>
      <c r="D4841" s="8"/>
    </row>
    <row r="4842" spans="1:4" x14ac:dyDescent="0.25">
      <c r="A4842" s="133"/>
      <c r="D4842" s="8"/>
    </row>
    <row r="4843" spans="1:4" x14ac:dyDescent="0.25">
      <c r="A4843" s="133"/>
      <c r="D4843" s="8"/>
    </row>
    <row r="4844" spans="1:4" x14ac:dyDescent="0.25">
      <c r="A4844" s="133"/>
      <c r="D4844" s="8"/>
    </row>
    <row r="4845" spans="1:4" x14ac:dyDescent="0.25">
      <c r="A4845" s="133"/>
      <c r="D4845" s="8"/>
    </row>
    <row r="4846" spans="1:4" x14ac:dyDescent="0.25">
      <c r="A4846" s="133"/>
      <c r="D4846" s="8"/>
    </row>
    <row r="4847" spans="1:4" x14ac:dyDescent="0.25">
      <c r="A4847" s="133"/>
      <c r="D4847" s="8"/>
    </row>
    <row r="4848" spans="1:4" x14ac:dyDescent="0.25">
      <c r="A4848" s="133"/>
      <c r="D4848" s="8"/>
    </row>
    <row r="4849" spans="1:4" x14ac:dyDescent="0.25">
      <c r="A4849" s="133"/>
      <c r="D4849" s="8"/>
    </row>
    <row r="4850" spans="1:4" x14ac:dyDescent="0.25">
      <c r="A4850" s="133"/>
      <c r="D4850" s="8"/>
    </row>
    <row r="4851" spans="1:4" x14ac:dyDescent="0.25">
      <c r="A4851" s="133"/>
      <c r="D4851" s="8"/>
    </row>
    <row r="4852" spans="1:4" x14ac:dyDescent="0.25">
      <c r="A4852" s="133"/>
      <c r="D4852" s="8"/>
    </row>
    <row r="4853" spans="1:4" x14ac:dyDescent="0.25">
      <c r="A4853" s="133"/>
      <c r="D4853" s="8"/>
    </row>
    <row r="4854" spans="1:4" x14ac:dyDescent="0.25">
      <c r="A4854" s="133"/>
      <c r="D4854" s="8"/>
    </row>
    <row r="4855" spans="1:4" x14ac:dyDescent="0.25">
      <c r="A4855" s="133"/>
      <c r="D4855" s="8"/>
    </row>
    <row r="4856" spans="1:4" x14ac:dyDescent="0.25">
      <c r="A4856" s="133"/>
      <c r="D4856" s="8"/>
    </row>
    <row r="4857" spans="1:4" x14ac:dyDescent="0.25">
      <c r="A4857" s="133"/>
      <c r="D4857" s="8"/>
    </row>
    <row r="4858" spans="1:4" x14ac:dyDescent="0.25">
      <c r="A4858" s="133"/>
      <c r="D4858" s="8"/>
    </row>
    <row r="4859" spans="1:4" x14ac:dyDescent="0.25">
      <c r="A4859" s="133"/>
      <c r="D4859" s="8"/>
    </row>
    <row r="4860" spans="1:4" x14ac:dyDescent="0.25">
      <c r="A4860" s="133"/>
      <c r="D4860" s="8"/>
    </row>
    <row r="4861" spans="1:4" x14ac:dyDescent="0.25">
      <c r="A4861" s="133"/>
      <c r="D4861" s="8"/>
    </row>
    <row r="4862" spans="1:4" x14ac:dyDescent="0.25">
      <c r="A4862" s="133"/>
      <c r="D4862" s="8"/>
    </row>
    <row r="4863" spans="1:4" x14ac:dyDescent="0.25">
      <c r="A4863" s="133"/>
      <c r="D4863" s="8"/>
    </row>
    <row r="4864" spans="1:4" x14ac:dyDescent="0.25">
      <c r="A4864" s="133"/>
      <c r="D4864" s="8"/>
    </row>
    <row r="4865" spans="1:4" x14ac:dyDescent="0.25">
      <c r="A4865" s="133"/>
      <c r="D4865" s="8"/>
    </row>
    <row r="4866" spans="1:4" x14ac:dyDescent="0.25">
      <c r="A4866" s="133"/>
      <c r="D4866" s="8"/>
    </row>
    <row r="4867" spans="1:4" x14ac:dyDescent="0.25">
      <c r="A4867" s="133"/>
      <c r="D4867" s="8"/>
    </row>
    <row r="4868" spans="1:4" x14ac:dyDescent="0.25">
      <c r="A4868" s="133"/>
      <c r="D4868" s="8"/>
    </row>
    <row r="4869" spans="1:4" x14ac:dyDescent="0.25">
      <c r="A4869" s="133"/>
      <c r="D4869" s="8"/>
    </row>
    <row r="4870" spans="1:4" x14ac:dyDescent="0.25">
      <c r="A4870" s="133"/>
      <c r="D4870" s="8"/>
    </row>
    <row r="4871" spans="1:4" x14ac:dyDescent="0.25">
      <c r="A4871" s="133"/>
      <c r="D4871" s="8"/>
    </row>
    <row r="4872" spans="1:4" x14ac:dyDescent="0.25">
      <c r="A4872" s="133"/>
      <c r="D4872" s="8"/>
    </row>
    <row r="4873" spans="1:4" x14ac:dyDescent="0.25">
      <c r="A4873" s="133"/>
      <c r="D4873" s="8"/>
    </row>
    <row r="4874" spans="1:4" x14ac:dyDescent="0.25">
      <c r="A4874" s="133"/>
      <c r="D4874" s="8"/>
    </row>
    <row r="4875" spans="1:4" x14ac:dyDescent="0.25">
      <c r="A4875" s="133"/>
      <c r="D4875" s="8"/>
    </row>
    <row r="4876" spans="1:4" x14ac:dyDescent="0.25">
      <c r="A4876" s="133"/>
      <c r="D4876" s="8"/>
    </row>
    <row r="4877" spans="1:4" x14ac:dyDescent="0.25">
      <c r="A4877" s="133"/>
      <c r="D4877" s="8"/>
    </row>
    <row r="4878" spans="1:4" x14ac:dyDescent="0.25">
      <c r="A4878" s="133"/>
      <c r="D4878" s="8"/>
    </row>
    <row r="4879" spans="1:4" x14ac:dyDescent="0.25">
      <c r="A4879" s="133"/>
      <c r="D4879" s="8"/>
    </row>
    <row r="4880" spans="1:4" x14ac:dyDescent="0.25">
      <c r="A4880" s="133"/>
      <c r="D4880" s="8"/>
    </row>
    <row r="4881" spans="1:4" x14ac:dyDescent="0.25">
      <c r="A4881" s="133"/>
      <c r="D4881" s="8"/>
    </row>
    <row r="4882" spans="1:4" x14ac:dyDescent="0.25">
      <c r="A4882" s="133"/>
      <c r="D4882" s="8"/>
    </row>
    <row r="4883" spans="1:4" x14ac:dyDescent="0.25">
      <c r="A4883" s="133"/>
      <c r="D4883" s="8"/>
    </row>
    <row r="4884" spans="1:4" x14ac:dyDescent="0.25">
      <c r="A4884" s="133"/>
      <c r="D4884" s="8"/>
    </row>
    <row r="4885" spans="1:4" x14ac:dyDescent="0.25">
      <c r="A4885" s="133"/>
      <c r="D4885" s="8"/>
    </row>
    <row r="4886" spans="1:4" x14ac:dyDescent="0.25">
      <c r="A4886" s="133"/>
      <c r="D4886" s="8"/>
    </row>
    <row r="4887" spans="1:4" x14ac:dyDescent="0.25">
      <c r="A4887" s="133"/>
      <c r="D4887" s="8"/>
    </row>
    <row r="4888" spans="1:4" x14ac:dyDescent="0.25">
      <c r="A4888" s="133"/>
      <c r="D4888" s="8"/>
    </row>
    <row r="4889" spans="1:4" x14ac:dyDescent="0.25">
      <c r="A4889" s="133"/>
      <c r="D4889" s="8"/>
    </row>
    <row r="4890" spans="1:4" x14ac:dyDescent="0.25">
      <c r="A4890" s="133"/>
      <c r="D4890" s="8"/>
    </row>
    <row r="4891" spans="1:4" x14ac:dyDescent="0.25">
      <c r="A4891" s="133"/>
      <c r="D4891" s="8"/>
    </row>
    <row r="4892" spans="1:4" x14ac:dyDescent="0.25">
      <c r="A4892" s="133"/>
      <c r="D4892" s="8"/>
    </row>
    <row r="4893" spans="1:4" x14ac:dyDescent="0.25">
      <c r="A4893" s="133"/>
      <c r="D4893" s="8"/>
    </row>
    <row r="4894" spans="1:4" x14ac:dyDescent="0.25">
      <c r="A4894" s="133"/>
      <c r="D4894" s="8"/>
    </row>
    <row r="4895" spans="1:4" x14ac:dyDescent="0.25">
      <c r="A4895" s="133"/>
      <c r="D4895" s="8"/>
    </row>
    <row r="4896" spans="1:4" x14ac:dyDescent="0.25">
      <c r="A4896" s="133"/>
      <c r="D4896" s="8"/>
    </row>
    <row r="4897" spans="1:4" x14ac:dyDescent="0.25">
      <c r="A4897" s="133"/>
      <c r="D4897" s="8"/>
    </row>
    <row r="4898" spans="1:4" x14ac:dyDescent="0.25">
      <c r="A4898" s="133"/>
      <c r="D4898" s="8"/>
    </row>
    <row r="4899" spans="1:4" x14ac:dyDescent="0.25">
      <c r="A4899" s="133"/>
      <c r="D4899" s="8"/>
    </row>
    <row r="4900" spans="1:4" x14ac:dyDescent="0.25">
      <c r="A4900" s="133"/>
      <c r="D4900" s="8"/>
    </row>
    <row r="4901" spans="1:4" x14ac:dyDescent="0.25">
      <c r="A4901" s="133"/>
      <c r="D4901" s="8"/>
    </row>
    <row r="4902" spans="1:4" x14ac:dyDescent="0.25">
      <c r="A4902" s="133"/>
      <c r="D4902" s="8"/>
    </row>
    <row r="4903" spans="1:4" x14ac:dyDescent="0.25">
      <c r="A4903" s="133"/>
      <c r="D4903" s="8"/>
    </row>
    <row r="4904" spans="1:4" x14ac:dyDescent="0.25">
      <c r="A4904" s="133"/>
      <c r="D4904" s="8"/>
    </row>
    <row r="4905" spans="1:4" x14ac:dyDescent="0.25">
      <c r="A4905" s="133"/>
      <c r="D4905" s="8"/>
    </row>
    <row r="4906" spans="1:4" x14ac:dyDescent="0.25">
      <c r="A4906" s="133"/>
      <c r="D4906" s="8"/>
    </row>
    <row r="4907" spans="1:4" x14ac:dyDescent="0.25">
      <c r="A4907" s="133"/>
      <c r="D4907" s="8"/>
    </row>
    <row r="4908" spans="1:4" x14ac:dyDescent="0.25">
      <c r="A4908" s="133"/>
      <c r="D4908" s="8"/>
    </row>
    <row r="4909" spans="1:4" x14ac:dyDescent="0.25">
      <c r="A4909" s="133"/>
      <c r="D4909" s="8"/>
    </row>
    <row r="4910" spans="1:4" x14ac:dyDescent="0.25">
      <c r="A4910" s="133"/>
      <c r="D4910" s="8"/>
    </row>
    <row r="4911" spans="1:4" x14ac:dyDescent="0.25">
      <c r="A4911" s="133"/>
      <c r="D4911" s="8"/>
    </row>
    <row r="4912" spans="1:4" x14ac:dyDescent="0.25">
      <c r="A4912" s="133"/>
      <c r="D4912" s="8"/>
    </row>
    <row r="4913" spans="1:4" x14ac:dyDescent="0.25">
      <c r="A4913" s="133"/>
      <c r="D4913" s="8"/>
    </row>
    <row r="4914" spans="1:4" x14ac:dyDescent="0.25">
      <c r="A4914" s="133"/>
      <c r="D4914" s="8"/>
    </row>
    <row r="4915" spans="1:4" x14ac:dyDescent="0.25">
      <c r="A4915" s="133"/>
      <c r="D4915" s="8"/>
    </row>
    <row r="4916" spans="1:4" x14ac:dyDescent="0.25">
      <c r="A4916" s="133"/>
      <c r="D4916" s="8"/>
    </row>
    <row r="4917" spans="1:4" x14ac:dyDescent="0.25">
      <c r="A4917" s="133"/>
      <c r="D4917" s="8"/>
    </row>
    <row r="4918" spans="1:4" x14ac:dyDescent="0.25">
      <c r="A4918" s="133"/>
      <c r="D4918" s="8"/>
    </row>
    <row r="4919" spans="1:4" x14ac:dyDescent="0.25">
      <c r="A4919" s="133"/>
      <c r="D4919" s="8"/>
    </row>
    <row r="4920" spans="1:4" x14ac:dyDescent="0.25">
      <c r="A4920" s="133"/>
      <c r="D4920" s="8"/>
    </row>
    <row r="4921" spans="1:4" x14ac:dyDescent="0.25">
      <c r="A4921" s="133"/>
      <c r="D4921" s="8"/>
    </row>
    <row r="4922" spans="1:4" x14ac:dyDescent="0.25">
      <c r="A4922" s="133"/>
      <c r="D4922" s="8"/>
    </row>
    <row r="4923" spans="1:4" x14ac:dyDescent="0.25">
      <c r="A4923" s="133"/>
      <c r="D4923" s="8"/>
    </row>
    <row r="4924" spans="1:4" x14ac:dyDescent="0.25">
      <c r="A4924" s="133"/>
      <c r="D4924" s="8"/>
    </row>
    <row r="4925" spans="1:4" x14ac:dyDescent="0.25">
      <c r="A4925" s="133"/>
      <c r="D4925" s="8"/>
    </row>
    <row r="4926" spans="1:4" x14ac:dyDescent="0.25">
      <c r="A4926" s="133"/>
      <c r="D4926" s="8"/>
    </row>
    <row r="4927" spans="1:4" x14ac:dyDescent="0.25">
      <c r="A4927" s="133"/>
      <c r="D4927" s="8"/>
    </row>
    <row r="4928" spans="1:4" x14ac:dyDescent="0.25">
      <c r="A4928" s="133"/>
      <c r="D4928" s="8"/>
    </row>
    <row r="4929" spans="1:4" x14ac:dyDescent="0.25">
      <c r="A4929" s="133"/>
      <c r="D4929" s="8"/>
    </row>
    <row r="4930" spans="1:4" x14ac:dyDescent="0.25">
      <c r="A4930" s="133"/>
      <c r="D4930" s="8"/>
    </row>
    <row r="4931" spans="1:4" x14ac:dyDescent="0.25">
      <c r="A4931" s="133"/>
      <c r="D4931" s="8"/>
    </row>
    <row r="4932" spans="1:4" x14ac:dyDescent="0.25">
      <c r="A4932" s="133"/>
      <c r="D4932" s="8"/>
    </row>
    <row r="4933" spans="1:4" x14ac:dyDescent="0.25">
      <c r="A4933" s="133"/>
      <c r="D4933" s="8"/>
    </row>
    <row r="4934" spans="1:4" x14ac:dyDescent="0.25">
      <c r="A4934" s="133"/>
      <c r="D4934" s="8"/>
    </row>
    <row r="4935" spans="1:4" x14ac:dyDescent="0.25">
      <c r="A4935" s="133"/>
      <c r="D4935" s="8"/>
    </row>
    <row r="4936" spans="1:4" x14ac:dyDescent="0.25">
      <c r="A4936" s="133"/>
      <c r="D4936" s="8"/>
    </row>
    <row r="4937" spans="1:4" x14ac:dyDescent="0.25">
      <c r="A4937" s="133"/>
      <c r="D4937" s="8"/>
    </row>
    <row r="4938" spans="1:4" x14ac:dyDescent="0.25">
      <c r="A4938" s="133"/>
      <c r="D4938" s="8"/>
    </row>
    <row r="4939" spans="1:4" x14ac:dyDescent="0.25">
      <c r="A4939" s="133"/>
      <c r="D4939" s="8"/>
    </row>
    <row r="4940" spans="1:4" x14ac:dyDescent="0.25">
      <c r="A4940" s="133"/>
      <c r="D4940" s="8"/>
    </row>
    <row r="4941" spans="1:4" x14ac:dyDescent="0.25">
      <c r="A4941" s="133"/>
      <c r="D4941" s="8"/>
    </row>
    <row r="4942" spans="1:4" x14ac:dyDescent="0.25">
      <c r="A4942" s="133"/>
      <c r="D4942" s="8"/>
    </row>
    <row r="4943" spans="1:4" x14ac:dyDescent="0.25">
      <c r="A4943" s="133"/>
      <c r="D4943" s="8"/>
    </row>
    <row r="4944" spans="1:4" x14ac:dyDescent="0.25">
      <c r="A4944" s="133"/>
      <c r="D4944" s="8"/>
    </row>
    <row r="4945" spans="1:4" x14ac:dyDescent="0.25">
      <c r="A4945" s="133"/>
      <c r="D4945" s="8"/>
    </row>
    <row r="4946" spans="1:4" x14ac:dyDescent="0.25">
      <c r="A4946" s="133"/>
      <c r="D4946" s="8"/>
    </row>
    <row r="4947" spans="1:4" x14ac:dyDescent="0.25">
      <c r="A4947" s="133"/>
      <c r="D4947" s="8"/>
    </row>
    <row r="4948" spans="1:4" x14ac:dyDescent="0.25">
      <c r="A4948" s="133"/>
      <c r="D4948" s="8"/>
    </row>
    <row r="4949" spans="1:4" x14ac:dyDescent="0.25">
      <c r="A4949" s="133"/>
      <c r="D4949" s="8"/>
    </row>
    <row r="4950" spans="1:4" x14ac:dyDescent="0.25">
      <c r="A4950" s="133"/>
      <c r="D4950" s="8"/>
    </row>
    <row r="4951" spans="1:4" x14ac:dyDescent="0.25">
      <c r="A4951" s="133"/>
      <c r="D4951" s="8"/>
    </row>
    <row r="4952" spans="1:4" x14ac:dyDescent="0.25">
      <c r="A4952" s="133"/>
      <c r="D4952" s="8"/>
    </row>
    <row r="4953" spans="1:4" x14ac:dyDescent="0.25">
      <c r="A4953" s="133"/>
      <c r="D4953" s="8"/>
    </row>
    <row r="4954" spans="1:4" x14ac:dyDescent="0.25">
      <c r="A4954" s="133"/>
      <c r="D4954" s="8"/>
    </row>
    <row r="4955" spans="1:4" x14ac:dyDescent="0.25">
      <c r="A4955" s="133"/>
      <c r="D4955" s="8"/>
    </row>
    <row r="4956" spans="1:4" x14ac:dyDescent="0.25">
      <c r="A4956" s="133"/>
      <c r="D4956" s="8"/>
    </row>
    <row r="4957" spans="1:4" x14ac:dyDescent="0.25">
      <c r="A4957" s="133"/>
      <c r="D4957" s="8"/>
    </row>
    <row r="4958" spans="1:4" x14ac:dyDescent="0.25">
      <c r="A4958" s="133"/>
      <c r="D4958" s="8"/>
    </row>
    <row r="4959" spans="1:4" x14ac:dyDescent="0.25">
      <c r="A4959" s="133"/>
      <c r="D4959" s="8"/>
    </row>
    <row r="4960" spans="1:4" x14ac:dyDescent="0.25">
      <c r="A4960" s="133"/>
      <c r="D4960" s="8"/>
    </row>
    <row r="4961" spans="1:4" x14ac:dyDescent="0.25">
      <c r="A4961" s="133"/>
      <c r="D4961" s="8"/>
    </row>
    <row r="4962" spans="1:4" x14ac:dyDescent="0.25">
      <c r="A4962" s="133"/>
      <c r="D4962" s="8"/>
    </row>
    <row r="4963" spans="1:4" x14ac:dyDescent="0.25">
      <c r="A4963" s="133"/>
      <c r="D4963" s="8"/>
    </row>
    <row r="4964" spans="1:4" x14ac:dyDescent="0.25">
      <c r="A4964" s="133"/>
      <c r="D4964" s="8"/>
    </row>
    <row r="4965" spans="1:4" x14ac:dyDescent="0.25">
      <c r="A4965" s="133"/>
      <c r="D4965" s="8"/>
    </row>
    <row r="4966" spans="1:4" x14ac:dyDescent="0.25">
      <c r="A4966" s="133"/>
      <c r="D4966" s="8"/>
    </row>
    <row r="4967" spans="1:4" x14ac:dyDescent="0.25">
      <c r="A4967" s="133"/>
      <c r="D4967" s="8"/>
    </row>
    <row r="4968" spans="1:4" x14ac:dyDescent="0.25">
      <c r="A4968" s="133"/>
      <c r="D4968" s="8"/>
    </row>
    <row r="4969" spans="1:4" x14ac:dyDescent="0.25">
      <c r="A4969" s="133"/>
      <c r="D4969" s="8"/>
    </row>
    <row r="4970" spans="1:4" x14ac:dyDescent="0.25">
      <c r="A4970" s="133"/>
      <c r="D4970" s="8"/>
    </row>
    <row r="4971" spans="1:4" x14ac:dyDescent="0.25">
      <c r="A4971" s="133"/>
      <c r="D4971" s="8"/>
    </row>
    <row r="4972" spans="1:4" x14ac:dyDescent="0.25">
      <c r="A4972" s="133"/>
      <c r="D4972" s="8"/>
    </row>
    <row r="4973" spans="1:4" x14ac:dyDescent="0.25">
      <c r="A4973" s="133"/>
      <c r="D4973" s="8"/>
    </row>
    <row r="4974" spans="1:4" x14ac:dyDescent="0.25">
      <c r="A4974" s="133"/>
      <c r="D4974" s="8"/>
    </row>
    <row r="4975" spans="1:4" x14ac:dyDescent="0.25">
      <c r="A4975" s="133"/>
      <c r="D4975" s="8"/>
    </row>
    <row r="4976" spans="1:4" x14ac:dyDescent="0.25">
      <c r="A4976" s="133"/>
      <c r="D4976" s="8"/>
    </row>
    <row r="4977" spans="1:4" x14ac:dyDescent="0.25">
      <c r="A4977" s="133"/>
      <c r="D4977" s="8"/>
    </row>
    <row r="4978" spans="1:4" x14ac:dyDescent="0.25">
      <c r="A4978" s="133"/>
      <c r="D4978" s="8"/>
    </row>
    <row r="4979" spans="1:4" x14ac:dyDescent="0.25">
      <c r="A4979" s="133"/>
      <c r="D4979" s="8"/>
    </row>
    <row r="4980" spans="1:4" x14ac:dyDescent="0.25">
      <c r="A4980" s="133"/>
      <c r="D4980" s="8"/>
    </row>
    <row r="4981" spans="1:4" x14ac:dyDescent="0.25">
      <c r="A4981" s="133"/>
      <c r="D4981" s="8"/>
    </row>
    <row r="4982" spans="1:4" x14ac:dyDescent="0.25">
      <c r="A4982" s="133"/>
      <c r="D4982" s="8"/>
    </row>
    <row r="4983" spans="1:4" x14ac:dyDescent="0.25">
      <c r="A4983" s="133"/>
      <c r="D4983" s="8"/>
    </row>
    <row r="4984" spans="1:4" x14ac:dyDescent="0.25">
      <c r="A4984" s="133"/>
      <c r="D4984" s="8"/>
    </row>
    <row r="4985" spans="1:4" x14ac:dyDescent="0.25">
      <c r="A4985" s="133"/>
      <c r="D4985" s="8"/>
    </row>
    <row r="4986" spans="1:4" x14ac:dyDescent="0.25">
      <c r="A4986" s="133"/>
      <c r="D4986" s="8"/>
    </row>
    <row r="4987" spans="1:4" x14ac:dyDescent="0.25">
      <c r="A4987" s="133"/>
      <c r="D4987" s="8"/>
    </row>
    <row r="4988" spans="1:4" x14ac:dyDescent="0.25">
      <c r="A4988" s="133"/>
      <c r="D4988" s="8"/>
    </row>
    <row r="4989" spans="1:4" x14ac:dyDescent="0.25">
      <c r="A4989" s="133"/>
      <c r="D4989" s="8"/>
    </row>
    <row r="4990" spans="1:4" x14ac:dyDescent="0.25">
      <c r="A4990" s="133"/>
      <c r="D4990" s="8"/>
    </row>
    <row r="4991" spans="1:4" x14ac:dyDescent="0.25">
      <c r="A4991" s="133"/>
      <c r="D4991" s="8"/>
    </row>
    <row r="4992" spans="1:4" x14ac:dyDescent="0.25">
      <c r="A4992" s="133"/>
      <c r="D4992" s="8"/>
    </row>
    <row r="4993" spans="1:4" x14ac:dyDescent="0.25">
      <c r="A4993" s="133"/>
      <c r="D4993" s="8"/>
    </row>
    <row r="4994" spans="1:4" x14ac:dyDescent="0.25">
      <c r="A4994" s="133"/>
      <c r="D4994" s="8"/>
    </row>
    <row r="4995" spans="1:4" x14ac:dyDescent="0.25">
      <c r="A4995" s="133"/>
      <c r="D4995" s="8"/>
    </row>
    <row r="4996" spans="1:4" x14ac:dyDescent="0.25">
      <c r="A4996" s="133"/>
      <c r="D4996" s="8"/>
    </row>
    <row r="4997" spans="1:4" x14ac:dyDescent="0.25">
      <c r="A4997" s="133"/>
      <c r="D4997" s="8"/>
    </row>
    <row r="4998" spans="1:4" x14ac:dyDescent="0.25">
      <c r="A4998" s="133"/>
      <c r="D4998" s="8"/>
    </row>
    <row r="4999" spans="1:4" x14ac:dyDescent="0.25">
      <c r="A4999" s="133"/>
      <c r="D4999" s="8"/>
    </row>
    <row r="5000" spans="1:4" x14ac:dyDescent="0.25">
      <c r="A5000" s="133"/>
      <c r="D5000" s="8"/>
    </row>
  </sheetData>
  <mergeCells count="8">
    <mergeCell ref="C7:G7"/>
    <mergeCell ref="A239:G243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51</vt:i4>
      </vt:variant>
    </vt:vector>
  </HeadingPairs>
  <TitlesOfParts>
    <vt:vector size="58" baseType="lpstr">
      <vt:lpstr>Pokyny pro vyplnění</vt:lpstr>
      <vt:lpstr>Stavba</vt:lpstr>
      <vt:lpstr>VzorPolozky</vt:lpstr>
      <vt:lpstr>OVN</vt:lpstr>
      <vt:lpstr>D.1.1</vt:lpstr>
      <vt:lpstr>D.1.4.1</vt:lpstr>
      <vt:lpstr>D.1.4.2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D.1.1!Názvy_tisku</vt:lpstr>
      <vt:lpstr>D.1.4.1!Názvy_tisku</vt:lpstr>
      <vt:lpstr>D.1.4.2!Názvy_tisku</vt:lpstr>
      <vt:lpstr>OVN!Názvy_tisku</vt:lpstr>
      <vt:lpstr>oadresa</vt:lpstr>
      <vt:lpstr>Stavba!Objednatel</vt:lpstr>
      <vt:lpstr>Stavba!Objekt</vt:lpstr>
      <vt:lpstr>D.1.1!Oblast_tisku</vt:lpstr>
      <vt:lpstr>D.1.4.1!Oblast_tisku</vt:lpstr>
      <vt:lpstr>D.1.4.2!Oblast_tisku</vt:lpstr>
      <vt:lpstr>OVN!Oblast_tisku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2014-02-28T09:52:57Z</cp:lastPrinted>
  <dcterms:created xsi:type="dcterms:W3CDTF">2009-04-08T07:15:50Z</dcterms:created>
  <dcterms:modified xsi:type="dcterms:W3CDTF">2025-05-12T09:35:30Z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2025-01-06T12:42:54Z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8fe192c9-d550-4564-96b7-d6c8f3c016de</vt:lpwstr>
  </property>
  <property fmtid="{D5CDD505-2E9C-101B-9397-08002B2CF9AE}" pid="8" name="MSIP_Label_690ebb53-23a2-471a-9c6e-17bd0d11311e_ContentBits">
    <vt:lpwstr>0</vt:lpwstr>
  </property>
</Properties>
</file>