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m-file2\vz\VZ projektové\2025\07 Minitendry DNS\01 DGN, PAU Sever a Střed\Minitender DGN,, PAU 2025 I\01 ke zveřejnění\"/>
    </mc:Choice>
  </mc:AlternateContent>
  <xr:revisionPtr revIDLastSave="0" documentId="13_ncr:1_{C8A9D750-864D-42AC-9013-828D6B9F6C66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Celková kalkulace" sheetId="5" r:id="rId1"/>
    <sheet name="1. III37440 Blansko,ul. Sadová" sheetId="2" r:id="rId2"/>
    <sheet name="1. II379 Blansko, opěrná " sheetId="4" r:id="rId3"/>
    <sheet name="2. III3655 Letovice, ul. Nádraž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5" l="1"/>
  <c r="G8" i="5" s="1"/>
  <c r="E9" i="5" l="1"/>
  <c r="G9" i="5" s="1"/>
  <c r="E7" i="5"/>
  <c r="E10" i="5" l="1"/>
  <c r="F7" i="4"/>
  <c r="F6" i="4"/>
  <c r="J8" i="5" s="1"/>
  <c r="E2" i="4"/>
  <c r="E2" i="3"/>
  <c r="F7" i="3"/>
  <c r="F6" i="3"/>
  <c r="E2" i="2"/>
  <c r="D5" i="2" s="1"/>
  <c r="F5" i="2" s="1"/>
  <c r="F7" i="2"/>
  <c r="F6" i="2"/>
  <c r="F8" i="2" l="1"/>
  <c r="J7" i="5" s="1"/>
  <c r="F9" i="2"/>
  <c r="F10" i="2" s="1"/>
  <c r="K7" i="5" s="1"/>
  <c r="F5" i="4"/>
  <c r="F8" i="4" s="1"/>
  <c r="K8" i="5" s="1"/>
  <c r="F5" i="3"/>
  <c r="F8" i="3" s="1"/>
  <c r="J9" i="5" s="1"/>
  <c r="J10" i="5" l="1"/>
  <c r="F9" i="4"/>
  <c r="F10" i="4" s="1"/>
  <c r="F9" i="3"/>
  <c r="F10" i="3" s="1"/>
  <c r="K9" i="5" s="1"/>
  <c r="K10" i="5" s="1"/>
</calcChain>
</file>

<file path=xl/sharedStrings.xml><?xml version="1.0" encoding="utf-8"?>
<sst xmlns="http://schemas.openxmlformats.org/spreadsheetml/2006/main" count="117" uniqueCount="54">
  <si>
    <t>délka stavby
(km)</t>
  </si>
  <si>
    <t>šířka
(m)</t>
  </si>
  <si>
    <t>Plocha orientačně
(m2)</t>
  </si>
  <si>
    <t>Tl. odebíraných vrstev
(mm)</t>
  </si>
  <si>
    <t>komplet</t>
  </si>
  <si>
    <t>Položka</t>
  </si>
  <si>
    <t>Název položky</t>
  </si>
  <si>
    <t>Jednotka</t>
  </si>
  <si>
    <t>Výměra</t>
  </si>
  <si>
    <t>Cena /jedn.</t>
  </si>
  <si>
    <t>Cena celkem</t>
  </si>
  <si>
    <t>V Kč</t>
  </si>
  <si>
    <t>v Kč</t>
  </si>
  <si>
    <t>kpl.</t>
  </si>
  <si>
    <t>ks</t>
  </si>
  <si>
    <r>
      <t>rozbor asfaltové směsi, včetně stanovení obsahu PAU(s</t>
    </r>
    <r>
      <rPr>
        <sz val="12"/>
        <color theme="1"/>
        <rFont val="Times New Roman"/>
        <family val="1"/>
        <charset val="238"/>
      </rPr>
      <t>měsný vzorek</t>
    </r>
    <r>
      <rPr>
        <b/>
        <sz val="12"/>
        <color theme="1"/>
        <rFont val="Times New Roman"/>
        <family val="1"/>
        <charset val="238"/>
      </rPr>
      <t xml:space="preserve">) </t>
    </r>
    <r>
      <rPr>
        <b/>
        <sz val="12"/>
        <color theme="1"/>
        <rFont val="Calibri"/>
        <family val="2"/>
        <charset val="238"/>
      </rPr>
      <t>*</t>
    </r>
  </si>
  <si>
    <t>vypracování zprávy a návrh technologie rekonstrukce</t>
  </si>
  <si>
    <t>Dopravní zabezpečení (vč. zajištění potřebných povolení)</t>
  </si>
  <si>
    <t>Cena celkem bez DPH</t>
  </si>
  <si>
    <t>DPH 21 %</t>
  </si>
  <si>
    <t>Cena celkem s DPH</t>
  </si>
  <si>
    <t>* viz. vyhláška 283/2023 SB. tab.č. 3.1.</t>
  </si>
  <si>
    <t>III/37440 Blansko, ul. Sadová</t>
  </si>
  <si>
    <t>III/3655 Letovice, ul. Nádražní</t>
  </si>
  <si>
    <t>II/379 Blansko, opěrná zeď</t>
  </si>
  <si>
    <t>4 vrty, každý vrt 3 vrstvy, zjištění PAU zvlášť (ne směsný vzorek, tedy bude 12 výsledků PAU)</t>
  </si>
  <si>
    <t>poř. číslo</t>
  </si>
  <si>
    <t>úsek silnice</t>
  </si>
  <si>
    <t>staničení</t>
  </si>
  <si>
    <t>délka</t>
  </si>
  <si>
    <t>šířka</t>
  </si>
  <si>
    <t>plocha</t>
  </si>
  <si>
    <t>požadavek</t>
  </si>
  <si>
    <t>poznámka</t>
  </si>
  <si>
    <t>Kč</t>
  </si>
  <si>
    <t>km</t>
  </si>
  <si>
    <t>m</t>
  </si>
  <si>
    <t>m2</t>
  </si>
  <si>
    <t>bez DPH</t>
  </si>
  <si>
    <t>s DPH</t>
  </si>
  <si>
    <t>Část 1</t>
  </si>
  <si>
    <t>PAU</t>
  </si>
  <si>
    <t>Část 2</t>
  </si>
  <si>
    <t>CELKEM</t>
  </si>
  <si>
    <t>Kalkulace PAU</t>
  </si>
  <si>
    <t>provozní staničení: ZÚ km 1,083 - KÚ km 1,98</t>
  </si>
  <si>
    <t>provozní staničení: ZÚ km 0,000 - KÚ km 1,522</t>
  </si>
  <si>
    <t>provozní staničení: ZÚ km 40,410 - KÚ km 41,600</t>
  </si>
  <si>
    <t>SOUPIS PRACÍ CELKOVÝ</t>
  </si>
  <si>
    <t>1.</t>
  </si>
  <si>
    <t>2.</t>
  </si>
  <si>
    <t>3.</t>
  </si>
  <si>
    <t>Příloha č. 3a) ZD</t>
  </si>
  <si>
    <t>Rekapitulace PAU 2025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</si>
</sst>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;[Red]#,##0.00"/>
    <numFmt numFmtId="166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/>
    <xf numFmtId="0" fontId="2" fillId="2" borderId="7" xfId="0" applyFont="1" applyFill="1" applyBorder="1"/>
    <xf numFmtId="164" fontId="3" fillId="4" borderId="8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5" fontId="5" fillId="5" borderId="13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5" fillId="2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1" fontId="5" fillId="5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8" fillId="0" borderId="0" xfId="0" applyFont="1"/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 wrapText="1"/>
    </xf>
    <xf numFmtId="165" fontId="5" fillId="2" borderId="18" xfId="0" applyNumberFormat="1" applyFont="1" applyFill="1" applyBorder="1" applyAlignment="1">
      <alignment horizontal="center" vertical="center" wrapText="1"/>
    </xf>
    <xf numFmtId="165" fontId="9" fillId="5" borderId="19" xfId="0" applyNumberFormat="1" applyFont="1" applyFill="1" applyBorder="1" applyAlignment="1">
      <alignment horizontal="center" vertical="center" wrapText="1"/>
    </xf>
    <xf numFmtId="165" fontId="10" fillId="0" borderId="21" xfId="0" applyNumberFormat="1" applyFont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0" fontId="11" fillId="0" borderId="0" xfId="0" applyFont="1"/>
    <xf numFmtId="0" fontId="0" fillId="5" borderId="0" xfId="0" applyFill="1"/>
    <xf numFmtId="0" fontId="12" fillId="0" borderId="0" xfId="1"/>
    <xf numFmtId="0" fontId="14" fillId="0" borderId="0" xfId="0" applyFont="1"/>
    <xf numFmtId="0" fontId="13" fillId="0" borderId="0" xfId="0" applyFont="1"/>
    <xf numFmtId="0" fontId="15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vertical="center"/>
    </xf>
    <xf numFmtId="0" fontId="15" fillId="6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/>
    <xf numFmtId="0" fontId="15" fillId="0" borderId="4" xfId="0" applyFont="1" applyBorder="1" applyAlignment="1"/>
    <xf numFmtId="0" fontId="1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5" fillId="7" borderId="25" xfId="0" applyFont="1" applyFill="1" applyBorder="1" applyAlignment="1"/>
    <xf numFmtId="0" fontId="15" fillId="0" borderId="12" xfId="0" applyFont="1" applyBorder="1" applyAlignment="1"/>
    <xf numFmtId="0" fontId="17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3" fontId="16" fillId="0" borderId="25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6" fontId="0" fillId="0" borderId="0" xfId="0" applyNumberFormat="1"/>
    <xf numFmtId="4" fontId="0" fillId="0" borderId="0" xfId="0" applyNumberFormat="1"/>
    <xf numFmtId="3" fontId="16" fillId="0" borderId="17" xfId="0" applyNumberFormat="1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center" vertical="center"/>
    </xf>
    <xf numFmtId="3" fontId="18" fillId="2" borderId="29" xfId="0" applyNumberFormat="1" applyFont="1" applyFill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0" fontId="0" fillId="0" borderId="0" xfId="0" applyFont="1"/>
    <xf numFmtId="0" fontId="15" fillId="6" borderId="23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A2" sqref="A2"/>
    </sheetView>
  </sheetViews>
  <sheetFormatPr defaultRowHeight="15" x14ac:dyDescent="0.25"/>
  <cols>
    <col min="1" max="1" width="8.140625" customWidth="1"/>
    <col min="2" max="2" width="42.85546875" customWidth="1"/>
    <col min="3" max="3" width="10" customWidth="1"/>
    <col min="4" max="4" width="11" customWidth="1"/>
    <col min="5" max="5" width="17.28515625" customWidth="1"/>
    <col min="6" max="6" width="13.85546875" customWidth="1"/>
    <col min="7" max="7" width="13.28515625" customWidth="1"/>
    <col min="8" max="8" width="11" customWidth="1"/>
    <col min="9" max="9" width="20.85546875" customWidth="1"/>
    <col min="10" max="10" width="11.7109375" style="35" customWidth="1"/>
    <col min="11" max="11" width="11" style="35" customWidth="1"/>
  </cols>
  <sheetData>
    <row r="1" spans="1:11" x14ac:dyDescent="0.25">
      <c r="B1" t="s">
        <v>52</v>
      </c>
    </row>
    <row r="2" spans="1:11" x14ac:dyDescent="0.25">
      <c r="A2" s="34" t="s">
        <v>53</v>
      </c>
      <c r="E2" s="34" t="s">
        <v>48</v>
      </c>
    </row>
    <row r="3" spans="1:11" x14ac:dyDescent="0.25">
      <c r="A3" s="34"/>
      <c r="E3" s="34"/>
    </row>
    <row r="4" spans="1:11" ht="15.75" thickBot="1" x14ac:dyDescent="0.3"/>
    <row r="5" spans="1:11" ht="29.85" customHeight="1" x14ac:dyDescent="0.25">
      <c r="A5" s="73" t="s">
        <v>26</v>
      </c>
      <c r="B5" s="75" t="s">
        <v>27</v>
      </c>
      <c r="C5" s="77" t="s">
        <v>28</v>
      </c>
      <c r="D5" s="77"/>
      <c r="E5" s="36" t="s">
        <v>29</v>
      </c>
      <c r="F5" s="36" t="s">
        <v>30</v>
      </c>
      <c r="G5" s="36" t="s">
        <v>31</v>
      </c>
      <c r="H5" s="68" t="s">
        <v>32</v>
      </c>
      <c r="I5" s="68" t="s">
        <v>33</v>
      </c>
      <c r="J5" s="37" t="s">
        <v>34</v>
      </c>
      <c r="K5" s="37" t="s">
        <v>34</v>
      </c>
    </row>
    <row r="6" spans="1:11" ht="15.75" thickBot="1" x14ac:dyDescent="0.3">
      <c r="A6" s="74"/>
      <c r="B6" s="76"/>
      <c r="C6" s="38" t="s">
        <v>35</v>
      </c>
      <c r="D6" s="38" t="s">
        <v>35</v>
      </c>
      <c r="E6" s="39" t="s">
        <v>35</v>
      </c>
      <c r="F6" s="39" t="s">
        <v>36</v>
      </c>
      <c r="G6" s="39" t="s">
        <v>37</v>
      </c>
      <c r="H6" s="69"/>
      <c r="I6" s="69"/>
      <c r="J6" s="40" t="s">
        <v>38</v>
      </c>
      <c r="K6" s="40" t="s">
        <v>39</v>
      </c>
    </row>
    <row r="7" spans="1:11" ht="24.4" customHeight="1" x14ac:dyDescent="0.25">
      <c r="A7" s="41" t="s">
        <v>40</v>
      </c>
      <c r="B7" s="42" t="s">
        <v>22</v>
      </c>
      <c r="C7" s="43">
        <v>1.083</v>
      </c>
      <c r="D7" s="43">
        <v>1.98</v>
      </c>
      <c r="E7" s="44">
        <f>D7-C7</f>
        <v>0.89700000000000002</v>
      </c>
      <c r="F7" s="43">
        <v>6.5</v>
      </c>
      <c r="G7" s="45">
        <v>7280</v>
      </c>
      <c r="H7" s="46" t="s">
        <v>41</v>
      </c>
      <c r="I7" s="47"/>
      <c r="J7" s="48">
        <f>'1. III37440 Blansko,ul. Sadová'!F8</f>
        <v>0</v>
      </c>
      <c r="K7" s="49">
        <f>'1. III37440 Blansko,ul. Sadová'!F10</f>
        <v>0</v>
      </c>
    </row>
    <row r="8" spans="1:11" ht="24.4" customHeight="1" x14ac:dyDescent="0.25">
      <c r="A8" s="50"/>
      <c r="B8" s="51" t="s">
        <v>24</v>
      </c>
      <c r="C8" s="52">
        <v>40.409999999999997</v>
      </c>
      <c r="D8" s="52">
        <v>41.6</v>
      </c>
      <c r="E8" s="53">
        <f>D8-C8</f>
        <v>1.1900000000000048</v>
      </c>
      <c r="F8" s="52">
        <v>7</v>
      </c>
      <c r="G8" s="54">
        <f t="shared" ref="G8" si="0">E8*F8*1000</f>
        <v>8330.0000000000346</v>
      </c>
      <c r="H8" s="55" t="s">
        <v>41</v>
      </c>
      <c r="I8" s="56"/>
      <c r="J8" s="63">
        <f>'1. II379 Blansko, opěrná '!F6</f>
        <v>0</v>
      </c>
      <c r="K8" s="64">
        <f>'1. II379 Blansko, opěrná '!F8</f>
        <v>0</v>
      </c>
    </row>
    <row r="9" spans="1:11" ht="24.4" customHeight="1" thickBot="1" x14ac:dyDescent="0.3">
      <c r="A9" s="50" t="s">
        <v>42</v>
      </c>
      <c r="B9" s="51" t="s">
        <v>23</v>
      </c>
      <c r="C9" s="52">
        <v>0</v>
      </c>
      <c r="D9" s="52">
        <v>1.522</v>
      </c>
      <c r="E9" s="53">
        <f>D9-C9</f>
        <v>1.522</v>
      </c>
      <c r="F9" s="52">
        <v>6.5</v>
      </c>
      <c r="G9" s="54">
        <f>E9*F9*1000</f>
        <v>9893</v>
      </c>
      <c r="H9" s="55" t="s">
        <v>41</v>
      </c>
      <c r="I9" s="56"/>
      <c r="J9" s="57">
        <f>'2. III3655 Letovice, ul. Nádraž'!F8</f>
        <v>0</v>
      </c>
      <c r="K9" s="58">
        <f>'2. III3655 Letovice, ul. Nádraž'!F10</f>
        <v>0</v>
      </c>
    </row>
    <row r="10" spans="1:11" ht="15.75" thickBot="1" x14ac:dyDescent="0.3">
      <c r="A10" s="70" t="s">
        <v>43</v>
      </c>
      <c r="B10" s="71"/>
      <c r="C10" s="71"/>
      <c r="D10" s="72"/>
      <c r="E10" s="59">
        <f>SUM(E7:E9)</f>
        <v>3.6090000000000053</v>
      </c>
      <c r="J10" s="65">
        <f>SUM(J7:J9)</f>
        <v>0</v>
      </c>
      <c r="K10" s="66">
        <f>SUM(K7:K9)</f>
        <v>0</v>
      </c>
    </row>
    <row r="11" spans="1:11" x14ac:dyDescent="0.25">
      <c r="B11" s="60"/>
      <c r="C11" s="60"/>
      <c r="D11" s="60"/>
      <c r="F11" s="61"/>
    </row>
    <row r="12" spans="1:11" x14ac:dyDescent="0.25">
      <c r="B12" s="60"/>
      <c r="C12" s="60"/>
      <c r="D12" s="60"/>
      <c r="F12" s="61"/>
    </row>
    <row r="19" spans="5:6" x14ac:dyDescent="0.25">
      <c r="E19" s="62"/>
      <c r="F19" s="62"/>
    </row>
  </sheetData>
  <mergeCells count="6">
    <mergeCell ref="I5:I6"/>
    <mergeCell ref="A10:D10"/>
    <mergeCell ref="A5:A6"/>
    <mergeCell ref="B5:B6"/>
    <mergeCell ref="C5:D5"/>
    <mergeCell ref="H5:H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E5" sqref="E5"/>
    </sheetView>
  </sheetViews>
  <sheetFormatPr defaultRowHeight="15" x14ac:dyDescent="0.25"/>
  <cols>
    <col min="2" max="2" width="68.5703125" customWidth="1"/>
    <col min="3" max="3" width="16.42578125" customWidth="1"/>
    <col min="4" max="4" width="18.140625" customWidth="1"/>
    <col min="5" max="5" width="17.7109375" customWidth="1"/>
    <col min="6" max="6" width="25.5703125" customWidth="1"/>
  </cols>
  <sheetData>
    <row r="1" spans="1:9" ht="47.25" x14ac:dyDescent="0.4">
      <c r="A1" s="1" t="s">
        <v>44</v>
      </c>
      <c r="B1" s="2"/>
      <c r="C1" s="3" t="s">
        <v>0</v>
      </c>
      <c r="D1" s="4" t="s">
        <v>1</v>
      </c>
      <c r="E1" s="4" t="s">
        <v>2</v>
      </c>
      <c r="F1" s="5" t="s">
        <v>3</v>
      </c>
    </row>
    <row r="2" spans="1:9" ht="27" thickBot="1" x14ac:dyDescent="0.45">
      <c r="A2" s="6" t="s">
        <v>22</v>
      </c>
      <c r="B2" s="7"/>
      <c r="C2" s="8">
        <v>0.89700000000000002</v>
      </c>
      <c r="D2" s="9">
        <v>6.5</v>
      </c>
      <c r="E2" s="10">
        <f>(C2*D2*1000)</f>
        <v>5830.5</v>
      </c>
      <c r="F2" s="11" t="s">
        <v>4</v>
      </c>
    </row>
    <row r="3" spans="1:9" ht="15.75" x14ac:dyDescent="0.25">
      <c r="A3" s="81" t="s">
        <v>5</v>
      </c>
      <c r="B3" s="83" t="s">
        <v>6</v>
      </c>
      <c r="C3" s="85" t="s">
        <v>7</v>
      </c>
      <c r="D3" s="87" t="s">
        <v>8</v>
      </c>
      <c r="E3" s="12" t="s">
        <v>9</v>
      </c>
      <c r="F3" s="13" t="s">
        <v>10</v>
      </c>
    </row>
    <row r="4" spans="1:9" ht="16.5" thickBot="1" x14ac:dyDescent="0.3">
      <c r="A4" s="82"/>
      <c r="B4" s="84"/>
      <c r="C4" s="86"/>
      <c r="D4" s="88"/>
      <c r="E4" s="14" t="s">
        <v>11</v>
      </c>
      <c r="F4" s="15" t="s">
        <v>12</v>
      </c>
    </row>
    <row r="5" spans="1:9" ht="31.5" x14ac:dyDescent="0.25">
      <c r="A5" s="17" t="s">
        <v>49</v>
      </c>
      <c r="B5" s="19" t="s">
        <v>15</v>
      </c>
      <c r="C5" s="20" t="s">
        <v>14</v>
      </c>
      <c r="D5" s="21">
        <f>CEILING((E2/10000),1)</f>
        <v>1</v>
      </c>
      <c r="E5" s="18"/>
      <c r="F5" s="16">
        <f>(D5*E5)</f>
        <v>0</v>
      </c>
      <c r="G5" s="23"/>
      <c r="H5" s="23"/>
      <c r="I5" s="23"/>
    </row>
    <row r="6" spans="1:9" ht="15.75" x14ac:dyDescent="0.25">
      <c r="A6" s="17" t="s">
        <v>50</v>
      </c>
      <c r="B6" s="22" t="s">
        <v>16</v>
      </c>
      <c r="C6" s="20" t="s">
        <v>14</v>
      </c>
      <c r="D6" s="20">
        <v>1</v>
      </c>
      <c r="E6" s="18"/>
      <c r="F6" s="16">
        <f t="shared" ref="F6:F7" si="0">(D6*E6)</f>
        <v>0</v>
      </c>
      <c r="G6" s="23"/>
      <c r="H6" s="23"/>
      <c r="I6" s="23"/>
    </row>
    <row r="7" spans="1:9" ht="16.5" thickBot="1" x14ac:dyDescent="0.3">
      <c r="A7" s="24" t="s">
        <v>51</v>
      </c>
      <c r="B7" s="25" t="s">
        <v>17</v>
      </c>
      <c r="C7" s="26" t="s">
        <v>13</v>
      </c>
      <c r="D7" s="26">
        <v>1</v>
      </c>
      <c r="E7" s="27"/>
      <c r="F7" s="16">
        <f t="shared" si="0"/>
        <v>0</v>
      </c>
      <c r="G7" s="23"/>
      <c r="H7" s="23"/>
      <c r="I7" s="23"/>
    </row>
    <row r="8" spans="1:9" ht="20.25" x14ac:dyDescent="0.25">
      <c r="A8" s="89" t="s">
        <v>18</v>
      </c>
      <c r="B8" s="90"/>
      <c r="C8" s="90"/>
      <c r="D8" s="90"/>
      <c r="E8" s="91"/>
      <c r="F8" s="28">
        <f>SUM(F5:F7)</f>
        <v>0</v>
      </c>
    </row>
    <row r="9" spans="1:9" ht="15.75" x14ac:dyDescent="0.25">
      <c r="A9" s="92" t="s">
        <v>19</v>
      </c>
      <c r="B9" s="93"/>
      <c r="C9" s="93"/>
      <c r="D9" s="93"/>
      <c r="E9" s="94"/>
      <c r="F9" s="29">
        <f>(F8*0.21)</f>
        <v>0</v>
      </c>
    </row>
    <row r="10" spans="1:9" ht="16.5" thickBot="1" x14ac:dyDescent="0.3">
      <c r="A10" s="78" t="s">
        <v>20</v>
      </c>
      <c r="B10" s="79"/>
      <c r="C10" s="79"/>
      <c r="D10" s="79"/>
      <c r="E10" s="80"/>
      <c r="F10" s="30">
        <f>SUM(F8:F9)</f>
        <v>0</v>
      </c>
    </row>
    <row r="11" spans="1:9" x14ac:dyDescent="0.25">
      <c r="A11" s="31"/>
    </row>
    <row r="12" spans="1:9" x14ac:dyDescent="0.25">
      <c r="D12" s="32"/>
    </row>
    <row r="13" spans="1:9" x14ac:dyDescent="0.25">
      <c r="A13" t="s">
        <v>21</v>
      </c>
      <c r="D13" s="32"/>
    </row>
    <row r="14" spans="1:9" x14ac:dyDescent="0.25">
      <c r="B14" s="67" t="s">
        <v>45</v>
      </c>
    </row>
    <row r="15" spans="1:9" x14ac:dyDescent="0.25">
      <c r="B15" s="33"/>
    </row>
    <row r="21" spans="5:5" x14ac:dyDescent="0.25">
      <c r="E21" s="35"/>
    </row>
  </sheetData>
  <mergeCells count="7">
    <mergeCell ref="A10:E10"/>
    <mergeCell ref="A3:A4"/>
    <mergeCell ref="B3:B4"/>
    <mergeCell ref="C3:C4"/>
    <mergeCell ref="D3:D4"/>
    <mergeCell ref="A8:E8"/>
    <mergeCell ref="A9:E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E5" sqref="E5"/>
    </sheetView>
  </sheetViews>
  <sheetFormatPr defaultRowHeight="15" x14ac:dyDescent="0.25"/>
  <cols>
    <col min="2" max="2" width="68.5703125" customWidth="1"/>
    <col min="3" max="3" width="16.42578125" customWidth="1"/>
    <col min="4" max="4" width="18.140625" customWidth="1"/>
    <col min="5" max="5" width="17.7109375" customWidth="1"/>
    <col min="6" max="6" width="25.5703125" customWidth="1"/>
  </cols>
  <sheetData>
    <row r="1" spans="1:9" ht="47.25" x14ac:dyDescent="0.4">
      <c r="A1" s="1" t="s">
        <v>44</v>
      </c>
      <c r="B1" s="2"/>
      <c r="C1" s="3" t="s">
        <v>0</v>
      </c>
      <c r="D1" s="4" t="s">
        <v>1</v>
      </c>
      <c r="E1" s="4" t="s">
        <v>2</v>
      </c>
      <c r="F1" s="5" t="s">
        <v>3</v>
      </c>
    </row>
    <row r="2" spans="1:9" ht="27" thickBot="1" x14ac:dyDescent="0.45">
      <c r="A2" s="6" t="s">
        <v>24</v>
      </c>
      <c r="B2" s="7"/>
      <c r="C2" s="8">
        <v>1.19</v>
      </c>
      <c r="D2" s="9">
        <v>7</v>
      </c>
      <c r="E2" s="10">
        <f>(C2*D2*1000)</f>
        <v>8330</v>
      </c>
      <c r="F2" s="11" t="s">
        <v>4</v>
      </c>
    </row>
    <row r="3" spans="1:9" ht="15.75" x14ac:dyDescent="0.25">
      <c r="A3" s="81" t="s">
        <v>5</v>
      </c>
      <c r="B3" s="83" t="s">
        <v>6</v>
      </c>
      <c r="C3" s="85" t="s">
        <v>7</v>
      </c>
      <c r="D3" s="87" t="s">
        <v>8</v>
      </c>
      <c r="E3" s="12" t="s">
        <v>9</v>
      </c>
      <c r="F3" s="13" t="s">
        <v>10</v>
      </c>
    </row>
    <row r="4" spans="1:9" ht="16.5" thickBot="1" x14ac:dyDescent="0.3">
      <c r="A4" s="82"/>
      <c r="B4" s="84"/>
      <c r="C4" s="86"/>
      <c r="D4" s="88"/>
      <c r="E4" s="14" t="s">
        <v>11</v>
      </c>
      <c r="F4" s="15" t="s">
        <v>12</v>
      </c>
    </row>
    <row r="5" spans="1:9" ht="31.5" x14ac:dyDescent="0.25">
      <c r="A5" s="17" t="s">
        <v>49</v>
      </c>
      <c r="B5" s="19" t="s">
        <v>15</v>
      </c>
      <c r="C5" s="20" t="s">
        <v>14</v>
      </c>
      <c r="D5" s="21">
        <v>3</v>
      </c>
      <c r="E5" s="18"/>
      <c r="F5" s="16">
        <f t="shared" ref="F5:F7" si="0">(D5*E5)</f>
        <v>0</v>
      </c>
      <c r="G5" s="23"/>
      <c r="H5" s="23"/>
      <c r="I5" s="23"/>
    </row>
    <row r="6" spans="1:9" ht="15.75" x14ac:dyDescent="0.25">
      <c r="A6" s="17" t="s">
        <v>50</v>
      </c>
      <c r="B6" s="22" t="s">
        <v>16</v>
      </c>
      <c r="C6" s="20" t="s">
        <v>14</v>
      </c>
      <c r="D6" s="20">
        <v>1</v>
      </c>
      <c r="E6" s="18"/>
      <c r="F6" s="16">
        <f t="shared" si="0"/>
        <v>0</v>
      </c>
      <c r="G6" s="23"/>
      <c r="H6" s="23"/>
      <c r="I6" s="23"/>
    </row>
    <row r="7" spans="1:9" ht="16.5" thickBot="1" x14ac:dyDescent="0.3">
      <c r="A7" s="24" t="s">
        <v>51</v>
      </c>
      <c r="B7" s="25" t="s">
        <v>17</v>
      </c>
      <c r="C7" s="26" t="s">
        <v>13</v>
      </c>
      <c r="D7" s="26">
        <v>1</v>
      </c>
      <c r="E7" s="27"/>
      <c r="F7" s="16">
        <f t="shared" si="0"/>
        <v>0</v>
      </c>
      <c r="G7" s="23"/>
      <c r="H7" s="23"/>
      <c r="I7" s="23"/>
    </row>
    <row r="8" spans="1:9" ht="20.25" x14ac:dyDescent="0.25">
      <c r="A8" s="89" t="s">
        <v>18</v>
      </c>
      <c r="B8" s="90"/>
      <c r="C8" s="90"/>
      <c r="D8" s="90"/>
      <c r="E8" s="91"/>
      <c r="F8" s="28">
        <f>SUM(F5:F7)</f>
        <v>0</v>
      </c>
    </row>
    <row r="9" spans="1:9" ht="15.75" x14ac:dyDescent="0.25">
      <c r="A9" s="92" t="s">
        <v>19</v>
      </c>
      <c r="B9" s="93"/>
      <c r="C9" s="93"/>
      <c r="D9" s="93"/>
      <c r="E9" s="94"/>
      <c r="F9" s="29">
        <f>(F8*0.21)</f>
        <v>0</v>
      </c>
    </row>
    <row r="10" spans="1:9" ht="16.5" thickBot="1" x14ac:dyDescent="0.3">
      <c r="A10" s="78" t="s">
        <v>20</v>
      </c>
      <c r="B10" s="79"/>
      <c r="C10" s="79"/>
      <c r="D10" s="79"/>
      <c r="E10" s="80"/>
      <c r="F10" s="30">
        <f>SUM(F8:F9)</f>
        <v>0</v>
      </c>
    </row>
    <row r="11" spans="1:9" x14ac:dyDescent="0.25">
      <c r="A11" s="31"/>
    </row>
    <row r="12" spans="1:9" x14ac:dyDescent="0.25">
      <c r="D12" s="32"/>
    </row>
    <row r="13" spans="1:9" x14ac:dyDescent="0.25">
      <c r="A13" t="s">
        <v>21</v>
      </c>
      <c r="D13" s="32"/>
    </row>
    <row r="14" spans="1:9" x14ac:dyDescent="0.25">
      <c r="B14" s="67" t="s">
        <v>47</v>
      </c>
    </row>
    <row r="15" spans="1:9" x14ac:dyDescent="0.25">
      <c r="B15" s="33"/>
    </row>
  </sheetData>
  <mergeCells count="7">
    <mergeCell ref="A10:E10"/>
    <mergeCell ref="A3:A4"/>
    <mergeCell ref="B3:B4"/>
    <mergeCell ref="C3:C4"/>
    <mergeCell ref="D3:D4"/>
    <mergeCell ref="A8:E8"/>
    <mergeCell ref="A9:E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workbookViewId="0">
      <selection activeCell="J17" sqref="J17"/>
    </sheetView>
  </sheetViews>
  <sheetFormatPr defaultRowHeight="15" x14ac:dyDescent="0.25"/>
  <cols>
    <col min="2" max="2" width="68.5703125" customWidth="1"/>
    <col min="3" max="3" width="16.42578125" customWidth="1"/>
    <col min="4" max="4" width="18.140625" customWidth="1"/>
    <col min="5" max="5" width="17.7109375" customWidth="1"/>
    <col min="6" max="6" width="25.5703125" customWidth="1"/>
  </cols>
  <sheetData>
    <row r="1" spans="1:9" ht="47.25" x14ac:dyDescent="0.4">
      <c r="A1" s="1" t="s">
        <v>44</v>
      </c>
      <c r="B1" s="2"/>
      <c r="C1" s="3" t="s">
        <v>0</v>
      </c>
      <c r="D1" s="4" t="s">
        <v>1</v>
      </c>
      <c r="E1" s="4" t="s">
        <v>2</v>
      </c>
      <c r="F1" s="5" t="s">
        <v>3</v>
      </c>
    </row>
    <row r="2" spans="1:9" ht="27" thickBot="1" x14ac:dyDescent="0.45">
      <c r="A2" s="6" t="s">
        <v>23</v>
      </c>
      <c r="B2" s="7"/>
      <c r="C2" s="8">
        <v>1.522</v>
      </c>
      <c r="D2" s="9">
        <v>6.5</v>
      </c>
      <c r="E2" s="10">
        <f>(C2*D2*1000)</f>
        <v>9893</v>
      </c>
      <c r="F2" s="11" t="s">
        <v>4</v>
      </c>
    </row>
    <row r="3" spans="1:9" ht="15.75" x14ac:dyDescent="0.25">
      <c r="A3" s="81" t="s">
        <v>5</v>
      </c>
      <c r="B3" s="83" t="s">
        <v>6</v>
      </c>
      <c r="C3" s="85" t="s">
        <v>7</v>
      </c>
      <c r="D3" s="87" t="s">
        <v>8</v>
      </c>
      <c r="E3" s="12" t="s">
        <v>9</v>
      </c>
      <c r="F3" s="13" t="s">
        <v>10</v>
      </c>
    </row>
    <row r="4" spans="1:9" ht="16.5" thickBot="1" x14ac:dyDescent="0.3">
      <c r="A4" s="82"/>
      <c r="B4" s="84"/>
      <c r="C4" s="86"/>
      <c r="D4" s="88"/>
      <c r="E4" s="14" t="s">
        <v>11</v>
      </c>
      <c r="F4" s="15" t="s">
        <v>12</v>
      </c>
    </row>
    <row r="5" spans="1:9" ht="31.5" x14ac:dyDescent="0.25">
      <c r="A5" s="17" t="s">
        <v>49</v>
      </c>
      <c r="B5" s="19" t="s">
        <v>15</v>
      </c>
      <c r="C5" s="20" t="s">
        <v>14</v>
      </c>
      <c r="D5" s="21">
        <v>12</v>
      </c>
      <c r="E5" s="18"/>
      <c r="F5" s="16">
        <f t="shared" ref="F5:F7" si="0">(D5*E5)</f>
        <v>0</v>
      </c>
      <c r="G5" s="23"/>
      <c r="H5" s="23"/>
      <c r="I5" s="23"/>
    </row>
    <row r="6" spans="1:9" ht="15.75" x14ac:dyDescent="0.25">
      <c r="A6" s="17" t="s">
        <v>50</v>
      </c>
      <c r="B6" s="22" t="s">
        <v>16</v>
      </c>
      <c r="C6" s="20" t="s">
        <v>14</v>
      </c>
      <c r="D6" s="20">
        <v>1</v>
      </c>
      <c r="E6" s="18"/>
      <c r="F6" s="16">
        <f t="shared" si="0"/>
        <v>0</v>
      </c>
      <c r="G6" s="23"/>
      <c r="H6" s="23"/>
      <c r="I6" s="23"/>
    </row>
    <row r="7" spans="1:9" ht="16.5" thickBot="1" x14ac:dyDescent="0.3">
      <c r="A7" s="24" t="s">
        <v>51</v>
      </c>
      <c r="B7" s="25" t="s">
        <v>17</v>
      </c>
      <c r="C7" s="26" t="s">
        <v>13</v>
      </c>
      <c r="D7" s="26">
        <v>1</v>
      </c>
      <c r="E7" s="27"/>
      <c r="F7" s="16">
        <f t="shared" si="0"/>
        <v>0</v>
      </c>
      <c r="G7" s="23"/>
      <c r="H7" s="23"/>
      <c r="I7" s="23"/>
    </row>
    <row r="8" spans="1:9" ht="20.25" x14ac:dyDescent="0.25">
      <c r="A8" s="89" t="s">
        <v>18</v>
      </c>
      <c r="B8" s="90"/>
      <c r="C8" s="90"/>
      <c r="D8" s="90"/>
      <c r="E8" s="91"/>
      <c r="F8" s="28">
        <f>SUM(F5:F7)</f>
        <v>0</v>
      </c>
    </row>
    <row r="9" spans="1:9" ht="15.75" x14ac:dyDescent="0.25">
      <c r="A9" s="92" t="s">
        <v>19</v>
      </c>
      <c r="B9" s="93"/>
      <c r="C9" s="93"/>
      <c r="D9" s="93"/>
      <c r="E9" s="94"/>
      <c r="F9" s="29">
        <f>(F8*0.21)</f>
        <v>0</v>
      </c>
    </row>
    <row r="10" spans="1:9" ht="16.5" thickBot="1" x14ac:dyDescent="0.3">
      <c r="A10" s="78" t="s">
        <v>20</v>
      </c>
      <c r="B10" s="79"/>
      <c r="C10" s="79"/>
      <c r="D10" s="79"/>
      <c r="E10" s="80"/>
      <c r="F10" s="30">
        <f>SUM(F8:F9)</f>
        <v>0</v>
      </c>
    </row>
    <row r="11" spans="1:9" x14ac:dyDescent="0.25">
      <c r="A11" s="31"/>
    </row>
    <row r="12" spans="1:9" x14ac:dyDescent="0.25">
      <c r="D12" s="32"/>
    </row>
    <row r="13" spans="1:9" x14ac:dyDescent="0.25">
      <c r="A13" t="s">
        <v>21</v>
      </c>
      <c r="D13" s="32"/>
    </row>
    <row r="14" spans="1:9" x14ac:dyDescent="0.25">
      <c r="A14" t="s">
        <v>25</v>
      </c>
    </row>
    <row r="15" spans="1:9" x14ac:dyDescent="0.25">
      <c r="B15" s="67" t="s">
        <v>46</v>
      </c>
    </row>
  </sheetData>
  <mergeCells count="7">
    <mergeCell ref="A10:E10"/>
    <mergeCell ref="A3:A4"/>
    <mergeCell ref="B3:B4"/>
    <mergeCell ref="C3:C4"/>
    <mergeCell ref="D3:D4"/>
    <mergeCell ref="A8:E8"/>
    <mergeCell ref="A9:E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Celková kalkulace</vt:lpstr>
      <vt:lpstr>1. III37440 Blansko,ul. Sadová</vt:lpstr>
      <vt:lpstr>1. II379 Blansko, opěrná </vt:lpstr>
      <vt:lpstr>2. III3655 Letovice, ul. Nádraž</vt:lpstr>
    </vt:vector>
  </TitlesOfParts>
  <Company>Sprava a udrzba silnic Jihomoravskeho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Fenclová Helena</dc:creator>
  <cp:lastModifiedBy>Hauke Eva</cp:lastModifiedBy>
  <dcterms:created xsi:type="dcterms:W3CDTF">2025-04-01T09:14:15Z</dcterms:created>
  <dcterms:modified xsi:type="dcterms:W3CDTF">2025-05-20T08:07:02Z</dcterms:modified>
</cp:coreProperties>
</file>