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cechova.marcela\Desktop\Židlochovice Ok\soupis prací\město\"/>
    </mc:Choice>
  </mc:AlternateContent>
  <bookViews>
    <workbookView xWindow="0" yWindow="0" windowWidth="0" windowHeight="0" activeTab="3"/>
  </bookViews>
  <sheets>
    <sheet name="SO 000SO 000.a" sheetId="2" r:id="rId1"/>
    <sheet name="SO 000SO 000.b" sheetId="3" r:id="rId2"/>
    <sheet name="SO 101.2" sheetId="4" r:id="rId3"/>
    <sheet name="SO 401" sheetId="5" r:id="rId4"/>
  </sheets>
  <calcPr/>
</workbook>
</file>

<file path=xl/calcChain.xml><?xml version="1.0" encoding="utf-8"?>
<calcChain xmlns="http://schemas.openxmlformats.org/spreadsheetml/2006/main">
  <c i="5" l="1" r="I3"/>
  <c r="I75"/>
  <c r="O76"/>
  <c r="I76"/>
  <c r="I54"/>
  <c r="O71"/>
  <c r="I71"/>
  <c r="O67"/>
  <c r="I67"/>
  <c r="O63"/>
  <c r="I63"/>
  <c r="O59"/>
  <c r="I59"/>
  <c r="O55"/>
  <c r="I55"/>
  <c r="I49"/>
  <c r="O50"/>
  <c r="I50"/>
  <c r="I8"/>
  <c r="O45"/>
  <c r="I45"/>
  <c r="O41"/>
  <c r="I41"/>
  <c r="O37"/>
  <c r="I37"/>
  <c r="O33"/>
  <c r="I33"/>
  <c r="O29"/>
  <c r="I29"/>
  <c r="O25"/>
  <c r="I25"/>
  <c r="O21"/>
  <c r="I21"/>
  <c r="O17"/>
  <c r="I17"/>
  <c r="O13"/>
  <c r="I13"/>
  <c r="O9"/>
  <c r="I9"/>
  <c i="4" r="I3"/>
  <c r="I93"/>
  <c r="O106"/>
  <c r="I106"/>
  <c r="O102"/>
  <c r="I102"/>
  <c r="O98"/>
  <c r="I98"/>
  <c r="O94"/>
  <c r="I94"/>
  <c r="I88"/>
  <c r="O89"/>
  <c r="I89"/>
  <c r="I79"/>
  <c r="O84"/>
  <c r="I84"/>
  <c r="O80"/>
  <c r="I80"/>
  <c r="I54"/>
  <c r="O75"/>
  <c r="I75"/>
  <c r="O71"/>
  <c r="I71"/>
  <c r="O67"/>
  <c r="I67"/>
  <c r="O63"/>
  <c r="I63"/>
  <c r="O59"/>
  <c r="I59"/>
  <c r="O55"/>
  <c r="I55"/>
  <c r="I17"/>
  <c r="O50"/>
  <c r="I50"/>
  <c r="O46"/>
  <c r="I46"/>
  <c r="O42"/>
  <c r="I42"/>
  <c r="O38"/>
  <c r="I38"/>
  <c r="O34"/>
  <c r="I34"/>
  <c r="O30"/>
  <c r="I30"/>
  <c r="O26"/>
  <c r="I26"/>
  <c r="O22"/>
  <c r="I22"/>
  <c r="O18"/>
  <c r="I18"/>
  <c r="I8"/>
  <c r="O13"/>
  <c r="I13"/>
  <c r="O9"/>
  <c r="I9"/>
  <c i="3" r="I3"/>
  <c r="I9"/>
  <c r="O25"/>
  <c r="I25"/>
  <c r="O22"/>
  <c r="I22"/>
  <c r="O19"/>
  <c r="I19"/>
  <c r="O16"/>
  <c r="I16"/>
  <c r="O13"/>
  <c r="I13"/>
  <c r="O10"/>
  <c r="I10"/>
  <c i="2" r="I3"/>
  <c r="I9"/>
  <c r="O19"/>
  <c r="I19"/>
  <c r="O16"/>
  <c r="I16"/>
  <c r="O13"/>
  <c r="I13"/>
  <c r="O10"/>
  <c r="I10"/>
</calcChain>
</file>

<file path=xl/sharedStrings.xml><?xml version="1.0" encoding="utf-8"?>
<sst xmlns="http://schemas.openxmlformats.org/spreadsheetml/2006/main">
  <si>
    <t>EstiCon</t>
  </si>
  <si>
    <t>Firma:</t>
  </si>
  <si>
    <t>Soupis prací objektu</t>
  </si>
  <si>
    <t>S</t>
  </si>
  <si>
    <t>Stavba:</t>
  </si>
  <si>
    <t>22010</t>
  </si>
  <si>
    <t>II/425 Židlochovice, OK (město)</t>
  </si>
  <si>
    <t>SO 000.a</t>
  </si>
  <si>
    <t>O</t>
  </si>
  <si>
    <t>Objekt:</t>
  </si>
  <si>
    <t>SO 000</t>
  </si>
  <si>
    <t>Ostatní a vedlejší náklady (město)</t>
  </si>
  <si>
    <t>O1</t>
  </si>
  <si>
    <t>Rozpočet:</t>
  </si>
  <si>
    <t>Ostatní náklady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</si>
  <si>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</si>
  <si>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</si>
  <si>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</si>
  <si>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</si>
  <si>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</si>
  <si>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</si>
  <si>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</si>
  <si>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</si>
  <si>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</si>
  <si>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</si>
  <si>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</si>
  <si>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</si>
  <si>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</si>
  <si>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konstrukce a práce</t>
  </si>
  <si>
    <t>P</t>
  </si>
  <si>
    <t>029113</t>
  </si>
  <si>
    <t/>
  </si>
  <si>
    <t>OSTATNÍ POŽADAVKY - GEODETICKÉ ZAMĚŘENÍ - CELKY</t>
  </si>
  <si>
    <t>KPL</t>
  </si>
  <si>
    <t>PP</t>
  </si>
  <si>
    <t>Geodetické zaměření stavby - popsáno v obchodních podmínkách</t>
  </si>
  <si>
    <t>TS</t>
  </si>
  <si>
    <t>zahrnuje veškeré náklady spojené s objednatelem požadovanými pracemi</t>
  </si>
  <si>
    <t>02944</t>
  </si>
  <si>
    <t>OSTAT POŽADAVKY - DOKUMENTACE SKUTEČ PROVEDENÍ V DIGIT FORMĚ</t>
  </si>
  <si>
    <t>Dokumentace skutečného provedení stavby (dále jen DSPS) - popsáno v obchodních podmínkách</t>
  </si>
  <si>
    <t>02945</t>
  </si>
  <si>
    <t>OSTAT POŽADAVKY - GEOMETRICKÝ PLÁN</t>
  </si>
  <si>
    <t>Geometrické plány - popsáno v obchodních podmínkách</t>
  </si>
  <si>
    <t>položka zahrnuje:
- přípravu podkladů, podání žádosti na katastrální úřad
- polní práce spojené s vyhotovením geometrického plánu
- výpočetní a grafické kancelářské práce
- úřední ověření výsledného geometrického plánu</t>
  </si>
  <si>
    <t>02946</t>
  </si>
  <si>
    <t>OSTAT POŽADAVKY - FOTODOKUMENTACE</t>
  </si>
  <si>
    <t>Fotodokumentace provádění stavby - popsáno v obchodních podmínkách</t>
  </si>
  <si>
    <t>položka zahrnuje:
- fotodokumentaci zadavatelem požadovaného děje a konstrukcí v požadovaných časových intervalech
- zadavatelem specifikované výstupy (fotografie v papírovém a digitálním formátu) v požadovaném počtu</t>
  </si>
  <si>
    <t>SO 000.b</t>
  </si>
  <si>
    <t>Vedlejší náklady</t>
  </si>
  <si>
    <t>00001</t>
  </si>
  <si>
    <t>R</t>
  </si>
  <si>
    <t xml:space="preserve">Vytyčení veškerých inženýrských sítí v prostoru staveniště - popsáno v obchodních podmínkách  a v projektové dokumentaci</t>
  </si>
  <si>
    <t>00006</t>
  </si>
  <si>
    <t>Zajištění povolení zvláštního užívání komunikací - popsáno v obchodních podmínkách, v zákoně č. 13/1997 Sb., a vyhlášce č. 104/1997</t>
  </si>
  <si>
    <t>00007</t>
  </si>
  <si>
    <t>Zajištění povolení užívání veřejného prostranství - popsáno v obchodních podmínkách</t>
  </si>
  <si>
    <t>00008</t>
  </si>
  <si>
    <t xml:space="preserve">Zajištění přístupů a příjezdů k sousedním nemovitostem  - popsáno v obchodních podmínkách, v zákoně č. 13/1997 Sb., a vyhlášce č. 104/1997</t>
  </si>
  <si>
    <t>00014</t>
  </si>
  <si>
    <t>Zajištění provedení a výstupů veškerých zkoušek a revizí - popsáno v obchodních podmínkách, technických podmínkách a normách ČSN</t>
  </si>
  <si>
    <t>02710</t>
  </si>
  <si>
    <t>POMOC PRÁCE ZŘÍZ NEBO ZAJIŠŤ OBJÍŽĎKY A PŘÍSTUP CESTY</t>
  </si>
  <si>
    <t>Přechodná úprava dopravního značení a přístupových cest, včetně údržby a úprav
během stavebních prací v souladu s TP a s platnými předpisy pro navrhování DZ na PK, vč.
vyhlášky č. 294/2015 Sb.
Stávající svislé dopravní značky se pro potřeby PDZ zachovají a dle potřeby
zakryjí, upraví nebo doplní. Přechodné SDZ (značky, směrovací desky, závory) se umístí na nosičích a podkladních deskách včetně
nutných přesunů dle jednotlivých fází (etap) výstavby, dodávky, montáže, demontáže, nájmu.
Včetně povolení k uzavírkám a projednání s dotčenými orgány.
Včetně stanovení dočasného dopravního značení.
Zahrnuje provizorní dopravní značení po celou dobu stavby.</t>
  </si>
  <si>
    <t>VV</t>
  </si>
  <si>
    <t>1 = 1,000 [A]</t>
  </si>
  <si>
    <t>Položka zahrnuje:
- veškeré náklady spojené se zřízením nebo zajištěním objížďky a přístupové cesty
Položka nezahrnuje:
- x</t>
  </si>
  <si>
    <t>SO 101.2</t>
  </si>
  <si>
    <t>Úpravy předláždění nám. Míru</t>
  </si>
  <si>
    <t>014102</t>
  </si>
  <si>
    <t>2</t>
  </si>
  <si>
    <t>POPLATKY ZA SKLÁDKU</t>
  </si>
  <si>
    <t>T</t>
  </si>
  <si>
    <t>Poplatek za zeminu a kamení.</t>
  </si>
  <si>
    <t>`Viz pol. č. 123735, 2,0 t/m3`37,167*2,0 = 74,334 [A]_x000d_
 `Viz pol. č. 132735, 2,0 t/m3` 28,72*2,0 = 57,440 [B]_x000d_
Celkové množství = 131,774</t>
  </si>
  <si>
    <t>Položka zahrnuje:
- veškeré poplatky provozovateli skládky související s uložením odpadu na skládce.
Položka nezahrnuje:
- x</t>
  </si>
  <si>
    <t>3</t>
  </si>
  <si>
    <t>Poplatek za beton.</t>
  </si>
  <si>
    <t>`Viz pol. č. 113185, dlažba, 2,3 t/m3` (30,714+1,206+0,198+3,3)*2,3 = 81,461 [A]_x000d_
 `Viz pol. č. 113524, obrubník a lože, 2,3 t/m3` (1,9+12,2+12,4)*0,08*2,3 = 4,876 [B]_x000d_
 `Viz pol. č. 11355, lože jednořádku, 2,3 t/m3` 12,3*0,01*2,3 = 0,283 [D]_x000d_
Celkové množství = 86,620</t>
  </si>
  <si>
    <t>1</t>
  </si>
  <si>
    <t>Zemní práce</t>
  </si>
  <si>
    <t>11317</t>
  </si>
  <si>
    <t>ODSTRAN KRYTU ZPEVNĚNÝCH PLOCH Z DLAŽEB KOSTEK</t>
  </si>
  <si>
    <t>M3</t>
  </si>
  <si>
    <t>Včetně očištění. Včetně odvozu na skládku města a složení._x000d_
Odvozná vzdálenost v režii zhotovitele.</t>
  </si>
  <si>
    <t>(17,7+8,0+0,0)*0,1 = 2,570 [A]</t>
  </si>
  <si>
    <t xml:space="preserve">Položka zahrnuje:
- veškerou manipulaci s vybouranou sutí a s vybouranými hmotami vč. uložení na skládku. 
Položka nezahrnuje:
-  poplatek za skládku, který se vykazuje v položce 0141** (s výjimkou malého množství bouraného materiálu, kde je možné poplatek zahrnout do jednotkové ceny bourání – tento fakt musí být uveden v doplňujícím textu k položce). jednotkové ceny bourání – tento fakt musí být uveden v doplňujícím textu k položce).</t>
  </si>
  <si>
    <t>113185</t>
  </si>
  <si>
    <t>ODSTRANĚNÍ KRYTU ZPEVNĚNÝCH PLOCH Z DLAŽDIC, ODVOZ DO 8KM</t>
  </si>
  <si>
    <t>Odvozná vzálenost v režii zhotovitele.</t>
  </si>
  <si>
    <t>`20x20` (20,1+0,0)*0,06 = 1,206 [A]_x000d_
 `30x40` (511,9+0,0)*0,06 = 30,714 [B]_x000d_
 `vlnky` (0,0+55,0)*0,06 = 3,300 [C]_x000d_
 `reliéfní dlažba` (3,3+0,0)*0,06 = 0,198 [F]_x000d_
Celkové množství = 35,418</t>
  </si>
  <si>
    <t>113524</t>
  </si>
  <si>
    <t>ODSTRANĚNÍ CHODNÍKOVÝCH A SILNIČNÍCH OBRUBNÍKŮ BETONOVÝCH, ODVOZ DO 5KM</t>
  </si>
  <si>
    <t>M</t>
  </si>
  <si>
    <t>Odvozná vzdálenost v režii zhotovitele.</t>
  </si>
  <si>
    <t>`Silniční obrubník` (0,0+12,2) = 12,200 [A]_x000d_
 `Chodníkový obrubník` (1,9+12,4) = 14,300 [B]_x000d_
 _x000d_
Celkové množství = 26,500</t>
  </si>
  <si>
    <t xml:space="preserve">Položka zahrnuje:
- veškerou manipulaci s vybouranou sutí a s vybouranými hmotami vč. uložení na skládku. 
Položka nezahrnuje:
-  poplatek za skládku, který se vykazuje v položce 0141** (s výjimkou malého množství bouraného materiálu, kde je možné poplatek zahrnout do jednotkové ceny bourání – tento fakt musí být uveden v doplňujícím textu k položce).</t>
  </si>
  <si>
    <t>11352B</t>
  </si>
  <si>
    <t>ODSTRANĚNÍ CHODNÍKOVÝCH A SILNIČNÍCH OBRUBNÍKŮ BETONOVÝCH - DOPRAVA</t>
  </si>
  <si>
    <t>tkm</t>
  </si>
  <si>
    <t>(4,876)*3 = 14,628 [A]</t>
  </si>
  <si>
    <t>Položka zahrnuje:
- samostatnou dopravu suti a vybouraných hmot.
Položka nezahrnuje:
- x
Způsob měření:
- množství se určí jako součin hmotnosti [t] a požadované vzdálenosti [km].</t>
  </si>
  <si>
    <t>11355</t>
  </si>
  <si>
    <t>ODSTRANĚNÍ OBRUB Z DLAŽEBNÍCH KOSTEK JEDNODUCHÝCH</t>
  </si>
  <si>
    <t>Včetně očištění. Odvoz kostek na skládku města. Odvoz betonového lože na skládku. Odvozná vzdálenost v režii zhotovitele, včetně složení.</t>
  </si>
  <si>
    <t>`Žulový jednořádek za mostem` (0,0+12,3) = 12,300 [A]</t>
  </si>
  <si>
    <t>123735</t>
  </si>
  <si>
    <t>ODKOP PRO SPOD STAVBU SILNIC A ŽELEZNIC TŘ. I, ODVOZ DO 8KM</t>
  </si>
  <si>
    <t>"`Odkopávky pod dlažbu, včetně odstranění lože u předláždění` "_x000d_
 ((2,4+8,0)+(2,4+52,1))*0,19 = 12,331 [B]_x000d_
 (554,6+61,3+5,0)*0,04 = 24,836 [C]_x000d_
Celkové množství = 37,167</t>
  </si>
  <si>
    <t xml:space="preserve"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 uložení zeminy (na skládku, do násypu) ani poplatky za skládku, vykazují se v položce č.0141**</t>
  </si>
  <si>
    <t>132735</t>
  </si>
  <si>
    <t>HLOUBENÍ RÝH ŠÍŘ DO 2M PAŽ I NEPAŽ TŘ. I, ODVOZ DO 8KM</t>
  </si>
  <si>
    <t>`Hloubení rýhy pro chráničku, průměrná hloubka 0,8 m, šířka 0,8 m` (34+3,0)*0,8*0,8 = 23,680 [B]_x000d_
 `Odkopávaní na úroveň zemní pláně pro VO uložené v chodníku` (20,0+12,0+6,0+4,0)*0,8*0,15 = 5,040 [C]_x000d_
Celkové množství = 28,720</t>
  </si>
  <si>
    <t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uložení zeminy (na skládku, do násypu) ani poplatky za skládku, vykazují se v položce č.0141**</t>
  </si>
  <si>
    <t>17120</t>
  </si>
  <si>
    <t>ULOŽENÍ SYPANINY DO NÁSYPŮ A NA SKLÁDKY BEZ ZHUTNĚNÍ</t>
  </si>
  <si>
    <t>z pol. 123735: 37,167 = 37,167 [A]_x000d_
z pol. 132735: 28,72 = 28,720 [B]_x000d_
Celkové množství = 65,887</t>
  </si>
  <si>
    <t xml:space="preserve">Položka zahrnuje:
- kompletní provedení zemní konstrukce do předepsaného tvaru
- ošetření úložiště po celou dobu práce v něm vč. klimatických opatření
- ztížení v okolí vedení, konstrukcí a objektů a jejich dočasné zajištění
- ztížení provádění ve ztížených podmínkách a stísněných prostorech
- ztížené ukládání sypaniny pod vodu
- ukládání po vrstvách a po jiných nutných částech (figurách) vč. dosypávek
- spouštění a nošení materiálu
- úprava, očištění a ochrana podloží a svahů
- svahování,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</si>
  <si>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17581</t>
  </si>
  <si>
    <t>OBSYP POTRUBÍ A OBJEKTŮ Z NAKUPOVANÝCH MATERIÁLŮ</t>
  </si>
  <si>
    <t>`Podsyp, obsyp a zásyp rýhy pro chráničky` 23,68 = 23,680 [D]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</si>
  <si>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 
Způsob měření:
- zemina vytlačená potrubím o DN 180mm se od kubatury obsypů neodečítá</t>
  </si>
  <si>
    <t>5</t>
  </si>
  <si>
    <t>Komunikace pozemní</t>
  </si>
  <si>
    <t>56333</t>
  </si>
  <si>
    <t>VOZOVKOVÉ VRSTVY ZE ŠTĚRKODRTI TL. DO 150MM</t>
  </si>
  <si>
    <t>M2</t>
  </si>
  <si>
    <t>`Pod dlažbu chodníku` ((8,0+2,4)+(52,1+2,4)) = 64,900 [A]_x000d_
 `Pod dlažbu chodníku nad vedením VO(20,0+12,0+6,0+4,0)*0,8 = 33,600 [B]_x000d_
Celkové množství = 98,500</t>
  </si>
  <si>
    <t>Položka zahrnuje:
- dodání kameniva předepsané kvality a zrnitosti
- rozprostření a zhutnění vrstvy v předepsané tloušťce
- zřízení vrstvy bez rozlišení šířky, pokládání vrstvy po etapách
Položka nezahrnuje:
- postřiky, nátěry</t>
  </si>
  <si>
    <t>582611</t>
  </si>
  <si>
    <t>KRYTY Z BETON DLAŽDIC SE ZÁMKEM ŠEDÝCH TL 60MM DO LOŽE Z KAM</t>
  </si>
  <si>
    <t>`Dlažba 20x20 bez fazet (zkosených hran)(554,6+52,1) = 606,700 [A]</t>
  </si>
  <si>
    <t>Položka zahrnuje:
- dodání dlažebního materiálu v požadované kvalitě, dodání materiálu pro předepsané lože v tloušťce předepsané dokumentací a pro předepsanou výplň spar
- očištění podkladu
- uložení dlažby dle předepsaného technologického předpisu včetně předepsané podkladní vrstvy a předepsané výplně spar
- zřízení vrstvy bez rozlišení šířky, pokládání vrstvy po etapách 
- úpravu napojení, ukončení podél obrubníků, dilatačních zařízení, odvodňovacích proužků, odvodňovačů, vpustí, šachet a pod., nestanoví-li zadávací dokumentace jinak
Položka nezahrnuje:
- postřiky, nátěry
- těsnění podél obrubníků, dilatačních zařízení, odvodňovacích proužků, odvodňovačů, vpustí, šachet a pod.</t>
  </si>
  <si>
    <t>582614</t>
  </si>
  <si>
    <t>KRYTY Z BETON DLAŽDIC SE ZÁMKEM BAREV TL 60MM DO LOŽE Z KAM</t>
  </si>
  <si>
    <t>`Dlažba 20x20 bez fazet (zkosených hran), červená, ,,nájezdy´´ pro cyklisty` (8,0+0,0) = 8,000 [A]</t>
  </si>
  <si>
    <t>58261A</t>
  </si>
  <si>
    <t>KRYTY Z BETON DLAŽDIC SE ZÁMKEM BAREV RELIÉF TL 60MM DO LOŽE Z KAM</t>
  </si>
  <si>
    <t xml:space="preserve">`Reliéfní dlažba 20x10`  (2,4+2,4) = 4,800 [A]</t>
  </si>
  <si>
    <t>587202</t>
  </si>
  <si>
    <t>PŘEDLÁŽDĚNÍ KRYTU Z DROBNÝCH KOSTEK</t>
  </si>
  <si>
    <t xml:space="preserve">`Předláždění na větvi na náměstí`  5 = 5,000 [A]</t>
  </si>
  <si>
    <t>Položka zahrnuje:
- pod pojmem *předláždění* se rozumí rozebrání stávající dlažby a pokládka dlažby ze stávajícího dlažebního materiálu (bez dodávky nového)
- nezbytnou manipulaci s tímto materiálem (nakládání, doprava, složení, očištění)
- dodání a rozprostření materiálu pro lože a jeho tloušťku předepsanou dokumentací a pro předepsanou výplň spar
Položka nezahrnuje:
- doplnění plochy s použitím nového materiálu (vykazuje se v položce č.582)</t>
  </si>
  <si>
    <t>587205</t>
  </si>
  <si>
    <t>PŘEDLÁŽDĚNÍ KRYTU Z BETONOVÝCH DLAŽDIC</t>
  </si>
  <si>
    <t>`Předláždění chodníku na náměstí` 61,3 = 61,300 [A]</t>
  </si>
  <si>
    <t>749</t>
  </si>
  <si>
    <t>Elektromontáže - ostatní práce a konstrukce</t>
  </si>
  <si>
    <t>702112</t>
  </si>
  <si>
    <t>KABELOVÝ ŽLAB ZEMNÍ VČETNĚ KRYTU SVĚTLÉ ŠÍŘKY PŘES 120 DO 250 MM</t>
  </si>
  <si>
    <t>"`Prodloužení chráničky na stávajícím vedení` 3,0"</t>
  </si>
  <si>
    <t>1. Položka obsahuje:
 – přípravu podkladu pro osazení
2. Položka neobsahuje:
 X
3. Způsob měření:
Měří se metr délkový.</t>
  </si>
  <si>
    <t>702212</t>
  </si>
  <si>
    <t>KABELOVÁ CHRÁNIČKA ZEMNÍ DN PŘES 100 DO 200 MM</t>
  </si>
  <si>
    <t>"34,0*2"</t>
  </si>
  <si>
    <t>8</t>
  </si>
  <si>
    <t>Trubní vedení</t>
  </si>
  <si>
    <t>89921</t>
  </si>
  <si>
    <t>VÝŠKOVÁ ÚPRAVA POKLOPŮ</t>
  </si>
  <si>
    <t>KUS</t>
  </si>
  <si>
    <t>"`Výšková úprava dle nového povrchu`"_x000d_
 `Šachty`8 = 8,000 [B]_x000d_
 `Hydrany, šoupata atd.`8 = 8,000 [C]_x000d_
Celkové množství = 16,000</t>
  </si>
  <si>
    <t>Položka zahrnuje:
- všechny nutné práce a materiály pro zvýšení nebo snížení zařízení (včetně nutné úpravy stávajícího povrchu vozovky nebo chodníku)
Položka nezahrnuje:
- x</t>
  </si>
  <si>
    <t>9</t>
  </si>
  <si>
    <t>Ostatní konstrukce a práce, bourání</t>
  </si>
  <si>
    <t>917223</t>
  </si>
  <si>
    <t>SILNIČNÍ A CHODNÍKOVÉ OBRUBY Z BETONOVÝCH OBRUBNÍKŮ ŠÍŘ 100MM</t>
  </si>
  <si>
    <t>4,7+11,4 = 16,100 [A]</t>
  </si>
  <si>
    <t>Položka zahrnuje:
- dodání a pokládku betonových obrubníků o rozměrech předepsaných zadávací dokumentací
- betonové lože i boční betonovou opěrku
Položka nezahrnuje:
- x</t>
  </si>
  <si>
    <t>917224</t>
  </si>
  <si>
    <t>SILNIČNÍ A CHODNÍKOVÉ OBRUBY Z BETONOVÝCH OBRUBNÍKŮ ŠÍŘ 150MM</t>
  </si>
  <si>
    <t xml:space="preserve">`Snížený betonový obrubník`4,0+4,0 = 8,000 [A]_x000d_
 `Přechodový obrubník levý` 1,0+1,0 = 2,000 [B]_x000d_
 `Přechodový obrubník pravý`(0,0+1,0) = 1,000 [C]_x000d_
 `Silniční obrubník přímý`   (4,8+6,3) = 11,100 [D]_x000d_
Celkové množství = 22,100</t>
  </si>
  <si>
    <t>93756</t>
  </si>
  <si>
    <t>MOBILIÁŘ - KOVOVÉ MŘÍŽE PRO STROMY</t>
  </si>
  <si>
    <t>Litinová mřiž ke stromům, včetně rámu. Kompletní provedení. Předpokladaná velikost 1500/500. Velikost bude upravena dle průměru stromu.</t>
  </si>
  <si>
    <t>"`Litinová mřiž ke stromům` 4"</t>
  </si>
  <si>
    <t>Položka zahrnuje:
- montáž, osazení a dodávku kompletního zařízení, předepsaného zadávací dokumentací (materiál uvedený v textu představuje rozhodující podíl ve výrobku)
- mimostavništní a vnitrostaveništní dopravu
- nezbytné zemní práce a základové konstrukce
- předepsanou povrchovou úpravu (nátěry a pod.)
Položka nezahrnuje:
- x</t>
  </si>
  <si>
    <t>97617</t>
  </si>
  <si>
    <t>VYBOURÁNÍ DROBNÝCH PŘEDMĚTŮ KOVOVÝCH</t>
  </si>
  <si>
    <t>Odvozná vzdálenost a likvidace v režii zhotovitele.</t>
  </si>
  <si>
    <t>"`Odstranění pítka, včetně utěsnění přípojek` 1"_x000d_
 "`Demontáž knihobudky a opětovná montáž. Knihobudka bude přesunuta na nové místo, které určí město. Včetně osazení, materiálu atd.` 1"_x000d_
 "`Demontáž košů` 6"_x000d_
 "Součet 8"</t>
  </si>
  <si>
    <t>Položka zahrnuje:
- veškerou manipulaci s vybouranou sutí a hmotami včetně uložení na skládku
- veškeré další práce plynoucí z technologického předpisu a z platných předpisů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</si>
  <si>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SO 401</t>
  </si>
  <si>
    <t>Přeložka veřejného osvětlení</t>
  </si>
  <si>
    <t>01</t>
  </si>
  <si>
    <t>Kabeláž a materiál</t>
  </si>
  <si>
    <t>R001</t>
  </si>
  <si>
    <t>Stožár silniční bezpaticový, výška 10m</t>
  </si>
  <si>
    <t>kus</t>
  </si>
  <si>
    <t>4.000000 = 4,000 [A]</t>
  </si>
  <si>
    <t>R002</t>
  </si>
  <si>
    <t>Svítidlo LED, 44.0 W, 7770 lm, 4000 K</t>
  </si>
  <si>
    <t>8.000000 = 8,000 [A]</t>
  </si>
  <si>
    <t>R003</t>
  </si>
  <si>
    <t>Výložník, l = 1,5m, dvouramenný</t>
  </si>
  <si>
    <t>R004</t>
  </si>
  <si>
    <t>Vybavení stožárů</t>
  </si>
  <si>
    <t>kpl</t>
  </si>
  <si>
    <t>R005</t>
  </si>
  <si>
    <t>Kabel CYKY 4x10</t>
  </si>
  <si>
    <t>m</t>
  </si>
  <si>
    <t>136.000000 = 136,000 [A]</t>
  </si>
  <si>
    <t>R006</t>
  </si>
  <si>
    <t xml:space="preserve">Zemnící pásek  FeZn 30x4</t>
  </si>
  <si>
    <t>R007</t>
  </si>
  <si>
    <t>Kulatina FeZn 10mm</t>
  </si>
  <si>
    <t>R008</t>
  </si>
  <si>
    <t>Kabelová chránička, prum = 63mm</t>
  </si>
  <si>
    <t>130.000000 = 130,000 [A]</t>
  </si>
  <si>
    <t>R009</t>
  </si>
  <si>
    <t>Kabelová spojka gelová IP68</t>
  </si>
  <si>
    <t>R010</t>
  </si>
  <si>
    <t>Pomocný montážní materiál</t>
  </si>
  <si>
    <t>1.000000 = 1,000 [A]</t>
  </si>
  <si>
    <t>02</t>
  </si>
  <si>
    <t>Montážní práce</t>
  </si>
  <si>
    <t>R011</t>
  </si>
  <si>
    <t>131251100</t>
  </si>
  <si>
    <t>Hloubení jam nezapažených v hornině třídy těžitelnosti I skupiny 3 objem do 20 m3 strojně</t>
  </si>
  <si>
    <t>m3</t>
  </si>
  <si>
    <t>Hloubení nezapažených jam a zářezů strojně s urovnáním dna do předepsaného profilu a spádu v hornině třídy těžitelnosti I skupiny 3 do 20 m3_x000d_
Odvozná vzdálenost v režii zhotovitele</t>
  </si>
  <si>
    <t>"6*0,5*0,5"</t>
  </si>
  <si>
    <t>132251104</t>
  </si>
  <si>
    <t>Hloubení rýh nezapažených š do 800 mm v hornině třídy těžitelnosti I skupiny 3 objem přes 100 m3 strojně</t>
  </si>
  <si>
    <t>Hloubení nezapažených rýh šířky do 800 mm strojně s urovnáním dna do předepsaného profilu a spádu v hornině třídy těžitelnosti I skupiny 3 přes 100 m3_x000d_
Odvozná vzdálenost v režii zhotovitele.</t>
  </si>
  <si>
    <t>"`Hloubení v chodníku a pod komunikací, šířka 0,65 m, hloubka průměrně 0,55 m pod zemní plání` (36,0+12,8+6,0+15,0)*0,65*0,55"</t>
  </si>
  <si>
    <t>174151101</t>
  </si>
  <si>
    <t>Zásyp jam, šachet rýh nebo kolem objektů sypaninou se zhutněním</t>
  </si>
  <si>
    <t>Zásyp sypaninou z jakékoliv horniny strojně s uložením výkopku ve vrstvách se zhutněním jam, šachet, rýh nebo kolem objektů v těchto vykopávkách_x000d_
Bude použit stávající vhodný vytěžený materiál z odkopávek.</t>
  </si>
  <si>
    <t>"`Zásyp rýhy, šířka 0,65 m, hloubka průměrně 0,2 m pod zemní plání` (36,0+12,8+6,0+15,0)*0,65*0,15"</t>
  </si>
  <si>
    <t>175151101</t>
  </si>
  <si>
    <t>Obsypání potrubí strojně sypaninou bez prohození, uloženou do 3 m</t>
  </si>
  <si>
    <t>Obsypání potrubí strojně sypaninou z vhodných třídy těžitelnosti I a II, skupiny 1 až 4 nebo materiálem připraveným podél výkopu ve vzdálenosti do 3 m od jeho kraje, pro jakoukoliv hloubku výkopu a míru zhutnění bez prohození sypaniny</t>
  </si>
  <si>
    <t>"`Lože a obsyp` (36,0+12,8+6,0+15,0)*0,65*0,35"</t>
  </si>
  <si>
    <t>58337303</t>
  </si>
  <si>
    <t>štěrkopísek frakce 0/8</t>
  </si>
  <si>
    <t>t</t>
  </si>
  <si>
    <t>"15,88 * 2 ` Přepočtené koeficientem množství"</t>
  </si>
  <si>
    <t>997</t>
  </si>
  <si>
    <t>Přesun sutě</t>
  </si>
  <si>
    <t>997221873</t>
  </si>
  <si>
    <t>Poplatek za uložení na recyklační skládce (skládkovné) stavebního odpadu zeminy a kamení zatříděného do Katalogu odpadů pod kódem 17 05 04</t>
  </si>
  <si>
    <t>Poplatek za uložení stavebního odpadu na recyklační skládce (skládkovné) zeminy a kamení zatříděného do Katalogu odpadů pod kódem 17 05 04</t>
  </si>
  <si>
    <t>"(24,954+1,5)*2,0"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</si>
</sst>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10">
    <font>
      <sz val="11"/>
      <name val="Calibri"/>
      <family val="2"/>
      <scheme val="minor"/>
    </font>
    <font>
      <sz val="11"/>
      <color rgb="FFD9D9D9"/>
      <name val="Calibri"/>
      <scheme val="minor"/>
    </font>
    <font>
      <sz val="10"/>
      <color rgb="FF000000"/>
      <name val="Arial"/>
    </font>
    <font>
      <b/>
      <sz val="16"/>
      <color rgb="FF000000"/>
      <name val="Arial"/>
    </font>
    <font>
      <b/>
      <sz val="11"/>
      <color rgb="FF000000"/>
      <name val="Arial"/>
    </font>
    <font>
      <sz val="10"/>
      <color rgb="FFFFFFFF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b/>
      <sz val="10"/>
      <color rgb="FF000000"/>
      <name val="Arial"/>
    </font>
    <font>
      <i/>
      <sz val="10"/>
      <color rgb="FF000000"/>
      <name val="Arial"/>
    </font>
  </fonts>
  <fills count="5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  <fill>
      <patternFill patternType="solid">
        <fgColor rgb="FFADD8E6"/>
      </patternFill>
    </fill>
  </fills>
  <borders count="19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14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center" vertical="center" wrapText="1"/>
    </xf>
    <xf numFmtId="0" fontId="4" fillId="0" borderId="0">
      <alignment horizontal="lef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8" fillId="0" borderId="0">
      <alignment horizontal="right" vertical="center" wrapText="1"/>
    </xf>
    <xf numFmtId="0" fontId="8" fillId="0" borderId="0">
      <alignment horizontal="left" vertical="center" wrapText="1"/>
    </xf>
    <xf numFmtId="0" fontId="8" fillId="0" borderId="0">
      <alignment horizontal="left" vertical="center" wrapText="1"/>
    </xf>
    <xf numFmtId="0" fontId="8" fillId="0" borderId="0">
      <alignment horizontal="left" vertical="center" wrapText="1"/>
    </xf>
    <xf numFmtId="0" fontId="8" fillId="0" borderId="0">
      <alignment horizontal="right" vertical="center" wrapText="1"/>
    </xf>
    <xf numFmtId="0" fontId="2" fillId="0" borderId="0">
      <alignment horizontal="left" vertical="center" wrapText="1"/>
    </xf>
    <xf numFmtId="0" fontId="2" fillId="0" borderId="0">
      <alignment horizontal="right" vertical="center" wrapText="1"/>
    </xf>
    <xf numFmtId="0" fontId="9" fillId="0" borderId="0">
      <alignment horizontal="left" vertical="center" wrapText="1"/>
    </xf>
  </cellStyleXfs>
  <cellXfs count="46">
    <xf numFmtId="0" fontId="0" fillId="0" borderId="0" xfId="0"/>
    <xf numFmtId="0" fontId="1" fillId="2" borderId="0" xfId="0" applyFont="1" applyFill="1"/>
    <xf numFmtId="0" fontId="0" fillId="2" borderId="1" xfId="0" applyFill="1" applyBorder="1"/>
    <xf numFmtId="0" fontId="0" fillId="2" borderId="2" xfId="0" applyFill="1" applyBorder="1"/>
    <xf numFmtId="0" fontId="2" fillId="2" borderId="2" xfId="1" applyFill="1" applyBorder="1">
      <alignment horizontal="left" vertical="center" wrapText="1"/>
    </xf>
    <xf numFmtId="0" fontId="0" fillId="2" borderId="3" xfId="0" applyFill="1" applyBorder="1"/>
    <xf numFmtId="0" fontId="0" fillId="2" borderId="4" xfId="0" applyFill="1" applyBorder="1"/>
    <xf numFmtId="0" fontId="0" fillId="2" borderId="0" xfId="0" applyFill="1" applyBorder="1"/>
    <xf numFmtId="0" fontId="3" fillId="2" borderId="0" xfId="2" applyFill="1" applyBorder="1">
      <alignment horizontal="center" vertical="center" wrapText="1"/>
    </xf>
    <xf numFmtId="0" fontId="0" fillId="2" borderId="5" xfId="0" applyFill="1" applyBorder="1"/>
    <xf numFmtId="0" fontId="0" fillId="2" borderId="0" xfId="0" applyFill="1"/>
    <xf numFmtId="0" fontId="4" fillId="2" borderId="4" xfId="3" applyFill="1" applyBorder="1">
      <alignment horizontal="left" vertical="center" wrapText="1"/>
    </xf>
    <xf numFmtId="0" fontId="4" fillId="2" borderId="0" xfId="3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4" fillId="2" borderId="0" xfId="3" applyFill="1" applyBorder="1">
      <alignment horizontal="left" vertical="center" wrapText="1"/>
    </xf>
    <xf numFmtId="0" fontId="0" fillId="2" borderId="6" xfId="0" applyFill="1" applyBorder="1" applyAlignment="1">
      <alignment horizontal="center"/>
    </xf>
    <xf numFmtId="165" fontId="0" fillId="2" borderId="6" xfId="0" applyNumberFormat="1" applyFill="1" applyBorder="1" applyAlignment="1">
      <alignment horizontal="center"/>
    </xf>
    <xf numFmtId="0" fontId="5" fillId="3" borderId="7" xfId="4" applyFill="1" applyBorder="1">
      <alignment horizontal="center" vertical="center" wrapText="1"/>
    </xf>
    <xf numFmtId="0" fontId="5" fillId="3" borderId="8" xfId="4" applyFill="1" applyBorder="1">
      <alignment horizontal="center" vertical="center" wrapText="1"/>
    </xf>
    <xf numFmtId="0" fontId="5" fillId="3" borderId="9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  <xf numFmtId="0" fontId="5" fillId="3" borderId="11" xfId="4" applyFill="1" applyBorder="1">
      <alignment horizontal="center" vertical="center" wrapText="1"/>
    </xf>
    <xf numFmtId="0" fontId="5" fillId="3" borderId="12" xfId="4" applyFill="1" applyBorder="1">
      <alignment horizontal="center" vertical="center" wrapText="1"/>
    </xf>
    <xf numFmtId="0" fontId="6" fillId="2" borderId="6" xfId="0" applyFont="1" applyFill="1" applyBorder="1"/>
    <xf numFmtId="0" fontId="6" fillId="2" borderId="13" xfId="0" applyFont="1" applyFill="1" applyBorder="1"/>
    <xf numFmtId="0" fontId="6" fillId="2" borderId="6" xfId="0" applyFont="1" applyFill="1" applyBorder="1" applyAlignment="1">
      <alignment horizontal="right"/>
    </xf>
    <xf numFmtId="0" fontId="6" fillId="2" borderId="14" xfId="0" applyFont="1" applyFill="1" applyBorder="1"/>
    <xf numFmtId="165" fontId="6" fillId="2" borderId="6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6" xfId="0" applyBorder="1" applyAlignment="1">
      <alignment wrapText="1"/>
    </xf>
    <xf numFmtId="0" fontId="0" fillId="0" borderId="6" xfId="0" applyBorder="1" applyAlignment="1">
      <alignment horizontal="center"/>
    </xf>
    <xf numFmtId="164" fontId="0" fillId="0" borderId="6" xfId="0" applyNumberFormat="1" applyBorder="1" applyAlignment="1">
      <alignment horizontal="center"/>
    </xf>
    <xf numFmtId="165" fontId="0" fillId="4" borderId="6" xfId="0" applyNumberFormat="1" applyFill="1" applyBorder="1" applyAlignment="1" applyProtection="1">
      <alignment horizontal="center"/>
      <protection locked="0"/>
    </xf>
    <xf numFmtId="165" fontId="0" fillId="0" borderId="6" xfId="0" applyNumberFormat="1" applyBorder="1" applyAlignment="1">
      <alignment horizontal="center"/>
    </xf>
    <xf numFmtId="165" fontId="0" fillId="0" borderId="0" xfId="0" applyNumberFormat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0" xfId="0" applyBorder="1" applyAlignment="1">
      <alignment wrapText="1"/>
    </xf>
    <xf numFmtId="0" fontId="7" fillId="0" borderId="6" xfId="0" applyFont="1" applyBorder="1" applyAlignment="1">
      <alignment wrapText="1"/>
    </xf>
    <xf numFmtId="0" fontId="0" fillId="0" borderId="17" xfId="0" applyBorder="1" applyAlignment="1">
      <alignment wrapText="1"/>
    </xf>
  </cellXfs>
  <cellStyles count="14">
    <cellStyle name="Normal" xfId="0" builtinId="0"/>
    <cellStyle name="NormalStyle" xfId="1"/>
    <cellStyle name="NadpisRekapitulaceSoupisPraciStyle" xfId="2"/>
    <cellStyle name="StavbaRozpocetHeaderStyle" xfId="3"/>
    <cellStyle name="NadpisySloupcuStyle" xfId="4"/>
    <cellStyle name="NadpisStrukturyStyle" xfId="5"/>
    <cellStyle name="RekapitulaceCenyStyle" xfId="6"/>
    <cellStyle name="StavebniDilStyle" xfId="7"/>
    <cellStyle name="NormalBoldStyle" xfId="8"/>
    <cellStyle name="NormalBoldLeftStyle" xfId="9"/>
    <cellStyle name="NormalBoldRightStyle" xfId="10"/>
    <cellStyle name="NormalLeftStyle" xfId="11"/>
    <cellStyle name="NormalRightStyle" xfId="12"/>
    <cellStyle name="PolDoplnInfoStyle" xfId="13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</v>
      </c>
      <c r="I3" s="16">
        <f>SUMIFS(I9:I21,A9:A21,"SD")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0.12</v>
      </c>
      <c r="P4">
        <v>2</v>
      </c>
    </row>
    <row r="5">
      <c r="A5" s="10" t="s">
        <v>12</v>
      </c>
      <c r="B5" s="11" t="s">
        <v>13</v>
      </c>
      <c r="C5" s="12" t="s">
        <v>7</v>
      </c>
      <c r="D5" s="13"/>
      <c r="E5" s="14" t="s">
        <v>14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27</v>
      </c>
      <c r="D9" s="26"/>
      <c r="E9" s="23" t="s">
        <v>28</v>
      </c>
      <c r="F9" s="26"/>
      <c r="G9" s="26"/>
      <c r="H9" s="26"/>
      <c r="I9" s="27">
        <f>SUMIFS(I10:I21,A10:A21,"P")</f>
        <v>0</v>
      </c>
      <c r="J9" s="28"/>
    </row>
    <row r="10">
      <c r="A10" s="29" t="s">
        <v>29</v>
      </c>
      <c r="B10" s="29">
        <v>1</v>
      </c>
      <c r="C10" s="30" t="s">
        <v>30</v>
      </c>
      <c r="D10" s="29" t="s">
        <v>31</v>
      </c>
      <c r="E10" s="31" t="s">
        <v>32</v>
      </c>
      <c r="F10" s="32" t="s">
        <v>33</v>
      </c>
      <c r="G10" s="33">
        <v>1</v>
      </c>
      <c r="H10" s="34">
        <v>0</v>
      </c>
      <c r="I10" s="35">
        <f>ROUND(G10*H10,P4)</f>
        <v>0</v>
      </c>
      <c r="J10" s="29"/>
      <c r="O10" s="36">
        <f>I10*0.21</f>
        <v>0</v>
      </c>
      <c r="P10">
        <v>3</v>
      </c>
    </row>
    <row r="11">
      <c r="A11" s="29" t="s">
        <v>34</v>
      </c>
      <c r="B11" s="37"/>
      <c r="C11" s="38"/>
      <c r="D11" s="38"/>
      <c r="E11" s="31" t="s">
        <v>35</v>
      </c>
      <c r="F11" s="38"/>
      <c r="G11" s="38"/>
      <c r="H11" s="38"/>
      <c r="I11" s="38"/>
      <c r="J11" s="39"/>
    </row>
    <row r="12" ht="30">
      <c r="A12" s="29" t="s">
        <v>36</v>
      </c>
      <c r="B12" s="37"/>
      <c r="C12" s="38"/>
      <c r="D12" s="38"/>
      <c r="E12" s="31" t="s">
        <v>37</v>
      </c>
      <c r="F12" s="38"/>
      <c r="G12" s="38"/>
      <c r="H12" s="38"/>
      <c r="I12" s="38"/>
      <c r="J12" s="39"/>
    </row>
    <row r="13">
      <c r="A13" s="29" t="s">
        <v>29</v>
      </c>
      <c r="B13" s="29">
        <v>2</v>
      </c>
      <c r="C13" s="30" t="s">
        <v>38</v>
      </c>
      <c r="D13" s="29" t="s">
        <v>31</v>
      </c>
      <c r="E13" s="31" t="s">
        <v>39</v>
      </c>
      <c r="F13" s="32" t="s">
        <v>33</v>
      </c>
      <c r="G13" s="33">
        <v>1</v>
      </c>
      <c r="H13" s="34">
        <v>0</v>
      </c>
      <c r="I13" s="35">
        <f>ROUND(G13*H13,P4)</f>
        <v>0</v>
      </c>
      <c r="J13" s="29"/>
      <c r="O13" s="36">
        <f>I13*0.21</f>
        <v>0</v>
      </c>
      <c r="P13">
        <v>3</v>
      </c>
    </row>
    <row r="14" ht="30">
      <c r="A14" s="29" t="s">
        <v>34</v>
      </c>
      <c r="B14" s="37"/>
      <c r="C14" s="38"/>
      <c r="D14" s="38"/>
      <c r="E14" s="31" t="s">
        <v>40</v>
      </c>
      <c r="F14" s="38"/>
      <c r="G14" s="38"/>
      <c r="H14" s="38"/>
      <c r="I14" s="38"/>
      <c r="J14" s="39"/>
    </row>
    <row r="15" ht="30">
      <c r="A15" s="29" t="s">
        <v>36</v>
      </c>
      <c r="B15" s="37"/>
      <c r="C15" s="38"/>
      <c r="D15" s="38"/>
      <c r="E15" s="31" t="s">
        <v>37</v>
      </c>
      <c r="F15" s="38"/>
      <c r="G15" s="38"/>
      <c r="H15" s="38"/>
      <c r="I15" s="38"/>
      <c r="J15" s="39"/>
    </row>
    <row r="16">
      <c r="A16" s="29" t="s">
        <v>29</v>
      </c>
      <c r="B16" s="29">
        <v>3</v>
      </c>
      <c r="C16" s="30" t="s">
        <v>41</v>
      </c>
      <c r="D16" s="29" t="s">
        <v>31</v>
      </c>
      <c r="E16" s="31" t="s">
        <v>42</v>
      </c>
      <c r="F16" s="32" t="s">
        <v>33</v>
      </c>
      <c r="G16" s="33">
        <v>1</v>
      </c>
      <c r="H16" s="34">
        <v>0</v>
      </c>
      <c r="I16" s="35">
        <f>ROUND(G16*H16,P4)</f>
        <v>0</v>
      </c>
      <c r="J16" s="29"/>
      <c r="O16" s="36">
        <f>I16*0.21</f>
        <v>0</v>
      </c>
      <c r="P16">
        <v>3</v>
      </c>
    </row>
    <row r="17">
      <c r="A17" s="29" t="s">
        <v>34</v>
      </c>
      <c r="B17" s="37"/>
      <c r="C17" s="38"/>
      <c r="D17" s="38"/>
      <c r="E17" s="31" t="s">
        <v>43</v>
      </c>
      <c r="F17" s="38"/>
      <c r="G17" s="38"/>
      <c r="H17" s="38"/>
      <c r="I17" s="38"/>
      <c r="J17" s="39"/>
    </row>
    <row r="18" ht="75">
      <c r="A18" s="29" t="s">
        <v>36</v>
      </c>
      <c r="B18" s="37"/>
      <c r="C18" s="38"/>
      <c r="D18" s="38"/>
      <c r="E18" s="31" t="s">
        <v>44</v>
      </c>
      <c r="F18" s="38"/>
      <c r="G18" s="38"/>
      <c r="H18" s="38"/>
      <c r="I18" s="38"/>
      <c r="J18" s="39"/>
    </row>
    <row r="19">
      <c r="A19" s="29" t="s">
        <v>29</v>
      </c>
      <c r="B19" s="29">
        <v>4</v>
      </c>
      <c r="C19" s="30" t="s">
        <v>45</v>
      </c>
      <c r="D19" s="29" t="s">
        <v>31</v>
      </c>
      <c r="E19" s="31" t="s">
        <v>46</v>
      </c>
      <c r="F19" s="32" t="s">
        <v>33</v>
      </c>
      <c r="G19" s="33">
        <v>1</v>
      </c>
      <c r="H19" s="34">
        <v>0</v>
      </c>
      <c r="I19" s="35">
        <f>ROUND(G19*H19,P4)</f>
        <v>0</v>
      </c>
      <c r="J19" s="29"/>
      <c r="O19" s="36">
        <f>I19*0.21</f>
        <v>0</v>
      </c>
      <c r="P19">
        <v>3</v>
      </c>
    </row>
    <row r="20">
      <c r="A20" s="29" t="s">
        <v>34</v>
      </c>
      <c r="B20" s="37"/>
      <c r="C20" s="38"/>
      <c r="D20" s="38"/>
      <c r="E20" s="31" t="s">
        <v>47</v>
      </c>
      <c r="F20" s="38"/>
      <c r="G20" s="38"/>
      <c r="H20" s="38"/>
      <c r="I20" s="38"/>
      <c r="J20" s="39"/>
    </row>
    <row r="21" ht="75">
      <c r="A21" s="29" t="s">
        <v>36</v>
      </c>
      <c r="B21" s="40"/>
      <c r="C21" s="41"/>
      <c r="D21" s="41"/>
      <c r="E21" s="31" t="s">
        <v>48</v>
      </c>
      <c r="F21" s="41"/>
      <c r="G21" s="41"/>
      <c r="H21" s="41"/>
      <c r="I21" s="41"/>
      <c r="J21" s="42"/>
    </row>
  </sheetData>
  <sheetProtection sheet="1" objects="1" scenarios="1" spinCount="100000" saltValue="OeJ1z697cguo6lE5km8+vmPW/MCoucbH5iufNRcrJrahHf9uY1/+HYssyDHQQoqrDEaqvf6uaPegyX5TUhqrgw==" hashValue="1FAFpJpGAjNBUqWsIVn8CBhJnjfVNyRSv4j2o7+SW5+hCKxALnYenAYWT5Ac1HcfOz+BSZ+YlYMonYqDoqxcGg==" algorithmName="SHA-512" password="CBEA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49</v>
      </c>
      <c r="I3" s="16">
        <f>SUMIFS(I9:I28,A9:A28,"SD")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0.12</v>
      </c>
      <c r="P4">
        <v>2</v>
      </c>
    </row>
    <row r="5">
      <c r="A5" s="10" t="s">
        <v>12</v>
      </c>
      <c r="B5" s="11" t="s">
        <v>13</v>
      </c>
      <c r="C5" s="12" t="s">
        <v>49</v>
      </c>
      <c r="D5" s="13"/>
      <c r="E5" s="14" t="s">
        <v>50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27</v>
      </c>
      <c r="D9" s="26"/>
      <c r="E9" s="23" t="s">
        <v>28</v>
      </c>
      <c r="F9" s="26"/>
      <c r="G9" s="26"/>
      <c r="H9" s="26"/>
      <c r="I9" s="27">
        <f>SUMIFS(I10:I28,A10:A28,"P")</f>
        <v>0</v>
      </c>
      <c r="J9" s="28"/>
    </row>
    <row r="10" ht="30">
      <c r="A10" s="29" t="s">
        <v>29</v>
      </c>
      <c r="B10" s="29">
        <v>1</v>
      </c>
      <c r="C10" s="30" t="s">
        <v>51</v>
      </c>
      <c r="D10" s="29" t="s">
        <v>52</v>
      </c>
      <c r="E10" s="31" t="s">
        <v>53</v>
      </c>
      <c r="F10" s="32" t="s">
        <v>33</v>
      </c>
      <c r="G10" s="33">
        <v>1</v>
      </c>
      <c r="H10" s="34">
        <v>0</v>
      </c>
      <c r="I10" s="35">
        <f>ROUND(G10*H10,P4)</f>
        <v>0</v>
      </c>
      <c r="J10" s="29"/>
      <c r="O10" s="36">
        <f>I10*0.21</f>
        <v>0</v>
      </c>
      <c r="P10">
        <v>3</v>
      </c>
    </row>
    <row r="11">
      <c r="A11" s="29" t="s">
        <v>34</v>
      </c>
      <c r="B11" s="37"/>
      <c r="C11" s="38"/>
      <c r="D11" s="38"/>
      <c r="E11" s="43" t="s">
        <v>31</v>
      </c>
      <c r="F11" s="38"/>
      <c r="G11" s="38"/>
      <c r="H11" s="38"/>
      <c r="I11" s="38"/>
      <c r="J11" s="39"/>
    </row>
    <row r="12">
      <c r="A12" s="29" t="s">
        <v>36</v>
      </c>
      <c r="B12" s="37"/>
      <c r="C12" s="38"/>
      <c r="D12" s="38"/>
      <c r="E12" s="43" t="s">
        <v>31</v>
      </c>
      <c r="F12" s="38"/>
      <c r="G12" s="38"/>
      <c r="H12" s="38"/>
      <c r="I12" s="38"/>
      <c r="J12" s="39"/>
    </row>
    <row r="13" ht="30">
      <c r="A13" s="29" t="s">
        <v>29</v>
      </c>
      <c r="B13" s="29">
        <v>4</v>
      </c>
      <c r="C13" s="30" t="s">
        <v>54</v>
      </c>
      <c r="D13" s="29" t="s">
        <v>52</v>
      </c>
      <c r="E13" s="31" t="s">
        <v>55</v>
      </c>
      <c r="F13" s="32" t="s">
        <v>33</v>
      </c>
      <c r="G13" s="33">
        <v>1</v>
      </c>
      <c r="H13" s="34">
        <v>0</v>
      </c>
      <c r="I13" s="35">
        <f>ROUND(G13*H13,P4)</f>
        <v>0</v>
      </c>
      <c r="J13" s="29"/>
      <c r="O13" s="36">
        <f>I13*0.21</f>
        <v>0</v>
      </c>
      <c r="P13">
        <v>3</v>
      </c>
    </row>
    <row r="14">
      <c r="A14" s="29" t="s">
        <v>34</v>
      </c>
      <c r="B14" s="37"/>
      <c r="C14" s="38"/>
      <c r="D14" s="38"/>
      <c r="E14" s="43" t="s">
        <v>31</v>
      </c>
      <c r="F14" s="38"/>
      <c r="G14" s="38"/>
      <c r="H14" s="38"/>
      <c r="I14" s="38"/>
      <c r="J14" s="39"/>
    </row>
    <row r="15">
      <c r="A15" s="29" t="s">
        <v>36</v>
      </c>
      <c r="B15" s="37"/>
      <c r="C15" s="38"/>
      <c r="D15" s="38"/>
      <c r="E15" s="43" t="s">
        <v>31</v>
      </c>
      <c r="F15" s="38"/>
      <c r="G15" s="38"/>
      <c r="H15" s="38"/>
      <c r="I15" s="38"/>
      <c r="J15" s="39"/>
    </row>
    <row r="16" ht="30">
      <c r="A16" s="29" t="s">
        <v>29</v>
      </c>
      <c r="B16" s="29">
        <v>5</v>
      </c>
      <c r="C16" s="30" t="s">
        <v>56</v>
      </c>
      <c r="D16" s="29" t="s">
        <v>52</v>
      </c>
      <c r="E16" s="31" t="s">
        <v>57</v>
      </c>
      <c r="F16" s="32" t="s">
        <v>33</v>
      </c>
      <c r="G16" s="33">
        <v>1</v>
      </c>
      <c r="H16" s="34">
        <v>0</v>
      </c>
      <c r="I16" s="35">
        <f>ROUND(G16*H16,P4)</f>
        <v>0</v>
      </c>
      <c r="J16" s="29"/>
      <c r="O16" s="36">
        <f>I16*0.21</f>
        <v>0</v>
      </c>
      <c r="P16">
        <v>3</v>
      </c>
    </row>
    <row r="17">
      <c r="A17" s="29" t="s">
        <v>34</v>
      </c>
      <c r="B17" s="37"/>
      <c r="C17" s="38"/>
      <c r="D17" s="38"/>
      <c r="E17" s="43" t="s">
        <v>31</v>
      </c>
      <c r="F17" s="38"/>
      <c r="G17" s="38"/>
      <c r="H17" s="38"/>
      <c r="I17" s="38"/>
      <c r="J17" s="39"/>
    </row>
    <row r="18">
      <c r="A18" s="29" t="s">
        <v>36</v>
      </c>
      <c r="B18" s="37"/>
      <c r="C18" s="38"/>
      <c r="D18" s="38"/>
      <c r="E18" s="43" t="s">
        <v>31</v>
      </c>
      <c r="F18" s="38"/>
      <c r="G18" s="38"/>
      <c r="H18" s="38"/>
      <c r="I18" s="38"/>
      <c r="J18" s="39"/>
    </row>
    <row r="19" ht="30">
      <c r="A19" s="29" t="s">
        <v>29</v>
      </c>
      <c r="B19" s="29">
        <v>6</v>
      </c>
      <c r="C19" s="30" t="s">
        <v>58</v>
      </c>
      <c r="D19" s="29" t="s">
        <v>52</v>
      </c>
      <c r="E19" s="31" t="s">
        <v>59</v>
      </c>
      <c r="F19" s="32" t="s">
        <v>33</v>
      </c>
      <c r="G19" s="33">
        <v>1</v>
      </c>
      <c r="H19" s="34">
        <v>0</v>
      </c>
      <c r="I19" s="35">
        <f>ROUND(G19*H19,P4)</f>
        <v>0</v>
      </c>
      <c r="J19" s="29"/>
      <c r="O19" s="36">
        <f>I19*0.21</f>
        <v>0</v>
      </c>
      <c r="P19">
        <v>3</v>
      </c>
    </row>
    <row r="20">
      <c r="A20" s="29" t="s">
        <v>34</v>
      </c>
      <c r="B20" s="37"/>
      <c r="C20" s="38"/>
      <c r="D20" s="38"/>
      <c r="E20" s="43" t="s">
        <v>31</v>
      </c>
      <c r="F20" s="38"/>
      <c r="G20" s="38"/>
      <c r="H20" s="38"/>
      <c r="I20" s="38"/>
      <c r="J20" s="39"/>
    </row>
    <row r="21">
      <c r="A21" s="29" t="s">
        <v>36</v>
      </c>
      <c r="B21" s="37"/>
      <c r="C21" s="38"/>
      <c r="D21" s="38"/>
      <c r="E21" s="43" t="s">
        <v>31</v>
      </c>
      <c r="F21" s="38"/>
      <c r="G21" s="38"/>
      <c r="H21" s="38"/>
      <c r="I21" s="38"/>
      <c r="J21" s="39"/>
    </row>
    <row r="22" ht="30">
      <c r="A22" s="29" t="s">
        <v>29</v>
      </c>
      <c r="B22" s="29">
        <v>7</v>
      </c>
      <c r="C22" s="30" t="s">
        <v>60</v>
      </c>
      <c r="D22" s="29" t="s">
        <v>52</v>
      </c>
      <c r="E22" s="31" t="s">
        <v>61</v>
      </c>
      <c r="F22" s="32" t="s">
        <v>33</v>
      </c>
      <c r="G22" s="33">
        <v>1</v>
      </c>
      <c r="H22" s="34">
        <v>0</v>
      </c>
      <c r="I22" s="35">
        <f>ROUND(G22*H22,P4)</f>
        <v>0</v>
      </c>
      <c r="J22" s="29"/>
      <c r="O22" s="36">
        <f>I22*0.21</f>
        <v>0</v>
      </c>
      <c r="P22">
        <v>3</v>
      </c>
    </row>
    <row r="23">
      <c r="A23" s="29" t="s">
        <v>34</v>
      </c>
      <c r="B23" s="37"/>
      <c r="C23" s="38"/>
      <c r="D23" s="38"/>
      <c r="E23" s="43" t="s">
        <v>31</v>
      </c>
      <c r="F23" s="38"/>
      <c r="G23" s="38"/>
      <c r="H23" s="38"/>
      <c r="I23" s="38"/>
      <c r="J23" s="39"/>
    </row>
    <row r="24">
      <c r="A24" s="29" t="s">
        <v>36</v>
      </c>
      <c r="B24" s="37"/>
      <c r="C24" s="38"/>
      <c r="D24" s="38"/>
      <c r="E24" s="43" t="s">
        <v>31</v>
      </c>
      <c r="F24" s="38"/>
      <c r="G24" s="38"/>
      <c r="H24" s="38"/>
      <c r="I24" s="38"/>
      <c r="J24" s="39"/>
    </row>
    <row r="25">
      <c r="A25" s="29" t="s">
        <v>29</v>
      </c>
      <c r="B25" s="29">
        <v>8</v>
      </c>
      <c r="C25" s="30" t="s">
        <v>62</v>
      </c>
      <c r="D25" s="29" t="s">
        <v>31</v>
      </c>
      <c r="E25" s="31" t="s">
        <v>63</v>
      </c>
      <c r="F25" s="32" t="s">
        <v>33</v>
      </c>
      <c r="G25" s="33">
        <v>1</v>
      </c>
      <c r="H25" s="34">
        <v>0</v>
      </c>
      <c r="I25" s="35">
        <f>ROUND(G25*H25,P4)</f>
        <v>0</v>
      </c>
      <c r="J25" s="29"/>
      <c r="O25" s="36">
        <f>I25*0.21</f>
        <v>0</v>
      </c>
      <c r="P25">
        <v>3</v>
      </c>
    </row>
    <row r="26" ht="225">
      <c r="A26" s="29" t="s">
        <v>34</v>
      </c>
      <c r="B26" s="37"/>
      <c r="C26" s="38"/>
      <c r="D26" s="38"/>
      <c r="E26" s="31" t="s">
        <v>64</v>
      </c>
      <c r="F26" s="38"/>
      <c r="G26" s="38"/>
      <c r="H26" s="38"/>
      <c r="I26" s="38"/>
      <c r="J26" s="39"/>
    </row>
    <row r="27">
      <c r="A27" s="29" t="s">
        <v>65</v>
      </c>
      <c r="B27" s="37"/>
      <c r="C27" s="38"/>
      <c r="D27" s="38"/>
      <c r="E27" s="44" t="s">
        <v>66</v>
      </c>
      <c r="F27" s="38"/>
      <c r="G27" s="38"/>
      <c r="H27" s="38"/>
      <c r="I27" s="38"/>
      <c r="J27" s="39"/>
    </row>
    <row r="28" ht="75">
      <c r="A28" s="29" t="s">
        <v>36</v>
      </c>
      <c r="B28" s="40"/>
      <c r="C28" s="41"/>
      <c r="D28" s="41"/>
      <c r="E28" s="31" t="s">
        <v>67</v>
      </c>
      <c r="F28" s="41"/>
      <c r="G28" s="41"/>
      <c r="H28" s="41"/>
      <c r="I28" s="41"/>
      <c r="J28" s="42"/>
    </row>
  </sheetData>
  <sheetProtection sheet="1" objects="1" scenarios="1" spinCount="100000" saltValue="9qQVlOqYAaEDVF6Ya0Dlmu+xuN7msn6PKhBmqRhjvnWPuvTDp9Q3Vq6lLTWRLEUTBSyDUj9M/eaupZ5LW4OOyQ==" hashValue="gPEiMgzGwnOtwuo28bmsGMsqV+xdpXtjUZN7asADCoQStas9b3zGQBFbT/XWz3FP6rivM5LbukA4QVIgYq3n7Q==" algorithmName="SHA-512" password="CBEA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68</v>
      </c>
      <c r="I3" s="16">
        <f>SUMIFS(I8:I109,A8:A109,"SD")</f>
        <v>0</v>
      </c>
      <c r="J3" s="9"/>
      <c r="O3">
        <v>0</v>
      </c>
      <c r="P3">
        <v>2</v>
      </c>
    </row>
    <row r="4">
      <c r="A4" s="10" t="s">
        <v>8</v>
      </c>
      <c r="B4" s="11" t="s">
        <v>13</v>
      </c>
      <c r="C4" s="12" t="s">
        <v>68</v>
      </c>
      <c r="D4" s="13"/>
      <c r="E4" s="14" t="s">
        <v>69</v>
      </c>
      <c r="F4" s="7"/>
      <c r="G4" s="7"/>
      <c r="H4" s="7"/>
      <c r="I4" s="7"/>
      <c r="J4" s="9"/>
      <c r="O4">
        <v>0.12</v>
      </c>
      <c r="P4">
        <v>2</v>
      </c>
    </row>
    <row r="5">
      <c r="A5" s="17" t="s">
        <v>15</v>
      </c>
      <c r="B5" s="18" t="s">
        <v>16</v>
      </c>
      <c r="C5" s="19" t="s">
        <v>17</v>
      </c>
      <c r="D5" s="19" t="s">
        <v>18</v>
      </c>
      <c r="E5" s="19" t="s">
        <v>19</v>
      </c>
      <c r="F5" s="19" t="s">
        <v>20</v>
      </c>
      <c r="G5" s="19" t="s">
        <v>21</v>
      </c>
      <c r="H5" s="19" t="s">
        <v>22</v>
      </c>
      <c r="I5" s="19"/>
      <c r="J5" s="20" t="s">
        <v>23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24</v>
      </c>
      <c r="I6" s="19" t="s">
        <v>25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26</v>
      </c>
      <c r="B8" s="24"/>
      <c r="C8" s="25" t="s">
        <v>27</v>
      </c>
      <c r="D8" s="26"/>
      <c r="E8" s="23" t="s">
        <v>28</v>
      </c>
      <c r="F8" s="26"/>
      <c r="G8" s="26"/>
      <c r="H8" s="26"/>
      <c r="I8" s="27">
        <f>SUMIFS(I9:I16,A9:A16,"P")</f>
        <v>0</v>
      </c>
      <c r="J8" s="28"/>
    </row>
    <row r="9">
      <c r="A9" s="29" t="s">
        <v>29</v>
      </c>
      <c r="B9" s="29">
        <v>1</v>
      </c>
      <c r="C9" s="30" t="s">
        <v>70</v>
      </c>
      <c r="D9" s="29" t="s">
        <v>71</v>
      </c>
      <c r="E9" s="31" t="s">
        <v>72</v>
      </c>
      <c r="F9" s="32" t="s">
        <v>73</v>
      </c>
      <c r="G9" s="33">
        <v>131.774</v>
      </c>
      <c r="H9" s="34">
        <v>0</v>
      </c>
      <c r="I9" s="35">
        <f>ROUND(G9*H9,P4)</f>
        <v>0</v>
      </c>
      <c r="J9" s="29"/>
      <c r="O9" s="36">
        <f>I9*0.21</f>
        <v>0</v>
      </c>
      <c r="P9">
        <v>3</v>
      </c>
    </row>
    <row r="10">
      <c r="A10" s="29" t="s">
        <v>34</v>
      </c>
      <c r="B10" s="37"/>
      <c r="C10" s="38"/>
      <c r="D10" s="38"/>
      <c r="E10" s="31" t="s">
        <v>74</v>
      </c>
      <c r="F10" s="38"/>
      <c r="G10" s="38"/>
      <c r="H10" s="38"/>
      <c r="I10" s="38"/>
      <c r="J10" s="39"/>
    </row>
    <row r="11" ht="45">
      <c r="A11" s="29" t="s">
        <v>65</v>
      </c>
      <c r="B11" s="37"/>
      <c r="C11" s="38"/>
      <c r="D11" s="38"/>
      <c r="E11" s="44" t="s">
        <v>75</v>
      </c>
      <c r="F11" s="38"/>
      <c r="G11" s="38"/>
      <c r="H11" s="38"/>
      <c r="I11" s="38"/>
      <c r="J11" s="39"/>
    </row>
    <row r="12" ht="75">
      <c r="A12" s="29" t="s">
        <v>36</v>
      </c>
      <c r="B12" s="37"/>
      <c r="C12" s="38"/>
      <c r="D12" s="38"/>
      <c r="E12" s="31" t="s">
        <v>76</v>
      </c>
      <c r="F12" s="38"/>
      <c r="G12" s="38"/>
      <c r="H12" s="38"/>
      <c r="I12" s="38"/>
      <c r="J12" s="39"/>
    </row>
    <row r="13">
      <c r="A13" s="29" t="s">
        <v>29</v>
      </c>
      <c r="B13" s="29">
        <v>2</v>
      </c>
      <c r="C13" s="30" t="s">
        <v>70</v>
      </c>
      <c r="D13" s="29" t="s">
        <v>77</v>
      </c>
      <c r="E13" s="31" t="s">
        <v>72</v>
      </c>
      <c r="F13" s="32" t="s">
        <v>73</v>
      </c>
      <c r="G13" s="33">
        <v>86.620000000000005</v>
      </c>
      <c r="H13" s="34">
        <v>0</v>
      </c>
      <c r="I13" s="35">
        <f>ROUND(G13*H13,P4)</f>
        <v>0</v>
      </c>
      <c r="J13" s="29"/>
      <c r="O13" s="36">
        <f>I13*0.21</f>
        <v>0</v>
      </c>
      <c r="P13">
        <v>3</v>
      </c>
    </row>
    <row r="14">
      <c r="A14" s="29" t="s">
        <v>34</v>
      </c>
      <c r="B14" s="37"/>
      <c r="C14" s="38"/>
      <c r="D14" s="38"/>
      <c r="E14" s="31" t="s">
        <v>78</v>
      </c>
      <c r="F14" s="38"/>
      <c r="G14" s="38"/>
      <c r="H14" s="38"/>
      <c r="I14" s="38"/>
      <c r="J14" s="39"/>
    </row>
    <row r="15" ht="90">
      <c r="A15" s="29" t="s">
        <v>65</v>
      </c>
      <c r="B15" s="37"/>
      <c r="C15" s="38"/>
      <c r="D15" s="38"/>
      <c r="E15" s="44" t="s">
        <v>79</v>
      </c>
      <c r="F15" s="38"/>
      <c r="G15" s="38"/>
      <c r="H15" s="38"/>
      <c r="I15" s="38"/>
      <c r="J15" s="39"/>
    </row>
    <row r="16" ht="75">
      <c r="A16" s="29" t="s">
        <v>36</v>
      </c>
      <c r="B16" s="37"/>
      <c r="C16" s="38"/>
      <c r="D16" s="38"/>
      <c r="E16" s="31" t="s">
        <v>76</v>
      </c>
      <c r="F16" s="38"/>
      <c r="G16" s="38"/>
      <c r="H16" s="38"/>
      <c r="I16" s="38"/>
      <c r="J16" s="39"/>
    </row>
    <row r="17">
      <c r="A17" s="23" t="s">
        <v>26</v>
      </c>
      <c r="B17" s="24"/>
      <c r="C17" s="25" t="s">
        <v>80</v>
      </c>
      <c r="D17" s="26"/>
      <c r="E17" s="23" t="s">
        <v>81</v>
      </c>
      <c r="F17" s="26"/>
      <c r="G17" s="26"/>
      <c r="H17" s="26"/>
      <c r="I17" s="27">
        <f>SUMIFS(I18:I53,A18:A53,"P")</f>
        <v>0</v>
      </c>
      <c r="J17" s="28"/>
    </row>
    <row r="18">
      <c r="A18" s="29" t="s">
        <v>29</v>
      </c>
      <c r="B18" s="29">
        <v>3</v>
      </c>
      <c r="C18" s="30" t="s">
        <v>82</v>
      </c>
      <c r="D18" s="29" t="s">
        <v>31</v>
      </c>
      <c r="E18" s="31" t="s">
        <v>83</v>
      </c>
      <c r="F18" s="32" t="s">
        <v>84</v>
      </c>
      <c r="G18" s="33">
        <v>2.5699999999999998</v>
      </c>
      <c r="H18" s="34">
        <v>0</v>
      </c>
      <c r="I18" s="35">
        <f>ROUND(G18*H18,P4)</f>
        <v>0</v>
      </c>
      <c r="J18" s="29"/>
      <c r="O18" s="36">
        <f>I18*0.21</f>
        <v>0</v>
      </c>
      <c r="P18">
        <v>3</v>
      </c>
    </row>
    <row r="19" ht="30">
      <c r="A19" s="29" t="s">
        <v>34</v>
      </c>
      <c r="B19" s="37"/>
      <c r="C19" s="38"/>
      <c r="D19" s="38"/>
      <c r="E19" s="31" t="s">
        <v>85</v>
      </c>
      <c r="F19" s="38"/>
      <c r="G19" s="38"/>
      <c r="H19" s="38"/>
      <c r="I19" s="38"/>
      <c r="J19" s="39"/>
    </row>
    <row r="20">
      <c r="A20" s="29" t="s">
        <v>65</v>
      </c>
      <c r="B20" s="37"/>
      <c r="C20" s="38"/>
      <c r="D20" s="38"/>
      <c r="E20" s="44" t="s">
        <v>86</v>
      </c>
      <c r="F20" s="38"/>
      <c r="G20" s="38"/>
      <c r="H20" s="38"/>
      <c r="I20" s="38"/>
      <c r="J20" s="39"/>
    </row>
    <row r="21" ht="135">
      <c r="A21" s="29" t="s">
        <v>36</v>
      </c>
      <c r="B21" s="37"/>
      <c r="C21" s="38"/>
      <c r="D21" s="38"/>
      <c r="E21" s="31" t="s">
        <v>87</v>
      </c>
      <c r="F21" s="38"/>
      <c r="G21" s="38"/>
      <c r="H21" s="38"/>
      <c r="I21" s="38"/>
      <c r="J21" s="39"/>
    </row>
    <row r="22">
      <c r="A22" s="29" t="s">
        <v>29</v>
      </c>
      <c r="B22" s="29">
        <v>4</v>
      </c>
      <c r="C22" s="30" t="s">
        <v>88</v>
      </c>
      <c r="D22" s="29" t="s">
        <v>31</v>
      </c>
      <c r="E22" s="31" t="s">
        <v>89</v>
      </c>
      <c r="F22" s="32" t="s">
        <v>84</v>
      </c>
      <c r="G22" s="33">
        <v>35.417999999999999</v>
      </c>
      <c r="H22" s="34">
        <v>0</v>
      </c>
      <c r="I22" s="35">
        <f>ROUND(G22*H22,P4)</f>
        <v>0</v>
      </c>
      <c r="J22" s="29"/>
      <c r="O22" s="36">
        <f>I22*0.21</f>
        <v>0</v>
      </c>
      <c r="P22">
        <v>3</v>
      </c>
    </row>
    <row r="23">
      <c r="A23" s="29" t="s">
        <v>34</v>
      </c>
      <c r="B23" s="37"/>
      <c r="C23" s="38"/>
      <c r="D23" s="38"/>
      <c r="E23" s="31" t="s">
        <v>90</v>
      </c>
      <c r="F23" s="38"/>
      <c r="G23" s="38"/>
      <c r="H23" s="38"/>
      <c r="I23" s="38"/>
      <c r="J23" s="39"/>
    </row>
    <row r="24" ht="75">
      <c r="A24" s="29" t="s">
        <v>65</v>
      </c>
      <c r="B24" s="37"/>
      <c r="C24" s="38"/>
      <c r="D24" s="38"/>
      <c r="E24" s="44" t="s">
        <v>91</v>
      </c>
      <c r="F24" s="38"/>
      <c r="G24" s="38"/>
      <c r="H24" s="38"/>
      <c r="I24" s="38"/>
      <c r="J24" s="39"/>
    </row>
    <row r="25" ht="135">
      <c r="A25" s="29" t="s">
        <v>36</v>
      </c>
      <c r="B25" s="37"/>
      <c r="C25" s="38"/>
      <c r="D25" s="38"/>
      <c r="E25" s="31" t="s">
        <v>87</v>
      </c>
      <c r="F25" s="38"/>
      <c r="G25" s="38"/>
      <c r="H25" s="38"/>
      <c r="I25" s="38"/>
      <c r="J25" s="39"/>
    </row>
    <row r="26" ht="30">
      <c r="A26" s="29" t="s">
        <v>29</v>
      </c>
      <c r="B26" s="29">
        <v>5</v>
      </c>
      <c r="C26" s="30" t="s">
        <v>92</v>
      </c>
      <c r="D26" s="29" t="s">
        <v>31</v>
      </c>
      <c r="E26" s="31" t="s">
        <v>93</v>
      </c>
      <c r="F26" s="32" t="s">
        <v>94</v>
      </c>
      <c r="G26" s="33">
        <v>26.5</v>
      </c>
      <c r="H26" s="34">
        <v>0</v>
      </c>
      <c r="I26" s="35">
        <f>ROUND(G26*H26,P4)</f>
        <v>0</v>
      </c>
      <c r="J26" s="29"/>
      <c r="O26" s="36">
        <f>I26*0.21</f>
        <v>0</v>
      </c>
      <c r="P26">
        <v>3</v>
      </c>
    </row>
    <row r="27">
      <c r="A27" s="29" t="s">
        <v>34</v>
      </c>
      <c r="B27" s="37"/>
      <c r="C27" s="38"/>
      <c r="D27" s="38"/>
      <c r="E27" s="31" t="s">
        <v>95</v>
      </c>
      <c r="F27" s="38"/>
      <c r="G27" s="38"/>
      <c r="H27" s="38"/>
      <c r="I27" s="38"/>
      <c r="J27" s="39"/>
    </row>
    <row r="28" ht="60">
      <c r="A28" s="29" t="s">
        <v>65</v>
      </c>
      <c r="B28" s="37"/>
      <c r="C28" s="38"/>
      <c r="D28" s="38"/>
      <c r="E28" s="44" t="s">
        <v>96</v>
      </c>
      <c r="F28" s="38"/>
      <c r="G28" s="38"/>
      <c r="H28" s="38"/>
      <c r="I28" s="38"/>
      <c r="J28" s="39"/>
    </row>
    <row r="29" ht="120">
      <c r="A29" s="29" t="s">
        <v>36</v>
      </c>
      <c r="B29" s="37"/>
      <c r="C29" s="38"/>
      <c r="D29" s="38"/>
      <c r="E29" s="31" t="s">
        <v>97</v>
      </c>
      <c r="F29" s="38"/>
      <c r="G29" s="38"/>
      <c r="H29" s="38"/>
      <c r="I29" s="38"/>
      <c r="J29" s="39"/>
    </row>
    <row r="30" ht="30">
      <c r="A30" s="29" t="s">
        <v>29</v>
      </c>
      <c r="B30" s="29">
        <v>6</v>
      </c>
      <c r="C30" s="30" t="s">
        <v>98</v>
      </c>
      <c r="D30" s="29" t="s">
        <v>31</v>
      </c>
      <c r="E30" s="31" t="s">
        <v>99</v>
      </c>
      <c r="F30" s="32" t="s">
        <v>100</v>
      </c>
      <c r="G30" s="33">
        <v>14.628</v>
      </c>
      <c r="H30" s="34">
        <v>0</v>
      </c>
      <c r="I30" s="35">
        <f>ROUND(G30*H30,P4)</f>
        <v>0</v>
      </c>
      <c r="J30" s="29"/>
      <c r="O30" s="36">
        <f>I30*0.21</f>
        <v>0</v>
      </c>
      <c r="P30">
        <v>3</v>
      </c>
    </row>
    <row r="31">
      <c r="A31" s="29" t="s">
        <v>34</v>
      </c>
      <c r="B31" s="37"/>
      <c r="C31" s="38"/>
      <c r="D31" s="38"/>
      <c r="E31" s="43" t="s">
        <v>31</v>
      </c>
      <c r="F31" s="38"/>
      <c r="G31" s="38"/>
      <c r="H31" s="38"/>
      <c r="I31" s="38"/>
      <c r="J31" s="39"/>
    </row>
    <row r="32">
      <c r="A32" s="29" t="s">
        <v>65</v>
      </c>
      <c r="B32" s="37"/>
      <c r="C32" s="38"/>
      <c r="D32" s="38"/>
      <c r="E32" s="44" t="s">
        <v>101</v>
      </c>
      <c r="F32" s="38"/>
      <c r="G32" s="38"/>
      <c r="H32" s="38"/>
      <c r="I32" s="38"/>
      <c r="J32" s="39"/>
    </row>
    <row r="33" ht="105">
      <c r="A33" s="29" t="s">
        <v>36</v>
      </c>
      <c r="B33" s="37"/>
      <c r="C33" s="38"/>
      <c r="D33" s="38"/>
      <c r="E33" s="31" t="s">
        <v>102</v>
      </c>
      <c r="F33" s="38"/>
      <c r="G33" s="38"/>
      <c r="H33" s="38"/>
      <c r="I33" s="38"/>
      <c r="J33" s="39"/>
    </row>
    <row r="34">
      <c r="A34" s="29" t="s">
        <v>29</v>
      </c>
      <c r="B34" s="29">
        <v>7</v>
      </c>
      <c r="C34" s="30" t="s">
        <v>103</v>
      </c>
      <c r="D34" s="29" t="s">
        <v>31</v>
      </c>
      <c r="E34" s="31" t="s">
        <v>104</v>
      </c>
      <c r="F34" s="32" t="s">
        <v>94</v>
      </c>
      <c r="G34" s="33">
        <v>12.300000000000001</v>
      </c>
      <c r="H34" s="34">
        <v>0</v>
      </c>
      <c r="I34" s="35">
        <f>ROUND(G34*H34,P4)</f>
        <v>0</v>
      </c>
      <c r="J34" s="29"/>
      <c r="O34" s="36">
        <f>I34*0.21</f>
        <v>0</v>
      </c>
      <c r="P34">
        <v>3</v>
      </c>
    </row>
    <row r="35" ht="30">
      <c r="A35" s="29" t="s">
        <v>34</v>
      </c>
      <c r="B35" s="37"/>
      <c r="C35" s="38"/>
      <c r="D35" s="38"/>
      <c r="E35" s="31" t="s">
        <v>105</v>
      </c>
      <c r="F35" s="38"/>
      <c r="G35" s="38"/>
      <c r="H35" s="38"/>
      <c r="I35" s="38"/>
      <c r="J35" s="39"/>
    </row>
    <row r="36">
      <c r="A36" s="29" t="s">
        <v>65</v>
      </c>
      <c r="B36" s="37"/>
      <c r="C36" s="38"/>
      <c r="D36" s="38"/>
      <c r="E36" s="44" t="s">
        <v>106</v>
      </c>
      <c r="F36" s="38"/>
      <c r="G36" s="38"/>
      <c r="H36" s="38"/>
      <c r="I36" s="38"/>
      <c r="J36" s="39"/>
    </row>
    <row r="37" ht="120">
      <c r="A37" s="29" t="s">
        <v>36</v>
      </c>
      <c r="B37" s="37"/>
      <c r="C37" s="38"/>
      <c r="D37" s="38"/>
      <c r="E37" s="31" t="s">
        <v>97</v>
      </c>
      <c r="F37" s="38"/>
      <c r="G37" s="38"/>
      <c r="H37" s="38"/>
      <c r="I37" s="38"/>
      <c r="J37" s="39"/>
    </row>
    <row r="38">
      <c r="A38" s="29" t="s">
        <v>29</v>
      </c>
      <c r="B38" s="29">
        <v>8</v>
      </c>
      <c r="C38" s="30" t="s">
        <v>107</v>
      </c>
      <c r="D38" s="29" t="s">
        <v>31</v>
      </c>
      <c r="E38" s="31" t="s">
        <v>108</v>
      </c>
      <c r="F38" s="32" t="s">
        <v>84</v>
      </c>
      <c r="G38" s="33">
        <v>37.167000000000002</v>
      </c>
      <c r="H38" s="34">
        <v>0</v>
      </c>
      <c r="I38" s="35">
        <f>ROUND(G38*H38,P4)</f>
        <v>0</v>
      </c>
      <c r="J38" s="29"/>
      <c r="O38" s="36">
        <f>I38*0.21</f>
        <v>0</v>
      </c>
      <c r="P38">
        <v>3</v>
      </c>
    </row>
    <row r="39">
      <c r="A39" s="29" t="s">
        <v>34</v>
      </c>
      <c r="B39" s="37"/>
      <c r="C39" s="38"/>
      <c r="D39" s="38"/>
      <c r="E39" s="31" t="s">
        <v>95</v>
      </c>
      <c r="F39" s="38"/>
      <c r="G39" s="38"/>
      <c r="H39" s="38"/>
      <c r="I39" s="38"/>
      <c r="J39" s="39"/>
    </row>
    <row r="40" ht="60">
      <c r="A40" s="29" t="s">
        <v>65</v>
      </c>
      <c r="B40" s="37"/>
      <c r="C40" s="38"/>
      <c r="D40" s="38"/>
      <c r="E40" s="44" t="s">
        <v>109</v>
      </c>
      <c r="F40" s="38"/>
      <c r="G40" s="38"/>
      <c r="H40" s="38"/>
      <c r="I40" s="38"/>
      <c r="J40" s="39"/>
    </row>
    <row r="41" ht="409.5">
      <c r="A41" s="29" t="s">
        <v>36</v>
      </c>
      <c r="B41" s="37"/>
      <c r="C41" s="38"/>
      <c r="D41" s="38"/>
      <c r="E41" s="31" t="s">
        <v>110</v>
      </c>
      <c r="F41" s="38"/>
      <c r="G41" s="38"/>
      <c r="H41" s="38"/>
      <c r="I41" s="38"/>
      <c r="J41" s="39"/>
    </row>
    <row r="42">
      <c r="A42" s="29" t="s">
        <v>29</v>
      </c>
      <c r="B42" s="29">
        <v>9</v>
      </c>
      <c r="C42" s="30" t="s">
        <v>111</v>
      </c>
      <c r="D42" s="29" t="s">
        <v>31</v>
      </c>
      <c r="E42" s="31" t="s">
        <v>112</v>
      </c>
      <c r="F42" s="32" t="s">
        <v>84</v>
      </c>
      <c r="G42" s="33">
        <v>28.719999999999999</v>
      </c>
      <c r="H42" s="34">
        <v>0</v>
      </c>
      <c r="I42" s="35">
        <f>ROUND(G42*H42,P4)</f>
        <v>0</v>
      </c>
      <c r="J42" s="29"/>
      <c r="O42" s="36">
        <f>I42*0.21</f>
        <v>0</v>
      </c>
      <c r="P42">
        <v>3</v>
      </c>
    </row>
    <row r="43">
      <c r="A43" s="29" t="s">
        <v>34</v>
      </c>
      <c r="B43" s="37"/>
      <c r="C43" s="38"/>
      <c r="D43" s="38"/>
      <c r="E43" s="31" t="s">
        <v>95</v>
      </c>
      <c r="F43" s="38"/>
      <c r="G43" s="38"/>
      <c r="H43" s="38"/>
      <c r="I43" s="38"/>
      <c r="J43" s="39"/>
    </row>
    <row r="44" ht="75">
      <c r="A44" s="29" t="s">
        <v>65</v>
      </c>
      <c r="B44" s="37"/>
      <c r="C44" s="38"/>
      <c r="D44" s="38"/>
      <c r="E44" s="44" t="s">
        <v>113</v>
      </c>
      <c r="F44" s="38"/>
      <c r="G44" s="38"/>
      <c r="H44" s="38"/>
      <c r="I44" s="38"/>
      <c r="J44" s="39"/>
    </row>
    <row r="45" ht="409.5">
      <c r="A45" s="29" t="s">
        <v>36</v>
      </c>
      <c r="B45" s="37"/>
      <c r="C45" s="38"/>
      <c r="D45" s="38"/>
      <c r="E45" s="31" t="s">
        <v>114</v>
      </c>
      <c r="F45" s="38"/>
      <c r="G45" s="38"/>
      <c r="H45" s="38"/>
      <c r="I45" s="38"/>
      <c r="J45" s="39"/>
    </row>
    <row r="46">
      <c r="A46" s="29" t="s">
        <v>29</v>
      </c>
      <c r="B46" s="29">
        <v>10</v>
      </c>
      <c r="C46" s="30" t="s">
        <v>115</v>
      </c>
      <c r="D46" s="29" t="s">
        <v>31</v>
      </c>
      <c r="E46" s="31" t="s">
        <v>116</v>
      </c>
      <c r="F46" s="32" t="s">
        <v>84</v>
      </c>
      <c r="G46" s="33">
        <v>65.887</v>
      </c>
      <c r="H46" s="34">
        <v>0</v>
      </c>
      <c r="I46" s="35">
        <f>ROUND(G46*H46,P4)</f>
        <v>0</v>
      </c>
      <c r="J46" s="29"/>
      <c r="O46" s="36">
        <f>I46*0.21</f>
        <v>0</v>
      </c>
      <c r="P46">
        <v>3</v>
      </c>
    </row>
    <row r="47">
      <c r="A47" s="29" t="s">
        <v>34</v>
      </c>
      <c r="B47" s="37"/>
      <c r="C47" s="38"/>
      <c r="D47" s="38"/>
      <c r="E47" s="43"/>
      <c r="F47" s="38"/>
      <c r="G47" s="38"/>
      <c r="H47" s="38"/>
      <c r="I47" s="38"/>
      <c r="J47" s="39"/>
    </row>
    <row r="48" ht="45">
      <c r="A48" s="29" t="s">
        <v>65</v>
      </c>
      <c r="B48" s="37"/>
      <c r="C48" s="38"/>
      <c r="D48" s="38"/>
      <c r="E48" s="44" t="s">
        <v>117</v>
      </c>
      <c r="F48" s="38"/>
      <c r="G48" s="38"/>
      <c r="H48" s="38"/>
      <c r="I48" s="38"/>
      <c r="J48" s="39"/>
    </row>
    <row r="49" ht="270">
      <c r="A49" s="29" t="s">
        <v>36</v>
      </c>
      <c r="B49" s="37"/>
      <c r="C49" s="38"/>
      <c r="D49" s="38"/>
      <c r="E49" s="31" t="s">
        <v>118</v>
      </c>
      <c r="F49" s="38"/>
      <c r="G49" s="38"/>
      <c r="H49" s="38"/>
      <c r="I49" s="38"/>
      <c r="J49" s="39"/>
    </row>
    <row r="50">
      <c r="A50" s="29" t="s">
        <v>29</v>
      </c>
      <c r="B50" s="29">
        <v>11</v>
      </c>
      <c r="C50" s="30" t="s">
        <v>119</v>
      </c>
      <c r="D50" s="29" t="s">
        <v>31</v>
      </c>
      <c r="E50" s="31" t="s">
        <v>120</v>
      </c>
      <c r="F50" s="32" t="s">
        <v>84</v>
      </c>
      <c r="G50" s="33">
        <v>23.68</v>
      </c>
      <c r="H50" s="34">
        <v>0</v>
      </c>
      <c r="I50" s="35">
        <f>ROUND(G50*H50,P4)</f>
        <v>0</v>
      </c>
      <c r="J50" s="29"/>
      <c r="O50" s="36">
        <f>I50*0.21</f>
        <v>0</v>
      </c>
      <c r="P50">
        <v>3</v>
      </c>
    </row>
    <row r="51">
      <c r="A51" s="29" t="s">
        <v>34</v>
      </c>
      <c r="B51" s="37"/>
      <c r="C51" s="38"/>
      <c r="D51" s="38"/>
      <c r="E51" s="43" t="s">
        <v>31</v>
      </c>
      <c r="F51" s="38"/>
      <c r="G51" s="38"/>
      <c r="H51" s="38"/>
      <c r="I51" s="38"/>
      <c r="J51" s="39"/>
    </row>
    <row r="52">
      <c r="A52" s="29" t="s">
        <v>65</v>
      </c>
      <c r="B52" s="37"/>
      <c r="C52" s="38"/>
      <c r="D52" s="38"/>
      <c r="E52" s="44" t="s">
        <v>121</v>
      </c>
      <c r="F52" s="38"/>
      <c r="G52" s="38"/>
      <c r="H52" s="38"/>
      <c r="I52" s="38"/>
      <c r="J52" s="39"/>
    </row>
    <row r="53" ht="409.5">
      <c r="A53" s="29" t="s">
        <v>36</v>
      </c>
      <c r="B53" s="37"/>
      <c r="C53" s="38"/>
      <c r="D53" s="38"/>
      <c r="E53" s="31" t="s">
        <v>122</v>
      </c>
      <c r="F53" s="38"/>
      <c r="G53" s="38"/>
      <c r="H53" s="38"/>
      <c r="I53" s="38"/>
      <c r="J53" s="39"/>
    </row>
    <row r="54">
      <c r="A54" s="23" t="s">
        <v>26</v>
      </c>
      <c r="B54" s="24"/>
      <c r="C54" s="25" t="s">
        <v>123</v>
      </c>
      <c r="D54" s="26"/>
      <c r="E54" s="23" t="s">
        <v>124</v>
      </c>
      <c r="F54" s="26"/>
      <c r="G54" s="26"/>
      <c r="H54" s="26"/>
      <c r="I54" s="27">
        <f>SUMIFS(I55:I78,A55:A78,"P")</f>
        <v>0</v>
      </c>
      <c r="J54" s="28"/>
    </row>
    <row r="55">
      <c r="A55" s="29" t="s">
        <v>29</v>
      </c>
      <c r="B55" s="29">
        <v>12</v>
      </c>
      <c r="C55" s="30" t="s">
        <v>125</v>
      </c>
      <c r="D55" s="29" t="s">
        <v>31</v>
      </c>
      <c r="E55" s="31" t="s">
        <v>126</v>
      </c>
      <c r="F55" s="32" t="s">
        <v>127</v>
      </c>
      <c r="G55" s="33">
        <v>98.5</v>
      </c>
      <c r="H55" s="34">
        <v>0</v>
      </c>
      <c r="I55" s="35">
        <f>ROUND(G55*H55,P4)</f>
        <v>0</v>
      </c>
      <c r="J55" s="29"/>
      <c r="O55" s="36">
        <f>I55*0.21</f>
        <v>0</v>
      </c>
      <c r="P55">
        <v>3</v>
      </c>
    </row>
    <row r="56">
      <c r="A56" s="29" t="s">
        <v>34</v>
      </c>
      <c r="B56" s="37"/>
      <c r="C56" s="38"/>
      <c r="D56" s="38"/>
      <c r="E56" s="43" t="s">
        <v>31</v>
      </c>
      <c r="F56" s="38"/>
      <c r="G56" s="38"/>
      <c r="H56" s="38"/>
      <c r="I56" s="38"/>
      <c r="J56" s="39"/>
    </row>
    <row r="57" ht="60">
      <c r="A57" s="29" t="s">
        <v>65</v>
      </c>
      <c r="B57" s="37"/>
      <c r="C57" s="38"/>
      <c r="D57" s="38"/>
      <c r="E57" s="44" t="s">
        <v>128</v>
      </c>
      <c r="F57" s="38"/>
      <c r="G57" s="38"/>
      <c r="H57" s="38"/>
      <c r="I57" s="38"/>
      <c r="J57" s="39"/>
    </row>
    <row r="58" ht="90">
      <c r="A58" s="29" t="s">
        <v>36</v>
      </c>
      <c r="B58" s="37"/>
      <c r="C58" s="38"/>
      <c r="D58" s="38"/>
      <c r="E58" s="31" t="s">
        <v>129</v>
      </c>
      <c r="F58" s="38"/>
      <c r="G58" s="38"/>
      <c r="H58" s="38"/>
      <c r="I58" s="38"/>
      <c r="J58" s="39"/>
    </row>
    <row r="59">
      <c r="A59" s="29" t="s">
        <v>29</v>
      </c>
      <c r="B59" s="29">
        <v>13</v>
      </c>
      <c r="C59" s="30" t="s">
        <v>130</v>
      </c>
      <c r="D59" s="29" t="s">
        <v>31</v>
      </c>
      <c r="E59" s="31" t="s">
        <v>131</v>
      </c>
      <c r="F59" s="32" t="s">
        <v>127</v>
      </c>
      <c r="G59" s="33">
        <v>606.70000000000005</v>
      </c>
      <c r="H59" s="34">
        <v>0</v>
      </c>
      <c r="I59" s="35">
        <f>ROUND(G59*H59,P4)</f>
        <v>0</v>
      </c>
      <c r="J59" s="29"/>
      <c r="O59" s="36">
        <f>I59*0.21</f>
        <v>0</v>
      </c>
      <c r="P59">
        <v>3</v>
      </c>
    </row>
    <row r="60">
      <c r="A60" s="29" t="s">
        <v>34</v>
      </c>
      <c r="B60" s="37"/>
      <c r="C60" s="38"/>
      <c r="D60" s="38"/>
      <c r="E60" s="43" t="s">
        <v>31</v>
      </c>
      <c r="F60" s="38"/>
      <c r="G60" s="38"/>
      <c r="H60" s="38"/>
      <c r="I60" s="38"/>
      <c r="J60" s="39"/>
    </row>
    <row r="61">
      <c r="A61" s="29" t="s">
        <v>65</v>
      </c>
      <c r="B61" s="37"/>
      <c r="C61" s="38"/>
      <c r="D61" s="38"/>
      <c r="E61" s="44" t="s">
        <v>132</v>
      </c>
      <c r="F61" s="38"/>
      <c r="G61" s="38"/>
      <c r="H61" s="38"/>
      <c r="I61" s="38"/>
      <c r="J61" s="39"/>
    </row>
    <row r="62" ht="225">
      <c r="A62" s="29" t="s">
        <v>36</v>
      </c>
      <c r="B62" s="37"/>
      <c r="C62" s="38"/>
      <c r="D62" s="38"/>
      <c r="E62" s="31" t="s">
        <v>133</v>
      </c>
      <c r="F62" s="38"/>
      <c r="G62" s="38"/>
      <c r="H62" s="38"/>
      <c r="I62" s="38"/>
      <c r="J62" s="39"/>
    </row>
    <row r="63">
      <c r="A63" s="29" t="s">
        <v>29</v>
      </c>
      <c r="B63" s="29">
        <v>14</v>
      </c>
      <c r="C63" s="30" t="s">
        <v>134</v>
      </c>
      <c r="D63" s="29" t="s">
        <v>31</v>
      </c>
      <c r="E63" s="31" t="s">
        <v>135</v>
      </c>
      <c r="F63" s="32" t="s">
        <v>127</v>
      </c>
      <c r="G63" s="33">
        <v>8</v>
      </c>
      <c r="H63" s="34">
        <v>0</v>
      </c>
      <c r="I63" s="35">
        <f>ROUND(G63*H63,P4)</f>
        <v>0</v>
      </c>
      <c r="J63" s="29"/>
      <c r="O63" s="36">
        <f>I63*0.21</f>
        <v>0</v>
      </c>
      <c r="P63">
        <v>3</v>
      </c>
    </row>
    <row r="64">
      <c r="A64" s="29" t="s">
        <v>34</v>
      </c>
      <c r="B64" s="37"/>
      <c r="C64" s="38"/>
      <c r="D64" s="38"/>
      <c r="E64" s="43" t="s">
        <v>31</v>
      </c>
      <c r="F64" s="38"/>
      <c r="G64" s="38"/>
      <c r="H64" s="38"/>
      <c r="I64" s="38"/>
      <c r="J64" s="39"/>
    </row>
    <row r="65" ht="30">
      <c r="A65" s="29" t="s">
        <v>65</v>
      </c>
      <c r="B65" s="37"/>
      <c r="C65" s="38"/>
      <c r="D65" s="38"/>
      <c r="E65" s="44" t="s">
        <v>136</v>
      </c>
      <c r="F65" s="38"/>
      <c r="G65" s="38"/>
      <c r="H65" s="38"/>
      <c r="I65" s="38"/>
      <c r="J65" s="39"/>
    </row>
    <row r="66" ht="225">
      <c r="A66" s="29" t="s">
        <v>36</v>
      </c>
      <c r="B66" s="37"/>
      <c r="C66" s="38"/>
      <c r="D66" s="38"/>
      <c r="E66" s="31" t="s">
        <v>133</v>
      </c>
      <c r="F66" s="38"/>
      <c r="G66" s="38"/>
      <c r="H66" s="38"/>
      <c r="I66" s="38"/>
      <c r="J66" s="39"/>
    </row>
    <row r="67" ht="30">
      <c r="A67" s="29" t="s">
        <v>29</v>
      </c>
      <c r="B67" s="29">
        <v>15</v>
      </c>
      <c r="C67" s="30" t="s">
        <v>137</v>
      </c>
      <c r="D67" s="29" t="s">
        <v>31</v>
      </c>
      <c r="E67" s="31" t="s">
        <v>138</v>
      </c>
      <c r="F67" s="32" t="s">
        <v>127</v>
      </c>
      <c r="G67" s="33">
        <v>4.7999999999999998</v>
      </c>
      <c r="H67" s="34">
        <v>0</v>
      </c>
      <c r="I67" s="35">
        <f>ROUND(G67*H67,P4)</f>
        <v>0</v>
      </c>
      <c r="J67" s="29"/>
      <c r="O67" s="36">
        <f>I67*0.21</f>
        <v>0</v>
      </c>
      <c r="P67">
        <v>3</v>
      </c>
    </row>
    <row r="68">
      <c r="A68" s="29" t="s">
        <v>34</v>
      </c>
      <c r="B68" s="37"/>
      <c r="C68" s="38"/>
      <c r="D68" s="38"/>
      <c r="E68" s="43" t="s">
        <v>31</v>
      </c>
      <c r="F68" s="38"/>
      <c r="G68" s="38"/>
      <c r="H68" s="38"/>
      <c r="I68" s="38"/>
      <c r="J68" s="39"/>
    </row>
    <row r="69">
      <c r="A69" s="29" t="s">
        <v>65</v>
      </c>
      <c r="B69" s="37"/>
      <c r="C69" s="38"/>
      <c r="D69" s="38"/>
      <c r="E69" s="44" t="s">
        <v>139</v>
      </c>
      <c r="F69" s="38"/>
      <c r="G69" s="38"/>
      <c r="H69" s="38"/>
      <c r="I69" s="38"/>
      <c r="J69" s="39"/>
    </row>
    <row r="70" ht="225">
      <c r="A70" s="29" t="s">
        <v>36</v>
      </c>
      <c r="B70" s="37"/>
      <c r="C70" s="38"/>
      <c r="D70" s="38"/>
      <c r="E70" s="31" t="s">
        <v>133</v>
      </c>
      <c r="F70" s="38"/>
      <c r="G70" s="38"/>
      <c r="H70" s="38"/>
      <c r="I70" s="38"/>
      <c r="J70" s="39"/>
    </row>
    <row r="71">
      <c r="A71" s="29" t="s">
        <v>29</v>
      </c>
      <c r="B71" s="29">
        <v>16</v>
      </c>
      <c r="C71" s="30" t="s">
        <v>140</v>
      </c>
      <c r="D71" s="29" t="s">
        <v>31</v>
      </c>
      <c r="E71" s="31" t="s">
        <v>141</v>
      </c>
      <c r="F71" s="32" t="s">
        <v>127</v>
      </c>
      <c r="G71" s="33">
        <v>5</v>
      </c>
      <c r="H71" s="34">
        <v>0</v>
      </c>
      <c r="I71" s="35">
        <f>ROUND(G71*H71,P4)</f>
        <v>0</v>
      </c>
      <c r="J71" s="29"/>
      <c r="O71" s="36">
        <f>I71*0.21</f>
        <v>0</v>
      </c>
      <c r="P71">
        <v>3</v>
      </c>
    </row>
    <row r="72">
      <c r="A72" s="29" t="s">
        <v>34</v>
      </c>
      <c r="B72" s="37"/>
      <c r="C72" s="38"/>
      <c r="D72" s="38"/>
      <c r="E72" s="43" t="s">
        <v>31</v>
      </c>
      <c r="F72" s="38"/>
      <c r="G72" s="38"/>
      <c r="H72" s="38"/>
      <c r="I72" s="38"/>
      <c r="J72" s="39"/>
    </row>
    <row r="73">
      <c r="A73" s="29" t="s">
        <v>65</v>
      </c>
      <c r="B73" s="37"/>
      <c r="C73" s="38"/>
      <c r="D73" s="38"/>
      <c r="E73" s="44" t="s">
        <v>142</v>
      </c>
      <c r="F73" s="38"/>
      <c r="G73" s="38"/>
      <c r="H73" s="38"/>
      <c r="I73" s="38"/>
      <c r="J73" s="39"/>
    </row>
    <row r="74" ht="165">
      <c r="A74" s="29" t="s">
        <v>36</v>
      </c>
      <c r="B74" s="37"/>
      <c r="C74" s="38"/>
      <c r="D74" s="38"/>
      <c r="E74" s="31" t="s">
        <v>143</v>
      </c>
      <c r="F74" s="38"/>
      <c r="G74" s="38"/>
      <c r="H74" s="38"/>
      <c r="I74" s="38"/>
      <c r="J74" s="39"/>
    </row>
    <row r="75">
      <c r="A75" s="29" t="s">
        <v>29</v>
      </c>
      <c r="B75" s="29">
        <v>17</v>
      </c>
      <c r="C75" s="30" t="s">
        <v>144</v>
      </c>
      <c r="D75" s="29" t="s">
        <v>31</v>
      </c>
      <c r="E75" s="31" t="s">
        <v>145</v>
      </c>
      <c r="F75" s="32" t="s">
        <v>127</v>
      </c>
      <c r="G75" s="33">
        <v>61.299999999999997</v>
      </c>
      <c r="H75" s="34">
        <v>0</v>
      </c>
      <c r="I75" s="35">
        <f>ROUND(G75*H75,P4)</f>
        <v>0</v>
      </c>
      <c r="J75" s="29"/>
      <c r="O75" s="36">
        <f>I75*0.21</f>
        <v>0</v>
      </c>
      <c r="P75">
        <v>3</v>
      </c>
    </row>
    <row r="76">
      <c r="A76" s="29" t="s">
        <v>34</v>
      </c>
      <c r="B76" s="37"/>
      <c r="C76" s="38"/>
      <c r="D76" s="38"/>
      <c r="E76" s="43" t="s">
        <v>31</v>
      </c>
      <c r="F76" s="38"/>
      <c r="G76" s="38"/>
      <c r="H76" s="38"/>
      <c r="I76" s="38"/>
      <c r="J76" s="39"/>
    </row>
    <row r="77">
      <c r="A77" s="29" t="s">
        <v>65</v>
      </c>
      <c r="B77" s="37"/>
      <c r="C77" s="38"/>
      <c r="D77" s="38"/>
      <c r="E77" s="44" t="s">
        <v>146</v>
      </c>
      <c r="F77" s="38"/>
      <c r="G77" s="38"/>
      <c r="H77" s="38"/>
      <c r="I77" s="38"/>
      <c r="J77" s="39"/>
    </row>
    <row r="78" ht="165">
      <c r="A78" s="29" t="s">
        <v>36</v>
      </c>
      <c r="B78" s="37"/>
      <c r="C78" s="38"/>
      <c r="D78" s="38"/>
      <c r="E78" s="31" t="s">
        <v>143</v>
      </c>
      <c r="F78" s="38"/>
      <c r="G78" s="38"/>
      <c r="H78" s="38"/>
      <c r="I78" s="38"/>
      <c r="J78" s="39"/>
    </row>
    <row r="79">
      <c r="A79" s="23" t="s">
        <v>26</v>
      </c>
      <c r="B79" s="24"/>
      <c r="C79" s="25" t="s">
        <v>147</v>
      </c>
      <c r="D79" s="26"/>
      <c r="E79" s="23" t="s">
        <v>148</v>
      </c>
      <c r="F79" s="26"/>
      <c r="G79" s="26"/>
      <c r="H79" s="26"/>
      <c r="I79" s="27">
        <f>SUMIFS(I80:I87,A80:A87,"P")</f>
        <v>0</v>
      </c>
      <c r="J79" s="28"/>
    </row>
    <row r="80">
      <c r="A80" s="29" t="s">
        <v>29</v>
      </c>
      <c r="B80" s="29">
        <v>18</v>
      </c>
      <c r="C80" s="30" t="s">
        <v>149</v>
      </c>
      <c r="D80" s="29" t="s">
        <v>31</v>
      </c>
      <c r="E80" s="31" t="s">
        <v>150</v>
      </c>
      <c r="F80" s="32" t="s">
        <v>94</v>
      </c>
      <c r="G80" s="33">
        <v>3</v>
      </c>
      <c r="H80" s="34">
        <v>0</v>
      </c>
      <c r="I80" s="35">
        <f>ROUND(G80*H80,P4)</f>
        <v>0</v>
      </c>
      <c r="J80" s="29"/>
      <c r="O80" s="36">
        <f>I80*0.21</f>
        <v>0</v>
      </c>
      <c r="P80">
        <v>3</v>
      </c>
    </row>
    <row r="81">
      <c r="A81" s="29" t="s">
        <v>34</v>
      </c>
      <c r="B81" s="37"/>
      <c r="C81" s="38"/>
      <c r="D81" s="38"/>
      <c r="E81" s="43" t="s">
        <v>31</v>
      </c>
      <c r="F81" s="38"/>
      <c r="G81" s="38"/>
      <c r="H81" s="38"/>
      <c r="I81" s="38"/>
      <c r="J81" s="39"/>
    </row>
    <row r="82">
      <c r="A82" s="29" t="s">
        <v>65</v>
      </c>
      <c r="B82" s="37"/>
      <c r="C82" s="38"/>
      <c r="D82" s="38"/>
      <c r="E82" s="44" t="s">
        <v>151</v>
      </c>
      <c r="F82" s="38"/>
      <c r="G82" s="38"/>
      <c r="H82" s="38"/>
      <c r="I82" s="38"/>
      <c r="J82" s="39"/>
    </row>
    <row r="83" ht="90">
      <c r="A83" s="29" t="s">
        <v>36</v>
      </c>
      <c r="B83" s="37"/>
      <c r="C83" s="38"/>
      <c r="D83" s="38"/>
      <c r="E83" s="31" t="s">
        <v>152</v>
      </c>
      <c r="F83" s="38"/>
      <c r="G83" s="38"/>
      <c r="H83" s="38"/>
      <c r="I83" s="38"/>
      <c r="J83" s="39"/>
    </row>
    <row r="84">
      <c r="A84" s="29" t="s">
        <v>29</v>
      </c>
      <c r="B84" s="29">
        <v>19</v>
      </c>
      <c r="C84" s="30" t="s">
        <v>153</v>
      </c>
      <c r="D84" s="29" t="s">
        <v>31</v>
      </c>
      <c r="E84" s="31" t="s">
        <v>154</v>
      </c>
      <c r="F84" s="32" t="s">
        <v>94</v>
      </c>
      <c r="G84" s="33">
        <v>68</v>
      </c>
      <c r="H84" s="34">
        <v>0</v>
      </c>
      <c r="I84" s="35">
        <f>ROUND(G84*H84,P4)</f>
        <v>0</v>
      </c>
      <c r="J84" s="29"/>
      <c r="O84" s="36">
        <f>I84*0.21</f>
        <v>0</v>
      </c>
      <c r="P84">
        <v>3</v>
      </c>
    </row>
    <row r="85">
      <c r="A85" s="29" t="s">
        <v>34</v>
      </c>
      <c r="B85" s="37"/>
      <c r="C85" s="38"/>
      <c r="D85" s="38"/>
      <c r="E85" s="43" t="s">
        <v>31</v>
      </c>
      <c r="F85" s="38"/>
      <c r="G85" s="38"/>
      <c r="H85" s="38"/>
      <c r="I85" s="38"/>
      <c r="J85" s="39"/>
    </row>
    <row r="86">
      <c r="A86" s="29" t="s">
        <v>65</v>
      </c>
      <c r="B86" s="37"/>
      <c r="C86" s="38"/>
      <c r="D86" s="38"/>
      <c r="E86" s="44" t="s">
        <v>155</v>
      </c>
      <c r="F86" s="38"/>
      <c r="G86" s="38"/>
      <c r="H86" s="38"/>
      <c r="I86" s="38"/>
      <c r="J86" s="39"/>
    </row>
    <row r="87" ht="90">
      <c r="A87" s="29" t="s">
        <v>36</v>
      </c>
      <c r="B87" s="37"/>
      <c r="C87" s="38"/>
      <c r="D87" s="38"/>
      <c r="E87" s="31" t="s">
        <v>152</v>
      </c>
      <c r="F87" s="38"/>
      <c r="G87" s="38"/>
      <c r="H87" s="38"/>
      <c r="I87" s="38"/>
      <c r="J87" s="39"/>
    </row>
    <row r="88">
      <c r="A88" s="23" t="s">
        <v>26</v>
      </c>
      <c r="B88" s="24"/>
      <c r="C88" s="25" t="s">
        <v>156</v>
      </c>
      <c r="D88" s="26"/>
      <c r="E88" s="23" t="s">
        <v>157</v>
      </c>
      <c r="F88" s="26"/>
      <c r="G88" s="26"/>
      <c r="H88" s="26"/>
      <c r="I88" s="27">
        <f>SUMIFS(I89:I92,A89:A92,"P")</f>
        <v>0</v>
      </c>
      <c r="J88" s="28"/>
    </row>
    <row r="89">
      <c r="A89" s="29" t="s">
        <v>29</v>
      </c>
      <c r="B89" s="29">
        <v>20</v>
      </c>
      <c r="C89" s="30" t="s">
        <v>158</v>
      </c>
      <c r="D89" s="29" t="s">
        <v>31</v>
      </c>
      <c r="E89" s="31" t="s">
        <v>159</v>
      </c>
      <c r="F89" s="32" t="s">
        <v>160</v>
      </c>
      <c r="G89" s="33">
        <v>16</v>
      </c>
      <c r="H89" s="34">
        <v>0</v>
      </c>
      <c r="I89" s="35">
        <f>ROUND(G89*H89,P4)</f>
        <v>0</v>
      </c>
      <c r="J89" s="29"/>
      <c r="O89" s="36">
        <f>I89*0.21</f>
        <v>0</v>
      </c>
      <c r="P89">
        <v>3</v>
      </c>
    </row>
    <row r="90">
      <c r="A90" s="29" t="s">
        <v>34</v>
      </c>
      <c r="B90" s="37"/>
      <c r="C90" s="38"/>
      <c r="D90" s="38"/>
      <c r="E90" s="43" t="s">
        <v>31</v>
      </c>
      <c r="F90" s="38"/>
      <c r="G90" s="38"/>
      <c r="H90" s="38"/>
      <c r="I90" s="38"/>
      <c r="J90" s="39"/>
    </row>
    <row r="91" ht="60">
      <c r="A91" s="29" t="s">
        <v>65</v>
      </c>
      <c r="B91" s="37"/>
      <c r="C91" s="38"/>
      <c r="D91" s="38"/>
      <c r="E91" s="44" t="s">
        <v>161</v>
      </c>
      <c r="F91" s="38"/>
      <c r="G91" s="38"/>
      <c r="H91" s="38"/>
      <c r="I91" s="38"/>
      <c r="J91" s="39"/>
    </row>
    <row r="92" ht="75">
      <c r="A92" s="29" t="s">
        <v>36</v>
      </c>
      <c r="B92" s="37"/>
      <c r="C92" s="38"/>
      <c r="D92" s="38"/>
      <c r="E92" s="31" t="s">
        <v>162</v>
      </c>
      <c r="F92" s="38"/>
      <c r="G92" s="38"/>
      <c r="H92" s="38"/>
      <c r="I92" s="38"/>
      <c r="J92" s="39"/>
    </row>
    <row r="93">
      <c r="A93" s="23" t="s">
        <v>26</v>
      </c>
      <c r="B93" s="24"/>
      <c r="C93" s="25" t="s">
        <v>163</v>
      </c>
      <c r="D93" s="26"/>
      <c r="E93" s="23" t="s">
        <v>164</v>
      </c>
      <c r="F93" s="26"/>
      <c r="G93" s="26"/>
      <c r="H93" s="26"/>
      <c r="I93" s="27">
        <f>SUMIFS(I94:I109,A94:A109,"P")</f>
        <v>0</v>
      </c>
      <c r="J93" s="28"/>
    </row>
    <row r="94" ht="30">
      <c r="A94" s="29" t="s">
        <v>29</v>
      </c>
      <c r="B94" s="29">
        <v>21</v>
      </c>
      <c r="C94" s="30" t="s">
        <v>165</v>
      </c>
      <c r="D94" s="29" t="s">
        <v>31</v>
      </c>
      <c r="E94" s="31" t="s">
        <v>166</v>
      </c>
      <c r="F94" s="32" t="s">
        <v>94</v>
      </c>
      <c r="G94" s="33">
        <v>16.100000000000001</v>
      </c>
      <c r="H94" s="34">
        <v>0</v>
      </c>
      <c r="I94" s="35">
        <f>ROUND(G94*H94,P4)</f>
        <v>0</v>
      </c>
      <c r="J94" s="29"/>
      <c r="O94" s="36">
        <f>I94*0.21</f>
        <v>0</v>
      </c>
      <c r="P94">
        <v>3</v>
      </c>
    </row>
    <row r="95">
      <c r="A95" s="29" t="s">
        <v>34</v>
      </c>
      <c r="B95" s="37"/>
      <c r="C95" s="38"/>
      <c r="D95" s="38"/>
      <c r="E95" s="43" t="s">
        <v>31</v>
      </c>
      <c r="F95" s="38"/>
      <c r="G95" s="38"/>
      <c r="H95" s="38"/>
      <c r="I95" s="38"/>
      <c r="J95" s="39"/>
    </row>
    <row r="96">
      <c r="A96" s="29" t="s">
        <v>65</v>
      </c>
      <c r="B96" s="37"/>
      <c r="C96" s="38"/>
      <c r="D96" s="38"/>
      <c r="E96" s="44" t="s">
        <v>167</v>
      </c>
      <c r="F96" s="38"/>
      <c r="G96" s="38"/>
      <c r="H96" s="38"/>
      <c r="I96" s="38"/>
      <c r="J96" s="39"/>
    </row>
    <row r="97" ht="90">
      <c r="A97" s="29" t="s">
        <v>36</v>
      </c>
      <c r="B97" s="37"/>
      <c r="C97" s="38"/>
      <c r="D97" s="38"/>
      <c r="E97" s="31" t="s">
        <v>168</v>
      </c>
      <c r="F97" s="38"/>
      <c r="G97" s="38"/>
      <c r="H97" s="38"/>
      <c r="I97" s="38"/>
      <c r="J97" s="39"/>
    </row>
    <row r="98" ht="30">
      <c r="A98" s="29" t="s">
        <v>29</v>
      </c>
      <c r="B98" s="29">
        <v>22</v>
      </c>
      <c r="C98" s="30" t="s">
        <v>169</v>
      </c>
      <c r="D98" s="29" t="s">
        <v>31</v>
      </c>
      <c r="E98" s="31" t="s">
        <v>170</v>
      </c>
      <c r="F98" s="32" t="s">
        <v>94</v>
      </c>
      <c r="G98" s="33">
        <v>22.100000000000001</v>
      </c>
      <c r="H98" s="34">
        <v>0</v>
      </c>
      <c r="I98" s="35">
        <f>ROUND(G98*H98,P4)</f>
        <v>0</v>
      </c>
      <c r="J98" s="29"/>
      <c r="O98" s="36">
        <f>I98*0.21</f>
        <v>0</v>
      </c>
      <c r="P98">
        <v>3</v>
      </c>
    </row>
    <row r="99">
      <c r="A99" s="29" t="s">
        <v>34</v>
      </c>
      <c r="B99" s="37"/>
      <c r="C99" s="38"/>
      <c r="D99" s="38"/>
      <c r="E99" s="43" t="s">
        <v>31</v>
      </c>
      <c r="F99" s="38"/>
      <c r="G99" s="38"/>
      <c r="H99" s="38"/>
      <c r="I99" s="38"/>
      <c r="J99" s="39"/>
    </row>
    <row r="100" ht="75">
      <c r="A100" s="29" t="s">
        <v>65</v>
      </c>
      <c r="B100" s="37"/>
      <c r="C100" s="38"/>
      <c r="D100" s="38"/>
      <c r="E100" s="44" t="s">
        <v>171</v>
      </c>
      <c r="F100" s="38"/>
      <c r="G100" s="38"/>
      <c r="H100" s="38"/>
      <c r="I100" s="38"/>
      <c r="J100" s="39"/>
    </row>
    <row r="101" ht="90">
      <c r="A101" s="29" t="s">
        <v>36</v>
      </c>
      <c r="B101" s="37"/>
      <c r="C101" s="38"/>
      <c r="D101" s="38"/>
      <c r="E101" s="31" t="s">
        <v>168</v>
      </c>
      <c r="F101" s="38"/>
      <c r="G101" s="38"/>
      <c r="H101" s="38"/>
      <c r="I101" s="38"/>
      <c r="J101" s="39"/>
    </row>
    <row r="102">
      <c r="A102" s="29" t="s">
        <v>29</v>
      </c>
      <c r="B102" s="29">
        <v>23</v>
      </c>
      <c r="C102" s="30" t="s">
        <v>172</v>
      </c>
      <c r="D102" s="29" t="s">
        <v>31</v>
      </c>
      <c r="E102" s="31" t="s">
        <v>173</v>
      </c>
      <c r="F102" s="32" t="s">
        <v>160</v>
      </c>
      <c r="G102" s="33">
        <v>4</v>
      </c>
      <c r="H102" s="34">
        <v>0</v>
      </c>
      <c r="I102" s="35">
        <f>ROUND(G102*H102,P4)</f>
        <v>0</v>
      </c>
      <c r="J102" s="29"/>
      <c r="O102" s="36">
        <f>I102*0.21</f>
        <v>0</v>
      </c>
      <c r="P102">
        <v>3</v>
      </c>
    </row>
    <row r="103" ht="45">
      <c r="A103" s="29" t="s">
        <v>34</v>
      </c>
      <c r="B103" s="37"/>
      <c r="C103" s="38"/>
      <c r="D103" s="38"/>
      <c r="E103" s="31" t="s">
        <v>174</v>
      </c>
      <c r="F103" s="38"/>
      <c r="G103" s="38"/>
      <c r="H103" s="38"/>
      <c r="I103" s="38"/>
      <c r="J103" s="39"/>
    </row>
    <row r="104">
      <c r="A104" s="29" t="s">
        <v>65</v>
      </c>
      <c r="B104" s="37"/>
      <c r="C104" s="38"/>
      <c r="D104" s="38"/>
      <c r="E104" s="44" t="s">
        <v>175</v>
      </c>
      <c r="F104" s="38"/>
      <c r="G104" s="38"/>
      <c r="H104" s="38"/>
      <c r="I104" s="38"/>
      <c r="J104" s="39"/>
    </row>
    <row r="105" ht="135">
      <c r="A105" s="29" t="s">
        <v>36</v>
      </c>
      <c r="B105" s="37"/>
      <c r="C105" s="38"/>
      <c r="D105" s="38"/>
      <c r="E105" s="31" t="s">
        <v>176</v>
      </c>
      <c r="F105" s="38"/>
      <c r="G105" s="38"/>
      <c r="H105" s="38"/>
      <c r="I105" s="38"/>
      <c r="J105" s="39"/>
    </row>
    <row r="106">
      <c r="A106" s="29" t="s">
        <v>29</v>
      </c>
      <c r="B106" s="29">
        <v>24</v>
      </c>
      <c r="C106" s="30" t="s">
        <v>177</v>
      </c>
      <c r="D106" s="29" t="s">
        <v>31</v>
      </c>
      <c r="E106" s="31" t="s">
        <v>178</v>
      </c>
      <c r="F106" s="32" t="s">
        <v>160</v>
      </c>
      <c r="G106" s="33">
        <v>8</v>
      </c>
      <c r="H106" s="34">
        <v>0</v>
      </c>
      <c r="I106" s="35">
        <f>ROUND(G106*H106,P4)</f>
        <v>0</v>
      </c>
      <c r="J106" s="29"/>
      <c r="O106" s="36">
        <f>I106*0.21</f>
        <v>0</v>
      </c>
      <c r="P106">
        <v>3</v>
      </c>
    </row>
    <row r="107">
      <c r="A107" s="29" t="s">
        <v>34</v>
      </c>
      <c r="B107" s="37"/>
      <c r="C107" s="38"/>
      <c r="D107" s="38"/>
      <c r="E107" s="31" t="s">
        <v>179</v>
      </c>
      <c r="F107" s="38"/>
      <c r="G107" s="38"/>
      <c r="H107" s="38"/>
      <c r="I107" s="38"/>
      <c r="J107" s="39"/>
    </row>
    <row r="108" ht="90">
      <c r="A108" s="29" t="s">
        <v>65</v>
      </c>
      <c r="B108" s="37"/>
      <c r="C108" s="38"/>
      <c r="D108" s="38"/>
      <c r="E108" s="44" t="s">
        <v>180</v>
      </c>
      <c r="F108" s="38"/>
      <c r="G108" s="38"/>
      <c r="H108" s="38"/>
      <c r="I108" s="38"/>
      <c r="J108" s="39"/>
    </row>
    <row r="109" ht="150">
      <c r="A109" s="29" t="s">
        <v>36</v>
      </c>
      <c r="B109" s="40"/>
      <c r="C109" s="41"/>
      <c r="D109" s="41"/>
      <c r="E109" s="31" t="s">
        <v>181</v>
      </c>
      <c r="F109" s="41"/>
      <c r="G109" s="41"/>
      <c r="H109" s="41"/>
      <c r="I109" s="41"/>
      <c r="J109" s="42"/>
    </row>
  </sheetData>
  <sheetProtection sheet="1" objects="1" scenarios="1" spinCount="100000" saltValue="UN/Nqfki3STrtiSoRBsbb5nkicSuDfW42p3zWMlxZXALwq+lVzkWvl0lj9hyuS/QfpsNGMcPJnttDn5DIj59EQ==" hashValue="huSB7JhqjYhcuu7t0lMm4xK9taypD7ZZQ8zY/dRShu4LsZdsG5oTjiQTodoyLILpRNy3pm9rKvNpptlPMmTQUg==" algorithmName="SHA-512" password="CBEA"/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182</v>
      </c>
      <c r="I3" s="16">
        <f>SUMIFS(I8:I79,A8:A79,"SD")</f>
        <v>0</v>
      </c>
      <c r="J3" s="9"/>
      <c r="O3">
        <v>0</v>
      </c>
      <c r="P3">
        <v>2</v>
      </c>
    </row>
    <row r="4">
      <c r="A4" s="10" t="s">
        <v>8</v>
      </c>
      <c r="B4" s="11" t="s">
        <v>13</v>
      </c>
      <c r="C4" s="12" t="s">
        <v>182</v>
      </c>
      <c r="D4" s="13"/>
      <c r="E4" s="14" t="s">
        <v>183</v>
      </c>
      <c r="F4" s="7"/>
      <c r="G4" s="7"/>
      <c r="H4" s="7"/>
      <c r="I4" s="7"/>
      <c r="J4" s="9"/>
      <c r="O4">
        <v>0.12</v>
      </c>
      <c r="P4">
        <v>2</v>
      </c>
    </row>
    <row r="5">
      <c r="A5" s="17" t="s">
        <v>15</v>
      </c>
      <c r="B5" s="18" t="s">
        <v>16</v>
      </c>
      <c r="C5" s="19" t="s">
        <v>17</v>
      </c>
      <c r="D5" s="19" t="s">
        <v>18</v>
      </c>
      <c r="E5" s="19" t="s">
        <v>19</v>
      </c>
      <c r="F5" s="19" t="s">
        <v>20</v>
      </c>
      <c r="G5" s="19" t="s">
        <v>21</v>
      </c>
      <c r="H5" s="19" t="s">
        <v>22</v>
      </c>
      <c r="I5" s="19"/>
      <c r="J5" s="20" t="s">
        <v>23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24</v>
      </c>
      <c r="I6" s="19" t="s">
        <v>25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26</v>
      </c>
      <c r="B8" s="24"/>
      <c r="C8" s="25" t="s">
        <v>184</v>
      </c>
      <c r="D8" s="26"/>
      <c r="E8" s="23" t="s">
        <v>185</v>
      </c>
      <c r="F8" s="26"/>
      <c r="G8" s="26"/>
      <c r="H8" s="26"/>
      <c r="I8" s="27">
        <f>SUMIFS(I9:I48,A9:A48,"P")</f>
        <v>0</v>
      </c>
      <c r="J8" s="28"/>
    </row>
    <row r="9">
      <c r="A9" s="29" t="s">
        <v>29</v>
      </c>
      <c r="B9" s="29">
        <v>7</v>
      </c>
      <c r="C9" s="30" t="s">
        <v>186</v>
      </c>
      <c r="D9" s="29" t="s">
        <v>31</v>
      </c>
      <c r="E9" s="31" t="s">
        <v>187</v>
      </c>
      <c r="F9" s="32" t="s">
        <v>188</v>
      </c>
      <c r="G9" s="33">
        <v>4</v>
      </c>
      <c r="H9" s="34">
        <v>0</v>
      </c>
      <c r="I9" s="35">
        <f>ROUND(G9*H9,P4)</f>
        <v>0</v>
      </c>
      <c r="J9" s="29"/>
      <c r="O9" s="36">
        <f>I9*0.21</f>
        <v>0</v>
      </c>
      <c r="P9">
        <v>3</v>
      </c>
    </row>
    <row r="10">
      <c r="A10" s="29" t="s">
        <v>34</v>
      </c>
      <c r="B10" s="37"/>
      <c r="C10" s="38"/>
      <c r="D10" s="38"/>
      <c r="E10" s="43" t="s">
        <v>31</v>
      </c>
      <c r="F10" s="38"/>
      <c r="G10" s="38"/>
      <c r="H10" s="38"/>
      <c r="I10" s="38"/>
      <c r="J10" s="39"/>
    </row>
    <row r="11">
      <c r="A11" s="29" t="s">
        <v>65</v>
      </c>
      <c r="B11" s="37"/>
      <c r="C11" s="38"/>
      <c r="D11" s="38"/>
      <c r="E11" s="44" t="s">
        <v>189</v>
      </c>
      <c r="F11" s="38"/>
      <c r="G11" s="38"/>
      <c r="H11" s="38"/>
      <c r="I11" s="38"/>
      <c r="J11" s="39"/>
    </row>
    <row r="12">
      <c r="A12" s="29" t="s">
        <v>36</v>
      </c>
      <c r="B12" s="37"/>
      <c r="C12" s="38"/>
      <c r="D12" s="38"/>
      <c r="E12" s="43" t="s">
        <v>31</v>
      </c>
      <c r="F12" s="38"/>
      <c r="G12" s="38"/>
      <c r="H12" s="38"/>
      <c r="I12" s="38"/>
      <c r="J12" s="39"/>
    </row>
    <row r="13">
      <c r="A13" s="29" t="s">
        <v>29</v>
      </c>
      <c r="B13" s="29">
        <v>8</v>
      </c>
      <c r="C13" s="30" t="s">
        <v>190</v>
      </c>
      <c r="D13" s="29" t="s">
        <v>31</v>
      </c>
      <c r="E13" s="31" t="s">
        <v>191</v>
      </c>
      <c r="F13" s="32" t="s">
        <v>188</v>
      </c>
      <c r="G13" s="33">
        <v>8</v>
      </c>
      <c r="H13" s="34">
        <v>0</v>
      </c>
      <c r="I13" s="35">
        <f>ROUND(G13*H13,P4)</f>
        <v>0</v>
      </c>
      <c r="J13" s="29"/>
      <c r="O13" s="36">
        <f>I13*0.21</f>
        <v>0</v>
      </c>
      <c r="P13">
        <v>3</v>
      </c>
    </row>
    <row r="14">
      <c r="A14" s="29" t="s">
        <v>34</v>
      </c>
      <c r="B14" s="37"/>
      <c r="C14" s="38"/>
      <c r="D14" s="38"/>
      <c r="E14" s="43" t="s">
        <v>31</v>
      </c>
      <c r="F14" s="38"/>
      <c r="G14" s="38"/>
      <c r="H14" s="38"/>
      <c r="I14" s="38"/>
      <c r="J14" s="39"/>
    </row>
    <row r="15">
      <c r="A15" s="29" t="s">
        <v>65</v>
      </c>
      <c r="B15" s="37"/>
      <c r="C15" s="38"/>
      <c r="D15" s="38"/>
      <c r="E15" s="44" t="s">
        <v>192</v>
      </c>
      <c r="F15" s="38"/>
      <c r="G15" s="38"/>
      <c r="H15" s="38"/>
      <c r="I15" s="38"/>
      <c r="J15" s="39"/>
    </row>
    <row r="16">
      <c r="A16" s="29" t="s">
        <v>36</v>
      </c>
      <c r="B16" s="37"/>
      <c r="C16" s="38"/>
      <c r="D16" s="38"/>
      <c r="E16" s="43" t="s">
        <v>31</v>
      </c>
      <c r="F16" s="38"/>
      <c r="G16" s="38"/>
      <c r="H16" s="38"/>
      <c r="I16" s="38"/>
      <c r="J16" s="39"/>
    </row>
    <row r="17">
      <c r="A17" s="29" t="s">
        <v>29</v>
      </c>
      <c r="B17" s="29">
        <v>9</v>
      </c>
      <c r="C17" s="30" t="s">
        <v>193</v>
      </c>
      <c r="D17" s="29" t="s">
        <v>31</v>
      </c>
      <c r="E17" s="31" t="s">
        <v>194</v>
      </c>
      <c r="F17" s="32" t="s">
        <v>188</v>
      </c>
      <c r="G17" s="33">
        <v>4</v>
      </c>
      <c r="H17" s="34">
        <v>0</v>
      </c>
      <c r="I17" s="35">
        <f>ROUND(G17*H17,P4)</f>
        <v>0</v>
      </c>
      <c r="J17" s="29"/>
      <c r="O17" s="36">
        <f>I17*0.21</f>
        <v>0</v>
      </c>
      <c r="P17">
        <v>3</v>
      </c>
    </row>
    <row r="18">
      <c r="A18" s="29" t="s">
        <v>34</v>
      </c>
      <c r="B18" s="37"/>
      <c r="C18" s="38"/>
      <c r="D18" s="38"/>
      <c r="E18" s="43" t="s">
        <v>31</v>
      </c>
      <c r="F18" s="38"/>
      <c r="G18" s="38"/>
      <c r="H18" s="38"/>
      <c r="I18" s="38"/>
      <c r="J18" s="39"/>
    </row>
    <row r="19">
      <c r="A19" s="29" t="s">
        <v>65</v>
      </c>
      <c r="B19" s="37"/>
      <c r="C19" s="38"/>
      <c r="D19" s="38"/>
      <c r="E19" s="44" t="s">
        <v>189</v>
      </c>
      <c r="F19" s="38"/>
      <c r="G19" s="38"/>
      <c r="H19" s="38"/>
      <c r="I19" s="38"/>
      <c r="J19" s="39"/>
    </row>
    <row r="20">
      <c r="A20" s="29" t="s">
        <v>36</v>
      </c>
      <c r="B20" s="37"/>
      <c r="C20" s="38"/>
      <c r="D20" s="38"/>
      <c r="E20" s="43" t="s">
        <v>31</v>
      </c>
      <c r="F20" s="38"/>
      <c r="G20" s="38"/>
      <c r="H20" s="38"/>
      <c r="I20" s="38"/>
      <c r="J20" s="39"/>
    </row>
    <row r="21">
      <c r="A21" s="29" t="s">
        <v>29</v>
      </c>
      <c r="B21" s="29">
        <v>10</v>
      </c>
      <c r="C21" s="30" t="s">
        <v>195</v>
      </c>
      <c r="D21" s="29" t="s">
        <v>31</v>
      </c>
      <c r="E21" s="31" t="s">
        <v>196</v>
      </c>
      <c r="F21" s="32" t="s">
        <v>197</v>
      </c>
      <c r="G21" s="33">
        <v>4</v>
      </c>
      <c r="H21" s="34">
        <v>0</v>
      </c>
      <c r="I21" s="35">
        <f>ROUND(G21*H21,P4)</f>
        <v>0</v>
      </c>
      <c r="J21" s="29"/>
      <c r="O21" s="36">
        <f>I21*0.21</f>
        <v>0</v>
      </c>
      <c r="P21">
        <v>3</v>
      </c>
    </row>
    <row r="22">
      <c r="A22" s="29" t="s">
        <v>34</v>
      </c>
      <c r="B22" s="37"/>
      <c r="C22" s="38"/>
      <c r="D22" s="38"/>
      <c r="E22" s="43" t="s">
        <v>31</v>
      </c>
      <c r="F22" s="38"/>
      <c r="G22" s="38"/>
      <c r="H22" s="38"/>
      <c r="I22" s="38"/>
      <c r="J22" s="39"/>
    </row>
    <row r="23">
      <c r="A23" s="29" t="s">
        <v>65</v>
      </c>
      <c r="B23" s="37"/>
      <c r="C23" s="38"/>
      <c r="D23" s="38"/>
      <c r="E23" s="44" t="s">
        <v>189</v>
      </c>
      <c r="F23" s="38"/>
      <c r="G23" s="38"/>
      <c r="H23" s="38"/>
      <c r="I23" s="38"/>
      <c r="J23" s="39"/>
    </row>
    <row r="24">
      <c r="A24" s="29" t="s">
        <v>36</v>
      </c>
      <c r="B24" s="37"/>
      <c r="C24" s="38"/>
      <c r="D24" s="38"/>
      <c r="E24" s="43" t="s">
        <v>31</v>
      </c>
      <c r="F24" s="38"/>
      <c r="G24" s="38"/>
      <c r="H24" s="38"/>
      <c r="I24" s="38"/>
      <c r="J24" s="39"/>
    </row>
    <row r="25">
      <c r="A25" s="29" t="s">
        <v>29</v>
      </c>
      <c r="B25" s="29">
        <v>11</v>
      </c>
      <c r="C25" s="30" t="s">
        <v>198</v>
      </c>
      <c r="D25" s="29" t="s">
        <v>31</v>
      </c>
      <c r="E25" s="31" t="s">
        <v>199</v>
      </c>
      <c r="F25" s="32" t="s">
        <v>200</v>
      </c>
      <c r="G25" s="33">
        <v>136</v>
      </c>
      <c r="H25" s="34">
        <v>0</v>
      </c>
      <c r="I25" s="35">
        <f>ROUND(G25*H25,P4)</f>
        <v>0</v>
      </c>
      <c r="J25" s="29"/>
      <c r="O25" s="36">
        <f>I25*0.21</f>
        <v>0</v>
      </c>
      <c r="P25">
        <v>3</v>
      </c>
    </row>
    <row r="26">
      <c r="A26" s="29" t="s">
        <v>34</v>
      </c>
      <c r="B26" s="37"/>
      <c r="C26" s="38"/>
      <c r="D26" s="38"/>
      <c r="E26" s="43" t="s">
        <v>31</v>
      </c>
      <c r="F26" s="38"/>
      <c r="G26" s="38"/>
      <c r="H26" s="38"/>
      <c r="I26" s="38"/>
      <c r="J26" s="39"/>
    </row>
    <row r="27">
      <c r="A27" s="29" t="s">
        <v>65</v>
      </c>
      <c r="B27" s="37"/>
      <c r="C27" s="38"/>
      <c r="D27" s="38"/>
      <c r="E27" s="44" t="s">
        <v>201</v>
      </c>
      <c r="F27" s="38"/>
      <c r="G27" s="38"/>
      <c r="H27" s="38"/>
      <c r="I27" s="38"/>
      <c r="J27" s="39"/>
    </row>
    <row r="28">
      <c r="A28" s="29" t="s">
        <v>36</v>
      </c>
      <c r="B28" s="37"/>
      <c r="C28" s="38"/>
      <c r="D28" s="38"/>
      <c r="E28" s="43" t="s">
        <v>31</v>
      </c>
      <c r="F28" s="38"/>
      <c r="G28" s="38"/>
      <c r="H28" s="38"/>
      <c r="I28" s="38"/>
      <c r="J28" s="39"/>
    </row>
    <row r="29">
      <c r="A29" s="29" t="s">
        <v>29</v>
      </c>
      <c r="B29" s="29">
        <v>12</v>
      </c>
      <c r="C29" s="30" t="s">
        <v>202</v>
      </c>
      <c r="D29" s="29" t="s">
        <v>31</v>
      </c>
      <c r="E29" s="31" t="s">
        <v>203</v>
      </c>
      <c r="F29" s="32" t="s">
        <v>200</v>
      </c>
      <c r="G29" s="33">
        <v>136</v>
      </c>
      <c r="H29" s="34">
        <v>0</v>
      </c>
      <c r="I29" s="35">
        <f>ROUND(G29*H29,P4)</f>
        <v>0</v>
      </c>
      <c r="J29" s="29"/>
      <c r="O29" s="36">
        <f>I29*0.21</f>
        <v>0</v>
      </c>
      <c r="P29">
        <v>3</v>
      </c>
    </row>
    <row r="30">
      <c r="A30" s="29" t="s">
        <v>34</v>
      </c>
      <c r="B30" s="37"/>
      <c r="C30" s="38"/>
      <c r="D30" s="38"/>
      <c r="E30" s="43" t="s">
        <v>31</v>
      </c>
      <c r="F30" s="38"/>
      <c r="G30" s="38"/>
      <c r="H30" s="38"/>
      <c r="I30" s="38"/>
      <c r="J30" s="39"/>
    </row>
    <row r="31">
      <c r="A31" s="29" t="s">
        <v>65</v>
      </c>
      <c r="B31" s="37"/>
      <c r="C31" s="38"/>
      <c r="D31" s="38"/>
      <c r="E31" s="44" t="s">
        <v>201</v>
      </c>
      <c r="F31" s="38"/>
      <c r="G31" s="38"/>
      <c r="H31" s="38"/>
      <c r="I31" s="38"/>
      <c r="J31" s="39"/>
    </row>
    <row r="32">
      <c r="A32" s="29" t="s">
        <v>36</v>
      </c>
      <c r="B32" s="37"/>
      <c r="C32" s="38"/>
      <c r="D32" s="38"/>
      <c r="E32" s="43" t="s">
        <v>31</v>
      </c>
      <c r="F32" s="38"/>
      <c r="G32" s="38"/>
      <c r="H32" s="38"/>
      <c r="I32" s="38"/>
      <c r="J32" s="39"/>
    </row>
    <row r="33">
      <c r="A33" s="29" t="s">
        <v>29</v>
      </c>
      <c r="B33" s="29">
        <v>13</v>
      </c>
      <c r="C33" s="30" t="s">
        <v>204</v>
      </c>
      <c r="D33" s="29" t="s">
        <v>31</v>
      </c>
      <c r="E33" s="31" t="s">
        <v>205</v>
      </c>
      <c r="F33" s="32" t="s">
        <v>200</v>
      </c>
      <c r="G33" s="33">
        <v>8</v>
      </c>
      <c r="H33" s="34">
        <v>0</v>
      </c>
      <c r="I33" s="35">
        <f>ROUND(G33*H33,P4)</f>
        <v>0</v>
      </c>
      <c r="J33" s="29"/>
      <c r="O33" s="36">
        <f>I33*0.21</f>
        <v>0</v>
      </c>
      <c r="P33">
        <v>3</v>
      </c>
    </row>
    <row r="34">
      <c r="A34" s="29" t="s">
        <v>34</v>
      </c>
      <c r="B34" s="37"/>
      <c r="C34" s="38"/>
      <c r="D34" s="38"/>
      <c r="E34" s="43" t="s">
        <v>31</v>
      </c>
      <c r="F34" s="38"/>
      <c r="G34" s="38"/>
      <c r="H34" s="38"/>
      <c r="I34" s="38"/>
      <c r="J34" s="39"/>
    </row>
    <row r="35">
      <c r="A35" s="29" t="s">
        <v>65</v>
      </c>
      <c r="B35" s="37"/>
      <c r="C35" s="38"/>
      <c r="D35" s="38"/>
      <c r="E35" s="44" t="s">
        <v>192</v>
      </c>
      <c r="F35" s="38"/>
      <c r="G35" s="38"/>
      <c r="H35" s="38"/>
      <c r="I35" s="38"/>
      <c r="J35" s="39"/>
    </row>
    <row r="36">
      <c r="A36" s="29" t="s">
        <v>36</v>
      </c>
      <c r="B36" s="37"/>
      <c r="C36" s="38"/>
      <c r="D36" s="38"/>
      <c r="E36" s="43" t="s">
        <v>31</v>
      </c>
      <c r="F36" s="38"/>
      <c r="G36" s="38"/>
      <c r="H36" s="38"/>
      <c r="I36" s="38"/>
      <c r="J36" s="39"/>
    </row>
    <row r="37">
      <c r="A37" s="29" t="s">
        <v>29</v>
      </c>
      <c r="B37" s="29">
        <v>14</v>
      </c>
      <c r="C37" s="30" t="s">
        <v>206</v>
      </c>
      <c r="D37" s="29" t="s">
        <v>31</v>
      </c>
      <c r="E37" s="31" t="s">
        <v>207</v>
      </c>
      <c r="F37" s="32" t="s">
        <v>200</v>
      </c>
      <c r="G37" s="33">
        <v>130</v>
      </c>
      <c r="H37" s="34">
        <v>0</v>
      </c>
      <c r="I37" s="35">
        <f>ROUND(G37*H37,P4)</f>
        <v>0</v>
      </c>
      <c r="J37" s="29"/>
      <c r="O37" s="36">
        <f>I37*0.21</f>
        <v>0</v>
      </c>
      <c r="P37">
        <v>3</v>
      </c>
    </row>
    <row r="38">
      <c r="A38" s="29" t="s">
        <v>34</v>
      </c>
      <c r="B38" s="37"/>
      <c r="C38" s="38"/>
      <c r="D38" s="38"/>
      <c r="E38" s="43" t="s">
        <v>31</v>
      </c>
      <c r="F38" s="38"/>
      <c r="G38" s="38"/>
      <c r="H38" s="38"/>
      <c r="I38" s="38"/>
      <c r="J38" s="39"/>
    </row>
    <row r="39">
      <c r="A39" s="29" t="s">
        <v>65</v>
      </c>
      <c r="B39" s="37"/>
      <c r="C39" s="38"/>
      <c r="D39" s="38"/>
      <c r="E39" s="44" t="s">
        <v>208</v>
      </c>
      <c r="F39" s="38"/>
      <c r="G39" s="38"/>
      <c r="H39" s="38"/>
      <c r="I39" s="38"/>
      <c r="J39" s="39"/>
    </row>
    <row r="40">
      <c r="A40" s="29" t="s">
        <v>36</v>
      </c>
      <c r="B40" s="37"/>
      <c r="C40" s="38"/>
      <c r="D40" s="38"/>
      <c r="E40" s="43" t="s">
        <v>31</v>
      </c>
      <c r="F40" s="38"/>
      <c r="G40" s="38"/>
      <c r="H40" s="38"/>
      <c r="I40" s="38"/>
      <c r="J40" s="39"/>
    </row>
    <row r="41">
      <c r="A41" s="29" t="s">
        <v>29</v>
      </c>
      <c r="B41" s="29">
        <v>15</v>
      </c>
      <c r="C41" s="30" t="s">
        <v>209</v>
      </c>
      <c r="D41" s="29" t="s">
        <v>31</v>
      </c>
      <c r="E41" s="31" t="s">
        <v>210</v>
      </c>
      <c r="F41" s="32" t="s">
        <v>188</v>
      </c>
      <c r="G41" s="33">
        <v>8</v>
      </c>
      <c r="H41" s="34">
        <v>0</v>
      </c>
      <c r="I41" s="35">
        <f>ROUND(G41*H41,P4)</f>
        <v>0</v>
      </c>
      <c r="J41" s="29"/>
      <c r="O41" s="36">
        <f>I41*0.21</f>
        <v>0</v>
      </c>
      <c r="P41">
        <v>3</v>
      </c>
    </row>
    <row r="42">
      <c r="A42" s="29" t="s">
        <v>34</v>
      </c>
      <c r="B42" s="37"/>
      <c r="C42" s="38"/>
      <c r="D42" s="38"/>
      <c r="E42" s="43" t="s">
        <v>31</v>
      </c>
      <c r="F42" s="38"/>
      <c r="G42" s="38"/>
      <c r="H42" s="38"/>
      <c r="I42" s="38"/>
      <c r="J42" s="39"/>
    </row>
    <row r="43">
      <c r="A43" s="29" t="s">
        <v>65</v>
      </c>
      <c r="B43" s="37"/>
      <c r="C43" s="38"/>
      <c r="D43" s="38"/>
      <c r="E43" s="44" t="s">
        <v>192</v>
      </c>
      <c r="F43" s="38"/>
      <c r="G43" s="38"/>
      <c r="H43" s="38"/>
      <c r="I43" s="38"/>
      <c r="J43" s="39"/>
    </row>
    <row r="44">
      <c r="A44" s="29" t="s">
        <v>36</v>
      </c>
      <c r="B44" s="37"/>
      <c r="C44" s="38"/>
      <c r="D44" s="38"/>
      <c r="E44" s="43" t="s">
        <v>31</v>
      </c>
      <c r="F44" s="38"/>
      <c r="G44" s="38"/>
      <c r="H44" s="38"/>
      <c r="I44" s="38"/>
      <c r="J44" s="39"/>
    </row>
    <row r="45">
      <c r="A45" s="29" t="s">
        <v>29</v>
      </c>
      <c r="B45" s="29">
        <v>16</v>
      </c>
      <c r="C45" s="30" t="s">
        <v>211</v>
      </c>
      <c r="D45" s="29" t="s">
        <v>31</v>
      </c>
      <c r="E45" s="31" t="s">
        <v>212</v>
      </c>
      <c r="F45" s="32" t="s">
        <v>197</v>
      </c>
      <c r="G45" s="33">
        <v>1</v>
      </c>
      <c r="H45" s="34">
        <v>0</v>
      </c>
      <c r="I45" s="35">
        <f>ROUND(G45*H45,P4)</f>
        <v>0</v>
      </c>
      <c r="J45" s="29"/>
      <c r="O45" s="36">
        <f>I45*0.21</f>
        <v>0</v>
      </c>
      <c r="P45">
        <v>3</v>
      </c>
    </row>
    <row r="46">
      <c r="A46" s="29" t="s">
        <v>34</v>
      </c>
      <c r="B46" s="37"/>
      <c r="C46" s="38"/>
      <c r="D46" s="38"/>
      <c r="E46" s="43" t="s">
        <v>31</v>
      </c>
      <c r="F46" s="38"/>
      <c r="G46" s="38"/>
      <c r="H46" s="38"/>
      <c r="I46" s="38"/>
      <c r="J46" s="39"/>
    </row>
    <row r="47">
      <c r="A47" s="29" t="s">
        <v>65</v>
      </c>
      <c r="B47" s="37"/>
      <c r="C47" s="38"/>
      <c r="D47" s="38"/>
      <c r="E47" s="44" t="s">
        <v>213</v>
      </c>
      <c r="F47" s="38"/>
      <c r="G47" s="38"/>
      <c r="H47" s="38"/>
      <c r="I47" s="38"/>
      <c r="J47" s="39"/>
    </row>
    <row r="48">
      <c r="A48" s="29" t="s">
        <v>36</v>
      </c>
      <c r="B48" s="37"/>
      <c r="C48" s="38"/>
      <c r="D48" s="38"/>
      <c r="E48" s="43" t="s">
        <v>31</v>
      </c>
      <c r="F48" s="38"/>
      <c r="G48" s="38"/>
      <c r="H48" s="38"/>
      <c r="I48" s="38"/>
      <c r="J48" s="39"/>
    </row>
    <row r="49">
      <c r="A49" s="23" t="s">
        <v>26</v>
      </c>
      <c r="B49" s="24"/>
      <c r="C49" s="25" t="s">
        <v>214</v>
      </c>
      <c r="D49" s="26"/>
      <c r="E49" s="23" t="s">
        <v>215</v>
      </c>
      <c r="F49" s="26"/>
      <c r="G49" s="26"/>
      <c r="H49" s="26"/>
      <c r="I49" s="27">
        <f>SUMIFS(I50:I53,A50:A53,"P")</f>
        <v>0</v>
      </c>
      <c r="J49" s="28"/>
    </row>
    <row r="50">
      <c r="A50" s="29" t="s">
        <v>29</v>
      </c>
      <c r="B50" s="29">
        <v>17</v>
      </c>
      <c r="C50" s="30" t="s">
        <v>216</v>
      </c>
      <c r="D50" s="29" t="s">
        <v>31</v>
      </c>
      <c r="E50" s="31" t="s">
        <v>215</v>
      </c>
      <c r="F50" s="32" t="s">
        <v>197</v>
      </c>
      <c r="G50" s="33">
        <v>1</v>
      </c>
      <c r="H50" s="34">
        <v>0</v>
      </c>
      <c r="I50" s="35">
        <f>ROUND(G50*H50,P4)</f>
        <v>0</v>
      </c>
      <c r="J50" s="29"/>
      <c r="O50" s="36">
        <f>I50*0.21</f>
        <v>0</v>
      </c>
      <c r="P50">
        <v>3</v>
      </c>
    </row>
    <row r="51">
      <c r="A51" s="29" t="s">
        <v>34</v>
      </c>
      <c r="B51" s="37"/>
      <c r="C51" s="38"/>
      <c r="D51" s="38"/>
      <c r="E51" s="43" t="s">
        <v>31</v>
      </c>
      <c r="F51" s="38"/>
      <c r="G51" s="38"/>
      <c r="H51" s="38"/>
      <c r="I51" s="38"/>
      <c r="J51" s="39"/>
    </row>
    <row r="52">
      <c r="A52" s="29" t="s">
        <v>65</v>
      </c>
      <c r="B52" s="37"/>
      <c r="C52" s="38"/>
      <c r="D52" s="38"/>
      <c r="E52" s="44" t="s">
        <v>213</v>
      </c>
      <c r="F52" s="38"/>
      <c r="G52" s="38"/>
      <c r="H52" s="38"/>
      <c r="I52" s="38"/>
      <c r="J52" s="39"/>
    </row>
    <row r="53">
      <c r="A53" s="29" t="s">
        <v>36</v>
      </c>
      <c r="B53" s="37"/>
      <c r="C53" s="38"/>
      <c r="D53" s="38"/>
      <c r="E53" s="43" t="s">
        <v>31</v>
      </c>
      <c r="F53" s="38"/>
      <c r="G53" s="38"/>
      <c r="H53" s="38"/>
      <c r="I53" s="38"/>
      <c r="J53" s="39"/>
    </row>
    <row r="54">
      <c r="A54" s="23" t="s">
        <v>26</v>
      </c>
      <c r="B54" s="24"/>
      <c r="C54" s="25" t="s">
        <v>80</v>
      </c>
      <c r="D54" s="26"/>
      <c r="E54" s="23" t="s">
        <v>81</v>
      </c>
      <c r="F54" s="26"/>
      <c r="G54" s="26"/>
      <c r="H54" s="26"/>
      <c r="I54" s="27">
        <f>SUMIFS(I55:I74,A55:A74,"P")</f>
        <v>0</v>
      </c>
      <c r="J54" s="28"/>
    </row>
    <row r="55" ht="30">
      <c r="A55" s="29" t="s">
        <v>29</v>
      </c>
      <c r="B55" s="29">
        <v>1</v>
      </c>
      <c r="C55" s="30" t="s">
        <v>217</v>
      </c>
      <c r="D55" s="29" t="s">
        <v>31</v>
      </c>
      <c r="E55" s="31" t="s">
        <v>218</v>
      </c>
      <c r="F55" s="32" t="s">
        <v>219</v>
      </c>
      <c r="G55" s="33">
        <v>1.5</v>
      </c>
      <c r="H55" s="34">
        <v>0</v>
      </c>
      <c r="I55" s="35">
        <f>ROUND(G55*H55,P4)</f>
        <v>0</v>
      </c>
      <c r="J55" s="29"/>
      <c r="O55" s="36">
        <f>I55*0.21</f>
        <v>0</v>
      </c>
      <c r="P55">
        <v>3</v>
      </c>
    </row>
    <row r="56" ht="60">
      <c r="A56" s="29" t="s">
        <v>34</v>
      </c>
      <c r="B56" s="37"/>
      <c r="C56" s="38"/>
      <c r="D56" s="38"/>
      <c r="E56" s="31" t="s">
        <v>220</v>
      </c>
      <c r="F56" s="38"/>
      <c r="G56" s="38"/>
      <c r="H56" s="38"/>
      <c r="I56" s="38"/>
      <c r="J56" s="39"/>
    </row>
    <row r="57">
      <c r="A57" s="29" t="s">
        <v>65</v>
      </c>
      <c r="B57" s="37"/>
      <c r="C57" s="38"/>
      <c r="D57" s="38"/>
      <c r="E57" s="44" t="s">
        <v>221</v>
      </c>
      <c r="F57" s="38"/>
      <c r="G57" s="38"/>
      <c r="H57" s="38"/>
      <c r="I57" s="38"/>
      <c r="J57" s="39"/>
    </row>
    <row r="58">
      <c r="A58" s="29" t="s">
        <v>36</v>
      </c>
      <c r="B58" s="37"/>
      <c r="C58" s="38"/>
      <c r="D58" s="38"/>
      <c r="E58" s="43" t="s">
        <v>31</v>
      </c>
      <c r="F58" s="38"/>
      <c r="G58" s="38"/>
      <c r="H58" s="38"/>
      <c r="I58" s="38"/>
      <c r="J58" s="39"/>
    </row>
    <row r="59" ht="30">
      <c r="A59" s="29" t="s">
        <v>29</v>
      </c>
      <c r="B59" s="29">
        <v>2</v>
      </c>
      <c r="C59" s="30" t="s">
        <v>222</v>
      </c>
      <c r="D59" s="29" t="s">
        <v>31</v>
      </c>
      <c r="E59" s="31" t="s">
        <v>223</v>
      </c>
      <c r="F59" s="32" t="s">
        <v>219</v>
      </c>
      <c r="G59" s="33">
        <v>24.954000000000001</v>
      </c>
      <c r="H59" s="34">
        <v>0</v>
      </c>
      <c r="I59" s="35">
        <f>ROUND(G59*H59,P4)</f>
        <v>0</v>
      </c>
      <c r="J59" s="29"/>
      <c r="O59" s="36">
        <f>I59*0.21</f>
        <v>0</v>
      </c>
      <c r="P59">
        <v>3</v>
      </c>
    </row>
    <row r="60" ht="60">
      <c r="A60" s="29" t="s">
        <v>34</v>
      </c>
      <c r="B60" s="37"/>
      <c r="C60" s="38"/>
      <c r="D60" s="38"/>
      <c r="E60" s="31" t="s">
        <v>224</v>
      </c>
      <c r="F60" s="38"/>
      <c r="G60" s="38"/>
      <c r="H60" s="38"/>
      <c r="I60" s="38"/>
      <c r="J60" s="39"/>
    </row>
    <row r="61" ht="30">
      <c r="A61" s="29" t="s">
        <v>65</v>
      </c>
      <c r="B61" s="37"/>
      <c r="C61" s="38"/>
      <c r="D61" s="38"/>
      <c r="E61" s="44" t="s">
        <v>225</v>
      </c>
      <c r="F61" s="38"/>
      <c r="G61" s="38"/>
      <c r="H61" s="38"/>
      <c r="I61" s="38"/>
      <c r="J61" s="39"/>
    </row>
    <row r="62">
      <c r="A62" s="29" t="s">
        <v>36</v>
      </c>
      <c r="B62" s="37"/>
      <c r="C62" s="38"/>
      <c r="D62" s="38"/>
      <c r="E62" s="43" t="s">
        <v>31</v>
      </c>
      <c r="F62" s="38"/>
      <c r="G62" s="38"/>
      <c r="H62" s="38"/>
      <c r="I62" s="38"/>
      <c r="J62" s="39"/>
    </row>
    <row r="63">
      <c r="A63" s="29" t="s">
        <v>29</v>
      </c>
      <c r="B63" s="29">
        <v>3</v>
      </c>
      <c r="C63" s="30" t="s">
        <v>226</v>
      </c>
      <c r="D63" s="29" t="s">
        <v>31</v>
      </c>
      <c r="E63" s="31" t="s">
        <v>227</v>
      </c>
      <c r="F63" s="32" t="s">
        <v>219</v>
      </c>
      <c r="G63" s="33">
        <v>6.806</v>
      </c>
      <c r="H63" s="34">
        <v>0</v>
      </c>
      <c r="I63" s="35">
        <f>ROUND(G63*H63,P4)</f>
        <v>0</v>
      </c>
      <c r="J63" s="29"/>
      <c r="O63" s="36">
        <f>I63*0.21</f>
        <v>0</v>
      </c>
      <c r="P63">
        <v>3</v>
      </c>
    </row>
    <row r="64" ht="60">
      <c r="A64" s="29" t="s">
        <v>34</v>
      </c>
      <c r="B64" s="37"/>
      <c r="C64" s="38"/>
      <c r="D64" s="38"/>
      <c r="E64" s="31" t="s">
        <v>228</v>
      </c>
      <c r="F64" s="38"/>
      <c r="G64" s="38"/>
      <c r="H64" s="38"/>
      <c r="I64" s="38"/>
      <c r="J64" s="39"/>
    </row>
    <row r="65" ht="30">
      <c r="A65" s="29" t="s">
        <v>65</v>
      </c>
      <c r="B65" s="37"/>
      <c r="C65" s="38"/>
      <c r="D65" s="38"/>
      <c r="E65" s="44" t="s">
        <v>229</v>
      </c>
      <c r="F65" s="38"/>
      <c r="G65" s="38"/>
      <c r="H65" s="38"/>
      <c r="I65" s="38"/>
      <c r="J65" s="39"/>
    </row>
    <row r="66">
      <c r="A66" s="29" t="s">
        <v>36</v>
      </c>
      <c r="B66" s="37"/>
      <c r="C66" s="38"/>
      <c r="D66" s="38"/>
      <c r="E66" s="43" t="s">
        <v>31</v>
      </c>
      <c r="F66" s="38"/>
      <c r="G66" s="38"/>
      <c r="H66" s="38"/>
      <c r="I66" s="38"/>
      <c r="J66" s="39"/>
    </row>
    <row r="67">
      <c r="A67" s="29" t="s">
        <v>29</v>
      </c>
      <c r="B67" s="29">
        <v>4</v>
      </c>
      <c r="C67" s="30" t="s">
        <v>230</v>
      </c>
      <c r="D67" s="29" t="s">
        <v>31</v>
      </c>
      <c r="E67" s="31" t="s">
        <v>231</v>
      </c>
      <c r="F67" s="32" t="s">
        <v>219</v>
      </c>
      <c r="G67" s="33">
        <v>15.880000000000001</v>
      </c>
      <c r="H67" s="34">
        <v>0</v>
      </c>
      <c r="I67" s="35">
        <f>ROUND(G67*H67,P4)</f>
        <v>0</v>
      </c>
      <c r="J67" s="29"/>
      <c r="O67" s="36">
        <f>I67*0.21</f>
        <v>0</v>
      </c>
      <c r="P67">
        <v>3</v>
      </c>
    </row>
    <row r="68" ht="60">
      <c r="A68" s="29" t="s">
        <v>34</v>
      </c>
      <c r="B68" s="37"/>
      <c r="C68" s="38"/>
      <c r="D68" s="38"/>
      <c r="E68" s="31" t="s">
        <v>232</v>
      </c>
      <c r="F68" s="38"/>
      <c r="G68" s="38"/>
      <c r="H68" s="38"/>
      <c r="I68" s="38"/>
      <c r="J68" s="39"/>
    </row>
    <row r="69">
      <c r="A69" s="29" t="s">
        <v>65</v>
      </c>
      <c r="B69" s="37"/>
      <c r="C69" s="38"/>
      <c r="D69" s="38"/>
      <c r="E69" s="44" t="s">
        <v>233</v>
      </c>
      <c r="F69" s="38"/>
      <c r="G69" s="38"/>
      <c r="H69" s="38"/>
      <c r="I69" s="38"/>
      <c r="J69" s="39"/>
    </row>
    <row r="70">
      <c r="A70" s="29" t="s">
        <v>36</v>
      </c>
      <c r="B70" s="37"/>
      <c r="C70" s="38"/>
      <c r="D70" s="38"/>
      <c r="E70" s="43" t="s">
        <v>31</v>
      </c>
      <c r="F70" s="38"/>
      <c r="G70" s="38"/>
      <c r="H70" s="38"/>
      <c r="I70" s="38"/>
      <c r="J70" s="39"/>
    </row>
    <row r="71">
      <c r="A71" s="29" t="s">
        <v>29</v>
      </c>
      <c r="B71" s="29">
        <v>5</v>
      </c>
      <c r="C71" s="30" t="s">
        <v>234</v>
      </c>
      <c r="D71" s="29" t="s">
        <v>31</v>
      </c>
      <c r="E71" s="31" t="s">
        <v>235</v>
      </c>
      <c r="F71" s="32" t="s">
        <v>236</v>
      </c>
      <c r="G71" s="33">
        <v>31.760000000000002</v>
      </c>
      <c r="H71" s="34">
        <v>0</v>
      </c>
      <c r="I71" s="35">
        <f>ROUND(G71*H71,P4)</f>
        <v>0</v>
      </c>
      <c r="J71" s="29"/>
      <c r="O71" s="36">
        <f>I71*0.21</f>
        <v>0</v>
      </c>
      <c r="P71">
        <v>3</v>
      </c>
    </row>
    <row r="72">
      <c r="A72" s="29" t="s">
        <v>34</v>
      </c>
      <c r="B72" s="37"/>
      <c r="C72" s="38"/>
      <c r="D72" s="38"/>
      <c r="E72" s="43" t="s">
        <v>31</v>
      </c>
      <c r="F72" s="38"/>
      <c r="G72" s="38"/>
      <c r="H72" s="38"/>
      <c r="I72" s="38"/>
      <c r="J72" s="39"/>
    </row>
    <row r="73">
      <c r="A73" s="29" t="s">
        <v>65</v>
      </c>
      <c r="B73" s="37"/>
      <c r="C73" s="38"/>
      <c r="D73" s="38"/>
      <c r="E73" s="44" t="s">
        <v>237</v>
      </c>
      <c r="F73" s="38"/>
      <c r="G73" s="38"/>
      <c r="H73" s="38"/>
      <c r="I73" s="38"/>
      <c r="J73" s="39"/>
    </row>
    <row r="74">
      <c r="A74" s="29" t="s">
        <v>36</v>
      </c>
      <c r="B74" s="37"/>
      <c r="C74" s="38"/>
      <c r="D74" s="38"/>
      <c r="E74" s="43" t="s">
        <v>31</v>
      </c>
      <c r="F74" s="38"/>
      <c r="G74" s="38"/>
      <c r="H74" s="38"/>
      <c r="I74" s="38"/>
      <c r="J74" s="39"/>
    </row>
    <row r="75">
      <c r="A75" s="23" t="s">
        <v>26</v>
      </c>
      <c r="B75" s="24"/>
      <c r="C75" s="25" t="s">
        <v>238</v>
      </c>
      <c r="D75" s="26"/>
      <c r="E75" s="23" t="s">
        <v>239</v>
      </c>
      <c r="F75" s="26"/>
      <c r="G75" s="26"/>
      <c r="H75" s="26"/>
      <c r="I75" s="27">
        <f>SUMIFS(I76:I79,A76:A79,"P")</f>
        <v>0</v>
      </c>
      <c r="J75" s="28"/>
    </row>
    <row r="76" ht="45">
      <c r="A76" s="29" t="s">
        <v>29</v>
      </c>
      <c r="B76" s="29">
        <v>6</v>
      </c>
      <c r="C76" s="30" t="s">
        <v>240</v>
      </c>
      <c r="D76" s="29" t="s">
        <v>31</v>
      </c>
      <c r="E76" s="31" t="s">
        <v>241</v>
      </c>
      <c r="F76" s="32" t="s">
        <v>236</v>
      </c>
      <c r="G76" s="33">
        <v>52.908000000000001</v>
      </c>
      <c r="H76" s="34">
        <v>0</v>
      </c>
      <c r="I76" s="35">
        <f>ROUND(G76*H76,P4)</f>
        <v>0</v>
      </c>
      <c r="J76" s="29"/>
      <c r="O76" s="36">
        <f>I76*0.21</f>
        <v>0</v>
      </c>
      <c r="P76">
        <v>3</v>
      </c>
    </row>
    <row r="77" ht="45">
      <c r="A77" s="29" t="s">
        <v>34</v>
      </c>
      <c r="B77" s="37"/>
      <c r="C77" s="38"/>
      <c r="D77" s="38"/>
      <c r="E77" s="31" t="s">
        <v>242</v>
      </c>
      <c r="F77" s="38"/>
      <c r="G77" s="38"/>
      <c r="H77" s="38"/>
      <c r="I77" s="38"/>
      <c r="J77" s="39"/>
    </row>
    <row r="78">
      <c r="A78" s="29" t="s">
        <v>65</v>
      </c>
      <c r="B78" s="37"/>
      <c r="C78" s="38"/>
      <c r="D78" s="38"/>
      <c r="E78" s="44" t="s">
        <v>243</v>
      </c>
      <c r="F78" s="38"/>
      <c r="G78" s="38"/>
      <c r="H78" s="38"/>
      <c r="I78" s="38"/>
      <c r="J78" s="39"/>
    </row>
    <row r="79">
      <c r="A79" s="29" t="s">
        <v>36</v>
      </c>
      <c r="B79" s="40"/>
      <c r="C79" s="41"/>
      <c r="D79" s="41"/>
      <c r="E79" s="45" t="s">
        <v>31</v>
      </c>
      <c r="F79" s="41"/>
      <c r="G79" s="41"/>
      <c r="H79" s="41"/>
      <c r="I79" s="41"/>
      <c r="J79" s="42"/>
    </row>
  </sheetData>
  <sheetProtection sheet="1" objects="1" scenarios="1" spinCount="100000" saltValue="hU9YpfF1V0oyWizWIlEiqKpnMxivBtJhLLBKGYOna3BA9+49d11867W9UV9hTXiiKZzBwA6m7vrQs5Dj7nbuBw==" hashValue="F1Bj9pK+kS5/9JMJv99PMfAZRXoVw+m3pGcTRShSKy7yn0FfEc0n4eI0zJxz3M4uX4ZPrKgOStz1nDfWRm/UdA==" algorithmName="SHA-512" password="CBEA"/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Čechová Marcela</dc:creator>
  <cp:lastModifiedBy>Čechová Marcela</cp:lastModifiedBy>
  <dcterms:created xsi:type="dcterms:W3CDTF">2025-04-15T08:45:29Z</dcterms:created>
  <dcterms:modified xsi:type="dcterms:W3CDTF">2025-04-15T08:45:31Z</dcterms:modified>
</cp:coreProperties>
</file>