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úpravy'!$C$99:$K$414</definedName>
    <definedName name="_xlnm.Print_Area" localSheetId="1">'01 - Stavební úpravy'!$C$4:$J$39,'01 - Stavební úpravy'!$C$45:$J$81,'01 - Stavební úpravy'!$C$87:$K$414</definedName>
    <definedName name="_xlnm.Print_Titles" localSheetId="1">'01 - Stavební úpravy'!$99:$99</definedName>
    <definedName name="_xlnm._FilterDatabase" localSheetId="2" hidden="1">'VRN - Vedlejší rozpočtové...'!$C$79:$K$109</definedName>
    <definedName name="_xlnm.Print_Area" localSheetId="2">'VRN - Vedlejší rozpočtové...'!$C$4:$J$39,'VRN - Vedlejší rozpočtové...'!$C$45:$J$61,'VRN - Vedlejší rozpočtové...'!$C$67:$K$109</definedName>
    <definedName name="_xlnm.Print_Titles" localSheetId="2">'VRN - Vedlejší rozpočtové...'!$79:$79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410"/>
  <c r="BH410"/>
  <c r="BG410"/>
  <c r="BF410"/>
  <c r="T410"/>
  <c r="R410"/>
  <c r="P410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T305"/>
  <c r="R306"/>
  <c r="R305"/>
  <c r="P306"/>
  <c r="P305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7"/>
  <c r="J96"/>
  <c r="F96"/>
  <c r="F94"/>
  <c r="E92"/>
  <c r="J55"/>
  <c r="J54"/>
  <c r="F54"/>
  <c r="F52"/>
  <c r="E50"/>
  <c r="J18"/>
  <c r="E18"/>
  <c r="F97"/>
  <c r="J17"/>
  <c r="J12"/>
  <c r="J94"/>
  <c r="E7"/>
  <c r="E90"/>
  <c i="1" r="L50"/>
  <c r="AM50"/>
  <c r="AM49"/>
  <c r="L49"/>
  <c r="AM47"/>
  <c r="L47"/>
  <c r="L45"/>
  <c r="L44"/>
  <c i="2" r="J290"/>
  <c r="BK227"/>
  <c i="3" r="BK86"/>
  <c i="2" r="BK184"/>
  <c r="BK381"/>
  <c r="BK342"/>
  <c r="BK278"/>
  <c r="BK218"/>
  <c i="3" r="J106"/>
  <c i="2" r="J400"/>
  <c r="BK349"/>
  <c r="BK306"/>
  <c r="BK261"/>
  <c r="BK169"/>
  <c r="BK180"/>
  <c r="BK233"/>
  <c r="BK189"/>
  <c r="J118"/>
  <c i="3" r="BK102"/>
  <c i="2" r="J405"/>
  <c r="BK384"/>
  <c r="BK362"/>
  <c r="J335"/>
  <c r="BK311"/>
  <c r="BK281"/>
  <c r="J233"/>
  <c r="BK157"/>
  <c r="J274"/>
  <c r="J152"/>
  <c i="3" r="BK90"/>
  <c i="2" r="BK142"/>
  <c r="J388"/>
  <c r="BK354"/>
  <c r="BK298"/>
  <c r="J231"/>
  <c r="BK118"/>
  <c i="3" r="J98"/>
  <c i="2" r="J358"/>
  <c r="BK315"/>
  <c r="BK252"/>
  <c r="BK128"/>
  <c r="J162"/>
  <c r="F35"/>
  <c r="BK243"/>
  <c r="J103"/>
  <c r="J218"/>
  <c i="3" r="BK94"/>
  <c i="2" r="J395"/>
  <c r="J349"/>
  <c r="J315"/>
  <c r="J252"/>
  <c r="J169"/>
  <c i="3" r="BK82"/>
  <c i="2" r="J384"/>
  <c r="J323"/>
  <c r="J285"/>
  <c r="BK222"/>
  <c r="J243"/>
  <c r="J147"/>
  <c r="F36"/>
  <c r="J311"/>
  <c r="J175"/>
  <c i="3" r="BK106"/>
  <c i="2" r="BK162"/>
  <c i="3" r="J86"/>
  <c i="2" r="BK366"/>
  <c r="BK331"/>
  <c r="BK290"/>
  <c r="J204"/>
  <c r="BK103"/>
  <c r="BK410"/>
  <c r="J374"/>
  <c r="BK327"/>
  <c r="J295"/>
  <c r="BK231"/>
  <c r="J229"/>
  <c r="BK137"/>
  <c r="J248"/>
  <c r="BK175"/>
  <c i="1" r="AS54"/>
  <c i="2" r="J381"/>
  <c r="BK358"/>
  <c r="J342"/>
  <c r="J319"/>
  <c r="BK285"/>
  <c r="J257"/>
  <c r="J222"/>
  <c r="J128"/>
  <c r="J281"/>
  <c r="J236"/>
  <c r="BK114"/>
  <c r="BK248"/>
  <c r="BK123"/>
  <c r="J410"/>
  <c r="BK370"/>
  <c r="BK319"/>
  <c r="J261"/>
  <c r="BK152"/>
  <c i="3" r="J94"/>
  <c i="2" r="BK377"/>
  <c r="BK338"/>
  <c r="J270"/>
  <c r="BK204"/>
  <c r="J34"/>
  <c r="J180"/>
  <c r="BK257"/>
  <c r="BK194"/>
  <c i="3" r="J102"/>
  <c i="2" r="BK229"/>
  <c i="3" r="J90"/>
  <c i="2" r="J377"/>
  <c r="J338"/>
  <c r="J306"/>
  <c r="BK236"/>
  <c r="BK132"/>
  <c r="BK392"/>
  <c r="J366"/>
  <c r="BK335"/>
  <c r="J278"/>
  <c r="J189"/>
  <c r="J199"/>
  <c r="J109"/>
  <c r="J227"/>
  <c r="BK147"/>
  <c r="BK405"/>
  <c r="J392"/>
  <c r="J370"/>
  <c r="BK346"/>
  <c r="BK323"/>
  <c r="BK295"/>
  <c r="J265"/>
  <c r="J208"/>
  <c r="J114"/>
  <c r="J298"/>
  <c r="J213"/>
  <c r="BK199"/>
  <c r="BK109"/>
  <c r="BK400"/>
  <c r="J362"/>
  <c r="J327"/>
  <c r="BK270"/>
  <c r="J184"/>
  <c i="3" r="BK98"/>
  <c i="2" r="BK388"/>
  <c r="J346"/>
  <c r="J303"/>
  <c r="J239"/>
  <c r="J157"/>
  <c r="BK213"/>
  <c r="J123"/>
  <c r="BK208"/>
  <c r="J132"/>
  <c i="3" r="J82"/>
  <c i="2" r="BK395"/>
  <c r="BK374"/>
  <c r="J354"/>
  <c r="J331"/>
  <c r="BK303"/>
  <c r="BK274"/>
  <c r="BK239"/>
  <c r="J194"/>
  <c r="F37"/>
  <c r="BK265"/>
  <c r="J137"/>
  <c r="F34"/>
  <c r="J142"/>
  <c l="1" r="P108"/>
  <c r="T183"/>
  <c r="R226"/>
  <c r="BK269"/>
  <c r="J269"/>
  <c r="J74"/>
  <c r="T280"/>
  <c r="BK348"/>
  <c r="J348"/>
  <c r="J79"/>
  <c r="P136"/>
  <c r="BK183"/>
  <c r="J183"/>
  <c r="J68"/>
  <c r="T212"/>
  <c r="P242"/>
  <c r="R269"/>
  <c r="R289"/>
  <c r="P310"/>
  <c r="BK394"/>
  <c r="J394"/>
  <c r="J80"/>
  <c r="T136"/>
  <c r="P183"/>
  <c r="BK226"/>
  <c r="J226"/>
  <c r="J70"/>
  <c r="R242"/>
  <c r="T269"/>
  <c r="T289"/>
  <c r="R310"/>
  <c r="P394"/>
  <c r="T108"/>
  <c r="P174"/>
  <c r="P212"/>
  <c r="BK242"/>
  <c r="P280"/>
  <c r="BK310"/>
  <c r="J310"/>
  <c r="J78"/>
  <c r="T348"/>
  <c i="3" r="BK81"/>
  <c r="BK80"/>
  <c r="J80"/>
  <c i="2" r="BK108"/>
  <c r="J108"/>
  <c r="J63"/>
  <c r="R108"/>
  <c r="BK174"/>
  <c r="J174"/>
  <c r="J67"/>
  <c r="T174"/>
  <c r="T167"/>
  <c r="R212"/>
  <c r="P269"/>
  <c r="BK289"/>
  <c r="J289"/>
  <c r="J76"/>
  <c r="R348"/>
  <c i="3" r="R81"/>
  <c r="R80"/>
  <c i="2" r="BK136"/>
  <c r="J136"/>
  <c r="J64"/>
  <c r="R174"/>
  <c r="BK212"/>
  <c r="J212"/>
  <c r="J69"/>
  <c r="T226"/>
  <c r="BK280"/>
  <c r="J280"/>
  <c r="J75"/>
  <c r="P289"/>
  <c r="P348"/>
  <c r="T394"/>
  <c i="3" r="P81"/>
  <c r="P80"/>
  <c i="1" r="AU56"/>
  <c i="2" r="R136"/>
  <c r="R183"/>
  <c r="P226"/>
  <c r="T242"/>
  <c r="R280"/>
  <c r="T310"/>
  <c r="R394"/>
  <c i="3" r="T81"/>
  <c r="T80"/>
  <c i="2" r="BK102"/>
  <c r="J102"/>
  <c r="J61"/>
  <c r="BK168"/>
  <c r="J168"/>
  <c r="J66"/>
  <c r="BK238"/>
  <c r="J238"/>
  <c r="J71"/>
  <c r="BK305"/>
  <c r="J305"/>
  <c r="J77"/>
  <c r="BK167"/>
  <c r="J167"/>
  <c r="J65"/>
  <c r="J242"/>
  <c r="J73"/>
  <c i="3" r="E48"/>
  <c r="BE82"/>
  <c r="J52"/>
  <c r="F55"/>
  <c r="BE86"/>
  <c r="BE106"/>
  <c i="2" r="BK107"/>
  <c r="J107"/>
  <c r="J62"/>
  <c i="3" r="BE102"/>
  <c r="BE94"/>
  <c r="BE98"/>
  <c r="BE90"/>
  <c i="1" r="AW55"/>
  <c i="2" r="E48"/>
  <c r="J52"/>
  <c r="F55"/>
  <c r="BE103"/>
  <c r="BE109"/>
  <c r="BE114"/>
  <c r="BE118"/>
  <c r="BE123"/>
  <c r="BE128"/>
  <c r="BE132"/>
  <c r="BE137"/>
  <c r="BE142"/>
  <c r="BE147"/>
  <c r="BE152"/>
  <c r="BE157"/>
  <c r="BE162"/>
  <c r="BE169"/>
  <c r="BE175"/>
  <c r="BE180"/>
  <c r="BE184"/>
  <c r="BE189"/>
  <c r="BE194"/>
  <c r="BE199"/>
  <c r="BE204"/>
  <c r="BE208"/>
  <c r="BE213"/>
  <c r="BE218"/>
  <c r="BE222"/>
  <c r="BE227"/>
  <c r="BE229"/>
  <c r="BE231"/>
  <c r="BE233"/>
  <c r="BE236"/>
  <c r="BE239"/>
  <c r="BE243"/>
  <c r="BE248"/>
  <c r="BE252"/>
  <c r="BE257"/>
  <c r="BE261"/>
  <c r="BE265"/>
  <c r="BE270"/>
  <c r="BE274"/>
  <c r="BE278"/>
  <c r="BE281"/>
  <c r="BE285"/>
  <c r="BE290"/>
  <c r="BE295"/>
  <c r="BE298"/>
  <c r="BE303"/>
  <c r="BE306"/>
  <c r="BE311"/>
  <c r="BE315"/>
  <c r="BE319"/>
  <c r="BE323"/>
  <c r="BE327"/>
  <c r="BE331"/>
  <c r="BE335"/>
  <c r="BE338"/>
  <c r="BE342"/>
  <c r="BE346"/>
  <c r="BE349"/>
  <c r="BE354"/>
  <c r="BE358"/>
  <c r="BE362"/>
  <c r="BE366"/>
  <c r="BE370"/>
  <c r="BE374"/>
  <c r="BE377"/>
  <c r="BE381"/>
  <c r="BE384"/>
  <c r="BE388"/>
  <c r="BE392"/>
  <c r="BE395"/>
  <c r="BE400"/>
  <c r="BE405"/>
  <c r="BE410"/>
  <c i="1" r="BB55"/>
  <c r="BA55"/>
  <c r="BC55"/>
  <c r="BD55"/>
  <c i="3" r="F36"/>
  <c i="1" r="BC56"/>
  <c r="BC54"/>
  <c r="W32"/>
  <c i="3" r="F37"/>
  <c i="1" r="BD56"/>
  <c r="BD54"/>
  <c r="W33"/>
  <c i="3" r="J30"/>
  <c r="F35"/>
  <c i="1" r="BB56"/>
  <c r="BB54"/>
  <c r="W31"/>
  <c i="3" r="J34"/>
  <c i="1" r="AW56"/>
  <c i="3" r="F34"/>
  <c i="1" r="BA56"/>
  <c r="BA54"/>
  <c r="W30"/>
  <c i="2" l="1" r="R167"/>
  <c r="P107"/>
  <c r="BK241"/>
  <c r="J241"/>
  <c r="J72"/>
  <c r="R107"/>
  <c r="R101"/>
  <c r="T107"/>
  <c r="T101"/>
  <c r="P241"/>
  <c r="R241"/>
  <c r="P167"/>
  <c r="P101"/>
  <c r="P100"/>
  <c i="1" r="AU55"/>
  <c i="2" r="T241"/>
  <c i="1" r="AG56"/>
  <c i="3" r="J59"/>
  <c r="J81"/>
  <c r="J60"/>
  <c i="2" r="BK101"/>
  <c r="J101"/>
  <c r="J60"/>
  <c i="1" r="AW54"/>
  <c r="AK30"/>
  <c i="2" r="J33"/>
  <c i="1" r="AV55"/>
  <c r="AT55"/>
  <c r="AU54"/>
  <c i="3" r="J33"/>
  <c i="1" r="AV56"/>
  <c r="AT56"/>
  <c r="AN56"/>
  <c r="AX54"/>
  <c r="AY54"/>
  <c i="2" r="F33"/>
  <c i="1" r="AZ55"/>
  <c i="3" r="F33"/>
  <c i="1" r="AZ56"/>
  <c i="2" l="1" r="R100"/>
  <c r="T100"/>
  <c r="BK100"/>
  <c r="J100"/>
  <c r="J59"/>
  <c i="3" r="J39"/>
  <c i="1" r="AZ54"/>
  <c r="W29"/>
  <c l="1" r="AV54"/>
  <c r="AK29"/>
  <c i="2" r="J30"/>
  <c i="1" r="AG55"/>
  <c r="AG54"/>
  <c r="AK26"/>
  <c i="2" l="1" r="J3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<sst xmlns="http://schemas.openxmlformats.org/spreadsheetml/2006/main">
  <si>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</si>
  <si>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</si>
  <si>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</si>
  <si>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</si>
  <si>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</si>
  <si>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{7816acc6-e545-4d0f-8037-3dac458a3935}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</si>
  <si>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</si>
  <si>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</si>
  <si>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</si>
  <si>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</si>
  <si>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</si>
  <si>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</si>
  <si>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</si>
  <si>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</si>
  <si>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JS25-061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</si>
  <si>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</si>
  <si>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</si>
  <si>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chladírenských a mrazících boxů SŠ Brno, Charbulova - odloučené pracoviště Nová Svratka</t>
  </si>
  <si>
    <t>KSO:</t>
  </si>
  <si>
    <t/>
  </si>
  <si>
    <t>CC-CZ:</t>
  </si>
  <si>
    <t>Místo:</t>
  </si>
  <si>
    <t>Veslařská 54, 637 00 Brno</t>
  </si>
  <si>
    <t>Datum:</t>
  </si>
  <si>
    <t>13. 5. 2025</t>
  </si>
  <si>
    <t>Zadavatel:</t>
  </si>
  <si>
    <t>IČ:</t>
  </si>
  <si>
    <t>60552255</t>
  </si>
  <si>
    <t>Střední škola Brno, Charbulova, p.o.</t>
  </si>
  <si>
    <t>DIČ:</t>
  </si>
  <si>
    <t>CZ60552255</t>
  </si>
  <si>
    <t>Účastník:</t>
  </si>
  <si>
    <t>Vyplň údaj</t>
  </si>
  <si>
    <t>Projektant:</t>
  </si>
  <si>
    <t>06679706</t>
  </si>
  <si>
    <t>Ing. Dagmar Gálová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</si>
  <si>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</si>
  <si>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</si>
  <si>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</si>
  <si>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</si>
  <si>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</si>
  <si>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Nabídková cena obsahuje veškeré práce a dodávky obsažené v projektové dokumentaci, výkazu výměr, technické zprávě a ve výkresové části.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</si>
  <si>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</si>
  <si>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</si>
  <si>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</si>
  <si>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</si>
  <si>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</si>
  <si>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</si>
  <si>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</si>
  <si>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</si>
  <si>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</si>
  <si>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</si>
  <si>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</si>
  <si>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</si>
  <si>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</si>
  <si>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</si>
  <si>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</si>
  <si>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</si>
  <si>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</si>
  <si>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</si>
  <si>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</si>
  <si>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</si>
  <si>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</si>
  <si>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</si>
  <si>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</si>
  <si>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</si>
  <si>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</si>
  <si>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</si>
  <si>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</si>
  <si>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</si>
  <si>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</si>
  <si>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</si>
  <si>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</si>
  <si>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</si>
  <si>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</si>
  <si>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</si>
  <si>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</si>
  <si>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</si>
  <si>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</si>
  <si>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</si>
  <si>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</si>
  <si>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</si>
  <si>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</si>
  <si>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</si>
  <si>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</si>
  <si>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{5dac9819-fa71-4421-851a-f2fc1c89a34e}</t>
  </si>
  <si>
    <t>2</t>
  </si>
  <si>
    <t>VRN</t>
  </si>
  <si>
    <t>Vedlejší rozpočtové náklady</t>
  </si>
  <si>
    <t>{4fd0492c-02e5-456d-83dd-7a886ef65501}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</si>
  <si>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</si>
  <si>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</si>
  <si>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</si>
  <si>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</si>
  <si>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</si>
  <si>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</si>
  <si>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</si>
  <si>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</si>
  <si>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</si>
  <si>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</si>
  <si>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</si>
  <si>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</si>
  <si>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</si>
  <si>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</si>
  <si>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</si>
  <si>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</si>
  <si>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</si>
  <si>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</si>
  <si>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</si>
  <si>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</si>
  <si>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</si>
  <si>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</si>
  <si>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</si>
  <si>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</si>
  <si>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</si>
  <si>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</si>
  <si>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</si>
  <si>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</si>
  <si>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</si>
  <si>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</si>
  <si>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</si>
  <si>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</si>
  <si>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</si>
  <si>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</si>
  <si>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</si>
  <si>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</si>
  <si>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</si>
  <si>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</si>
  <si>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</si>
  <si>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</si>
  <si>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</si>
  <si>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</si>
  <si>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</si>
  <si>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</si>
  <si>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</si>
  <si>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</si>
  <si>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</si>
  <si>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346272256</t>
  </si>
  <si>
    <t>Přizdívky z pórobetonových tvárnic objemová hmotnost do 500 kg/m3, na tenké maltové lože, tloušťka přizdívky 150 mm</t>
  </si>
  <si>
    <t>m2</t>
  </si>
  <si>
    <t>CS ÚRS 2025 01</t>
  </si>
  <si>
    <t>4</t>
  </si>
  <si>
    <t>734320771</t>
  </si>
  <si>
    <t>Online PSC</t>
  </si>
  <si>
    <t>https://podminky.urs.cz/item/CS_URS_2025_01/346272256</t>
  </si>
  <si>
    <t>VV</t>
  </si>
  <si>
    <t>3,31*0,9 "26"</t>
  </si>
  <si>
    <t>Součet</t>
  </si>
  <si>
    <t>6</t>
  </si>
  <si>
    <t>Úpravy povrchů, podlahy a osazování výplní</t>
  </si>
  <si>
    <t>61</t>
  </si>
  <si>
    <t>Úprava povrchů vnitřních</t>
  </si>
  <si>
    <t>612131101</t>
  </si>
  <si>
    <t>Podkladní a spojovací vrstva vnitřních omítaných ploch cementový postřik nanášený ručně celoplošně stěn</t>
  </si>
  <si>
    <t>-1687676023</t>
  </si>
  <si>
    <t>https://podminky.urs.cz/item/CS_URS_2025_01/612131101</t>
  </si>
  <si>
    <t>0,15*(2,02+1,0+2,02) "23"</t>
  </si>
  <si>
    <t>2,1*0,9+0,9*0,9 "26"</t>
  </si>
  <si>
    <t>612321121</t>
  </si>
  <si>
    <t>Omítka vápenocementová vnitřních ploch nanášená ručně jednovrstvá, tloušťky do 10 mm hladká svislých konstrukcí stěn</t>
  </si>
  <si>
    <t>359136362</t>
  </si>
  <si>
    <t>https://podminky.urs.cz/item/CS_URS_2025_01/612321121</t>
  </si>
  <si>
    <t>2,1*0,9 "26"</t>
  </si>
  <si>
    <t>612321141</t>
  </si>
  <si>
    <t>Omítka vápenocementová vnitřních ploch nanášená ručně dvouvrstvá, tloušťky jádrové omítky do 10 mm a tloušťky štuku do 3 mm štuková svislých konstrukcí stěn</t>
  </si>
  <si>
    <t>1548421507</t>
  </si>
  <si>
    <t>https://podminky.urs.cz/item/CS_URS_2025_01/612321141</t>
  </si>
  <si>
    <t>0,9*0,9 "26"</t>
  </si>
  <si>
    <t>5</t>
  </si>
  <si>
    <t>612321191</t>
  </si>
  <si>
    <t>Omítka vápenocementová vnitřních ploch nanášená ručně Příplatek k cenám za každých dalších i započatých 5 mm tloušťky omítky přes 10 mm stěn</t>
  </si>
  <si>
    <t>-663364518</t>
  </si>
  <si>
    <t>https://podminky.urs.cz/item/CS_URS_2025_01/612321191</t>
  </si>
  <si>
    <t>612325413</t>
  </si>
  <si>
    <t>Oprava vápenocementové omítky vnitřních ploch hladké, tl. do 20 mm stěn, v rozsahu opravované plochy přes 30 do 50%</t>
  </si>
  <si>
    <t>-1860100589</t>
  </si>
  <si>
    <t>https://podminky.urs.cz/item/CS_URS_2025_01/612325413</t>
  </si>
  <si>
    <t>2,1*(1,74+3,85+0,84)-1,0*2,02 "26"</t>
  </si>
  <si>
    <t>7</t>
  </si>
  <si>
    <t>612325423</t>
  </si>
  <si>
    <t>Oprava vápenocementové omítky vnitřních ploch štukové dvouvrstvé, tl. jádrové omítky do 20 mm a tl. štuku do 3 mm stěn, v rozsahu opravované plochy přes 30 do 50%</t>
  </si>
  <si>
    <t>1618921880</t>
  </si>
  <si>
    <t>https://podminky.urs.cz/item/CS_URS_2025_01/612325423</t>
  </si>
  <si>
    <t>3,22*(2,42+4,54+2,0)-1,32*2,1 "23"</t>
  </si>
  <si>
    <t>63</t>
  </si>
  <si>
    <t>Podlahy a podlahové konstrukce</t>
  </si>
  <si>
    <t>8</t>
  </si>
  <si>
    <t>632441215</t>
  </si>
  <si>
    <t>Potěr anhydritový samonivelační litý tř. C 20, tl. přes 45 do 50 mm</t>
  </si>
  <si>
    <t>-1670597095</t>
  </si>
  <si>
    <t>https://podminky.urs.cz/item/CS_URS_2025_01/632441215</t>
  </si>
  <si>
    <t>P1-N:</t>
  </si>
  <si>
    <t>17,74 "23"</t>
  </si>
  <si>
    <t>9</t>
  </si>
  <si>
    <t>632441291</t>
  </si>
  <si>
    <t>Potěr anhydritový samonivelační litý Příplatek k cenám za každých dalších i započatých 5 mm tloušťky přes 50 mm tř. C 20</t>
  </si>
  <si>
    <t>1381421864</t>
  </si>
  <si>
    <t>https://podminky.urs.cz/item/CS_URS_2025_01/632441291</t>
  </si>
  <si>
    <t>17,74*6 "23"</t>
  </si>
  <si>
    <t>10</t>
  </si>
  <si>
    <t>632451103</t>
  </si>
  <si>
    <t>Potěr cementový samonivelační ze suchých směsí tloušťky přes 5 do 10 mm</t>
  </si>
  <si>
    <t>-839062805</t>
  </si>
  <si>
    <t>https://podminky.urs.cz/item/CS_URS_2025_01/632451103</t>
  </si>
  <si>
    <t>11</t>
  </si>
  <si>
    <t>631351101</t>
  </si>
  <si>
    <t>Bednění v podlahách rýh a hran zřízení</t>
  </si>
  <si>
    <t>-799752730</t>
  </si>
  <si>
    <t>https://podminky.urs.cz/item/CS_URS_2025_01/631351101</t>
  </si>
  <si>
    <t>3,85*0,04 "23"</t>
  </si>
  <si>
    <t>631351102</t>
  </si>
  <si>
    <t>Bednění v podlahách rýh a hran odstranění</t>
  </si>
  <si>
    <t>311403196</t>
  </si>
  <si>
    <t>https://podminky.urs.cz/item/CS_URS_2025_01/631351102</t>
  </si>
  <si>
    <t>13</t>
  </si>
  <si>
    <t>634112112</t>
  </si>
  <si>
    <t>Obvodová dilatace mezi stěnou a mazaninou nebo potěrem podlahovým páskem z pěnového PE tl. do 10 mm, výšky 100 mm</t>
  </si>
  <si>
    <t>m</t>
  </si>
  <si>
    <t>-594078408</t>
  </si>
  <si>
    <t>https://podminky.urs.cz/item/CS_URS_2025_01/634112112</t>
  </si>
  <si>
    <t>17,18 "23"</t>
  </si>
  <si>
    <t>Ostatní konstrukce a práce, bourání</t>
  </si>
  <si>
    <t>94</t>
  </si>
  <si>
    <t>Lešení a stavební výtahy</t>
  </si>
  <si>
    <t>14</t>
  </si>
  <si>
    <t>949101112</t>
  </si>
  <si>
    <t>Lešení pomocné pracovní pro objekty pozemních staveb pro zatížení do 150 kg/m2, o výšce lešeňové podlahy přes 1,9 do 3,5 m</t>
  </si>
  <si>
    <t>-1889833934</t>
  </si>
  <si>
    <t>https://podminky.urs.cz/item/CS_URS_2025_01/949101112</t>
  </si>
  <si>
    <t>6,7 "26"</t>
  </si>
  <si>
    <t>95</t>
  </si>
  <si>
    <t>Různé dokončovací konstrukce a práce pozemních staveb</t>
  </si>
  <si>
    <t>15</t>
  </si>
  <si>
    <t>952901111</t>
  </si>
  <si>
    <t>Vyčištění budov nebo objektů před předáním do užívání budov bytové nebo občanské výstavby, světlé výšky podlaží do 4 m</t>
  </si>
  <si>
    <t>-1693429770</t>
  </si>
  <si>
    <t>https://podminky.urs.cz/item/CS_URS_2025_01/952901111</t>
  </si>
  <si>
    <t>16</t>
  </si>
  <si>
    <t>950000001R</t>
  </si>
  <si>
    <t>Stavební přípomoce a prostupy profesí TZB</t>
  </si>
  <si>
    <t>kpl</t>
  </si>
  <si>
    <t>-1197049212</t>
  </si>
  <si>
    <t>96</t>
  </si>
  <si>
    <t>Bourání konstrukcí</t>
  </si>
  <si>
    <t>17</t>
  </si>
  <si>
    <t>962031133</t>
  </si>
  <si>
    <t>Bourání příček nebo přizdívek z cihel pálených plných nebo dutých, tl. přes 100 do 150 mm</t>
  </si>
  <si>
    <t>788105573</t>
  </si>
  <si>
    <t>https://podminky.urs.cz/item/CS_URS_2025_01/962031133</t>
  </si>
  <si>
    <t>3,35*(3,85+3,85+2,12+2,12)</t>
  </si>
  <si>
    <t>-0,87*2,17*2-0,87*2,25 "odpočet otvorů"</t>
  </si>
  <si>
    <t>18</t>
  </si>
  <si>
    <t>965045113</t>
  </si>
  <si>
    <t>Bourání potěrů tl. do 50 mm cementových nebo pískocementových, plochy přes 4 m2</t>
  </si>
  <si>
    <t>-2140141985</t>
  </si>
  <si>
    <t>https://podminky.urs.cz/item/CS_URS_2025_01/965045113</t>
  </si>
  <si>
    <t>P1-S:</t>
  </si>
  <si>
    <t>3,92+4,05+4,32+4,05 "23"</t>
  </si>
  <si>
    <t>19</t>
  </si>
  <si>
    <t>965043341</t>
  </si>
  <si>
    <t>Bourání mazanin betonových s potěrem nebo teracem tl. do 100 mm, plochy přes 4 m2</t>
  </si>
  <si>
    <t>m3</t>
  </si>
  <si>
    <t>-1165815534</t>
  </si>
  <si>
    <t>https://podminky.urs.cz/item/CS_URS_2025_01/965043341</t>
  </si>
  <si>
    <t>(3,92+4,05+4,32+4,05)*0,05 "23"</t>
  </si>
  <si>
    <t>20</t>
  </si>
  <si>
    <t>965049111</t>
  </si>
  <si>
    <t>Bourání mazanin Příplatek k cenám za bourání mazanin betonových se svařovanou sítí, tl. do 100 mm</t>
  </si>
  <si>
    <t>-1270237048</t>
  </si>
  <si>
    <t>https://podminky.urs.cz/item/CS_URS_2025_01/965049111</t>
  </si>
  <si>
    <t>968072456</t>
  </si>
  <si>
    <t>Vybourání kovových rámů oken s křídly, dveřních zárubní, vrat, stěn, ostění nebo obkladů dveřních zárubní, plochy přes 2 m2</t>
  </si>
  <si>
    <t>1316228048</t>
  </si>
  <si>
    <t>https://podminky.urs.cz/item/CS_URS_2025_01/968072456</t>
  </si>
  <si>
    <t>1,0*2,02</t>
  </si>
  <si>
    <t>22</t>
  </si>
  <si>
    <t>968072558</t>
  </si>
  <si>
    <t>Vybourání kovových rámů oken s křídly, dveřních zárubní, vrat, stěn, ostění nebo obkladů vrat, mimo posuvných a skládacích, plochy do 5 m2</t>
  </si>
  <si>
    <t>-369258672</t>
  </si>
  <si>
    <t>https://podminky.urs.cz/item/CS_URS_2025_01/968072558</t>
  </si>
  <si>
    <t>0,87*1,95*3 "dveře chladících boxů včetně zárubně"</t>
  </si>
  <si>
    <t>97</t>
  </si>
  <si>
    <t>Prorážení otvorů a ostatní bourací práce</t>
  </si>
  <si>
    <t>23</t>
  </si>
  <si>
    <t>978021291</t>
  </si>
  <si>
    <t>Otlučení cementových vnitřních ploch stropů, v rozsahu do 100 %</t>
  </si>
  <si>
    <t>-211771448</t>
  </si>
  <si>
    <t>https://podminky.urs.cz/item/CS_URS_2025_01/978021291</t>
  </si>
  <si>
    <t>S1-S:</t>
  </si>
  <si>
    <t>3,92+2,93+2,27+3,03 "23"</t>
  </si>
  <si>
    <t>24</t>
  </si>
  <si>
    <t>972084121R</t>
  </si>
  <si>
    <t>Příplatek k otlučení omítek za omítky s rabicovým pletivem</t>
  </si>
  <si>
    <t>748855642</t>
  </si>
  <si>
    <t>25</t>
  </si>
  <si>
    <t>972084122R</t>
  </si>
  <si>
    <t>Odstranění parotěsné zábrany z podhledů a stropů</t>
  </si>
  <si>
    <t>-367891808</t>
  </si>
  <si>
    <t>997</t>
  </si>
  <si>
    <t>Přesun sutě</t>
  </si>
  <si>
    <t>26</t>
  </si>
  <si>
    <t>997013211</t>
  </si>
  <si>
    <t>Vnitrostaveništní doprava suti a vybouraných hmot vodorovně do 50 m s naložením ručně pro budovy a haly výšky do 6 m</t>
  </si>
  <si>
    <t>t</t>
  </si>
  <si>
    <t>1928335284</t>
  </si>
  <si>
    <t>https://podminky.urs.cz/item/CS_URS_2025_01/997013211</t>
  </si>
  <si>
    <t>27</t>
  </si>
  <si>
    <t>997006012</t>
  </si>
  <si>
    <t>Úprava stavebního odpadu třídění ruční</t>
  </si>
  <si>
    <t>-1569814712</t>
  </si>
  <si>
    <t>https://podminky.urs.cz/item/CS_URS_2025_01/997006012</t>
  </si>
  <si>
    <t>28</t>
  </si>
  <si>
    <t>997006512</t>
  </si>
  <si>
    <t>Vodorovná doprava suti na skládku s naložením na dopravní prostředek a složením přes 100 m do 1 km</t>
  </si>
  <si>
    <t>-1990678722</t>
  </si>
  <si>
    <t>https://podminky.urs.cz/item/CS_URS_2025_01/997006512</t>
  </si>
  <si>
    <t>29</t>
  </si>
  <si>
    <t>997006519</t>
  </si>
  <si>
    <t>Vodorovná doprava suti na skládku Příplatek k ceně -6512 za každý další i započatý 1 km</t>
  </si>
  <si>
    <t>-1880679446</t>
  </si>
  <si>
    <t>https://podminky.urs.cz/item/CS_URS_2025_01/997006519</t>
  </si>
  <si>
    <t>19,022*14 'Přepočtené koeficientem množství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</si>
  <si>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</si>
  <si>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</si>
  <si>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</si>
  <si>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2018228134</t>
  </si>
  <si>
    <t>https://podminky.urs.cz/item/CS_URS_2025_01/997013871</t>
  </si>
  <si>
    <t>998</t>
  </si>
  <si>
    <t>Přesun hmot</t>
  </si>
  <si>
    <t>31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</si>
  <si>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</si>
  <si>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</si>
  <si>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1279317342</t>
  </si>
  <si>
    <t>https://podminky.urs.cz/item/CS_URS_2025_01/998018001</t>
  </si>
  <si>
    <t>PSV</t>
  </si>
  <si>
    <t>Práce a dodávky PSV</t>
  </si>
  <si>
    <t>713</t>
  </si>
  <si>
    <t>Izolace tepelné</t>
  </si>
  <si>
    <t>32</t>
  </si>
  <si>
    <t>713120823</t>
  </si>
  <si>
    <t>Odstranění tepelné izolace podlah z rohoží, pásů, dílců, desek, bloků podlah volně kladených nebo mezi trámy z polystyrenu, tloušťka izolace suchého, tloušťka izolace přes 100 do 200 mm</t>
  </si>
  <si>
    <t>-735353944</t>
  </si>
  <si>
    <t>https://podminky.urs.cz/item/CS_URS_2025_01/713120823</t>
  </si>
  <si>
    <t>33</t>
  </si>
  <si>
    <t>713120801R</t>
  </si>
  <si>
    <t>Odstranění separační vrstvy podlah</t>
  </si>
  <si>
    <t>2126580586</t>
  </si>
  <si>
    <t>34</t>
  </si>
  <si>
    <t>713110813</t>
  </si>
  <si>
    <t>Odstranění tepelné izolace stropů nebo podhledů z rohoží, pásů, dílců, desek, bloků volně kladených z vláknitých materiálů suchých, tloušťka izolace přes 100 do 200 mm</t>
  </si>
  <si>
    <t>-1004896659</t>
  </si>
  <si>
    <t>https://podminky.urs.cz/item/CS_URS_2025_01/713110813</t>
  </si>
  <si>
    <t>35</t>
  </si>
  <si>
    <t>713130841</t>
  </si>
  <si>
    <t>Odstranění tepelné izolace stěn a příček z rohoží, pásů, dílců, desek, bloků připevněných lepením z vláknitých materiálů, tloušťka izolace do 100 mm</t>
  </si>
  <si>
    <t>-298198288</t>
  </si>
  <si>
    <t>https://podminky.urs.cz/item/CS_URS_2025_01/713130841</t>
  </si>
  <si>
    <t>3,13*(2,12+2,12+1,85)-0,87*1,95 "23"</t>
  </si>
  <si>
    <t>36</t>
  </si>
  <si>
    <t>713130843</t>
  </si>
  <si>
    <t>Odstranění tepelné izolace stěn a příček z rohoží, pásů, dílců, desek, bloků připevněných lepením z vláknitých materiálů, tloušťka izolace přes 100 do 200 mm</t>
  </si>
  <si>
    <t>749449563</t>
  </si>
  <si>
    <t>https://podminky.urs.cz/item/CS_URS_2025_01/713130843</t>
  </si>
  <si>
    <t>3,13*(1,85+2,12+1,85+1,85+2,12+1,85)-0,87*1,95*4 "23"</t>
  </si>
  <si>
    <t>37</t>
  </si>
  <si>
    <t>713130845</t>
  </si>
  <si>
    <t>Odstranění tepelné izolace stěn a příček z rohoží, pásů, dílců, desek, bloků připevněných lepením z vláknitých materiálů, tloušťka izolace přes 200 mm</t>
  </si>
  <si>
    <t>-1977675339</t>
  </si>
  <si>
    <t>https://podminky.urs.cz/item/CS_URS_2025_01/713130845</t>
  </si>
  <si>
    <t>3,13*(2,12+1,85+2,12)-1,32*2,1 "23"</t>
  </si>
  <si>
    <t>721</t>
  </si>
  <si>
    <t>Zdravotechnika - vnitřní kanalizace</t>
  </si>
  <si>
    <t>38</t>
  </si>
  <si>
    <t>721210813</t>
  </si>
  <si>
    <t>Demontáž kanalizačního příslušenství vpustí podlahových</t>
  </si>
  <si>
    <t>kus</t>
  </si>
  <si>
    <t>-304872895</t>
  </si>
  <si>
    <t>https://podminky.urs.cz/item/CS_URS_2025_01/721210813</t>
  </si>
  <si>
    <t>1 "26"</t>
  </si>
  <si>
    <t>39</t>
  </si>
  <si>
    <t>721211422</t>
  </si>
  <si>
    <t>Podlahové vpusti se svislým odtokem DN 50/75/110 mřížka nerez 138x138</t>
  </si>
  <si>
    <t>595568169</t>
  </si>
  <si>
    <t>https://podminky.urs.cz/item/CS_URS_2025_01/721211422</t>
  </si>
  <si>
    <t>40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</si>
  <si>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</si>
  <si>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</si>
  <si>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-1481211856</t>
  </si>
  <si>
    <t>https://podminky.urs.cz/item/CS_URS_2025_01/998721121</t>
  </si>
  <si>
    <t>725</t>
  </si>
  <si>
    <t>Zdravotechnika - zařizovací předměty</t>
  </si>
  <si>
    <t>41</t>
  </si>
  <si>
    <t>725210821</t>
  </si>
  <si>
    <t>Demontáž umyvadel bez výtokových armatur umyvadel</t>
  </si>
  <si>
    <t>soubor</t>
  </si>
  <si>
    <t>-1813038406</t>
  </si>
  <si>
    <t>https://podminky.urs.cz/item/CS_URS_2025_01/725210821</t>
  </si>
  <si>
    <t>42</t>
  </si>
  <si>
    <t>725820801</t>
  </si>
  <si>
    <t>Demontáž baterií nástěnných do G 3/4</t>
  </si>
  <si>
    <t>-1443819017</t>
  </si>
  <si>
    <t>https://podminky.urs.cz/item/CS_URS_2025_01/725820801</t>
  </si>
  <si>
    <t>763</t>
  </si>
  <si>
    <t>Konstrukce suché výstavby</t>
  </si>
  <si>
    <t>43</t>
  </si>
  <si>
    <t>763135101</t>
  </si>
  <si>
    <t>Montáž sádrokartonového podhledu kazetového demontovatelného včetně zavěšené nosné konstrukce velikosti kazet 600x600 mm viditelné</t>
  </si>
  <si>
    <t>-724960161</t>
  </si>
  <si>
    <t>https://podminky.urs.cz/item/CS_URS_2025_01/763135101</t>
  </si>
  <si>
    <t>S1-N:</t>
  </si>
  <si>
    <t>44</t>
  </si>
  <si>
    <t>M</t>
  </si>
  <si>
    <t>59036514</t>
  </si>
  <si>
    <t>deska podhledová minerální rovná bílá jemně strukturovaná mikroperforovaná zvukově pohltivá 15x600x600mm</t>
  </si>
  <si>
    <t>1533072444</t>
  </si>
  <si>
    <t>6,7*1,15</t>
  </si>
  <si>
    <t>45</t>
  </si>
  <si>
    <t>763131731</t>
  </si>
  <si>
    <t>Podhled ze sádrokartonových desek ostatní práce a konstrukce na podhledech ze sádrokartonových desek čelo pro kazetové podhledy (F lišta) tl. 12,5 mm</t>
  </si>
  <si>
    <t>-1130678748</t>
  </si>
  <si>
    <t>https://podminky.urs.cz/item/CS_URS_2025_01/763131731</t>
  </si>
  <si>
    <t>3,85 "26"</t>
  </si>
  <si>
    <t>46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</si>
  <si>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</si>
  <si>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</si>
  <si>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46583931</t>
  </si>
  <si>
    <t>https://podminky.urs.cz/item/CS_URS_2025_01/998763331</t>
  </si>
  <si>
    <t>766</t>
  </si>
  <si>
    <t>Konstrukce truhlářské</t>
  </si>
  <si>
    <t>47</t>
  </si>
  <si>
    <t>766691914</t>
  </si>
  <si>
    <t>Ostatní práce vyvěšení křídel dveřních, plochy do 2 m2</t>
  </si>
  <si>
    <t>928149334</t>
  </si>
  <si>
    <t>https://podminky.urs.cz/item/CS_URS_2025_01/766691914</t>
  </si>
  <si>
    <t>771</t>
  </si>
  <si>
    <t>Podlahy z dlaždic</t>
  </si>
  <si>
    <t>48</t>
  </si>
  <si>
    <t>771111011</t>
  </si>
  <si>
    <t>Příprava podkladu před provedením dlažby vysátí podlah</t>
  </si>
  <si>
    <t>-266544385</t>
  </si>
  <si>
    <t>https://podminky.urs.cz/item/CS_URS_2025_01/771111011</t>
  </si>
  <si>
    <t>49</t>
  </si>
  <si>
    <t>771121011</t>
  </si>
  <si>
    <t>Příprava podkladu před provedením dlažby nátěr penetrační na podlahu</t>
  </si>
  <si>
    <t>1622162188</t>
  </si>
  <si>
    <t>https://podminky.urs.cz/item/CS_URS_2025_01/771121011</t>
  </si>
  <si>
    <t>50</t>
  </si>
  <si>
    <t>771591112</t>
  </si>
  <si>
    <t>Izolace podlahy pod dlažbu nátěrem nebo stěrkou ve dvou vrstvách</t>
  </si>
  <si>
    <t>-217715912</t>
  </si>
  <si>
    <t>https://podminky.urs.cz/item/CS_URS_2025_01/771591112</t>
  </si>
  <si>
    <t>51</t>
  </si>
  <si>
    <t>771591264</t>
  </si>
  <si>
    <t>Izolace podlahy pod dlažbu těsnícími izolačními pásy mezi podlahou a stěnu</t>
  </si>
  <si>
    <t>162757894</t>
  </si>
  <si>
    <t>https://podminky.urs.cz/item/CS_URS_2025_01/771591264</t>
  </si>
  <si>
    <t>11,18-1,0 "26"</t>
  </si>
  <si>
    <t>52</t>
  </si>
  <si>
    <t>771591241</t>
  </si>
  <si>
    <t>Izolace podlahy pod dlažbu těsnícími izolačními pásy vnitřní kout</t>
  </si>
  <si>
    <t>-679666163</t>
  </si>
  <si>
    <t>https://podminky.urs.cz/item/CS_URS_2025_01/771591241</t>
  </si>
  <si>
    <t>4 "26"</t>
  </si>
  <si>
    <t>53</t>
  </si>
  <si>
    <t>771574413</t>
  </si>
  <si>
    <t>Montáž podlah z dlaždic keramických lepených cementovým flexibilním lepidlem hladkých, tloušťky do 10 mm přes 2 do 4 ks/m2</t>
  </si>
  <si>
    <t>152814575</t>
  </si>
  <si>
    <t>https://podminky.urs.cz/item/CS_URS_2025_01/771574413</t>
  </si>
  <si>
    <t>54</t>
  </si>
  <si>
    <t>59761110</t>
  </si>
  <si>
    <t>dlažba keramická slinutá mrazuvzdorná R10/B povrch hladký/matný tl do 10mm přes 2 do 4ks/m2</t>
  </si>
  <si>
    <t>-327780915</t>
  </si>
  <si>
    <t>55</t>
  </si>
  <si>
    <t>771591115</t>
  </si>
  <si>
    <t>Podlahy - dokončovací práce spárování silikonem</t>
  </si>
  <si>
    <t>-1504170617</t>
  </si>
  <si>
    <t>https://podminky.urs.cz/item/CS_URS_2025_01/771591115</t>
  </si>
  <si>
    <t>11,18 "26"</t>
  </si>
  <si>
    <t>56</t>
  </si>
  <si>
    <t>771592011</t>
  </si>
  <si>
    <t>Čištění vnitřních ploch po položení dlažby podlah nebo schodišť chemickými prostředky</t>
  </si>
  <si>
    <t>200519198</t>
  </si>
  <si>
    <t>https://podminky.urs.cz/item/CS_URS_2025_01/771592011</t>
  </si>
  <si>
    <t>57</t>
  </si>
  <si>
    <t>998771121</t>
  </si>
  <si>
    <t>Přesun hmot pro podlahy z dlaždic stanovený z hmotnosti přesunovaného materiálu vodorovná dopravní vzdálenost do 50 m ruční (bez užití mechanizace) v objektech výšky do 6 m</t>
  </si>
  <si>
    <t>-875402739</t>
  </si>
  <si>
    <t>https://podminky.urs.cz/item/CS_URS_2025_01/998771121</t>
  </si>
  <si>
    <t>781</t>
  </si>
  <si>
    <t>Dokončovací práce - obklady</t>
  </si>
  <si>
    <t>58</t>
  </si>
  <si>
    <t>781473810</t>
  </si>
  <si>
    <t>Demontáž obkladů z dlaždic keramických lepených</t>
  </si>
  <si>
    <t>1603125795</t>
  </si>
  <si>
    <t>https://podminky.urs.cz/item/CS_URS_2025_01/781473810</t>
  </si>
  <si>
    <t>2,02*(6,86-0,87+6,98-0,87*2+6,06-0,87-1,32) "23"</t>
  </si>
  <si>
    <t>2,02*(11,48-0,87*2-1,0) "26"</t>
  </si>
  <si>
    <t>59</t>
  </si>
  <si>
    <t>781111011</t>
  </si>
  <si>
    <t>Příprava podkladu před provedením obkladu oprášení (ometení) stěny</t>
  </si>
  <si>
    <t>591699572</t>
  </si>
  <si>
    <t>https://podminky.urs.cz/item/CS_URS_2025_01/781111011</t>
  </si>
  <si>
    <t>2,1*(1,74+3,85+1,74)-1,0*2,02 "26"</t>
  </si>
  <si>
    <t>60</t>
  </si>
  <si>
    <t>781121011</t>
  </si>
  <si>
    <t>Příprava podkladu před provedením obkladu nátěr penetrační na stěnu</t>
  </si>
  <si>
    <t>-977712441</t>
  </si>
  <si>
    <t>https://podminky.urs.cz/item/CS_URS_2025_01/781121011</t>
  </si>
  <si>
    <t>781131112</t>
  </si>
  <si>
    <t>Izolace stěny pod obklad izolace nátěrem nebo stěrkou ve dvou vrstvách</t>
  </si>
  <si>
    <t>-1096617974</t>
  </si>
  <si>
    <t>https://podminky.urs.cz/item/CS_URS_2025_01/781131112</t>
  </si>
  <si>
    <t>0,3*(1,74+3,85+1,74-1,0) "26"</t>
  </si>
  <si>
    <t>62</t>
  </si>
  <si>
    <t>781131232</t>
  </si>
  <si>
    <t>Izolace stěny pod obklad izolace těsnícími izolačními pásy pro styčné nebo dilatační spáry</t>
  </si>
  <si>
    <t>1372445908</t>
  </si>
  <si>
    <t>https://podminky.urs.cz/item/CS_URS_2025_01/781131232</t>
  </si>
  <si>
    <t>0,3*4 "26"</t>
  </si>
  <si>
    <t>781472214</t>
  </si>
  <si>
    <t>Montáž keramických obkladů stěn lepených cementovým flexibilním lepidlem hladkých přes 4 do 6 ks/m2</t>
  </si>
  <si>
    <t>993029139</t>
  </si>
  <si>
    <t>https://podminky.urs.cz/item/CS_URS_2025_01/781472214</t>
  </si>
  <si>
    <t>64</t>
  </si>
  <si>
    <t>59761728</t>
  </si>
  <si>
    <t>obklad keramický nemrazuvzdorný povrch reliéfní/matný tl do 10mm přes 4 do 6ks/m2</t>
  </si>
  <si>
    <t>-833425764</t>
  </si>
  <si>
    <t>13,373*1,15</t>
  </si>
  <si>
    <t>65</t>
  </si>
  <si>
    <t>781492251</t>
  </si>
  <si>
    <t>Obklad - dokončující práce montáž profilu lepeného flexibilním cementovým lepidlem ukončovacího</t>
  </si>
  <si>
    <t>-658188469</t>
  </si>
  <si>
    <t>https://podminky.urs.cz/item/CS_URS_2025_01/781492251</t>
  </si>
  <si>
    <t>2,1+1,74+3,85+1,74+2,1 "26"</t>
  </si>
  <si>
    <t>66</t>
  </si>
  <si>
    <t>59054133R</t>
  </si>
  <si>
    <t>profil ukončovací nerez</t>
  </si>
  <si>
    <t>-754401977</t>
  </si>
  <si>
    <t>11,53*1,15</t>
  </si>
  <si>
    <t>67</t>
  </si>
  <si>
    <t>781495115</t>
  </si>
  <si>
    <t>Obklad - dokončující práce ostatní práce spárování silikonem</t>
  </si>
  <si>
    <t>-1735743771</t>
  </si>
  <si>
    <t>https://podminky.urs.cz/item/CS_URS_2025_01/781495115</t>
  </si>
  <si>
    <t>2,1*2+0,03*2 "26"</t>
  </si>
  <si>
    <t>68</t>
  </si>
  <si>
    <t>781495211</t>
  </si>
  <si>
    <t>Čištění vnitřních ploch po provedení obkladu stěn chemickými prostředky</t>
  </si>
  <si>
    <t>1596239819</t>
  </si>
  <si>
    <t>https://podminky.urs.cz/item/CS_URS_2025_01/781495211</t>
  </si>
  <si>
    <t>69</t>
  </si>
  <si>
    <t>998781121</t>
  </si>
  <si>
    <t>Přesun hmot pro obklady keramické stanovený z hmotnosti přesunovaného materiálu vodorovná dopravní vzdálenost do 50 m ruční (bez užití mechanizace) v objektech výšky do 6 m</t>
  </si>
  <si>
    <t>1209239842</t>
  </si>
  <si>
    <t>https://podminky.urs.cz/item/CS_URS_2025_01/998781121</t>
  </si>
  <si>
    <t>784</t>
  </si>
  <si>
    <t>Dokončovací práce - malby a tapety</t>
  </si>
  <si>
    <t>70</t>
  </si>
  <si>
    <t>784121001</t>
  </si>
  <si>
    <t>Oškrabání malby v místnostech výšky do 3,80 m</t>
  </si>
  <si>
    <t>-184614200</t>
  </si>
  <si>
    <t>https://podminky.urs.cz/item/CS_URS_2025_01/784121001</t>
  </si>
  <si>
    <t>17,48+3,22*(4,54+3,85+4,54)-1,0*2,02-0,8*2,02+0,2*(2,1+1,32+2,1) "23"</t>
  </si>
  <si>
    <t>0,9*(1,74+3,85+0,84) "26"</t>
  </si>
  <si>
    <t>71</t>
  </si>
  <si>
    <t>784111001</t>
  </si>
  <si>
    <t>Oprášení (ometení) podkladu v místnostech výšky do 3,80 m</t>
  </si>
  <si>
    <t>-1116228631</t>
  </si>
  <si>
    <t>https://podminky.urs.cz/item/CS_URS_2025_01/784111001</t>
  </si>
  <si>
    <t>17,48+3,22*(4,54+3,85+4,54)-1,0*2,02-0,8*2,02+0,2*(2,1+1,32+2,1)+0,15*(2,02+1,0+2,02) "23"</t>
  </si>
  <si>
    <t>0,9*(1,74+3,85+1,74)+0,25*3,85 "26"</t>
  </si>
  <si>
    <t>72</t>
  </si>
  <si>
    <t>784181101</t>
  </si>
  <si>
    <t>Penetrace podkladu jednonásobná základní akrylátová bezbarvá v místnostech výšky do 3,80 m</t>
  </si>
  <si>
    <t>1035693711</t>
  </si>
  <si>
    <t>https://podminky.urs.cz/item/CS_URS_2025_01/784181101</t>
  </si>
  <si>
    <t>73</t>
  </si>
  <si>
    <t>784211101</t>
  </si>
  <si>
    <t>Malby z malířských směsí otěruvzdorných za mokra dvojnásobné, bílé za mokra otěruvzdorné výborně v místnostech výšky do 3,80 m</t>
  </si>
  <si>
    <t>28681729</t>
  </si>
  <si>
    <t>https://podminky.urs.cz/item/CS_URS_2025_01/784211101</t>
  </si>
  <si>
    <t>VRN - Vedlejší rozpočtové náklady</t>
  </si>
  <si>
    <t>010001000</t>
  </si>
  <si>
    <t>Průzkumné, zeměměřičské a projektové práce</t>
  </si>
  <si>
    <t>…</t>
  </si>
  <si>
    <t>1024</t>
  </si>
  <si>
    <t>1137279653</t>
  </si>
  <si>
    <t>https://podminky.urs.cz/item/CS_URS_2025_01/010001000</t>
  </si>
  <si>
    <t>020001000</t>
  </si>
  <si>
    <t>Příprava staveniště</t>
  </si>
  <si>
    <t>557322973</t>
  </si>
  <si>
    <t>https://podminky.urs.cz/item/CS_URS_2025_01/020001000</t>
  </si>
  <si>
    <t>030001000</t>
  </si>
  <si>
    <t>Zařízení staveniště</t>
  </si>
  <si>
    <t>-540449649</t>
  </si>
  <si>
    <t>https://podminky.urs.cz/item/CS_URS_2025_01/030001000</t>
  </si>
  <si>
    <t>040001000</t>
  </si>
  <si>
    <t>Inženýrská činnost</t>
  </si>
  <si>
    <t>-1379071850</t>
  </si>
  <si>
    <t>https://podminky.urs.cz/item/CS_URS_2025_01/040001000</t>
  </si>
  <si>
    <t>060001000</t>
  </si>
  <si>
    <t>Územní vlivy</t>
  </si>
  <si>
    <t>1182074818</t>
  </si>
  <si>
    <t>https://podminky.urs.cz/item/CS_URS_2025_01/060001000</t>
  </si>
  <si>
    <t>070001000</t>
  </si>
  <si>
    <t>Provozní vlivy</t>
  </si>
  <si>
    <t>417021832</t>
  </si>
  <si>
    <t>https://podminky.urs.cz/item/CS_URS_2025_01/070001000</t>
  </si>
  <si>
    <t>090001000</t>
  </si>
  <si>
    <t>Ostatní náklady</t>
  </si>
  <si>
    <t>-64697710</t>
  </si>
  <si>
    <t>https://podminky.urs.cz/item/CS_URS_2025_01/090001000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</si>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</sst>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6272256" TargetMode="External" /><Relationship Id="rId2" Type="http://schemas.openxmlformats.org/officeDocument/2006/relationships/hyperlink" Target="https://podminky.urs.cz/item/CS_URS_2025_01/612131101" TargetMode="External" /><Relationship Id="rId3" Type="http://schemas.openxmlformats.org/officeDocument/2006/relationships/hyperlink" Target="https://podminky.urs.cz/item/CS_URS_2025_01/612321121" TargetMode="External" /><Relationship Id="rId4" Type="http://schemas.openxmlformats.org/officeDocument/2006/relationships/hyperlink" Target="https://podminky.urs.cz/item/CS_URS_2025_01/612321141" TargetMode="External" /><Relationship Id="rId5" Type="http://schemas.openxmlformats.org/officeDocument/2006/relationships/hyperlink" Target="https://podminky.urs.cz/item/CS_URS_2025_01/612321191" TargetMode="External" /><Relationship Id="rId6" Type="http://schemas.openxmlformats.org/officeDocument/2006/relationships/hyperlink" Target="https://podminky.urs.cz/item/CS_URS_2025_01/612325413" TargetMode="External" /><Relationship Id="rId7" Type="http://schemas.openxmlformats.org/officeDocument/2006/relationships/hyperlink" Target="https://podminky.urs.cz/item/CS_URS_2025_01/612325423" TargetMode="External" /><Relationship Id="rId8" Type="http://schemas.openxmlformats.org/officeDocument/2006/relationships/hyperlink" Target="https://podminky.urs.cz/item/CS_URS_2025_01/632441215" TargetMode="External" /><Relationship Id="rId9" Type="http://schemas.openxmlformats.org/officeDocument/2006/relationships/hyperlink" Target="https://podminky.urs.cz/item/CS_URS_2025_01/632441291" TargetMode="External" /><Relationship Id="rId10" Type="http://schemas.openxmlformats.org/officeDocument/2006/relationships/hyperlink" Target="https://podminky.urs.cz/item/CS_URS_2025_01/632451103" TargetMode="External" /><Relationship Id="rId11" Type="http://schemas.openxmlformats.org/officeDocument/2006/relationships/hyperlink" Target="https://podminky.urs.cz/item/CS_URS_2025_01/631351101" TargetMode="External" /><Relationship Id="rId12" Type="http://schemas.openxmlformats.org/officeDocument/2006/relationships/hyperlink" Target="https://podminky.urs.cz/item/CS_URS_2025_01/631351102" TargetMode="External" /><Relationship Id="rId13" Type="http://schemas.openxmlformats.org/officeDocument/2006/relationships/hyperlink" Target="https://podminky.urs.cz/item/CS_URS_2025_01/634112112" TargetMode="External" /><Relationship Id="rId14" Type="http://schemas.openxmlformats.org/officeDocument/2006/relationships/hyperlink" Target="https://podminky.urs.cz/item/CS_URS_2025_01/949101112" TargetMode="External" /><Relationship Id="rId15" Type="http://schemas.openxmlformats.org/officeDocument/2006/relationships/hyperlink" Target="https://podminky.urs.cz/item/CS_URS_2025_01/952901111" TargetMode="External" /><Relationship Id="rId16" Type="http://schemas.openxmlformats.org/officeDocument/2006/relationships/hyperlink" Target="https://podminky.urs.cz/item/CS_URS_2025_01/962031133" TargetMode="External" /><Relationship Id="rId17" Type="http://schemas.openxmlformats.org/officeDocument/2006/relationships/hyperlink" Target="https://podminky.urs.cz/item/CS_URS_2025_01/965045113" TargetMode="External" /><Relationship Id="rId18" Type="http://schemas.openxmlformats.org/officeDocument/2006/relationships/hyperlink" Target="https://podminky.urs.cz/item/CS_URS_2025_01/965043341" TargetMode="External" /><Relationship Id="rId19" Type="http://schemas.openxmlformats.org/officeDocument/2006/relationships/hyperlink" Target="https://podminky.urs.cz/item/CS_URS_2025_01/965049111" TargetMode="External" /><Relationship Id="rId20" Type="http://schemas.openxmlformats.org/officeDocument/2006/relationships/hyperlink" Target="https://podminky.urs.cz/item/CS_URS_2025_01/968072456" TargetMode="External" /><Relationship Id="rId21" Type="http://schemas.openxmlformats.org/officeDocument/2006/relationships/hyperlink" Target="https://podminky.urs.cz/item/CS_URS_2025_01/968072558" TargetMode="External" /><Relationship Id="rId22" Type="http://schemas.openxmlformats.org/officeDocument/2006/relationships/hyperlink" Target="https://podminky.urs.cz/item/CS_URS_2025_01/978021291" TargetMode="External" /><Relationship Id="rId23" Type="http://schemas.openxmlformats.org/officeDocument/2006/relationships/hyperlink" Target="https://podminky.urs.cz/item/CS_URS_2025_01/997013211" TargetMode="External" /><Relationship Id="rId24" Type="http://schemas.openxmlformats.org/officeDocument/2006/relationships/hyperlink" Target="https://podminky.urs.cz/item/CS_URS_2025_01/997006012" TargetMode="External" /><Relationship Id="rId25" Type="http://schemas.openxmlformats.org/officeDocument/2006/relationships/hyperlink" Target="https://podminky.urs.cz/item/CS_URS_2025_01/997006512" TargetMode="External" /><Relationship Id="rId26" Type="http://schemas.openxmlformats.org/officeDocument/2006/relationships/hyperlink" Target="https://podminky.urs.cz/item/CS_URS_2025_01/997006519" TargetMode="External" /><Relationship Id="rId27" Type="http://schemas.openxmlformats.org/officeDocument/2006/relationships/hyperlink" Target="https://podminky.urs.cz/item/CS_URS_2025_01/997013871" TargetMode="External" /><Relationship Id="rId28" Type="http://schemas.openxmlformats.org/officeDocument/2006/relationships/hyperlink" Target="https://podminky.urs.cz/item/CS_URS_2025_01/998018001" TargetMode="External" /><Relationship Id="rId29" Type="http://schemas.openxmlformats.org/officeDocument/2006/relationships/hyperlink" Target="https://podminky.urs.cz/item/CS_URS_2025_01/713120823" TargetMode="External" /><Relationship Id="rId30" Type="http://schemas.openxmlformats.org/officeDocument/2006/relationships/hyperlink" Target="https://podminky.urs.cz/item/CS_URS_2025_01/713110813" TargetMode="External" /><Relationship Id="rId31" Type="http://schemas.openxmlformats.org/officeDocument/2006/relationships/hyperlink" Target="https://podminky.urs.cz/item/CS_URS_2025_01/713130841" TargetMode="External" /><Relationship Id="rId32" Type="http://schemas.openxmlformats.org/officeDocument/2006/relationships/hyperlink" Target="https://podminky.urs.cz/item/CS_URS_2025_01/713130843" TargetMode="External" /><Relationship Id="rId33" Type="http://schemas.openxmlformats.org/officeDocument/2006/relationships/hyperlink" Target="https://podminky.urs.cz/item/CS_URS_2025_01/713130845" TargetMode="External" /><Relationship Id="rId34" Type="http://schemas.openxmlformats.org/officeDocument/2006/relationships/hyperlink" Target="https://podminky.urs.cz/item/CS_URS_2025_01/721210813" TargetMode="External" /><Relationship Id="rId35" Type="http://schemas.openxmlformats.org/officeDocument/2006/relationships/hyperlink" Target="https://podminky.urs.cz/item/CS_URS_2025_01/721211422" TargetMode="External" /><Relationship Id="rId36" Type="http://schemas.openxmlformats.org/officeDocument/2006/relationships/hyperlink" Target="https://podminky.urs.cz/item/CS_URS_2025_01/998721121" TargetMode="External" /><Relationship Id="rId37" Type="http://schemas.openxmlformats.org/officeDocument/2006/relationships/hyperlink" Target="https://podminky.urs.cz/item/CS_URS_2025_01/725210821" TargetMode="External" /><Relationship Id="rId38" Type="http://schemas.openxmlformats.org/officeDocument/2006/relationships/hyperlink" Target="https://podminky.urs.cz/item/CS_URS_2025_01/725820801" TargetMode="External" /><Relationship Id="rId39" Type="http://schemas.openxmlformats.org/officeDocument/2006/relationships/hyperlink" Target="https://podminky.urs.cz/item/CS_URS_2025_01/763135101" TargetMode="External" /><Relationship Id="rId40" Type="http://schemas.openxmlformats.org/officeDocument/2006/relationships/hyperlink" Target="https://podminky.urs.cz/item/CS_URS_2025_01/763131731" TargetMode="External" /><Relationship Id="rId41" Type="http://schemas.openxmlformats.org/officeDocument/2006/relationships/hyperlink" Target="https://podminky.urs.cz/item/CS_URS_2025_01/998763331" TargetMode="External" /><Relationship Id="rId42" Type="http://schemas.openxmlformats.org/officeDocument/2006/relationships/hyperlink" Target="https://podminky.urs.cz/item/CS_URS_2025_01/766691914" TargetMode="External" /><Relationship Id="rId43" Type="http://schemas.openxmlformats.org/officeDocument/2006/relationships/hyperlink" Target="https://podminky.urs.cz/item/CS_URS_2025_01/771111011" TargetMode="External" /><Relationship Id="rId44" Type="http://schemas.openxmlformats.org/officeDocument/2006/relationships/hyperlink" Target="https://podminky.urs.cz/item/CS_URS_2025_01/771121011" TargetMode="External" /><Relationship Id="rId45" Type="http://schemas.openxmlformats.org/officeDocument/2006/relationships/hyperlink" Target="https://podminky.urs.cz/item/CS_URS_2025_01/771591112" TargetMode="External" /><Relationship Id="rId46" Type="http://schemas.openxmlformats.org/officeDocument/2006/relationships/hyperlink" Target="https://podminky.urs.cz/item/CS_URS_2025_01/771591264" TargetMode="External" /><Relationship Id="rId47" Type="http://schemas.openxmlformats.org/officeDocument/2006/relationships/hyperlink" Target="https://podminky.urs.cz/item/CS_URS_2025_01/771591241" TargetMode="External" /><Relationship Id="rId48" Type="http://schemas.openxmlformats.org/officeDocument/2006/relationships/hyperlink" Target="https://podminky.urs.cz/item/CS_URS_2025_01/771574413" TargetMode="External" /><Relationship Id="rId49" Type="http://schemas.openxmlformats.org/officeDocument/2006/relationships/hyperlink" Target="https://podminky.urs.cz/item/CS_URS_2025_01/771591115" TargetMode="External" /><Relationship Id="rId50" Type="http://schemas.openxmlformats.org/officeDocument/2006/relationships/hyperlink" Target="https://podminky.urs.cz/item/CS_URS_2025_01/771592011" TargetMode="External" /><Relationship Id="rId51" Type="http://schemas.openxmlformats.org/officeDocument/2006/relationships/hyperlink" Target="https://podminky.urs.cz/item/CS_URS_2025_01/998771121" TargetMode="External" /><Relationship Id="rId52" Type="http://schemas.openxmlformats.org/officeDocument/2006/relationships/hyperlink" Target="https://podminky.urs.cz/item/CS_URS_2025_01/781473810" TargetMode="External" /><Relationship Id="rId53" Type="http://schemas.openxmlformats.org/officeDocument/2006/relationships/hyperlink" Target="https://podminky.urs.cz/item/CS_URS_2025_01/781111011" TargetMode="External" /><Relationship Id="rId54" Type="http://schemas.openxmlformats.org/officeDocument/2006/relationships/hyperlink" Target="https://podminky.urs.cz/item/CS_URS_2025_01/781121011" TargetMode="External" /><Relationship Id="rId55" Type="http://schemas.openxmlformats.org/officeDocument/2006/relationships/hyperlink" Target="https://podminky.urs.cz/item/CS_URS_2025_01/781131112" TargetMode="External" /><Relationship Id="rId56" Type="http://schemas.openxmlformats.org/officeDocument/2006/relationships/hyperlink" Target="https://podminky.urs.cz/item/CS_URS_2025_01/781131232" TargetMode="External" /><Relationship Id="rId57" Type="http://schemas.openxmlformats.org/officeDocument/2006/relationships/hyperlink" Target="https://podminky.urs.cz/item/CS_URS_2025_01/781472214" TargetMode="External" /><Relationship Id="rId58" Type="http://schemas.openxmlformats.org/officeDocument/2006/relationships/hyperlink" Target="https://podminky.urs.cz/item/CS_URS_2025_01/781492251" TargetMode="External" /><Relationship Id="rId59" Type="http://schemas.openxmlformats.org/officeDocument/2006/relationships/hyperlink" Target="https://podminky.urs.cz/item/CS_URS_2025_01/781495115" TargetMode="External" /><Relationship Id="rId60" Type="http://schemas.openxmlformats.org/officeDocument/2006/relationships/hyperlink" Target="https://podminky.urs.cz/item/CS_URS_2025_01/781495211" TargetMode="External" /><Relationship Id="rId61" Type="http://schemas.openxmlformats.org/officeDocument/2006/relationships/hyperlink" Target="https://podminky.urs.cz/item/CS_URS_2025_01/998781121" TargetMode="External" /><Relationship Id="rId62" Type="http://schemas.openxmlformats.org/officeDocument/2006/relationships/hyperlink" Target="https://podminky.urs.cz/item/CS_URS_2025_01/784121001" TargetMode="External" /><Relationship Id="rId63" Type="http://schemas.openxmlformats.org/officeDocument/2006/relationships/hyperlink" Target="https://podminky.urs.cz/item/CS_URS_2025_01/784111001" TargetMode="External" /><Relationship Id="rId64" Type="http://schemas.openxmlformats.org/officeDocument/2006/relationships/hyperlink" Target="https://podminky.urs.cz/item/CS_URS_2025_01/784181101" TargetMode="External" /><Relationship Id="rId65" Type="http://schemas.openxmlformats.org/officeDocument/2006/relationships/hyperlink" Target="https://podminky.urs.cz/item/CS_URS_2025_01/784211101" TargetMode="External" /><Relationship Id="rId6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0001000" TargetMode="External" /><Relationship Id="rId2" Type="http://schemas.openxmlformats.org/officeDocument/2006/relationships/hyperlink" Target="https://podminky.urs.cz/item/CS_URS_2025_01/020001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0001000" TargetMode="External" /><Relationship Id="rId5" Type="http://schemas.openxmlformats.org/officeDocument/2006/relationships/hyperlink" Target="https://podminky.urs.cz/item/CS_URS_2025_01/060001000" TargetMode="External" /><Relationship Id="rId6" Type="http://schemas.openxmlformats.org/officeDocument/2006/relationships/hyperlink" Target="https://podminky.urs.cz/item/CS_URS_2025_01/070001000" TargetMode="External" /><Relationship Id="rId7" Type="http://schemas.openxmlformats.org/officeDocument/2006/relationships/hyperlink" Target="https://podminky.urs.cz/item/CS_URS_2025_01/090001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83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JS25-061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chladírenských a mrazících boxů SŠ Brno, Charbulova - odloučené pracoviště Nová Svratka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Veslařská 54, 637 00 Brno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škola Brno, Charbulova,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Dagmar Gálová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Jaroslav Stolička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úpravy'!J30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'01 - Stavební úpravy'!P100</f>
        <v>0</v>
      </c>
      <c r="AV55" s="122">
        <f>'01 - Stavební úpravy'!J33</f>
        <v>0</v>
      </c>
      <c r="AW55" s="122">
        <f>'01 - Stavební úpravy'!J34</f>
        <v>0</v>
      </c>
      <c r="AX55" s="122">
        <f>'01 - Stavební úpravy'!J35</f>
        <v>0</v>
      </c>
      <c r="AY55" s="122">
        <f>'01 - Stavební úpravy'!J36</f>
        <v>0</v>
      </c>
      <c r="AZ55" s="122">
        <f>'01 - Stavební úpravy'!F33</f>
        <v>0</v>
      </c>
      <c r="BA55" s="122">
        <f>'01 - Stavební úpravy'!F34</f>
        <v>0</v>
      </c>
      <c r="BB55" s="122">
        <f>'01 - Stavební úpravy'!F35</f>
        <v>0</v>
      </c>
      <c r="BC55" s="122">
        <f>'01 - Stavební úpravy'!F36</f>
        <v>0</v>
      </c>
      <c r="BD55" s="124">
        <f>'01 - Stavební úpravy'!F37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'VRN - Vedlejší rozpočtové...'!P80</f>
        <v>0</v>
      </c>
      <c r="AV56" s="127">
        <f>'VRN - Vedlejší rozpočtové...'!J33</f>
        <v>0</v>
      </c>
      <c r="AW56" s="127">
        <f>'VRN - Vedlejší rozpočtové...'!J34</f>
        <v>0</v>
      </c>
      <c r="AX56" s="127">
        <f>'VRN - Vedlejší rozpočtové...'!J35</f>
        <v>0</v>
      </c>
      <c r="AY56" s="127">
        <f>'VRN - Vedlejší rozpočtové...'!J36</f>
        <v>0</v>
      </c>
      <c r="AZ56" s="127">
        <f>'VRN - Vedlejší rozpočtové...'!F33</f>
        <v>0</v>
      </c>
      <c r="BA56" s="127">
        <f>'VRN - Vedlejší rozpočtové...'!F34</f>
        <v>0</v>
      </c>
      <c r="BB56" s="127">
        <f>'VRN - Vedlejší rozpočtové...'!F35</f>
        <v>0</v>
      </c>
      <c r="BC56" s="127">
        <f>'VRN - Vedlejší rozpočtové...'!F36</f>
        <v>0</v>
      </c>
      <c r="BD56" s="129">
        <f>'VRN - Vedlejší rozpočtové...'!F37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PHi9auh+ubvTZAmqe3upkAHhUdChM7A/kOMxxaSAEev2wih8Z+3TbwHWfyzqCfYUt9IKUe+QuPXn1BHsrSy8YQ==" hashValue="eS7tXTHWfYVniNWJgGHWCUcy+iCOoMoY+C0eM71ln/BUO8RLzT/b4b1cnwAXPSzRY9v0M67ZNUS2tT0D12bN2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úpravy'!C2" display="/"/>
    <hyperlink ref="A5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Rekonstrukce chladírenských a mrazících boxů SŠ Brno, Charbulova - odloučené pracoviště Nová Svratka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26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ROUND(J100,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ROUND((SUM(BE100:BE414)),  2)</f>
        <v>0</v>
      </c>
      <c r="G33" s="40"/>
      <c r="H33" s="40"/>
      <c r="I33" s="150">
        <v>0.20999999999999999</v>
      </c>
      <c r="J33" s="149">
        <f>ROUND(((SUM(BE100:BE414))*I33),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ROUND((SUM(BF100:BF414)),  2)</f>
        <v>0</v>
      </c>
      <c r="G34" s="40"/>
      <c r="H34" s="40"/>
      <c r="I34" s="150">
        <v>0.12</v>
      </c>
      <c r="J34" s="149">
        <f>ROUND(((SUM(BF100:BF414))*I34),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ROUND((SUM(BG100:BG414)),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ROUND((SUM(BH100:BH414)),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ROUND((SUM(BI100:BI414)),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Rekonstrukce chladírenských a mrazících boxů SŠ Brno, Charbulova - odloučené pracoviště Nová Svratka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Veslařská 54, 637 00 Brno</v>
      </c>
      <c r="G52" s="42"/>
      <c r="H52" s="42"/>
      <c r="I52" s="34" t="s">
        <v>23</v>
      </c>
      <c r="J52" s="74" t="str">
        <f>IF(J12="","",J12)</f>
        <v>13. 5. 2025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škola Brno, Charbulova, p.o.</v>
      </c>
      <c r="G54" s="42"/>
      <c r="H54" s="42"/>
      <c r="I54" s="34" t="s">
        <v>33</v>
      </c>
      <c r="J54" s="38" t="str">
        <f>E21</f>
        <v>Ing. Dagmar Gálová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Jaroslav Stolička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J100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J101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J102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J107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J136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J167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J168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J174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J183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J212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107</v>
      </c>
      <c r="E70" s="176"/>
      <c r="F70" s="176"/>
      <c r="G70" s="176"/>
      <c r="H70" s="176"/>
      <c r="I70" s="176"/>
      <c r="J70" s="177">
        <f>J226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J238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109</v>
      </c>
      <c r="E72" s="170"/>
      <c r="F72" s="170"/>
      <c r="G72" s="170"/>
      <c r="H72" s="170"/>
      <c r="I72" s="170"/>
      <c r="J72" s="171">
        <f>J241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110</v>
      </c>
      <c r="E73" s="176"/>
      <c r="F73" s="176"/>
      <c r="G73" s="176"/>
      <c r="H73" s="176"/>
      <c r="I73" s="176"/>
      <c r="J73" s="177">
        <f>J242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111</v>
      </c>
      <c r="E74" s="176"/>
      <c r="F74" s="176"/>
      <c r="G74" s="176"/>
      <c r="H74" s="176"/>
      <c r="I74" s="176"/>
      <c r="J74" s="177">
        <f>J269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112</v>
      </c>
      <c r="E75" s="176"/>
      <c r="F75" s="176"/>
      <c r="G75" s="176"/>
      <c r="H75" s="176"/>
      <c r="I75" s="176"/>
      <c r="J75" s="177">
        <f>J280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113</v>
      </c>
      <c r="E76" s="176"/>
      <c r="F76" s="176"/>
      <c r="G76" s="176"/>
      <c r="H76" s="176"/>
      <c r="I76" s="176"/>
      <c r="J76" s="177">
        <f>J289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114</v>
      </c>
      <c r="E77" s="176"/>
      <c r="F77" s="176"/>
      <c r="G77" s="176"/>
      <c r="H77" s="176"/>
      <c r="I77" s="176"/>
      <c r="J77" s="177">
        <f>J305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115</v>
      </c>
      <c r="E78" s="176"/>
      <c r="F78" s="176"/>
      <c r="G78" s="176"/>
      <c r="H78" s="176"/>
      <c r="I78" s="176"/>
      <c r="J78" s="177">
        <f>J310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116</v>
      </c>
      <c r="E79" s="176"/>
      <c r="F79" s="176"/>
      <c r="G79" s="176"/>
      <c r="H79" s="176"/>
      <c r="I79" s="176"/>
      <c r="J79" s="177">
        <f>J348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117</v>
      </c>
      <c r="E80" s="176"/>
      <c r="F80" s="176"/>
      <c r="G80" s="176"/>
      <c r="H80" s="176"/>
      <c r="I80" s="176"/>
      <c r="J80" s="177">
        <f>J394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118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25" customHeight="1">
      <c r="A90" s="40"/>
      <c r="B90" s="41"/>
      <c r="C90" s="42"/>
      <c r="D90" s="42"/>
      <c r="E90" s="162" t="str">
        <f>E7</f>
        <v>Rekonstrukce chladírenských a mrazících boxů SŠ Brno, Charbulova - odloučené pracoviště Nová Svratka</v>
      </c>
      <c r="F90" s="34"/>
      <c r="G90" s="34"/>
      <c r="H90" s="34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91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E9</f>
        <v>01 - Stavební úpravy</v>
      </c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F12</f>
        <v>Veslařská 54, 637 00 Brno</v>
      </c>
      <c r="G94" s="42"/>
      <c r="H94" s="42"/>
      <c r="I94" s="34" t="s">
        <v>23</v>
      </c>
      <c r="J94" s="74" t="str">
        <f>IF(J12="","",J12)</f>
        <v>13. 5. 2025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E15</f>
        <v>Střední škola Brno, Charbulova, p.o.</v>
      </c>
      <c r="G96" s="42"/>
      <c r="H96" s="42"/>
      <c r="I96" s="34" t="s">
        <v>33</v>
      </c>
      <c r="J96" s="38" t="str">
        <f>E21</f>
        <v>Ing. Dagmar Gálová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31</v>
      </c>
      <c r="D97" s="42"/>
      <c r="E97" s="42"/>
      <c r="F97" s="29" t="str">
        <f>IF(E18="","",E18)</f>
        <v>Vyplň údaj</v>
      </c>
      <c r="G97" s="42"/>
      <c r="H97" s="42"/>
      <c r="I97" s="34" t="s">
        <v>37</v>
      </c>
      <c r="J97" s="38" t="str">
        <f>E24</f>
        <v>Ing. Jaroslav Stolička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79"/>
      <c r="B99" s="180"/>
      <c r="C99" s="181" t="s">
        <v>119</v>
      </c>
      <c r="D99" s="182" t="s">
        <v>61</v>
      </c>
      <c r="E99" s="182" t="s">
        <v>57</v>
      </c>
      <c r="F99" s="182" t="s">
        <v>58</v>
      </c>
      <c r="G99" s="182" t="s">
        <v>120</v>
      </c>
      <c r="H99" s="182" t="s">
        <v>121</v>
      </c>
      <c r="I99" s="182" t="s">
        <v>122</v>
      </c>
      <c r="J99" s="182" t="s">
        <v>95</v>
      </c>
      <c r="K99" s="183" t="s">
        <v>123</v>
      </c>
      <c r="L99" s="184"/>
      <c r="M99" s="94" t="s">
        <v>19</v>
      </c>
      <c r="N99" s="95" t="s">
        <v>46</v>
      </c>
      <c r="O99" s="95" t="s">
        <v>124</v>
      </c>
      <c r="P99" s="95" t="s">
        <v>125</v>
      </c>
      <c r="Q99" s="95" t="s">
        <v>126</v>
      </c>
      <c r="R99" s="95" t="s">
        <v>127</v>
      </c>
      <c r="S99" s="95" t="s">
        <v>128</v>
      </c>
      <c r="T99" s="96" t="s">
        <v>129</v>
      </c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</row>
    <row r="100" s="2" customFormat="1" ht="22.8" customHeight="1">
      <c r="A100" s="40"/>
      <c r="B100" s="41"/>
      <c r="C100" s="101" t="s">
        <v>130</v>
      </c>
      <c r="D100" s="42"/>
      <c r="E100" s="42"/>
      <c r="F100" s="42"/>
      <c r="G100" s="42"/>
      <c r="H100" s="42"/>
      <c r="I100" s="42"/>
      <c r="J100" s="185">
        <f>BK100</f>
        <v>0</v>
      </c>
      <c r="K100" s="42"/>
      <c r="L100" s="46"/>
      <c r="M100" s="97"/>
      <c r="N100" s="186"/>
      <c r="O100" s="98"/>
      <c r="P100" s="187">
        <f>P101+P241</f>
        <v>0</v>
      </c>
      <c r="Q100" s="98"/>
      <c r="R100" s="187">
        <f>R101+R241</f>
        <v>5.5282583699999996</v>
      </c>
      <c r="S100" s="98"/>
      <c r="T100" s="188">
        <f>T101+T241</f>
        <v>19.021776599999999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75</v>
      </c>
      <c r="AU100" s="19" t="s">
        <v>96</v>
      </c>
      <c r="BK100" s="189">
        <f>BK101+BK241</f>
        <v>0</v>
      </c>
    </row>
    <row r="101" s="12" customFormat="1" ht="25.92" customHeight="1">
      <c r="A101" s="12"/>
      <c r="B101" s="190"/>
      <c r="C101" s="191"/>
      <c r="D101" s="192" t="s">
        <v>75</v>
      </c>
      <c r="E101" s="193" t="s">
        <v>131</v>
      </c>
      <c r="F101" s="193" t="s">
        <v>132</v>
      </c>
      <c r="G101" s="191"/>
      <c r="H101" s="191"/>
      <c r="I101" s="194"/>
      <c r="J101" s="195">
        <f>BK101</f>
        <v>0</v>
      </c>
      <c r="K101" s="191"/>
      <c r="L101" s="196"/>
      <c r="M101" s="197"/>
      <c r="N101" s="198"/>
      <c r="O101" s="198"/>
      <c r="P101" s="199">
        <f>P102+P107+P167+P226+P238</f>
        <v>0</v>
      </c>
      <c r="Q101" s="198"/>
      <c r="R101" s="199">
        <f>R102+R107+R167+R226+R238</f>
        <v>4.7073410499999992</v>
      </c>
      <c r="S101" s="198"/>
      <c r="T101" s="200">
        <f>T102+T107+T167+T226+T238</f>
        <v>15.053677499999999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84</v>
      </c>
      <c r="AT101" s="202" t="s">
        <v>75</v>
      </c>
      <c r="AU101" s="202" t="s">
        <v>76</v>
      </c>
      <c r="AY101" s="201" t="s">
        <v>133</v>
      </c>
      <c r="BK101" s="203">
        <f>BK102+BK107+BK167+BK226+BK238</f>
        <v>0</v>
      </c>
    </row>
    <row r="102" s="12" customFormat="1" ht="22.8" customHeight="1">
      <c r="A102" s="12"/>
      <c r="B102" s="190"/>
      <c r="C102" s="191"/>
      <c r="D102" s="192" t="s">
        <v>75</v>
      </c>
      <c r="E102" s="204" t="s">
        <v>134</v>
      </c>
      <c r="F102" s="204" t="s">
        <v>135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SUM(P103:P106)</f>
        <v>0</v>
      </c>
      <c r="Q102" s="198"/>
      <c r="R102" s="199">
        <f>SUM(R103:R106)</f>
        <v>0.24847838999999999</v>
      </c>
      <c r="S102" s="198"/>
      <c r="T102" s="200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84</v>
      </c>
      <c r="AT102" s="202" t="s">
        <v>75</v>
      </c>
      <c r="AU102" s="202" t="s">
        <v>84</v>
      </c>
      <c r="AY102" s="201" t="s">
        <v>133</v>
      </c>
      <c r="BK102" s="203">
        <f>SUM(BK103:BK106)</f>
        <v>0</v>
      </c>
    </row>
    <row r="103" s="2" customFormat="1" ht="37.8" customHeight="1">
      <c r="A103" s="40"/>
      <c r="B103" s="41"/>
      <c r="C103" s="206" t="s">
        <v>84</v>
      </c>
      <c r="D103" s="206" t="s">
        <v>136</v>
      </c>
      <c r="E103" s="207" t="s">
        <v>137</v>
      </c>
      <c r="F103" s="208" t="s">
        <v>138</v>
      </c>
      <c r="G103" s="209" t="s">
        <v>139</v>
      </c>
      <c r="H103" s="210">
        <v>2.9790000000000001</v>
      </c>
      <c r="I103" s="211"/>
      <c r="J103" s="212">
        <f>ROUND(I103*H103,2)</f>
        <v>0</v>
      </c>
      <c r="K103" s="208" t="s">
        <v>140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0.083409999999999998</v>
      </c>
      <c r="R103" s="215">
        <f>Q103*H103</f>
        <v>0.24847838999999999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141</v>
      </c>
      <c r="AT103" s="217" t="s">
        <v>136</v>
      </c>
      <c r="AU103" s="217" t="s">
        <v>86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141</v>
      </c>
      <c r="BM103" s="217" t="s">
        <v>142</v>
      </c>
    </row>
    <row r="104" s="2" customFormat="1">
      <c r="A104" s="40"/>
      <c r="B104" s="41"/>
      <c r="C104" s="42"/>
      <c r="D104" s="219" t="s">
        <v>143</v>
      </c>
      <c r="E104" s="42"/>
      <c r="F104" s="220" t="s">
        <v>144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86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146</v>
      </c>
      <c r="G105" s="225"/>
      <c r="H105" s="229">
        <v>2.9790000000000001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145</v>
      </c>
      <c r="AU105" s="235" t="s">
        <v>86</v>
      </c>
      <c r="AV105" s="13" t="s">
        <v>86</v>
      </c>
      <c r="AW105" s="13" t="s">
        <v>36</v>
      </c>
      <c r="AX105" s="13" t="s">
        <v>76</v>
      </c>
      <c r="AY105" s="235" t="s">
        <v>133</v>
      </c>
    </row>
    <row r="106" s="14" customFormat="1">
      <c r="A106" s="14"/>
      <c r="B106" s="236"/>
      <c r="C106" s="237"/>
      <c r="D106" s="226" t="s">
        <v>145</v>
      </c>
      <c r="E106" s="238" t="s">
        <v>19</v>
      </c>
      <c r="F106" s="239" t="s">
        <v>147</v>
      </c>
      <c r="G106" s="237"/>
      <c r="H106" s="240">
        <v>2.9790000000000001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145</v>
      </c>
      <c r="AU106" s="246" t="s">
        <v>86</v>
      </c>
      <c r="AV106" s="14" t="s">
        <v>141</v>
      </c>
      <c r="AW106" s="14" t="s">
        <v>36</v>
      </c>
      <c r="AX106" s="14" t="s">
        <v>84</v>
      </c>
      <c r="AY106" s="246" t="s">
        <v>133</v>
      </c>
    </row>
    <row r="107" s="12" customFormat="1" ht="22.8" customHeight="1">
      <c r="A107" s="12"/>
      <c r="B107" s="190"/>
      <c r="C107" s="191"/>
      <c r="D107" s="192" t="s">
        <v>75</v>
      </c>
      <c r="E107" s="204" t="s">
        <v>148</v>
      </c>
      <c r="F107" s="204" t="s">
        <v>149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P108+P136</f>
        <v>0</v>
      </c>
      <c r="Q107" s="198"/>
      <c r="R107" s="199">
        <f>R108+R136</f>
        <v>4.4578850599999997</v>
      </c>
      <c r="S107" s="198"/>
      <c r="T107" s="200">
        <f>T108+T136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84</v>
      </c>
      <c r="AT107" s="202" t="s">
        <v>75</v>
      </c>
      <c r="AU107" s="202" t="s">
        <v>84</v>
      </c>
      <c r="AY107" s="201" t="s">
        <v>133</v>
      </c>
      <c r="BK107" s="203">
        <f>BK108+BK136</f>
        <v>0</v>
      </c>
    </row>
    <row r="108" s="12" customFormat="1" ht="20.88" customHeight="1">
      <c r="A108" s="12"/>
      <c r="B108" s="190"/>
      <c r="C108" s="191"/>
      <c r="D108" s="192" t="s">
        <v>75</v>
      </c>
      <c r="E108" s="204" t="s">
        <v>150</v>
      </c>
      <c r="F108" s="204" t="s">
        <v>151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SUM(P109:P135)</f>
        <v>0</v>
      </c>
      <c r="Q108" s="198"/>
      <c r="R108" s="199">
        <f>SUM(R109:R135)</f>
        <v>1.1980026800000001</v>
      </c>
      <c r="S108" s="198"/>
      <c r="T108" s="200">
        <f>SUM(T109:T135)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84</v>
      </c>
      <c r="AT108" s="202" t="s">
        <v>75</v>
      </c>
      <c r="AU108" s="202" t="s">
        <v>86</v>
      </c>
      <c r="AY108" s="201" t="s">
        <v>133</v>
      </c>
      <c r="BK108" s="203">
        <f>SUM(BK109:BK135)</f>
        <v>0</v>
      </c>
    </row>
    <row r="109" s="2" customFormat="1" ht="33" customHeight="1">
      <c r="A109" s="40"/>
      <c r="B109" s="41"/>
      <c r="C109" s="206" t="s">
        <v>86</v>
      </c>
      <c r="D109" s="206" t="s">
        <v>136</v>
      </c>
      <c r="E109" s="207" t="s">
        <v>152</v>
      </c>
      <c r="F109" s="208" t="s">
        <v>153</v>
      </c>
      <c r="G109" s="209" t="s">
        <v>139</v>
      </c>
      <c r="H109" s="210">
        <v>3.456</v>
      </c>
      <c r="I109" s="211"/>
      <c r="J109" s="212">
        <f>ROUND(I109*H109,2)</f>
        <v>0</v>
      </c>
      <c r="K109" s="208" t="s">
        <v>140</v>
      </c>
      <c r="L109" s="46"/>
      <c r="M109" s="213" t="s">
        <v>19</v>
      </c>
      <c r="N109" s="214" t="s">
        <v>47</v>
      </c>
      <c r="O109" s="86"/>
      <c r="P109" s="215">
        <f>O109*H109</f>
        <v>0</v>
      </c>
      <c r="Q109" s="215">
        <v>0.0073499999999999998</v>
      </c>
      <c r="R109" s="215">
        <f>Q109*H109</f>
        <v>0.0254016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141</v>
      </c>
      <c r="AT109" s="217" t="s">
        <v>136</v>
      </c>
      <c r="AU109" s="217" t="s">
        <v>134</v>
      </c>
      <c r="AY109" s="19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141</v>
      </c>
      <c r="BM109" s="217" t="s">
        <v>154</v>
      </c>
    </row>
    <row r="110" s="2" customFormat="1">
      <c r="A110" s="40"/>
      <c r="B110" s="41"/>
      <c r="C110" s="42"/>
      <c r="D110" s="219" t="s">
        <v>143</v>
      </c>
      <c r="E110" s="42"/>
      <c r="F110" s="220" t="s">
        <v>155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134</v>
      </c>
    </row>
    <row r="111" s="13" customFormat="1">
      <c r="A111" s="13"/>
      <c r="B111" s="224"/>
      <c r="C111" s="225"/>
      <c r="D111" s="226" t="s">
        <v>145</v>
      </c>
      <c r="E111" s="227" t="s">
        <v>19</v>
      </c>
      <c r="F111" s="228" t="s">
        <v>156</v>
      </c>
      <c r="G111" s="225"/>
      <c r="H111" s="229">
        <v>0.75600000000000001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145</v>
      </c>
      <c r="AU111" s="235" t="s">
        <v>134</v>
      </c>
      <c r="AV111" s="13" t="s">
        <v>86</v>
      </c>
      <c r="AW111" s="13" t="s">
        <v>36</v>
      </c>
      <c r="AX111" s="13" t="s">
        <v>76</v>
      </c>
      <c r="AY111" s="235" t="s">
        <v>133</v>
      </c>
    </row>
    <row r="112" s="13" customFormat="1">
      <c r="A112" s="13"/>
      <c r="B112" s="224"/>
      <c r="C112" s="225"/>
      <c r="D112" s="226" t="s">
        <v>145</v>
      </c>
      <c r="E112" s="227" t="s">
        <v>19</v>
      </c>
      <c r="F112" s="228" t="s">
        <v>157</v>
      </c>
      <c r="G112" s="225"/>
      <c r="H112" s="229">
        <v>2.7000000000000002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145</v>
      </c>
      <c r="AU112" s="235" t="s">
        <v>134</v>
      </c>
      <c r="AV112" s="13" t="s">
        <v>86</v>
      </c>
      <c r="AW112" s="13" t="s">
        <v>36</v>
      </c>
      <c r="AX112" s="13" t="s">
        <v>76</v>
      </c>
      <c r="AY112" s="235" t="s">
        <v>133</v>
      </c>
    </row>
    <row r="113" s="14" customFormat="1">
      <c r="A113" s="14"/>
      <c r="B113" s="236"/>
      <c r="C113" s="237"/>
      <c r="D113" s="226" t="s">
        <v>145</v>
      </c>
      <c r="E113" s="238" t="s">
        <v>19</v>
      </c>
      <c r="F113" s="239" t="s">
        <v>147</v>
      </c>
      <c r="G113" s="237"/>
      <c r="H113" s="240">
        <v>3.4560000000000004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145</v>
      </c>
      <c r="AU113" s="246" t="s">
        <v>134</v>
      </c>
      <c r="AV113" s="14" t="s">
        <v>141</v>
      </c>
      <c r="AW113" s="14" t="s">
        <v>36</v>
      </c>
      <c r="AX113" s="14" t="s">
        <v>84</v>
      </c>
      <c r="AY113" s="246" t="s">
        <v>133</v>
      </c>
    </row>
    <row r="114" s="2" customFormat="1" ht="37.8" customHeight="1">
      <c r="A114" s="40"/>
      <c r="B114" s="41"/>
      <c r="C114" s="206" t="s">
        <v>134</v>
      </c>
      <c r="D114" s="206" t="s">
        <v>136</v>
      </c>
      <c r="E114" s="207" t="s">
        <v>158</v>
      </c>
      <c r="F114" s="208" t="s">
        <v>159</v>
      </c>
      <c r="G114" s="209" t="s">
        <v>139</v>
      </c>
      <c r="H114" s="210">
        <v>1.8899999999999999</v>
      </c>
      <c r="I114" s="211"/>
      <c r="J114" s="212">
        <f>ROUND(I114*H114,2)</f>
        <v>0</v>
      </c>
      <c r="K114" s="208" t="s">
        <v>140</v>
      </c>
      <c r="L114" s="46"/>
      <c r="M114" s="213" t="s">
        <v>19</v>
      </c>
      <c r="N114" s="214" t="s">
        <v>47</v>
      </c>
      <c r="O114" s="86"/>
      <c r="P114" s="215">
        <f>O114*H114</f>
        <v>0</v>
      </c>
      <c r="Q114" s="215">
        <v>0.015400000000000001</v>
      </c>
      <c r="R114" s="215">
        <f>Q114*H114</f>
        <v>0.029106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141</v>
      </c>
      <c r="AT114" s="217" t="s">
        <v>136</v>
      </c>
      <c r="AU114" s="217" t="s">
        <v>134</v>
      </c>
      <c r="AY114" s="19" t="s">
        <v>133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141</v>
      </c>
      <c r="BM114" s="217" t="s">
        <v>160</v>
      </c>
    </row>
    <row r="115" s="2" customFormat="1">
      <c r="A115" s="40"/>
      <c r="B115" s="41"/>
      <c r="C115" s="42"/>
      <c r="D115" s="219" t="s">
        <v>143</v>
      </c>
      <c r="E115" s="42"/>
      <c r="F115" s="220" t="s">
        <v>161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134</v>
      </c>
    </row>
    <row r="116" s="13" customFormat="1">
      <c r="A116" s="13"/>
      <c r="B116" s="224"/>
      <c r="C116" s="225"/>
      <c r="D116" s="226" t="s">
        <v>145</v>
      </c>
      <c r="E116" s="227" t="s">
        <v>19</v>
      </c>
      <c r="F116" s="228" t="s">
        <v>162</v>
      </c>
      <c r="G116" s="225"/>
      <c r="H116" s="229">
        <v>1.8899999999999999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145</v>
      </c>
      <c r="AU116" s="235" t="s">
        <v>134</v>
      </c>
      <c r="AV116" s="13" t="s">
        <v>86</v>
      </c>
      <c r="AW116" s="13" t="s">
        <v>36</v>
      </c>
      <c r="AX116" s="13" t="s">
        <v>76</v>
      </c>
      <c r="AY116" s="235" t="s">
        <v>133</v>
      </c>
    </row>
    <row r="117" s="14" customFormat="1">
      <c r="A117" s="14"/>
      <c r="B117" s="236"/>
      <c r="C117" s="237"/>
      <c r="D117" s="226" t="s">
        <v>145</v>
      </c>
      <c r="E117" s="238" t="s">
        <v>19</v>
      </c>
      <c r="F117" s="239" t="s">
        <v>147</v>
      </c>
      <c r="G117" s="237"/>
      <c r="H117" s="240">
        <v>1.8899999999999999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145</v>
      </c>
      <c r="AU117" s="246" t="s">
        <v>134</v>
      </c>
      <c r="AV117" s="14" t="s">
        <v>141</v>
      </c>
      <c r="AW117" s="14" t="s">
        <v>36</v>
      </c>
      <c r="AX117" s="14" t="s">
        <v>84</v>
      </c>
      <c r="AY117" s="246" t="s">
        <v>133</v>
      </c>
    </row>
    <row r="118" s="2" customFormat="1" ht="44.25" customHeight="1">
      <c r="A118" s="40"/>
      <c r="B118" s="41"/>
      <c r="C118" s="206" t="s">
        <v>141</v>
      </c>
      <c r="D118" s="206" t="s">
        <v>136</v>
      </c>
      <c r="E118" s="207" t="s">
        <v>163</v>
      </c>
      <c r="F118" s="208" t="s">
        <v>164</v>
      </c>
      <c r="G118" s="209" t="s">
        <v>139</v>
      </c>
      <c r="H118" s="210">
        <v>1.5660000000000001</v>
      </c>
      <c r="I118" s="211"/>
      <c r="J118" s="212">
        <f>ROUND(I118*H118,2)</f>
        <v>0</v>
      </c>
      <c r="K118" s="208" t="s">
        <v>140</v>
      </c>
      <c r="L118" s="46"/>
      <c r="M118" s="213" t="s">
        <v>19</v>
      </c>
      <c r="N118" s="214" t="s">
        <v>47</v>
      </c>
      <c r="O118" s="86"/>
      <c r="P118" s="215">
        <f>O118*H118</f>
        <v>0</v>
      </c>
      <c r="Q118" s="215">
        <v>0.018380000000000001</v>
      </c>
      <c r="R118" s="215">
        <f>Q118*H118</f>
        <v>0.028783080000000003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141</v>
      </c>
      <c r="AT118" s="217" t="s">
        <v>136</v>
      </c>
      <c r="AU118" s="217" t="s">
        <v>134</v>
      </c>
      <c r="AY118" s="19" t="s">
        <v>133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141</v>
      </c>
      <c r="BM118" s="217" t="s">
        <v>165</v>
      </c>
    </row>
    <row r="119" s="2" customFormat="1">
      <c r="A119" s="40"/>
      <c r="B119" s="41"/>
      <c r="C119" s="42"/>
      <c r="D119" s="219" t="s">
        <v>143</v>
      </c>
      <c r="E119" s="42"/>
      <c r="F119" s="220" t="s">
        <v>166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134</v>
      </c>
    </row>
    <row r="120" s="13" customFormat="1">
      <c r="A120" s="13"/>
      <c r="B120" s="224"/>
      <c r="C120" s="225"/>
      <c r="D120" s="226" t="s">
        <v>145</v>
      </c>
      <c r="E120" s="227" t="s">
        <v>19</v>
      </c>
      <c r="F120" s="228" t="s">
        <v>156</v>
      </c>
      <c r="G120" s="225"/>
      <c r="H120" s="229">
        <v>0.75600000000000001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145</v>
      </c>
      <c r="AU120" s="235" t="s">
        <v>134</v>
      </c>
      <c r="AV120" s="13" t="s">
        <v>86</v>
      </c>
      <c r="AW120" s="13" t="s">
        <v>36</v>
      </c>
      <c r="AX120" s="13" t="s">
        <v>76</v>
      </c>
      <c r="AY120" s="235" t="s">
        <v>133</v>
      </c>
    </row>
    <row r="121" s="13" customFormat="1">
      <c r="A121" s="13"/>
      <c r="B121" s="224"/>
      <c r="C121" s="225"/>
      <c r="D121" s="226" t="s">
        <v>145</v>
      </c>
      <c r="E121" s="227" t="s">
        <v>19</v>
      </c>
      <c r="F121" s="228" t="s">
        <v>167</v>
      </c>
      <c r="G121" s="225"/>
      <c r="H121" s="229">
        <v>0.81000000000000005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145</v>
      </c>
      <c r="AU121" s="235" t="s">
        <v>134</v>
      </c>
      <c r="AV121" s="13" t="s">
        <v>86</v>
      </c>
      <c r="AW121" s="13" t="s">
        <v>36</v>
      </c>
      <c r="AX121" s="13" t="s">
        <v>76</v>
      </c>
      <c r="AY121" s="235" t="s">
        <v>133</v>
      </c>
    </row>
    <row r="122" s="14" customFormat="1">
      <c r="A122" s="14"/>
      <c r="B122" s="236"/>
      <c r="C122" s="237"/>
      <c r="D122" s="226" t="s">
        <v>145</v>
      </c>
      <c r="E122" s="238" t="s">
        <v>19</v>
      </c>
      <c r="F122" s="239" t="s">
        <v>147</v>
      </c>
      <c r="G122" s="237"/>
      <c r="H122" s="240">
        <v>1.5660000000000001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145</v>
      </c>
      <c r="AU122" s="246" t="s">
        <v>134</v>
      </c>
      <c r="AV122" s="14" t="s">
        <v>141</v>
      </c>
      <c r="AW122" s="14" t="s">
        <v>36</v>
      </c>
      <c r="AX122" s="14" t="s">
        <v>84</v>
      </c>
      <c r="AY122" s="246" t="s">
        <v>133</v>
      </c>
    </row>
    <row r="123" s="2" customFormat="1" ht="44.25" customHeight="1">
      <c r="A123" s="40"/>
      <c r="B123" s="41"/>
      <c r="C123" s="206" t="s">
        <v>168</v>
      </c>
      <c r="D123" s="206" t="s">
        <v>136</v>
      </c>
      <c r="E123" s="207" t="s">
        <v>169</v>
      </c>
      <c r="F123" s="208" t="s">
        <v>170</v>
      </c>
      <c r="G123" s="209" t="s">
        <v>139</v>
      </c>
      <c r="H123" s="210">
        <v>3.456</v>
      </c>
      <c r="I123" s="211"/>
      <c r="J123" s="212">
        <f>ROUND(I123*H123,2)</f>
        <v>0</v>
      </c>
      <c r="K123" s="208" t="s">
        <v>140</v>
      </c>
      <c r="L123" s="46"/>
      <c r="M123" s="213" t="s">
        <v>19</v>
      </c>
      <c r="N123" s="214" t="s">
        <v>47</v>
      </c>
      <c r="O123" s="86"/>
      <c r="P123" s="215">
        <f>O123*H123</f>
        <v>0</v>
      </c>
      <c r="Q123" s="215">
        <v>0.0079000000000000008</v>
      </c>
      <c r="R123" s="215">
        <f>Q123*H123</f>
        <v>0.027302400000000001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141</v>
      </c>
      <c r="AT123" s="217" t="s">
        <v>136</v>
      </c>
      <c r="AU123" s="217" t="s">
        <v>134</v>
      </c>
      <c r="AY123" s="19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84</v>
      </c>
      <c r="BK123" s="218">
        <f>ROUND(I123*H123,2)</f>
        <v>0</v>
      </c>
      <c r="BL123" s="19" t="s">
        <v>141</v>
      </c>
      <c r="BM123" s="217" t="s">
        <v>171</v>
      </c>
    </row>
    <row r="124" s="2" customFormat="1">
      <c r="A124" s="40"/>
      <c r="B124" s="41"/>
      <c r="C124" s="42"/>
      <c r="D124" s="219" t="s">
        <v>143</v>
      </c>
      <c r="E124" s="42"/>
      <c r="F124" s="220" t="s">
        <v>172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143</v>
      </c>
      <c r="AU124" s="19" t="s">
        <v>134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156</v>
      </c>
      <c r="G125" s="225"/>
      <c r="H125" s="229">
        <v>0.75600000000000001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145</v>
      </c>
      <c r="AU125" s="235" t="s">
        <v>134</v>
      </c>
      <c r="AV125" s="13" t="s">
        <v>86</v>
      </c>
      <c r="AW125" s="13" t="s">
        <v>36</v>
      </c>
      <c r="AX125" s="13" t="s">
        <v>76</v>
      </c>
      <c r="AY125" s="235" t="s">
        <v>133</v>
      </c>
    </row>
    <row r="126" s="13" customFormat="1">
      <c r="A126" s="13"/>
      <c r="B126" s="224"/>
      <c r="C126" s="225"/>
      <c r="D126" s="226" t="s">
        <v>145</v>
      </c>
      <c r="E126" s="227" t="s">
        <v>19</v>
      </c>
      <c r="F126" s="228" t="s">
        <v>157</v>
      </c>
      <c r="G126" s="225"/>
      <c r="H126" s="229">
        <v>2.7000000000000002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145</v>
      </c>
      <c r="AU126" s="235" t="s">
        <v>134</v>
      </c>
      <c r="AV126" s="13" t="s">
        <v>86</v>
      </c>
      <c r="AW126" s="13" t="s">
        <v>36</v>
      </c>
      <c r="AX126" s="13" t="s">
        <v>76</v>
      </c>
      <c r="AY126" s="235" t="s">
        <v>133</v>
      </c>
    </row>
    <row r="127" s="14" customFormat="1">
      <c r="A127" s="14"/>
      <c r="B127" s="236"/>
      <c r="C127" s="237"/>
      <c r="D127" s="226" t="s">
        <v>145</v>
      </c>
      <c r="E127" s="238" t="s">
        <v>19</v>
      </c>
      <c r="F127" s="239" t="s">
        <v>147</v>
      </c>
      <c r="G127" s="237"/>
      <c r="H127" s="240">
        <v>3.4560000000000004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145</v>
      </c>
      <c r="AU127" s="246" t="s">
        <v>134</v>
      </c>
      <c r="AV127" s="14" t="s">
        <v>141</v>
      </c>
      <c r="AW127" s="14" t="s">
        <v>36</v>
      </c>
      <c r="AX127" s="14" t="s">
        <v>84</v>
      </c>
      <c r="AY127" s="246" t="s">
        <v>133</v>
      </c>
    </row>
    <row r="128" s="2" customFormat="1" ht="37.8" customHeight="1">
      <c r="A128" s="40"/>
      <c r="B128" s="41"/>
      <c r="C128" s="206" t="s">
        <v>148</v>
      </c>
      <c r="D128" s="206" t="s">
        <v>136</v>
      </c>
      <c r="E128" s="207" t="s">
        <v>173</v>
      </c>
      <c r="F128" s="208" t="s">
        <v>174</v>
      </c>
      <c r="G128" s="209" t="s">
        <v>139</v>
      </c>
      <c r="H128" s="210">
        <v>11.483000000000001</v>
      </c>
      <c r="I128" s="211"/>
      <c r="J128" s="212">
        <f>ROUND(I128*H128,2)</f>
        <v>0</v>
      </c>
      <c r="K128" s="208" t="s">
        <v>140</v>
      </c>
      <c r="L128" s="46"/>
      <c r="M128" s="213" t="s">
        <v>19</v>
      </c>
      <c r="N128" s="214" t="s">
        <v>47</v>
      </c>
      <c r="O128" s="86"/>
      <c r="P128" s="215">
        <f>O128*H128</f>
        <v>0</v>
      </c>
      <c r="Q128" s="215">
        <v>0.027699999999999999</v>
      </c>
      <c r="R128" s="215">
        <f>Q128*H128</f>
        <v>0.3180791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141</v>
      </c>
      <c r="AT128" s="217" t="s">
        <v>136</v>
      </c>
      <c r="AU128" s="217" t="s">
        <v>134</v>
      </c>
      <c r="AY128" s="19" t="s">
        <v>133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141</v>
      </c>
      <c r="BM128" s="217" t="s">
        <v>175</v>
      </c>
    </row>
    <row r="129" s="2" customFormat="1">
      <c r="A129" s="40"/>
      <c r="B129" s="41"/>
      <c r="C129" s="42"/>
      <c r="D129" s="219" t="s">
        <v>143</v>
      </c>
      <c r="E129" s="42"/>
      <c r="F129" s="220" t="s">
        <v>176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134</v>
      </c>
    </row>
    <row r="130" s="13" customFormat="1">
      <c r="A130" s="13"/>
      <c r="B130" s="224"/>
      <c r="C130" s="225"/>
      <c r="D130" s="226" t="s">
        <v>145</v>
      </c>
      <c r="E130" s="227" t="s">
        <v>19</v>
      </c>
      <c r="F130" s="228" t="s">
        <v>177</v>
      </c>
      <c r="G130" s="225"/>
      <c r="H130" s="229">
        <v>11.483000000000001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145</v>
      </c>
      <c r="AU130" s="235" t="s">
        <v>134</v>
      </c>
      <c r="AV130" s="13" t="s">
        <v>86</v>
      </c>
      <c r="AW130" s="13" t="s">
        <v>36</v>
      </c>
      <c r="AX130" s="13" t="s">
        <v>76</v>
      </c>
      <c r="AY130" s="235" t="s">
        <v>133</v>
      </c>
    </row>
    <row r="131" s="14" customFormat="1">
      <c r="A131" s="14"/>
      <c r="B131" s="236"/>
      <c r="C131" s="237"/>
      <c r="D131" s="226" t="s">
        <v>145</v>
      </c>
      <c r="E131" s="238" t="s">
        <v>19</v>
      </c>
      <c r="F131" s="239" t="s">
        <v>147</v>
      </c>
      <c r="G131" s="237"/>
      <c r="H131" s="240">
        <v>11.483000000000001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145</v>
      </c>
      <c r="AU131" s="246" t="s">
        <v>134</v>
      </c>
      <c r="AV131" s="14" t="s">
        <v>141</v>
      </c>
      <c r="AW131" s="14" t="s">
        <v>36</v>
      </c>
      <c r="AX131" s="14" t="s">
        <v>84</v>
      </c>
      <c r="AY131" s="246" t="s">
        <v>133</v>
      </c>
    </row>
    <row r="132" s="2" customFormat="1" ht="49.05" customHeight="1">
      <c r="A132" s="40"/>
      <c r="B132" s="41"/>
      <c r="C132" s="206" t="s">
        <v>178</v>
      </c>
      <c r="D132" s="206" t="s">
        <v>136</v>
      </c>
      <c r="E132" s="207" t="s">
        <v>179</v>
      </c>
      <c r="F132" s="208" t="s">
        <v>180</v>
      </c>
      <c r="G132" s="209" t="s">
        <v>139</v>
      </c>
      <c r="H132" s="210">
        <v>26.079000000000001</v>
      </c>
      <c r="I132" s="211"/>
      <c r="J132" s="212">
        <f>ROUND(I132*H132,2)</f>
        <v>0</v>
      </c>
      <c r="K132" s="208" t="s">
        <v>140</v>
      </c>
      <c r="L132" s="46"/>
      <c r="M132" s="213" t="s">
        <v>19</v>
      </c>
      <c r="N132" s="214" t="s">
        <v>47</v>
      </c>
      <c r="O132" s="86"/>
      <c r="P132" s="215">
        <f>O132*H132</f>
        <v>0</v>
      </c>
      <c r="Q132" s="215">
        <v>0.029499999999999998</v>
      </c>
      <c r="R132" s="215">
        <f>Q132*H132</f>
        <v>0.76933050000000003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141</v>
      </c>
      <c r="AT132" s="217" t="s">
        <v>136</v>
      </c>
      <c r="AU132" s="217" t="s">
        <v>134</v>
      </c>
      <c r="AY132" s="19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84</v>
      </c>
      <c r="BK132" s="218">
        <f>ROUND(I132*H132,2)</f>
        <v>0</v>
      </c>
      <c r="BL132" s="19" t="s">
        <v>141</v>
      </c>
      <c r="BM132" s="217" t="s">
        <v>181</v>
      </c>
    </row>
    <row r="133" s="2" customFormat="1">
      <c r="A133" s="40"/>
      <c r="B133" s="41"/>
      <c r="C133" s="42"/>
      <c r="D133" s="219" t="s">
        <v>143</v>
      </c>
      <c r="E133" s="42"/>
      <c r="F133" s="220" t="s">
        <v>182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143</v>
      </c>
      <c r="AU133" s="19" t="s">
        <v>134</v>
      </c>
    </row>
    <row r="134" s="13" customFormat="1">
      <c r="A134" s="13"/>
      <c r="B134" s="224"/>
      <c r="C134" s="225"/>
      <c r="D134" s="226" t="s">
        <v>145</v>
      </c>
      <c r="E134" s="227" t="s">
        <v>19</v>
      </c>
      <c r="F134" s="228" t="s">
        <v>183</v>
      </c>
      <c r="G134" s="225"/>
      <c r="H134" s="229">
        <v>26.079000000000001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145</v>
      </c>
      <c r="AU134" s="235" t="s">
        <v>134</v>
      </c>
      <c r="AV134" s="13" t="s">
        <v>86</v>
      </c>
      <c r="AW134" s="13" t="s">
        <v>36</v>
      </c>
      <c r="AX134" s="13" t="s">
        <v>76</v>
      </c>
      <c r="AY134" s="235" t="s">
        <v>133</v>
      </c>
    </row>
    <row r="135" s="14" customFormat="1">
      <c r="A135" s="14"/>
      <c r="B135" s="236"/>
      <c r="C135" s="237"/>
      <c r="D135" s="226" t="s">
        <v>145</v>
      </c>
      <c r="E135" s="238" t="s">
        <v>19</v>
      </c>
      <c r="F135" s="239" t="s">
        <v>147</v>
      </c>
      <c r="G135" s="237"/>
      <c r="H135" s="240">
        <v>26.079000000000001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145</v>
      </c>
      <c r="AU135" s="246" t="s">
        <v>134</v>
      </c>
      <c r="AV135" s="14" t="s">
        <v>141</v>
      </c>
      <c r="AW135" s="14" t="s">
        <v>36</v>
      </c>
      <c r="AX135" s="14" t="s">
        <v>84</v>
      </c>
      <c r="AY135" s="246" t="s">
        <v>133</v>
      </c>
    </row>
    <row r="136" s="12" customFormat="1" ht="20.88" customHeight="1">
      <c r="A136" s="12"/>
      <c r="B136" s="190"/>
      <c r="C136" s="191"/>
      <c r="D136" s="192" t="s">
        <v>75</v>
      </c>
      <c r="E136" s="204" t="s">
        <v>184</v>
      </c>
      <c r="F136" s="204" t="s">
        <v>185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SUM(P137:P166)</f>
        <v>0</v>
      </c>
      <c r="Q136" s="198"/>
      <c r="R136" s="199">
        <f>SUM(R137:R166)</f>
        <v>3.2598823799999996</v>
      </c>
      <c r="S136" s="198"/>
      <c r="T136" s="200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84</v>
      </c>
      <c r="AT136" s="202" t="s">
        <v>75</v>
      </c>
      <c r="AU136" s="202" t="s">
        <v>86</v>
      </c>
      <c r="AY136" s="201" t="s">
        <v>133</v>
      </c>
      <c r="BK136" s="203">
        <f>SUM(BK137:BK166)</f>
        <v>0</v>
      </c>
    </row>
    <row r="137" s="2" customFormat="1" ht="24.15" customHeight="1">
      <c r="A137" s="40"/>
      <c r="B137" s="41"/>
      <c r="C137" s="206" t="s">
        <v>186</v>
      </c>
      <c r="D137" s="206" t="s">
        <v>136</v>
      </c>
      <c r="E137" s="207" t="s">
        <v>187</v>
      </c>
      <c r="F137" s="208" t="s">
        <v>188</v>
      </c>
      <c r="G137" s="209" t="s">
        <v>139</v>
      </c>
      <c r="H137" s="210">
        <v>17.739999999999998</v>
      </c>
      <c r="I137" s="211"/>
      <c r="J137" s="212">
        <f>ROUND(I137*H137,2)</f>
        <v>0</v>
      </c>
      <c r="K137" s="208" t="s">
        <v>140</v>
      </c>
      <c r="L137" s="46"/>
      <c r="M137" s="213" t="s">
        <v>19</v>
      </c>
      <c r="N137" s="214" t="s">
        <v>47</v>
      </c>
      <c r="O137" s="86"/>
      <c r="P137" s="215">
        <f>O137*H137</f>
        <v>0</v>
      </c>
      <c r="Q137" s="215">
        <v>0.10199999999999999</v>
      </c>
      <c r="R137" s="215">
        <f>Q137*H137</f>
        <v>1.8094799999999998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141</v>
      </c>
      <c r="AT137" s="217" t="s">
        <v>136</v>
      </c>
      <c r="AU137" s="217" t="s">
        <v>134</v>
      </c>
      <c r="AY137" s="19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84</v>
      </c>
      <c r="BK137" s="218">
        <f>ROUND(I137*H137,2)</f>
        <v>0</v>
      </c>
      <c r="BL137" s="19" t="s">
        <v>141</v>
      </c>
      <c r="BM137" s="217" t="s">
        <v>189</v>
      </c>
    </row>
    <row r="138" s="2" customFormat="1">
      <c r="A138" s="40"/>
      <c r="B138" s="41"/>
      <c r="C138" s="42"/>
      <c r="D138" s="219" t="s">
        <v>143</v>
      </c>
      <c r="E138" s="42"/>
      <c r="F138" s="220" t="s">
        <v>190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143</v>
      </c>
      <c r="AU138" s="19" t="s">
        <v>134</v>
      </c>
    </row>
    <row r="139" s="15" customFormat="1">
      <c r="A139" s="15"/>
      <c r="B139" s="247"/>
      <c r="C139" s="248"/>
      <c r="D139" s="226" t="s">
        <v>145</v>
      </c>
      <c r="E139" s="249" t="s">
        <v>19</v>
      </c>
      <c r="F139" s="250" t="s">
        <v>191</v>
      </c>
      <c r="G139" s="248"/>
      <c r="H139" s="249" t="s">
        <v>19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145</v>
      </c>
      <c r="AU139" s="256" t="s">
        <v>134</v>
      </c>
      <c r="AV139" s="15" t="s">
        <v>84</v>
      </c>
      <c r="AW139" s="15" t="s">
        <v>36</v>
      </c>
      <c r="AX139" s="15" t="s">
        <v>76</v>
      </c>
      <c r="AY139" s="256" t="s">
        <v>133</v>
      </c>
    </row>
    <row r="140" s="13" customFormat="1">
      <c r="A140" s="13"/>
      <c r="B140" s="224"/>
      <c r="C140" s="225"/>
      <c r="D140" s="226" t="s">
        <v>145</v>
      </c>
      <c r="E140" s="227" t="s">
        <v>19</v>
      </c>
      <c r="F140" s="228" t="s">
        <v>192</v>
      </c>
      <c r="G140" s="225"/>
      <c r="H140" s="229">
        <v>17.739999999999998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145</v>
      </c>
      <c r="AU140" s="235" t="s">
        <v>134</v>
      </c>
      <c r="AV140" s="13" t="s">
        <v>86</v>
      </c>
      <c r="AW140" s="13" t="s">
        <v>36</v>
      </c>
      <c r="AX140" s="13" t="s">
        <v>76</v>
      </c>
      <c r="AY140" s="235" t="s">
        <v>133</v>
      </c>
    </row>
    <row r="141" s="14" customFormat="1">
      <c r="A141" s="14"/>
      <c r="B141" s="236"/>
      <c r="C141" s="237"/>
      <c r="D141" s="226" t="s">
        <v>145</v>
      </c>
      <c r="E141" s="238" t="s">
        <v>19</v>
      </c>
      <c r="F141" s="239" t="s">
        <v>147</v>
      </c>
      <c r="G141" s="237"/>
      <c r="H141" s="240">
        <v>17.739999999999998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145</v>
      </c>
      <c r="AU141" s="246" t="s">
        <v>134</v>
      </c>
      <c r="AV141" s="14" t="s">
        <v>141</v>
      </c>
      <c r="AW141" s="14" t="s">
        <v>36</v>
      </c>
      <c r="AX141" s="14" t="s">
        <v>84</v>
      </c>
      <c r="AY141" s="246" t="s">
        <v>133</v>
      </c>
    </row>
    <row r="142" s="2" customFormat="1" ht="37.8" customHeight="1">
      <c r="A142" s="40"/>
      <c r="B142" s="41"/>
      <c r="C142" s="206" t="s">
        <v>193</v>
      </c>
      <c r="D142" s="206" t="s">
        <v>136</v>
      </c>
      <c r="E142" s="207" t="s">
        <v>194</v>
      </c>
      <c r="F142" s="208" t="s">
        <v>195</v>
      </c>
      <c r="G142" s="209" t="s">
        <v>139</v>
      </c>
      <c r="H142" s="210">
        <v>106.44</v>
      </c>
      <c r="I142" s="211"/>
      <c r="J142" s="212">
        <f>ROUND(I142*H142,2)</f>
        <v>0</v>
      </c>
      <c r="K142" s="208" t="s">
        <v>140</v>
      </c>
      <c r="L142" s="46"/>
      <c r="M142" s="213" t="s">
        <v>19</v>
      </c>
      <c r="N142" s="214" t="s">
        <v>47</v>
      </c>
      <c r="O142" s="86"/>
      <c r="P142" s="215">
        <f>O142*H142</f>
        <v>0</v>
      </c>
      <c r="Q142" s="215">
        <v>0.010200000000000001</v>
      </c>
      <c r="R142" s="215">
        <f>Q142*H142</f>
        <v>1.085688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141</v>
      </c>
      <c r="AT142" s="217" t="s">
        <v>136</v>
      </c>
      <c r="AU142" s="217" t="s">
        <v>134</v>
      </c>
      <c r="AY142" s="19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84</v>
      </c>
      <c r="BK142" s="218">
        <f>ROUND(I142*H142,2)</f>
        <v>0</v>
      </c>
      <c r="BL142" s="19" t="s">
        <v>141</v>
      </c>
      <c r="BM142" s="217" t="s">
        <v>196</v>
      </c>
    </row>
    <row r="143" s="2" customFormat="1">
      <c r="A143" s="40"/>
      <c r="B143" s="41"/>
      <c r="C143" s="42"/>
      <c r="D143" s="219" t="s">
        <v>143</v>
      </c>
      <c r="E143" s="42"/>
      <c r="F143" s="220" t="s">
        <v>197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134</v>
      </c>
    </row>
    <row r="144" s="15" customFormat="1">
      <c r="A144" s="15"/>
      <c r="B144" s="247"/>
      <c r="C144" s="248"/>
      <c r="D144" s="226" t="s">
        <v>145</v>
      </c>
      <c r="E144" s="249" t="s">
        <v>19</v>
      </c>
      <c r="F144" s="250" t="s">
        <v>191</v>
      </c>
      <c r="G144" s="248"/>
      <c r="H144" s="249" t="s">
        <v>19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6" t="s">
        <v>145</v>
      </c>
      <c r="AU144" s="256" t="s">
        <v>134</v>
      </c>
      <c r="AV144" s="15" t="s">
        <v>84</v>
      </c>
      <c r="AW144" s="15" t="s">
        <v>36</v>
      </c>
      <c r="AX144" s="15" t="s">
        <v>76</v>
      </c>
      <c r="AY144" s="256" t="s">
        <v>133</v>
      </c>
    </row>
    <row r="145" s="13" customFormat="1">
      <c r="A145" s="13"/>
      <c r="B145" s="224"/>
      <c r="C145" s="225"/>
      <c r="D145" s="226" t="s">
        <v>145</v>
      </c>
      <c r="E145" s="227" t="s">
        <v>19</v>
      </c>
      <c r="F145" s="228" t="s">
        <v>198</v>
      </c>
      <c r="G145" s="225"/>
      <c r="H145" s="229">
        <v>106.44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145</v>
      </c>
      <c r="AU145" s="235" t="s">
        <v>134</v>
      </c>
      <c r="AV145" s="13" t="s">
        <v>86</v>
      </c>
      <c r="AW145" s="13" t="s">
        <v>36</v>
      </c>
      <c r="AX145" s="13" t="s">
        <v>76</v>
      </c>
      <c r="AY145" s="235" t="s">
        <v>133</v>
      </c>
    </row>
    <row r="146" s="14" customFormat="1">
      <c r="A146" s="14"/>
      <c r="B146" s="236"/>
      <c r="C146" s="237"/>
      <c r="D146" s="226" t="s">
        <v>145</v>
      </c>
      <c r="E146" s="238" t="s">
        <v>19</v>
      </c>
      <c r="F146" s="239" t="s">
        <v>147</v>
      </c>
      <c r="G146" s="237"/>
      <c r="H146" s="240">
        <v>106.44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145</v>
      </c>
      <c r="AU146" s="246" t="s">
        <v>134</v>
      </c>
      <c r="AV146" s="14" t="s">
        <v>141</v>
      </c>
      <c r="AW146" s="14" t="s">
        <v>36</v>
      </c>
      <c r="AX146" s="14" t="s">
        <v>84</v>
      </c>
      <c r="AY146" s="246" t="s">
        <v>133</v>
      </c>
    </row>
    <row r="147" s="2" customFormat="1" ht="24.15" customHeight="1">
      <c r="A147" s="40"/>
      <c r="B147" s="41"/>
      <c r="C147" s="206" t="s">
        <v>199</v>
      </c>
      <c r="D147" s="206" t="s">
        <v>136</v>
      </c>
      <c r="E147" s="207" t="s">
        <v>200</v>
      </c>
      <c r="F147" s="208" t="s">
        <v>201</v>
      </c>
      <c r="G147" s="209" t="s">
        <v>139</v>
      </c>
      <c r="H147" s="210">
        <v>17.739999999999998</v>
      </c>
      <c r="I147" s="211"/>
      <c r="J147" s="212">
        <f>ROUND(I147*H147,2)</f>
        <v>0</v>
      </c>
      <c r="K147" s="208" t="s">
        <v>140</v>
      </c>
      <c r="L147" s="46"/>
      <c r="M147" s="213" t="s">
        <v>19</v>
      </c>
      <c r="N147" s="214" t="s">
        <v>47</v>
      </c>
      <c r="O147" s="86"/>
      <c r="P147" s="215">
        <f>O147*H147</f>
        <v>0</v>
      </c>
      <c r="Q147" s="215">
        <v>0.020400000000000001</v>
      </c>
      <c r="R147" s="215">
        <f>Q147*H147</f>
        <v>0.361896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141</v>
      </c>
      <c r="AT147" s="217" t="s">
        <v>136</v>
      </c>
      <c r="AU147" s="217" t="s">
        <v>134</v>
      </c>
      <c r="AY147" s="19" t="s">
        <v>133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84</v>
      </c>
      <c r="BK147" s="218">
        <f>ROUND(I147*H147,2)</f>
        <v>0</v>
      </c>
      <c r="BL147" s="19" t="s">
        <v>141</v>
      </c>
      <c r="BM147" s="217" t="s">
        <v>202</v>
      </c>
    </row>
    <row r="148" s="2" customFormat="1">
      <c r="A148" s="40"/>
      <c r="B148" s="41"/>
      <c r="C148" s="42"/>
      <c r="D148" s="219" t="s">
        <v>143</v>
      </c>
      <c r="E148" s="42"/>
      <c r="F148" s="220" t="s">
        <v>203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143</v>
      </c>
      <c r="AU148" s="19" t="s">
        <v>134</v>
      </c>
    </row>
    <row r="149" s="15" customFormat="1">
      <c r="A149" s="15"/>
      <c r="B149" s="247"/>
      <c r="C149" s="248"/>
      <c r="D149" s="226" t="s">
        <v>145</v>
      </c>
      <c r="E149" s="249" t="s">
        <v>19</v>
      </c>
      <c r="F149" s="250" t="s">
        <v>191</v>
      </c>
      <c r="G149" s="248"/>
      <c r="H149" s="249" t="s">
        <v>19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145</v>
      </c>
      <c r="AU149" s="256" t="s">
        <v>134</v>
      </c>
      <c r="AV149" s="15" t="s">
        <v>84</v>
      </c>
      <c r="AW149" s="15" t="s">
        <v>36</v>
      </c>
      <c r="AX149" s="15" t="s">
        <v>76</v>
      </c>
      <c r="AY149" s="256" t="s">
        <v>133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192</v>
      </c>
      <c r="G150" s="225"/>
      <c r="H150" s="229">
        <v>17.739999999999998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145</v>
      </c>
      <c r="AU150" s="235" t="s">
        <v>134</v>
      </c>
      <c r="AV150" s="13" t="s">
        <v>86</v>
      </c>
      <c r="AW150" s="13" t="s">
        <v>36</v>
      </c>
      <c r="AX150" s="13" t="s">
        <v>76</v>
      </c>
      <c r="AY150" s="235" t="s">
        <v>133</v>
      </c>
    </row>
    <row r="151" s="14" customFormat="1">
      <c r="A151" s="14"/>
      <c r="B151" s="236"/>
      <c r="C151" s="237"/>
      <c r="D151" s="226" t="s">
        <v>145</v>
      </c>
      <c r="E151" s="238" t="s">
        <v>19</v>
      </c>
      <c r="F151" s="239" t="s">
        <v>147</v>
      </c>
      <c r="G151" s="237"/>
      <c r="H151" s="240">
        <v>17.739999999999998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145</v>
      </c>
      <c r="AU151" s="246" t="s">
        <v>134</v>
      </c>
      <c r="AV151" s="14" t="s">
        <v>141</v>
      </c>
      <c r="AW151" s="14" t="s">
        <v>36</v>
      </c>
      <c r="AX151" s="14" t="s">
        <v>84</v>
      </c>
      <c r="AY151" s="246" t="s">
        <v>133</v>
      </c>
    </row>
    <row r="152" s="2" customFormat="1" ht="16.5" customHeight="1">
      <c r="A152" s="40"/>
      <c r="B152" s="41"/>
      <c r="C152" s="206" t="s">
        <v>204</v>
      </c>
      <c r="D152" s="206" t="s">
        <v>136</v>
      </c>
      <c r="E152" s="207" t="s">
        <v>205</v>
      </c>
      <c r="F152" s="208" t="s">
        <v>206</v>
      </c>
      <c r="G152" s="209" t="s">
        <v>139</v>
      </c>
      <c r="H152" s="210">
        <v>0.154</v>
      </c>
      <c r="I152" s="211"/>
      <c r="J152" s="212">
        <f>ROUND(I152*H152,2)</f>
        <v>0</v>
      </c>
      <c r="K152" s="208" t="s">
        <v>140</v>
      </c>
      <c r="L152" s="46"/>
      <c r="M152" s="213" t="s">
        <v>19</v>
      </c>
      <c r="N152" s="214" t="s">
        <v>47</v>
      </c>
      <c r="O152" s="86"/>
      <c r="P152" s="215">
        <f>O152*H152</f>
        <v>0</v>
      </c>
      <c r="Q152" s="215">
        <v>0.016070000000000001</v>
      </c>
      <c r="R152" s="215">
        <f>Q152*H152</f>
        <v>0.0024747800000000002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141</v>
      </c>
      <c r="AT152" s="217" t="s">
        <v>136</v>
      </c>
      <c r="AU152" s="217" t="s">
        <v>134</v>
      </c>
      <c r="AY152" s="19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141</v>
      </c>
      <c r="BM152" s="217" t="s">
        <v>207</v>
      </c>
    </row>
    <row r="153" s="2" customFormat="1">
      <c r="A153" s="40"/>
      <c r="B153" s="41"/>
      <c r="C153" s="42"/>
      <c r="D153" s="219" t="s">
        <v>143</v>
      </c>
      <c r="E153" s="42"/>
      <c r="F153" s="220" t="s">
        <v>208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134</v>
      </c>
    </row>
    <row r="154" s="15" customFormat="1">
      <c r="A154" s="15"/>
      <c r="B154" s="247"/>
      <c r="C154" s="248"/>
      <c r="D154" s="226" t="s">
        <v>145</v>
      </c>
      <c r="E154" s="249" t="s">
        <v>19</v>
      </c>
      <c r="F154" s="250" t="s">
        <v>191</v>
      </c>
      <c r="G154" s="248"/>
      <c r="H154" s="249" t="s">
        <v>19</v>
      </c>
      <c r="I154" s="251"/>
      <c r="J154" s="248"/>
      <c r="K154" s="248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145</v>
      </c>
      <c r="AU154" s="256" t="s">
        <v>134</v>
      </c>
      <c r="AV154" s="15" t="s">
        <v>84</v>
      </c>
      <c r="AW154" s="15" t="s">
        <v>36</v>
      </c>
      <c r="AX154" s="15" t="s">
        <v>76</v>
      </c>
      <c r="AY154" s="256" t="s">
        <v>133</v>
      </c>
    </row>
    <row r="155" s="13" customFormat="1">
      <c r="A155" s="13"/>
      <c r="B155" s="224"/>
      <c r="C155" s="225"/>
      <c r="D155" s="226" t="s">
        <v>145</v>
      </c>
      <c r="E155" s="227" t="s">
        <v>19</v>
      </c>
      <c r="F155" s="228" t="s">
        <v>209</v>
      </c>
      <c r="G155" s="225"/>
      <c r="H155" s="229">
        <v>0.154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145</v>
      </c>
      <c r="AU155" s="235" t="s">
        <v>134</v>
      </c>
      <c r="AV155" s="13" t="s">
        <v>86</v>
      </c>
      <c r="AW155" s="13" t="s">
        <v>36</v>
      </c>
      <c r="AX155" s="13" t="s">
        <v>76</v>
      </c>
      <c r="AY155" s="235" t="s">
        <v>133</v>
      </c>
    </row>
    <row r="156" s="14" customFormat="1">
      <c r="A156" s="14"/>
      <c r="B156" s="236"/>
      <c r="C156" s="237"/>
      <c r="D156" s="226" t="s">
        <v>145</v>
      </c>
      <c r="E156" s="238" t="s">
        <v>19</v>
      </c>
      <c r="F156" s="239" t="s">
        <v>147</v>
      </c>
      <c r="G156" s="237"/>
      <c r="H156" s="240">
        <v>0.154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145</v>
      </c>
      <c r="AU156" s="246" t="s">
        <v>134</v>
      </c>
      <c r="AV156" s="14" t="s">
        <v>141</v>
      </c>
      <c r="AW156" s="14" t="s">
        <v>36</v>
      </c>
      <c r="AX156" s="14" t="s">
        <v>84</v>
      </c>
      <c r="AY156" s="246" t="s">
        <v>133</v>
      </c>
    </row>
    <row r="157" s="2" customFormat="1" ht="16.5" customHeight="1">
      <c r="A157" s="40"/>
      <c r="B157" s="41"/>
      <c r="C157" s="206" t="s">
        <v>8</v>
      </c>
      <c r="D157" s="206" t="s">
        <v>136</v>
      </c>
      <c r="E157" s="207" t="s">
        <v>210</v>
      </c>
      <c r="F157" s="208" t="s">
        <v>211</v>
      </c>
      <c r="G157" s="209" t="s">
        <v>139</v>
      </c>
      <c r="H157" s="210">
        <v>0.154</v>
      </c>
      <c r="I157" s="211"/>
      <c r="J157" s="212">
        <f>ROUND(I157*H157,2)</f>
        <v>0</v>
      </c>
      <c r="K157" s="208" t="s">
        <v>140</v>
      </c>
      <c r="L157" s="46"/>
      <c r="M157" s="213" t="s">
        <v>19</v>
      </c>
      <c r="N157" s="214" t="s">
        <v>47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141</v>
      </c>
      <c r="AT157" s="217" t="s">
        <v>136</v>
      </c>
      <c r="AU157" s="217" t="s">
        <v>134</v>
      </c>
      <c r="AY157" s="19" t="s">
        <v>133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84</v>
      </c>
      <c r="BK157" s="218">
        <f>ROUND(I157*H157,2)</f>
        <v>0</v>
      </c>
      <c r="BL157" s="19" t="s">
        <v>141</v>
      </c>
      <c r="BM157" s="217" t="s">
        <v>212</v>
      </c>
    </row>
    <row r="158" s="2" customFormat="1">
      <c r="A158" s="40"/>
      <c r="B158" s="41"/>
      <c r="C158" s="42"/>
      <c r="D158" s="219" t="s">
        <v>143</v>
      </c>
      <c r="E158" s="42"/>
      <c r="F158" s="220" t="s">
        <v>213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143</v>
      </c>
      <c r="AU158" s="19" t="s">
        <v>134</v>
      </c>
    </row>
    <row r="159" s="15" customFormat="1">
      <c r="A159" s="15"/>
      <c r="B159" s="247"/>
      <c r="C159" s="248"/>
      <c r="D159" s="226" t="s">
        <v>145</v>
      </c>
      <c r="E159" s="249" t="s">
        <v>19</v>
      </c>
      <c r="F159" s="250" t="s">
        <v>191</v>
      </c>
      <c r="G159" s="248"/>
      <c r="H159" s="249" t="s">
        <v>19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145</v>
      </c>
      <c r="AU159" s="256" t="s">
        <v>134</v>
      </c>
      <c r="AV159" s="15" t="s">
        <v>84</v>
      </c>
      <c r="AW159" s="15" t="s">
        <v>36</v>
      </c>
      <c r="AX159" s="15" t="s">
        <v>76</v>
      </c>
      <c r="AY159" s="256" t="s">
        <v>133</v>
      </c>
    </row>
    <row r="160" s="13" customFormat="1">
      <c r="A160" s="13"/>
      <c r="B160" s="224"/>
      <c r="C160" s="225"/>
      <c r="D160" s="226" t="s">
        <v>145</v>
      </c>
      <c r="E160" s="227" t="s">
        <v>19</v>
      </c>
      <c r="F160" s="228" t="s">
        <v>209</v>
      </c>
      <c r="G160" s="225"/>
      <c r="H160" s="229">
        <v>0.154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145</v>
      </c>
      <c r="AU160" s="235" t="s">
        <v>134</v>
      </c>
      <c r="AV160" s="13" t="s">
        <v>86</v>
      </c>
      <c r="AW160" s="13" t="s">
        <v>36</v>
      </c>
      <c r="AX160" s="13" t="s">
        <v>76</v>
      </c>
      <c r="AY160" s="235" t="s">
        <v>133</v>
      </c>
    </row>
    <row r="161" s="14" customFormat="1">
      <c r="A161" s="14"/>
      <c r="B161" s="236"/>
      <c r="C161" s="237"/>
      <c r="D161" s="226" t="s">
        <v>145</v>
      </c>
      <c r="E161" s="238" t="s">
        <v>19</v>
      </c>
      <c r="F161" s="239" t="s">
        <v>147</v>
      </c>
      <c r="G161" s="237"/>
      <c r="H161" s="240">
        <v>0.154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145</v>
      </c>
      <c r="AU161" s="246" t="s">
        <v>134</v>
      </c>
      <c r="AV161" s="14" t="s">
        <v>141</v>
      </c>
      <c r="AW161" s="14" t="s">
        <v>36</v>
      </c>
      <c r="AX161" s="14" t="s">
        <v>84</v>
      </c>
      <c r="AY161" s="246" t="s">
        <v>133</v>
      </c>
    </row>
    <row r="162" s="2" customFormat="1" ht="37.8" customHeight="1">
      <c r="A162" s="40"/>
      <c r="B162" s="41"/>
      <c r="C162" s="206" t="s">
        <v>214</v>
      </c>
      <c r="D162" s="206" t="s">
        <v>136</v>
      </c>
      <c r="E162" s="207" t="s">
        <v>215</v>
      </c>
      <c r="F162" s="208" t="s">
        <v>216</v>
      </c>
      <c r="G162" s="209" t="s">
        <v>217</v>
      </c>
      <c r="H162" s="210">
        <v>17.18</v>
      </c>
      <c r="I162" s="211"/>
      <c r="J162" s="212">
        <f>ROUND(I162*H162,2)</f>
        <v>0</v>
      </c>
      <c r="K162" s="208" t="s">
        <v>140</v>
      </c>
      <c r="L162" s="46"/>
      <c r="M162" s="213" t="s">
        <v>19</v>
      </c>
      <c r="N162" s="214" t="s">
        <v>47</v>
      </c>
      <c r="O162" s="86"/>
      <c r="P162" s="215">
        <f>O162*H162</f>
        <v>0</v>
      </c>
      <c r="Q162" s="215">
        <v>2.0000000000000002E-05</v>
      </c>
      <c r="R162" s="215">
        <f>Q162*H162</f>
        <v>0.0003436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141</v>
      </c>
      <c r="AT162" s="217" t="s">
        <v>136</v>
      </c>
      <c r="AU162" s="217" t="s">
        <v>134</v>
      </c>
      <c r="AY162" s="19" t="s">
        <v>133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141</v>
      </c>
      <c r="BM162" s="217" t="s">
        <v>218</v>
      </c>
    </row>
    <row r="163" s="2" customFormat="1">
      <c r="A163" s="40"/>
      <c r="B163" s="41"/>
      <c r="C163" s="42"/>
      <c r="D163" s="219" t="s">
        <v>143</v>
      </c>
      <c r="E163" s="42"/>
      <c r="F163" s="220" t="s">
        <v>219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143</v>
      </c>
      <c r="AU163" s="19" t="s">
        <v>134</v>
      </c>
    </row>
    <row r="164" s="15" customFormat="1">
      <c r="A164" s="15"/>
      <c r="B164" s="247"/>
      <c r="C164" s="248"/>
      <c r="D164" s="226" t="s">
        <v>145</v>
      </c>
      <c r="E164" s="249" t="s">
        <v>19</v>
      </c>
      <c r="F164" s="250" t="s">
        <v>191</v>
      </c>
      <c r="G164" s="248"/>
      <c r="H164" s="249" t="s">
        <v>19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145</v>
      </c>
      <c r="AU164" s="256" t="s">
        <v>134</v>
      </c>
      <c r="AV164" s="15" t="s">
        <v>84</v>
      </c>
      <c r="AW164" s="15" t="s">
        <v>36</v>
      </c>
      <c r="AX164" s="15" t="s">
        <v>76</v>
      </c>
      <c r="AY164" s="256" t="s">
        <v>133</v>
      </c>
    </row>
    <row r="165" s="13" customFormat="1">
      <c r="A165" s="13"/>
      <c r="B165" s="224"/>
      <c r="C165" s="225"/>
      <c r="D165" s="226" t="s">
        <v>145</v>
      </c>
      <c r="E165" s="227" t="s">
        <v>19</v>
      </c>
      <c r="F165" s="228" t="s">
        <v>220</v>
      </c>
      <c r="G165" s="225"/>
      <c r="H165" s="229">
        <v>17.18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145</v>
      </c>
      <c r="AU165" s="235" t="s">
        <v>134</v>
      </c>
      <c r="AV165" s="13" t="s">
        <v>86</v>
      </c>
      <c r="AW165" s="13" t="s">
        <v>36</v>
      </c>
      <c r="AX165" s="13" t="s">
        <v>76</v>
      </c>
      <c r="AY165" s="235" t="s">
        <v>133</v>
      </c>
    </row>
    <row r="166" s="14" customFormat="1">
      <c r="A166" s="14"/>
      <c r="B166" s="236"/>
      <c r="C166" s="237"/>
      <c r="D166" s="226" t="s">
        <v>145</v>
      </c>
      <c r="E166" s="238" t="s">
        <v>19</v>
      </c>
      <c r="F166" s="239" t="s">
        <v>147</v>
      </c>
      <c r="G166" s="237"/>
      <c r="H166" s="240">
        <v>17.18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145</v>
      </c>
      <c r="AU166" s="246" t="s">
        <v>134</v>
      </c>
      <c r="AV166" s="14" t="s">
        <v>141</v>
      </c>
      <c r="AW166" s="14" t="s">
        <v>36</v>
      </c>
      <c r="AX166" s="14" t="s">
        <v>84</v>
      </c>
      <c r="AY166" s="246" t="s">
        <v>133</v>
      </c>
    </row>
    <row r="167" s="12" customFormat="1" ht="22.8" customHeight="1">
      <c r="A167" s="12"/>
      <c r="B167" s="190"/>
      <c r="C167" s="191"/>
      <c r="D167" s="192" t="s">
        <v>75</v>
      </c>
      <c r="E167" s="204" t="s">
        <v>193</v>
      </c>
      <c r="F167" s="204" t="s">
        <v>221</v>
      </c>
      <c r="G167" s="191"/>
      <c r="H167" s="191"/>
      <c r="I167" s="194"/>
      <c r="J167" s="205">
        <f>BK167</f>
        <v>0</v>
      </c>
      <c r="K167" s="191"/>
      <c r="L167" s="196"/>
      <c r="M167" s="197"/>
      <c r="N167" s="198"/>
      <c r="O167" s="198"/>
      <c r="P167" s="199">
        <f>P168+P174+P183+P212</f>
        <v>0</v>
      </c>
      <c r="Q167" s="198"/>
      <c r="R167" s="199">
        <f>R168+R174+R183+R212</f>
        <v>0.00097760000000000013</v>
      </c>
      <c r="S167" s="198"/>
      <c r="T167" s="200">
        <f>T168+T174+T183+T212</f>
        <v>15.053677499999999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1" t="s">
        <v>84</v>
      </c>
      <c r="AT167" s="202" t="s">
        <v>75</v>
      </c>
      <c r="AU167" s="202" t="s">
        <v>84</v>
      </c>
      <c r="AY167" s="201" t="s">
        <v>133</v>
      </c>
      <c r="BK167" s="203">
        <f>BK168+BK174+BK183+BK212</f>
        <v>0</v>
      </c>
    </row>
    <row r="168" s="12" customFormat="1" ht="20.88" customHeight="1">
      <c r="A168" s="12"/>
      <c r="B168" s="190"/>
      <c r="C168" s="191"/>
      <c r="D168" s="192" t="s">
        <v>75</v>
      </c>
      <c r="E168" s="204" t="s">
        <v>222</v>
      </c>
      <c r="F168" s="204" t="s">
        <v>223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SUM(P169:P173)</f>
        <v>0</v>
      </c>
      <c r="Q168" s="198"/>
      <c r="R168" s="199">
        <f>SUM(R169:R173)</f>
        <v>0</v>
      </c>
      <c r="S168" s="198"/>
      <c r="T168" s="20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84</v>
      </c>
      <c r="AT168" s="202" t="s">
        <v>75</v>
      </c>
      <c r="AU168" s="202" t="s">
        <v>86</v>
      </c>
      <c r="AY168" s="201" t="s">
        <v>133</v>
      </c>
      <c r="BK168" s="203">
        <f>SUM(BK169:BK173)</f>
        <v>0</v>
      </c>
    </row>
    <row r="169" s="2" customFormat="1" ht="37.8" customHeight="1">
      <c r="A169" s="40"/>
      <c r="B169" s="41"/>
      <c r="C169" s="206" t="s">
        <v>224</v>
      </c>
      <c r="D169" s="206" t="s">
        <v>136</v>
      </c>
      <c r="E169" s="207" t="s">
        <v>225</v>
      </c>
      <c r="F169" s="208" t="s">
        <v>226</v>
      </c>
      <c r="G169" s="209" t="s">
        <v>139</v>
      </c>
      <c r="H169" s="210">
        <v>24.440000000000001</v>
      </c>
      <c r="I169" s="211"/>
      <c r="J169" s="212">
        <f>ROUND(I169*H169,2)</f>
        <v>0</v>
      </c>
      <c r="K169" s="208" t="s">
        <v>140</v>
      </c>
      <c r="L169" s="46"/>
      <c r="M169" s="213" t="s">
        <v>19</v>
      </c>
      <c r="N169" s="214" t="s">
        <v>47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141</v>
      </c>
      <c r="AT169" s="217" t="s">
        <v>136</v>
      </c>
      <c r="AU169" s="217" t="s">
        <v>134</v>
      </c>
      <c r="AY169" s="19" t="s">
        <v>133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84</v>
      </c>
      <c r="BK169" s="218">
        <f>ROUND(I169*H169,2)</f>
        <v>0</v>
      </c>
      <c r="BL169" s="19" t="s">
        <v>141</v>
      </c>
      <c r="BM169" s="217" t="s">
        <v>227</v>
      </c>
    </row>
    <row r="170" s="2" customFormat="1">
      <c r="A170" s="40"/>
      <c r="B170" s="41"/>
      <c r="C170" s="42"/>
      <c r="D170" s="219" t="s">
        <v>143</v>
      </c>
      <c r="E170" s="42"/>
      <c r="F170" s="220" t="s">
        <v>228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143</v>
      </c>
      <c r="AU170" s="19" t="s">
        <v>134</v>
      </c>
    </row>
    <row r="171" s="13" customFormat="1">
      <c r="A171" s="13"/>
      <c r="B171" s="224"/>
      <c r="C171" s="225"/>
      <c r="D171" s="226" t="s">
        <v>145</v>
      </c>
      <c r="E171" s="227" t="s">
        <v>19</v>
      </c>
      <c r="F171" s="228" t="s">
        <v>192</v>
      </c>
      <c r="G171" s="225"/>
      <c r="H171" s="229">
        <v>17.739999999999998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145</v>
      </c>
      <c r="AU171" s="235" t="s">
        <v>134</v>
      </c>
      <c r="AV171" s="13" t="s">
        <v>86</v>
      </c>
      <c r="AW171" s="13" t="s">
        <v>36</v>
      </c>
      <c r="AX171" s="13" t="s">
        <v>76</v>
      </c>
      <c r="AY171" s="235" t="s">
        <v>133</v>
      </c>
    </row>
    <row r="172" s="13" customFormat="1">
      <c r="A172" s="13"/>
      <c r="B172" s="224"/>
      <c r="C172" s="225"/>
      <c r="D172" s="226" t="s">
        <v>145</v>
      </c>
      <c r="E172" s="227" t="s">
        <v>19</v>
      </c>
      <c r="F172" s="228" t="s">
        <v>229</v>
      </c>
      <c r="G172" s="225"/>
      <c r="H172" s="229">
        <v>6.7000000000000002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145</v>
      </c>
      <c r="AU172" s="235" t="s">
        <v>134</v>
      </c>
      <c r="AV172" s="13" t="s">
        <v>86</v>
      </c>
      <c r="AW172" s="13" t="s">
        <v>36</v>
      </c>
      <c r="AX172" s="13" t="s">
        <v>76</v>
      </c>
      <c r="AY172" s="235" t="s">
        <v>133</v>
      </c>
    </row>
    <row r="173" s="14" customFormat="1">
      <c r="A173" s="14"/>
      <c r="B173" s="236"/>
      <c r="C173" s="237"/>
      <c r="D173" s="226" t="s">
        <v>145</v>
      </c>
      <c r="E173" s="238" t="s">
        <v>19</v>
      </c>
      <c r="F173" s="239" t="s">
        <v>147</v>
      </c>
      <c r="G173" s="237"/>
      <c r="H173" s="240">
        <v>24.439999999999998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145</v>
      </c>
      <c r="AU173" s="246" t="s">
        <v>134</v>
      </c>
      <c r="AV173" s="14" t="s">
        <v>141</v>
      </c>
      <c r="AW173" s="14" t="s">
        <v>36</v>
      </c>
      <c r="AX173" s="14" t="s">
        <v>84</v>
      </c>
      <c r="AY173" s="246" t="s">
        <v>133</v>
      </c>
    </row>
    <row r="174" s="12" customFormat="1" ht="20.88" customHeight="1">
      <c r="A174" s="12"/>
      <c r="B174" s="190"/>
      <c r="C174" s="191"/>
      <c r="D174" s="192" t="s">
        <v>75</v>
      </c>
      <c r="E174" s="204" t="s">
        <v>230</v>
      </c>
      <c r="F174" s="204" t="s">
        <v>231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SUM(P175:P182)</f>
        <v>0</v>
      </c>
      <c r="Q174" s="198"/>
      <c r="R174" s="199">
        <f>SUM(R175:R182)</f>
        <v>0.00097760000000000013</v>
      </c>
      <c r="S174" s="198"/>
      <c r="T174" s="200">
        <f>SUM(T175:T182)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84</v>
      </c>
      <c r="AT174" s="202" t="s">
        <v>75</v>
      </c>
      <c r="AU174" s="202" t="s">
        <v>86</v>
      </c>
      <c r="AY174" s="201" t="s">
        <v>133</v>
      </c>
      <c r="BK174" s="203">
        <f>SUM(BK175:BK182)</f>
        <v>0</v>
      </c>
    </row>
    <row r="175" s="2" customFormat="1" ht="37.8" customHeight="1">
      <c r="A175" s="40"/>
      <c r="B175" s="41"/>
      <c r="C175" s="206" t="s">
        <v>232</v>
      </c>
      <c r="D175" s="206" t="s">
        <v>136</v>
      </c>
      <c r="E175" s="207" t="s">
        <v>233</v>
      </c>
      <c r="F175" s="208" t="s">
        <v>234</v>
      </c>
      <c r="G175" s="209" t="s">
        <v>139</v>
      </c>
      <c r="H175" s="210">
        <v>24.440000000000001</v>
      </c>
      <c r="I175" s="211"/>
      <c r="J175" s="212">
        <f>ROUND(I175*H175,2)</f>
        <v>0</v>
      </c>
      <c r="K175" s="208" t="s">
        <v>140</v>
      </c>
      <c r="L175" s="46"/>
      <c r="M175" s="213" t="s">
        <v>19</v>
      </c>
      <c r="N175" s="214" t="s">
        <v>47</v>
      </c>
      <c r="O175" s="86"/>
      <c r="P175" s="215">
        <f>O175*H175</f>
        <v>0</v>
      </c>
      <c r="Q175" s="215">
        <v>4.0000000000000003E-05</v>
      </c>
      <c r="R175" s="215">
        <f>Q175*H175</f>
        <v>0.00097760000000000013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141</v>
      </c>
      <c r="AT175" s="217" t="s">
        <v>136</v>
      </c>
      <c r="AU175" s="217" t="s">
        <v>134</v>
      </c>
      <c r="AY175" s="19" t="s">
        <v>133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141</v>
      </c>
      <c r="BM175" s="217" t="s">
        <v>235</v>
      </c>
    </row>
    <row r="176" s="2" customFormat="1">
      <c r="A176" s="40"/>
      <c r="B176" s="41"/>
      <c r="C176" s="42"/>
      <c r="D176" s="219" t="s">
        <v>143</v>
      </c>
      <c r="E176" s="42"/>
      <c r="F176" s="220" t="s">
        <v>236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134</v>
      </c>
    </row>
    <row r="177" s="13" customFormat="1">
      <c r="A177" s="13"/>
      <c r="B177" s="224"/>
      <c r="C177" s="225"/>
      <c r="D177" s="226" t="s">
        <v>145</v>
      </c>
      <c r="E177" s="227" t="s">
        <v>19</v>
      </c>
      <c r="F177" s="228" t="s">
        <v>192</v>
      </c>
      <c r="G177" s="225"/>
      <c r="H177" s="229">
        <v>17.739999999999998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145</v>
      </c>
      <c r="AU177" s="235" t="s">
        <v>134</v>
      </c>
      <c r="AV177" s="13" t="s">
        <v>86</v>
      </c>
      <c r="AW177" s="13" t="s">
        <v>36</v>
      </c>
      <c r="AX177" s="13" t="s">
        <v>76</v>
      </c>
      <c r="AY177" s="235" t="s">
        <v>133</v>
      </c>
    </row>
    <row r="178" s="13" customFormat="1">
      <c r="A178" s="13"/>
      <c r="B178" s="224"/>
      <c r="C178" s="225"/>
      <c r="D178" s="226" t="s">
        <v>145</v>
      </c>
      <c r="E178" s="227" t="s">
        <v>19</v>
      </c>
      <c r="F178" s="228" t="s">
        <v>229</v>
      </c>
      <c r="G178" s="225"/>
      <c r="H178" s="229">
        <v>6.7000000000000002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145</v>
      </c>
      <c r="AU178" s="235" t="s">
        <v>134</v>
      </c>
      <c r="AV178" s="13" t="s">
        <v>86</v>
      </c>
      <c r="AW178" s="13" t="s">
        <v>36</v>
      </c>
      <c r="AX178" s="13" t="s">
        <v>76</v>
      </c>
      <c r="AY178" s="235" t="s">
        <v>133</v>
      </c>
    </row>
    <row r="179" s="14" customFormat="1">
      <c r="A179" s="14"/>
      <c r="B179" s="236"/>
      <c r="C179" s="237"/>
      <c r="D179" s="226" t="s">
        <v>145</v>
      </c>
      <c r="E179" s="238" t="s">
        <v>19</v>
      </c>
      <c r="F179" s="239" t="s">
        <v>147</v>
      </c>
      <c r="G179" s="237"/>
      <c r="H179" s="240">
        <v>24.439999999999998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145</v>
      </c>
      <c r="AU179" s="246" t="s">
        <v>134</v>
      </c>
      <c r="AV179" s="14" t="s">
        <v>141</v>
      </c>
      <c r="AW179" s="14" t="s">
        <v>36</v>
      </c>
      <c r="AX179" s="14" t="s">
        <v>84</v>
      </c>
      <c r="AY179" s="246" t="s">
        <v>133</v>
      </c>
    </row>
    <row r="180" s="2" customFormat="1" ht="16.5" customHeight="1">
      <c r="A180" s="40"/>
      <c r="B180" s="41"/>
      <c r="C180" s="206" t="s">
        <v>237</v>
      </c>
      <c r="D180" s="206" t="s">
        <v>136</v>
      </c>
      <c r="E180" s="207" t="s">
        <v>238</v>
      </c>
      <c r="F180" s="208" t="s">
        <v>239</v>
      </c>
      <c r="G180" s="209" t="s">
        <v>240</v>
      </c>
      <c r="H180" s="210">
        <v>1</v>
      </c>
      <c r="I180" s="211"/>
      <c r="J180" s="212">
        <f>ROUND(I180*H180,2)</f>
        <v>0</v>
      </c>
      <c r="K180" s="208" t="s">
        <v>19</v>
      </c>
      <c r="L180" s="46"/>
      <c r="M180" s="213" t="s">
        <v>19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141</v>
      </c>
      <c r="AT180" s="217" t="s">
        <v>136</v>
      </c>
      <c r="AU180" s="217" t="s">
        <v>134</v>
      </c>
      <c r="AY180" s="19" t="s">
        <v>133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141</v>
      </c>
      <c r="BM180" s="217" t="s">
        <v>241</v>
      </c>
    </row>
    <row r="181" s="13" customFormat="1">
      <c r="A181" s="13"/>
      <c r="B181" s="224"/>
      <c r="C181" s="225"/>
      <c r="D181" s="226" t="s">
        <v>145</v>
      </c>
      <c r="E181" s="227" t="s">
        <v>19</v>
      </c>
      <c r="F181" s="228" t="s">
        <v>84</v>
      </c>
      <c r="G181" s="225"/>
      <c r="H181" s="229">
        <v>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145</v>
      </c>
      <c r="AU181" s="235" t="s">
        <v>134</v>
      </c>
      <c r="AV181" s="13" t="s">
        <v>86</v>
      </c>
      <c r="AW181" s="13" t="s">
        <v>36</v>
      </c>
      <c r="AX181" s="13" t="s">
        <v>76</v>
      </c>
      <c r="AY181" s="235" t="s">
        <v>133</v>
      </c>
    </row>
    <row r="182" s="14" customFormat="1">
      <c r="A182" s="14"/>
      <c r="B182" s="236"/>
      <c r="C182" s="237"/>
      <c r="D182" s="226" t="s">
        <v>145</v>
      </c>
      <c r="E182" s="238" t="s">
        <v>19</v>
      </c>
      <c r="F182" s="239" t="s">
        <v>147</v>
      </c>
      <c r="G182" s="237"/>
      <c r="H182" s="240">
        <v>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145</v>
      </c>
      <c r="AU182" s="246" t="s">
        <v>134</v>
      </c>
      <c r="AV182" s="14" t="s">
        <v>141</v>
      </c>
      <c r="AW182" s="14" t="s">
        <v>36</v>
      </c>
      <c r="AX182" s="14" t="s">
        <v>84</v>
      </c>
      <c r="AY182" s="246" t="s">
        <v>133</v>
      </c>
    </row>
    <row r="183" s="12" customFormat="1" ht="20.88" customHeight="1">
      <c r="A183" s="12"/>
      <c r="B183" s="190"/>
      <c r="C183" s="191"/>
      <c r="D183" s="192" t="s">
        <v>75</v>
      </c>
      <c r="E183" s="204" t="s">
        <v>242</v>
      </c>
      <c r="F183" s="204" t="s">
        <v>243</v>
      </c>
      <c r="G183" s="191"/>
      <c r="H183" s="191"/>
      <c r="I183" s="194"/>
      <c r="J183" s="205">
        <f>BK183</f>
        <v>0</v>
      </c>
      <c r="K183" s="191"/>
      <c r="L183" s="196"/>
      <c r="M183" s="197"/>
      <c r="N183" s="198"/>
      <c r="O183" s="198"/>
      <c r="P183" s="199">
        <f>SUM(P184:P211)</f>
        <v>0</v>
      </c>
      <c r="Q183" s="198"/>
      <c r="R183" s="199">
        <f>SUM(R184:R211)</f>
        <v>0</v>
      </c>
      <c r="S183" s="198"/>
      <c r="T183" s="200">
        <f>SUM(T184:T211)</f>
        <v>14.290536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84</v>
      </c>
      <c r="AT183" s="202" t="s">
        <v>75</v>
      </c>
      <c r="AU183" s="202" t="s">
        <v>86</v>
      </c>
      <c r="AY183" s="201" t="s">
        <v>133</v>
      </c>
      <c r="BK183" s="203">
        <f>SUM(BK184:BK211)</f>
        <v>0</v>
      </c>
    </row>
    <row r="184" s="2" customFormat="1" ht="24.15" customHeight="1">
      <c r="A184" s="40"/>
      <c r="B184" s="41"/>
      <c r="C184" s="206" t="s">
        <v>244</v>
      </c>
      <c r="D184" s="206" t="s">
        <v>136</v>
      </c>
      <c r="E184" s="207" t="s">
        <v>245</v>
      </c>
      <c r="F184" s="208" t="s">
        <v>246</v>
      </c>
      <c r="G184" s="209" t="s">
        <v>139</v>
      </c>
      <c r="H184" s="210">
        <v>34.265999999999998</v>
      </c>
      <c r="I184" s="211"/>
      <c r="J184" s="212">
        <f>ROUND(I184*H184,2)</f>
        <v>0</v>
      </c>
      <c r="K184" s="208" t="s">
        <v>140</v>
      </c>
      <c r="L184" s="46"/>
      <c r="M184" s="213" t="s">
        <v>19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0.308</v>
      </c>
      <c r="T184" s="216">
        <f>S184*H184</f>
        <v>10.553927999999999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141</v>
      </c>
      <c r="AT184" s="217" t="s">
        <v>136</v>
      </c>
      <c r="AU184" s="217" t="s">
        <v>134</v>
      </c>
      <c r="AY184" s="19" t="s">
        <v>133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84</v>
      </c>
      <c r="BK184" s="218">
        <f>ROUND(I184*H184,2)</f>
        <v>0</v>
      </c>
      <c r="BL184" s="19" t="s">
        <v>141</v>
      </c>
      <c r="BM184" s="217" t="s">
        <v>247</v>
      </c>
    </row>
    <row r="185" s="2" customFormat="1">
      <c r="A185" s="40"/>
      <c r="B185" s="41"/>
      <c r="C185" s="42"/>
      <c r="D185" s="219" t="s">
        <v>143</v>
      </c>
      <c r="E185" s="42"/>
      <c r="F185" s="220" t="s">
        <v>248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134</v>
      </c>
    </row>
    <row r="186" s="13" customFormat="1">
      <c r="A186" s="13"/>
      <c r="B186" s="224"/>
      <c r="C186" s="225"/>
      <c r="D186" s="226" t="s">
        <v>145</v>
      </c>
      <c r="E186" s="227" t="s">
        <v>19</v>
      </c>
      <c r="F186" s="228" t="s">
        <v>249</v>
      </c>
      <c r="G186" s="225"/>
      <c r="H186" s="229">
        <v>39.999000000000002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145</v>
      </c>
      <c r="AU186" s="235" t="s">
        <v>134</v>
      </c>
      <c r="AV186" s="13" t="s">
        <v>86</v>
      </c>
      <c r="AW186" s="13" t="s">
        <v>36</v>
      </c>
      <c r="AX186" s="13" t="s">
        <v>76</v>
      </c>
      <c r="AY186" s="235" t="s">
        <v>133</v>
      </c>
    </row>
    <row r="187" s="13" customFormat="1">
      <c r="A187" s="13"/>
      <c r="B187" s="224"/>
      <c r="C187" s="225"/>
      <c r="D187" s="226" t="s">
        <v>145</v>
      </c>
      <c r="E187" s="227" t="s">
        <v>19</v>
      </c>
      <c r="F187" s="228" t="s">
        <v>250</v>
      </c>
      <c r="G187" s="225"/>
      <c r="H187" s="229">
        <v>-5.7329999999999997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145</v>
      </c>
      <c r="AU187" s="235" t="s">
        <v>134</v>
      </c>
      <c r="AV187" s="13" t="s">
        <v>86</v>
      </c>
      <c r="AW187" s="13" t="s">
        <v>36</v>
      </c>
      <c r="AX187" s="13" t="s">
        <v>76</v>
      </c>
      <c r="AY187" s="235" t="s">
        <v>133</v>
      </c>
    </row>
    <row r="188" s="14" customFormat="1">
      <c r="A188" s="14"/>
      <c r="B188" s="236"/>
      <c r="C188" s="237"/>
      <c r="D188" s="226" t="s">
        <v>145</v>
      </c>
      <c r="E188" s="238" t="s">
        <v>19</v>
      </c>
      <c r="F188" s="239" t="s">
        <v>147</v>
      </c>
      <c r="G188" s="237"/>
      <c r="H188" s="240">
        <v>34.266000000000005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145</v>
      </c>
      <c r="AU188" s="246" t="s">
        <v>134</v>
      </c>
      <c r="AV188" s="14" t="s">
        <v>141</v>
      </c>
      <c r="AW188" s="14" t="s">
        <v>36</v>
      </c>
      <c r="AX188" s="14" t="s">
        <v>84</v>
      </c>
      <c r="AY188" s="246" t="s">
        <v>133</v>
      </c>
    </row>
    <row r="189" s="2" customFormat="1" ht="24.15" customHeight="1">
      <c r="A189" s="40"/>
      <c r="B189" s="41"/>
      <c r="C189" s="206" t="s">
        <v>251</v>
      </c>
      <c r="D189" s="206" t="s">
        <v>136</v>
      </c>
      <c r="E189" s="207" t="s">
        <v>252</v>
      </c>
      <c r="F189" s="208" t="s">
        <v>253</v>
      </c>
      <c r="G189" s="209" t="s">
        <v>139</v>
      </c>
      <c r="H189" s="210">
        <v>16.34</v>
      </c>
      <c r="I189" s="211"/>
      <c r="J189" s="212">
        <f>ROUND(I189*H189,2)</f>
        <v>0</v>
      </c>
      <c r="K189" s="208" t="s">
        <v>140</v>
      </c>
      <c r="L189" s="46"/>
      <c r="M189" s="213" t="s">
        <v>19</v>
      </c>
      <c r="N189" s="214" t="s">
        <v>47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0.089999999999999997</v>
      </c>
      <c r="T189" s="216">
        <f>S189*H189</f>
        <v>1.4705999999999999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141</v>
      </c>
      <c r="AT189" s="217" t="s">
        <v>136</v>
      </c>
      <c r="AU189" s="217" t="s">
        <v>134</v>
      </c>
      <c r="AY189" s="19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84</v>
      </c>
      <c r="BK189" s="218">
        <f>ROUND(I189*H189,2)</f>
        <v>0</v>
      </c>
      <c r="BL189" s="19" t="s">
        <v>141</v>
      </c>
      <c r="BM189" s="217" t="s">
        <v>254</v>
      </c>
    </row>
    <row r="190" s="2" customFormat="1">
      <c r="A190" s="40"/>
      <c r="B190" s="41"/>
      <c r="C190" s="42"/>
      <c r="D190" s="219" t="s">
        <v>143</v>
      </c>
      <c r="E190" s="42"/>
      <c r="F190" s="220" t="s">
        <v>255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134</v>
      </c>
    </row>
    <row r="191" s="15" customFormat="1">
      <c r="A191" s="15"/>
      <c r="B191" s="247"/>
      <c r="C191" s="248"/>
      <c r="D191" s="226" t="s">
        <v>145</v>
      </c>
      <c r="E191" s="249" t="s">
        <v>19</v>
      </c>
      <c r="F191" s="250" t="s">
        <v>256</v>
      </c>
      <c r="G191" s="248"/>
      <c r="H191" s="249" t="s">
        <v>19</v>
      </c>
      <c r="I191" s="251"/>
      <c r="J191" s="248"/>
      <c r="K191" s="248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145</v>
      </c>
      <c r="AU191" s="256" t="s">
        <v>134</v>
      </c>
      <c r="AV191" s="15" t="s">
        <v>84</v>
      </c>
      <c r="AW191" s="15" t="s">
        <v>36</v>
      </c>
      <c r="AX191" s="15" t="s">
        <v>76</v>
      </c>
      <c r="AY191" s="256" t="s">
        <v>133</v>
      </c>
    </row>
    <row r="192" s="13" customFormat="1">
      <c r="A192" s="13"/>
      <c r="B192" s="224"/>
      <c r="C192" s="225"/>
      <c r="D192" s="226" t="s">
        <v>145</v>
      </c>
      <c r="E192" s="227" t="s">
        <v>19</v>
      </c>
      <c r="F192" s="228" t="s">
        <v>257</v>
      </c>
      <c r="G192" s="225"/>
      <c r="H192" s="229">
        <v>16.34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145</v>
      </c>
      <c r="AU192" s="235" t="s">
        <v>134</v>
      </c>
      <c r="AV192" s="13" t="s">
        <v>86</v>
      </c>
      <c r="AW192" s="13" t="s">
        <v>36</v>
      </c>
      <c r="AX192" s="13" t="s">
        <v>76</v>
      </c>
      <c r="AY192" s="235" t="s">
        <v>133</v>
      </c>
    </row>
    <row r="193" s="14" customFormat="1">
      <c r="A193" s="14"/>
      <c r="B193" s="236"/>
      <c r="C193" s="237"/>
      <c r="D193" s="226" t="s">
        <v>145</v>
      </c>
      <c r="E193" s="238" t="s">
        <v>19</v>
      </c>
      <c r="F193" s="239" t="s">
        <v>147</v>
      </c>
      <c r="G193" s="237"/>
      <c r="H193" s="240">
        <v>16.34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145</v>
      </c>
      <c r="AU193" s="246" t="s">
        <v>134</v>
      </c>
      <c r="AV193" s="14" t="s">
        <v>141</v>
      </c>
      <c r="AW193" s="14" t="s">
        <v>36</v>
      </c>
      <c r="AX193" s="14" t="s">
        <v>84</v>
      </c>
      <c r="AY193" s="246" t="s">
        <v>133</v>
      </c>
    </row>
    <row r="194" s="2" customFormat="1" ht="24.15" customHeight="1">
      <c r="A194" s="40"/>
      <c r="B194" s="41"/>
      <c r="C194" s="206" t="s">
        <v>258</v>
      </c>
      <c r="D194" s="206" t="s">
        <v>136</v>
      </c>
      <c r="E194" s="207" t="s">
        <v>259</v>
      </c>
      <c r="F194" s="208" t="s">
        <v>260</v>
      </c>
      <c r="G194" s="209" t="s">
        <v>261</v>
      </c>
      <c r="H194" s="210">
        <v>0.81699999999999995</v>
      </c>
      <c r="I194" s="211"/>
      <c r="J194" s="212">
        <f>ROUND(I194*H194,2)</f>
        <v>0</v>
      </c>
      <c r="K194" s="208" t="s">
        <v>140</v>
      </c>
      <c r="L194" s="46"/>
      <c r="M194" s="213" t="s">
        <v>19</v>
      </c>
      <c r="N194" s="214" t="s">
        <v>47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2.2000000000000002</v>
      </c>
      <c r="T194" s="216">
        <f>S194*H194</f>
        <v>1.7974000000000001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141</v>
      </c>
      <c r="AT194" s="217" t="s">
        <v>136</v>
      </c>
      <c r="AU194" s="217" t="s">
        <v>134</v>
      </c>
      <c r="AY194" s="19" t="s">
        <v>133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84</v>
      </c>
      <c r="BK194" s="218">
        <f>ROUND(I194*H194,2)</f>
        <v>0</v>
      </c>
      <c r="BL194" s="19" t="s">
        <v>141</v>
      </c>
      <c r="BM194" s="217" t="s">
        <v>262</v>
      </c>
    </row>
    <row r="195" s="2" customFormat="1">
      <c r="A195" s="40"/>
      <c r="B195" s="41"/>
      <c r="C195" s="42"/>
      <c r="D195" s="219" t="s">
        <v>143</v>
      </c>
      <c r="E195" s="42"/>
      <c r="F195" s="220" t="s">
        <v>263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143</v>
      </c>
      <c r="AU195" s="19" t="s">
        <v>134</v>
      </c>
    </row>
    <row r="196" s="15" customFormat="1">
      <c r="A196" s="15"/>
      <c r="B196" s="247"/>
      <c r="C196" s="248"/>
      <c r="D196" s="226" t="s">
        <v>145</v>
      </c>
      <c r="E196" s="249" t="s">
        <v>19</v>
      </c>
      <c r="F196" s="250" t="s">
        <v>256</v>
      </c>
      <c r="G196" s="248"/>
      <c r="H196" s="249" t="s">
        <v>19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145</v>
      </c>
      <c r="AU196" s="256" t="s">
        <v>134</v>
      </c>
      <c r="AV196" s="15" t="s">
        <v>84</v>
      </c>
      <c r="AW196" s="15" t="s">
        <v>36</v>
      </c>
      <c r="AX196" s="15" t="s">
        <v>76</v>
      </c>
      <c r="AY196" s="256" t="s">
        <v>133</v>
      </c>
    </row>
    <row r="197" s="13" customFormat="1">
      <c r="A197" s="13"/>
      <c r="B197" s="224"/>
      <c r="C197" s="225"/>
      <c r="D197" s="226" t="s">
        <v>145</v>
      </c>
      <c r="E197" s="227" t="s">
        <v>19</v>
      </c>
      <c r="F197" s="228" t="s">
        <v>264</v>
      </c>
      <c r="G197" s="225"/>
      <c r="H197" s="229">
        <v>0.81699999999999995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145</v>
      </c>
      <c r="AU197" s="235" t="s">
        <v>134</v>
      </c>
      <c r="AV197" s="13" t="s">
        <v>86</v>
      </c>
      <c r="AW197" s="13" t="s">
        <v>36</v>
      </c>
      <c r="AX197" s="13" t="s">
        <v>76</v>
      </c>
      <c r="AY197" s="235" t="s">
        <v>133</v>
      </c>
    </row>
    <row r="198" s="14" customFormat="1">
      <c r="A198" s="14"/>
      <c r="B198" s="236"/>
      <c r="C198" s="237"/>
      <c r="D198" s="226" t="s">
        <v>145</v>
      </c>
      <c r="E198" s="238" t="s">
        <v>19</v>
      </c>
      <c r="F198" s="239" t="s">
        <v>147</v>
      </c>
      <c r="G198" s="237"/>
      <c r="H198" s="240">
        <v>0.81699999999999995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145</v>
      </c>
      <c r="AU198" s="246" t="s">
        <v>134</v>
      </c>
      <c r="AV198" s="14" t="s">
        <v>141</v>
      </c>
      <c r="AW198" s="14" t="s">
        <v>36</v>
      </c>
      <c r="AX198" s="14" t="s">
        <v>84</v>
      </c>
      <c r="AY198" s="246" t="s">
        <v>133</v>
      </c>
    </row>
    <row r="199" s="2" customFormat="1" ht="33" customHeight="1">
      <c r="A199" s="40"/>
      <c r="B199" s="41"/>
      <c r="C199" s="206" t="s">
        <v>265</v>
      </c>
      <c r="D199" s="206" t="s">
        <v>136</v>
      </c>
      <c r="E199" s="207" t="s">
        <v>266</v>
      </c>
      <c r="F199" s="208" t="s">
        <v>267</v>
      </c>
      <c r="G199" s="209" t="s">
        <v>261</v>
      </c>
      <c r="H199" s="210">
        <v>0.81699999999999995</v>
      </c>
      <c r="I199" s="211"/>
      <c r="J199" s="212">
        <f>ROUND(I199*H199,2)</f>
        <v>0</v>
      </c>
      <c r="K199" s="208" t="s">
        <v>140</v>
      </c>
      <c r="L199" s="46"/>
      <c r="M199" s="213" t="s">
        <v>19</v>
      </c>
      <c r="N199" s="214" t="s">
        <v>47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0.043999999999999997</v>
      </c>
      <c r="T199" s="216">
        <f>S199*H199</f>
        <v>0.035947999999999994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141</v>
      </c>
      <c r="AT199" s="217" t="s">
        <v>136</v>
      </c>
      <c r="AU199" s="217" t="s">
        <v>134</v>
      </c>
      <c r="AY199" s="19" t="s">
        <v>133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84</v>
      </c>
      <c r="BK199" s="218">
        <f>ROUND(I199*H199,2)</f>
        <v>0</v>
      </c>
      <c r="BL199" s="19" t="s">
        <v>141</v>
      </c>
      <c r="BM199" s="217" t="s">
        <v>268</v>
      </c>
    </row>
    <row r="200" s="2" customFormat="1">
      <c r="A200" s="40"/>
      <c r="B200" s="41"/>
      <c r="C200" s="42"/>
      <c r="D200" s="219" t="s">
        <v>143</v>
      </c>
      <c r="E200" s="42"/>
      <c r="F200" s="220" t="s">
        <v>269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143</v>
      </c>
      <c r="AU200" s="19" t="s">
        <v>134</v>
      </c>
    </row>
    <row r="201" s="15" customFormat="1">
      <c r="A201" s="15"/>
      <c r="B201" s="247"/>
      <c r="C201" s="248"/>
      <c r="D201" s="226" t="s">
        <v>145</v>
      </c>
      <c r="E201" s="249" t="s">
        <v>19</v>
      </c>
      <c r="F201" s="250" t="s">
        <v>256</v>
      </c>
      <c r="G201" s="248"/>
      <c r="H201" s="249" t="s">
        <v>19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145</v>
      </c>
      <c r="AU201" s="256" t="s">
        <v>134</v>
      </c>
      <c r="AV201" s="15" t="s">
        <v>84</v>
      </c>
      <c r="AW201" s="15" t="s">
        <v>36</v>
      </c>
      <c r="AX201" s="15" t="s">
        <v>76</v>
      </c>
      <c r="AY201" s="256" t="s">
        <v>133</v>
      </c>
    </row>
    <row r="202" s="13" customFormat="1">
      <c r="A202" s="13"/>
      <c r="B202" s="224"/>
      <c r="C202" s="225"/>
      <c r="D202" s="226" t="s">
        <v>145</v>
      </c>
      <c r="E202" s="227" t="s">
        <v>19</v>
      </c>
      <c r="F202" s="228" t="s">
        <v>264</v>
      </c>
      <c r="G202" s="225"/>
      <c r="H202" s="229">
        <v>0.81699999999999995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145</v>
      </c>
      <c r="AU202" s="235" t="s">
        <v>134</v>
      </c>
      <c r="AV202" s="13" t="s">
        <v>86</v>
      </c>
      <c r="AW202" s="13" t="s">
        <v>36</v>
      </c>
      <c r="AX202" s="13" t="s">
        <v>76</v>
      </c>
      <c r="AY202" s="235" t="s">
        <v>133</v>
      </c>
    </row>
    <row r="203" s="14" customFormat="1">
      <c r="A203" s="14"/>
      <c r="B203" s="236"/>
      <c r="C203" s="237"/>
      <c r="D203" s="226" t="s">
        <v>145</v>
      </c>
      <c r="E203" s="238" t="s">
        <v>19</v>
      </c>
      <c r="F203" s="239" t="s">
        <v>147</v>
      </c>
      <c r="G203" s="237"/>
      <c r="H203" s="240">
        <v>0.81699999999999995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145</v>
      </c>
      <c r="AU203" s="246" t="s">
        <v>134</v>
      </c>
      <c r="AV203" s="14" t="s">
        <v>141</v>
      </c>
      <c r="AW203" s="14" t="s">
        <v>36</v>
      </c>
      <c r="AX203" s="14" t="s">
        <v>84</v>
      </c>
      <c r="AY203" s="246" t="s">
        <v>133</v>
      </c>
    </row>
    <row r="204" s="2" customFormat="1" ht="37.8" customHeight="1">
      <c r="A204" s="40"/>
      <c r="B204" s="41"/>
      <c r="C204" s="206" t="s">
        <v>7</v>
      </c>
      <c r="D204" s="206" t="s">
        <v>136</v>
      </c>
      <c r="E204" s="207" t="s">
        <v>270</v>
      </c>
      <c r="F204" s="208" t="s">
        <v>271</v>
      </c>
      <c r="G204" s="209" t="s">
        <v>139</v>
      </c>
      <c r="H204" s="210">
        <v>2.02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0.063</v>
      </c>
      <c r="T204" s="216">
        <f>S204*H204</f>
        <v>0.12726000000000001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141</v>
      </c>
      <c r="AT204" s="217" t="s">
        <v>136</v>
      </c>
      <c r="AU204" s="217" t="s">
        <v>134</v>
      </c>
      <c r="AY204" s="19" t="s">
        <v>133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84</v>
      </c>
      <c r="BK204" s="218">
        <f>ROUND(I204*H204,2)</f>
        <v>0</v>
      </c>
      <c r="BL204" s="19" t="s">
        <v>141</v>
      </c>
      <c r="BM204" s="217" t="s">
        <v>272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273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134</v>
      </c>
    </row>
    <row r="206" s="13" customFormat="1">
      <c r="A206" s="13"/>
      <c r="B206" s="224"/>
      <c r="C206" s="225"/>
      <c r="D206" s="226" t="s">
        <v>145</v>
      </c>
      <c r="E206" s="227" t="s">
        <v>19</v>
      </c>
      <c r="F206" s="228" t="s">
        <v>274</v>
      </c>
      <c r="G206" s="225"/>
      <c r="H206" s="229">
        <v>2.02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145</v>
      </c>
      <c r="AU206" s="235" t="s">
        <v>134</v>
      </c>
      <c r="AV206" s="13" t="s">
        <v>86</v>
      </c>
      <c r="AW206" s="13" t="s">
        <v>36</v>
      </c>
      <c r="AX206" s="13" t="s">
        <v>76</v>
      </c>
      <c r="AY206" s="235" t="s">
        <v>133</v>
      </c>
    </row>
    <row r="207" s="14" customFormat="1">
      <c r="A207" s="14"/>
      <c r="B207" s="236"/>
      <c r="C207" s="237"/>
      <c r="D207" s="226" t="s">
        <v>145</v>
      </c>
      <c r="E207" s="238" t="s">
        <v>19</v>
      </c>
      <c r="F207" s="239" t="s">
        <v>147</v>
      </c>
      <c r="G207" s="237"/>
      <c r="H207" s="240">
        <v>2.02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145</v>
      </c>
      <c r="AU207" s="246" t="s">
        <v>134</v>
      </c>
      <c r="AV207" s="14" t="s">
        <v>141</v>
      </c>
      <c r="AW207" s="14" t="s">
        <v>36</v>
      </c>
      <c r="AX207" s="14" t="s">
        <v>84</v>
      </c>
      <c r="AY207" s="246" t="s">
        <v>133</v>
      </c>
    </row>
    <row r="208" s="2" customFormat="1" ht="37.8" customHeight="1">
      <c r="A208" s="40"/>
      <c r="B208" s="41"/>
      <c r="C208" s="206" t="s">
        <v>275</v>
      </c>
      <c r="D208" s="206" t="s">
        <v>136</v>
      </c>
      <c r="E208" s="207" t="s">
        <v>276</v>
      </c>
      <c r="F208" s="208" t="s">
        <v>277</v>
      </c>
      <c r="G208" s="209" t="s">
        <v>139</v>
      </c>
      <c r="H208" s="210">
        <v>5.0899999999999999</v>
      </c>
      <c r="I208" s="211"/>
      <c r="J208" s="212">
        <f>ROUND(I208*H208,2)</f>
        <v>0</v>
      </c>
      <c r="K208" s="208" t="s">
        <v>140</v>
      </c>
      <c r="L208" s="46"/>
      <c r="M208" s="213" t="s">
        <v>19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0.059999999999999998</v>
      </c>
      <c r="T208" s="216">
        <f>S208*H208</f>
        <v>0.3054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141</v>
      </c>
      <c r="AT208" s="217" t="s">
        <v>136</v>
      </c>
      <c r="AU208" s="217" t="s">
        <v>134</v>
      </c>
      <c r="AY208" s="19" t="s">
        <v>133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84</v>
      </c>
      <c r="BK208" s="218">
        <f>ROUND(I208*H208,2)</f>
        <v>0</v>
      </c>
      <c r="BL208" s="19" t="s">
        <v>141</v>
      </c>
      <c r="BM208" s="217" t="s">
        <v>278</v>
      </c>
    </row>
    <row r="209" s="2" customFormat="1">
      <c r="A209" s="40"/>
      <c r="B209" s="41"/>
      <c r="C209" s="42"/>
      <c r="D209" s="219" t="s">
        <v>143</v>
      </c>
      <c r="E209" s="42"/>
      <c r="F209" s="220" t="s">
        <v>279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143</v>
      </c>
      <c r="AU209" s="19" t="s">
        <v>134</v>
      </c>
    </row>
    <row r="210" s="13" customFormat="1">
      <c r="A210" s="13"/>
      <c r="B210" s="224"/>
      <c r="C210" s="225"/>
      <c r="D210" s="226" t="s">
        <v>145</v>
      </c>
      <c r="E210" s="227" t="s">
        <v>19</v>
      </c>
      <c r="F210" s="228" t="s">
        <v>280</v>
      </c>
      <c r="G210" s="225"/>
      <c r="H210" s="229">
        <v>5.0899999999999999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145</v>
      </c>
      <c r="AU210" s="235" t="s">
        <v>134</v>
      </c>
      <c r="AV210" s="13" t="s">
        <v>86</v>
      </c>
      <c r="AW210" s="13" t="s">
        <v>36</v>
      </c>
      <c r="AX210" s="13" t="s">
        <v>76</v>
      </c>
      <c r="AY210" s="235" t="s">
        <v>133</v>
      </c>
    </row>
    <row r="211" s="14" customFormat="1">
      <c r="A211" s="14"/>
      <c r="B211" s="236"/>
      <c r="C211" s="237"/>
      <c r="D211" s="226" t="s">
        <v>145</v>
      </c>
      <c r="E211" s="238" t="s">
        <v>19</v>
      </c>
      <c r="F211" s="239" t="s">
        <v>147</v>
      </c>
      <c r="G211" s="237"/>
      <c r="H211" s="240">
        <v>5.0899999999999999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145</v>
      </c>
      <c r="AU211" s="246" t="s">
        <v>134</v>
      </c>
      <c r="AV211" s="14" t="s">
        <v>141</v>
      </c>
      <c r="AW211" s="14" t="s">
        <v>36</v>
      </c>
      <c r="AX211" s="14" t="s">
        <v>84</v>
      </c>
      <c r="AY211" s="246" t="s">
        <v>133</v>
      </c>
    </row>
    <row r="212" s="12" customFormat="1" ht="20.88" customHeight="1">
      <c r="A212" s="12"/>
      <c r="B212" s="190"/>
      <c r="C212" s="191"/>
      <c r="D212" s="192" t="s">
        <v>75</v>
      </c>
      <c r="E212" s="204" t="s">
        <v>281</v>
      </c>
      <c r="F212" s="204" t="s">
        <v>282</v>
      </c>
      <c r="G212" s="191"/>
      <c r="H212" s="191"/>
      <c r="I212" s="194"/>
      <c r="J212" s="205">
        <f>BK212</f>
        <v>0</v>
      </c>
      <c r="K212" s="191"/>
      <c r="L212" s="196"/>
      <c r="M212" s="197"/>
      <c r="N212" s="198"/>
      <c r="O212" s="198"/>
      <c r="P212" s="199">
        <f>SUM(P213:P225)</f>
        <v>0</v>
      </c>
      <c r="Q212" s="198"/>
      <c r="R212" s="199">
        <f>SUM(R213:R225)</f>
        <v>0</v>
      </c>
      <c r="S212" s="198"/>
      <c r="T212" s="200">
        <f>SUM(T213:T225)</f>
        <v>0.76314150000000003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84</v>
      </c>
      <c r="AT212" s="202" t="s">
        <v>75</v>
      </c>
      <c r="AU212" s="202" t="s">
        <v>86</v>
      </c>
      <c r="AY212" s="201" t="s">
        <v>133</v>
      </c>
      <c r="BK212" s="203">
        <f>SUM(BK213:BK225)</f>
        <v>0</v>
      </c>
    </row>
    <row r="213" s="2" customFormat="1" ht="24.15" customHeight="1">
      <c r="A213" s="40"/>
      <c r="B213" s="41"/>
      <c r="C213" s="206" t="s">
        <v>283</v>
      </c>
      <c r="D213" s="206" t="s">
        <v>136</v>
      </c>
      <c r="E213" s="207" t="s">
        <v>284</v>
      </c>
      <c r="F213" s="208" t="s">
        <v>285</v>
      </c>
      <c r="G213" s="209" t="s">
        <v>139</v>
      </c>
      <c r="H213" s="210">
        <v>12.15</v>
      </c>
      <c r="I213" s="211"/>
      <c r="J213" s="212">
        <f>ROUND(I213*H213,2)</f>
        <v>0</v>
      </c>
      <c r="K213" s="208" t="s">
        <v>140</v>
      </c>
      <c r="L213" s="46"/>
      <c r="M213" s="213" t="s">
        <v>19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0.060999999999999999</v>
      </c>
      <c r="T213" s="216">
        <f>S213*H213</f>
        <v>0.74114999999999998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141</v>
      </c>
      <c r="AT213" s="217" t="s">
        <v>136</v>
      </c>
      <c r="AU213" s="217" t="s">
        <v>134</v>
      </c>
      <c r="AY213" s="19" t="s">
        <v>133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141</v>
      </c>
      <c r="BM213" s="217" t="s">
        <v>286</v>
      </c>
    </row>
    <row r="214" s="2" customFormat="1">
      <c r="A214" s="40"/>
      <c r="B214" s="41"/>
      <c r="C214" s="42"/>
      <c r="D214" s="219" t="s">
        <v>143</v>
      </c>
      <c r="E214" s="42"/>
      <c r="F214" s="220" t="s">
        <v>287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143</v>
      </c>
      <c r="AU214" s="19" t="s">
        <v>134</v>
      </c>
    </row>
    <row r="215" s="15" customFormat="1">
      <c r="A215" s="15"/>
      <c r="B215" s="247"/>
      <c r="C215" s="248"/>
      <c r="D215" s="226" t="s">
        <v>145</v>
      </c>
      <c r="E215" s="249" t="s">
        <v>19</v>
      </c>
      <c r="F215" s="250" t="s">
        <v>288</v>
      </c>
      <c r="G215" s="248"/>
      <c r="H215" s="249" t="s">
        <v>19</v>
      </c>
      <c r="I215" s="251"/>
      <c r="J215" s="248"/>
      <c r="K215" s="248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145</v>
      </c>
      <c r="AU215" s="256" t="s">
        <v>134</v>
      </c>
      <c r="AV215" s="15" t="s">
        <v>84</v>
      </c>
      <c r="AW215" s="15" t="s">
        <v>36</v>
      </c>
      <c r="AX215" s="15" t="s">
        <v>76</v>
      </c>
      <c r="AY215" s="256" t="s">
        <v>133</v>
      </c>
    </row>
    <row r="216" s="13" customFormat="1">
      <c r="A216" s="13"/>
      <c r="B216" s="224"/>
      <c r="C216" s="225"/>
      <c r="D216" s="226" t="s">
        <v>145</v>
      </c>
      <c r="E216" s="227" t="s">
        <v>19</v>
      </c>
      <c r="F216" s="228" t="s">
        <v>289</v>
      </c>
      <c r="G216" s="225"/>
      <c r="H216" s="229">
        <v>12.15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145</v>
      </c>
      <c r="AU216" s="235" t="s">
        <v>134</v>
      </c>
      <c r="AV216" s="13" t="s">
        <v>86</v>
      </c>
      <c r="AW216" s="13" t="s">
        <v>36</v>
      </c>
      <c r="AX216" s="13" t="s">
        <v>76</v>
      </c>
      <c r="AY216" s="235" t="s">
        <v>133</v>
      </c>
    </row>
    <row r="217" s="14" customFormat="1">
      <c r="A217" s="14"/>
      <c r="B217" s="236"/>
      <c r="C217" s="237"/>
      <c r="D217" s="226" t="s">
        <v>145</v>
      </c>
      <c r="E217" s="238" t="s">
        <v>19</v>
      </c>
      <c r="F217" s="239" t="s">
        <v>147</v>
      </c>
      <c r="G217" s="237"/>
      <c r="H217" s="240">
        <v>12.15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145</v>
      </c>
      <c r="AU217" s="246" t="s">
        <v>134</v>
      </c>
      <c r="AV217" s="14" t="s">
        <v>141</v>
      </c>
      <c r="AW217" s="14" t="s">
        <v>36</v>
      </c>
      <c r="AX217" s="14" t="s">
        <v>84</v>
      </c>
      <c r="AY217" s="246" t="s">
        <v>133</v>
      </c>
    </row>
    <row r="218" s="2" customFormat="1" ht="24.15" customHeight="1">
      <c r="A218" s="40"/>
      <c r="B218" s="41"/>
      <c r="C218" s="206" t="s">
        <v>290</v>
      </c>
      <c r="D218" s="206" t="s">
        <v>136</v>
      </c>
      <c r="E218" s="207" t="s">
        <v>291</v>
      </c>
      <c r="F218" s="208" t="s">
        <v>292</v>
      </c>
      <c r="G218" s="209" t="s">
        <v>139</v>
      </c>
      <c r="H218" s="210">
        <v>12.15</v>
      </c>
      <c r="I218" s="211"/>
      <c r="J218" s="212">
        <f>ROUND(I218*H218,2)</f>
        <v>0</v>
      </c>
      <c r="K218" s="208" t="s">
        <v>19</v>
      </c>
      <c r="L218" s="46"/>
      <c r="M218" s="213" t="s">
        <v>19</v>
      </c>
      <c r="N218" s="214" t="s">
        <v>47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0.0017099999999999999</v>
      </c>
      <c r="T218" s="216">
        <f>S218*H218</f>
        <v>0.0207765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141</v>
      </c>
      <c r="AT218" s="217" t="s">
        <v>136</v>
      </c>
      <c r="AU218" s="217" t="s">
        <v>134</v>
      </c>
      <c r="AY218" s="19" t="s">
        <v>133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84</v>
      </c>
      <c r="BK218" s="218">
        <f>ROUND(I218*H218,2)</f>
        <v>0</v>
      </c>
      <c r="BL218" s="19" t="s">
        <v>141</v>
      </c>
      <c r="BM218" s="217" t="s">
        <v>293</v>
      </c>
    </row>
    <row r="219" s="15" customFormat="1">
      <c r="A219" s="15"/>
      <c r="B219" s="247"/>
      <c r="C219" s="248"/>
      <c r="D219" s="226" t="s">
        <v>145</v>
      </c>
      <c r="E219" s="249" t="s">
        <v>19</v>
      </c>
      <c r="F219" s="250" t="s">
        <v>288</v>
      </c>
      <c r="G219" s="248"/>
      <c r="H219" s="249" t="s">
        <v>19</v>
      </c>
      <c r="I219" s="251"/>
      <c r="J219" s="248"/>
      <c r="K219" s="248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145</v>
      </c>
      <c r="AU219" s="256" t="s">
        <v>134</v>
      </c>
      <c r="AV219" s="15" t="s">
        <v>84</v>
      </c>
      <c r="AW219" s="15" t="s">
        <v>36</v>
      </c>
      <c r="AX219" s="15" t="s">
        <v>76</v>
      </c>
      <c r="AY219" s="256" t="s">
        <v>133</v>
      </c>
    </row>
    <row r="220" s="13" customFormat="1">
      <c r="A220" s="13"/>
      <c r="B220" s="224"/>
      <c r="C220" s="225"/>
      <c r="D220" s="226" t="s">
        <v>145</v>
      </c>
      <c r="E220" s="227" t="s">
        <v>19</v>
      </c>
      <c r="F220" s="228" t="s">
        <v>289</v>
      </c>
      <c r="G220" s="225"/>
      <c r="H220" s="229">
        <v>12.15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145</v>
      </c>
      <c r="AU220" s="235" t="s">
        <v>134</v>
      </c>
      <c r="AV220" s="13" t="s">
        <v>86</v>
      </c>
      <c r="AW220" s="13" t="s">
        <v>36</v>
      </c>
      <c r="AX220" s="13" t="s">
        <v>76</v>
      </c>
      <c r="AY220" s="235" t="s">
        <v>133</v>
      </c>
    </row>
    <row r="221" s="14" customFormat="1">
      <c r="A221" s="14"/>
      <c r="B221" s="236"/>
      <c r="C221" s="237"/>
      <c r="D221" s="226" t="s">
        <v>145</v>
      </c>
      <c r="E221" s="238" t="s">
        <v>19</v>
      </c>
      <c r="F221" s="239" t="s">
        <v>147</v>
      </c>
      <c r="G221" s="237"/>
      <c r="H221" s="240">
        <v>12.15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145</v>
      </c>
      <c r="AU221" s="246" t="s">
        <v>134</v>
      </c>
      <c r="AV221" s="14" t="s">
        <v>141</v>
      </c>
      <c r="AW221" s="14" t="s">
        <v>36</v>
      </c>
      <c r="AX221" s="14" t="s">
        <v>84</v>
      </c>
      <c r="AY221" s="246" t="s">
        <v>133</v>
      </c>
    </row>
    <row r="222" s="2" customFormat="1" ht="21.75" customHeight="1">
      <c r="A222" s="40"/>
      <c r="B222" s="41"/>
      <c r="C222" s="206" t="s">
        <v>294</v>
      </c>
      <c r="D222" s="206" t="s">
        <v>136</v>
      </c>
      <c r="E222" s="207" t="s">
        <v>295</v>
      </c>
      <c r="F222" s="208" t="s">
        <v>296</v>
      </c>
      <c r="G222" s="209" t="s">
        <v>139</v>
      </c>
      <c r="H222" s="210">
        <v>12.15</v>
      </c>
      <c r="I222" s="211"/>
      <c r="J222" s="212">
        <f>ROUND(I222*H222,2)</f>
        <v>0</v>
      </c>
      <c r="K222" s="208" t="s">
        <v>19</v>
      </c>
      <c r="L222" s="46"/>
      <c r="M222" s="213" t="s">
        <v>19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0.00010000000000000001</v>
      </c>
      <c r="T222" s="216">
        <f>S222*H222</f>
        <v>0.0012150000000000002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141</v>
      </c>
      <c r="AT222" s="217" t="s">
        <v>136</v>
      </c>
      <c r="AU222" s="217" t="s">
        <v>134</v>
      </c>
      <c r="AY222" s="19" t="s">
        <v>133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141</v>
      </c>
      <c r="BM222" s="217" t="s">
        <v>297</v>
      </c>
    </row>
    <row r="223" s="15" customFormat="1">
      <c r="A223" s="15"/>
      <c r="B223" s="247"/>
      <c r="C223" s="248"/>
      <c r="D223" s="226" t="s">
        <v>145</v>
      </c>
      <c r="E223" s="249" t="s">
        <v>19</v>
      </c>
      <c r="F223" s="250" t="s">
        <v>288</v>
      </c>
      <c r="G223" s="248"/>
      <c r="H223" s="249" t="s">
        <v>19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6" t="s">
        <v>145</v>
      </c>
      <c r="AU223" s="256" t="s">
        <v>134</v>
      </c>
      <c r="AV223" s="15" t="s">
        <v>84</v>
      </c>
      <c r="AW223" s="15" t="s">
        <v>36</v>
      </c>
      <c r="AX223" s="15" t="s">
        <v>76</v>
      </c>
      <c r="AY223" s="256" t="s">
        <v>133</v>
      </c>
    </row>
    <row r="224" s="13" customFormat="1">
      <c r="A224" s="13"/>
      <c r="B224" s="224"/>
      <c r="C224" s="225"/>
      <c r="D224" s="226" t="s">
        <v>145</v>
      </c>
      <c r="E224" s="227" t="s">
        <v>19</v>
      </c>
      <c r="F224" s="228" t="s">
        <v>289</v>
      </c>
      <c r="G224" s="225"/>
      <c r="H224" s="229">
        <v>12.15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145</v>
      </c>
      <c r="AU224" s="235" t="s">
        <v>134</v>
      </c>
      <c r="AV224" s="13" t="s">
        <v>86</v>
      </c>
      <c r="AW224" s="13" t="s">
        <v>36</v>
      </c>
      <c r="AX224" s="13" t="s">
        <v>76</v>
      </c>
      <c r="AY224" s="235" t="s">
        <v>133</v>
      </c>
    </row>
    <row r="225" s="14" customFormat="1">
      <c r="A225" s="14"/>
      <c r="B225" s="236"/>
      <c r="C225" s="237"/>
      <c r="D225" s="226" t="s">
        <v>145</v>
      </c>
      <c r="E225" s="238" t="s">
        <v>19</v>
      </c>
      <c r="F225" s="239" t="s">
        <v>147</v>
      </c>
      <c r="G225" s="237"/>
      <c r="H225" s="240">
        <v>12.15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145</v>
      </c>
      <c r="AU225" s="246" t="s">
        <v>134</v>
      </c>
      <c r="AV225" s="14" t="s">
        <v>141</v>
      </c>
      <c r="AW225" s="14" t="s">
        <v>36</v>
      </c>
      <c r="AX225" s="14" t="s">
        <v>84</v>
      </c>
      <c r="AY225" s="246" t="s">
        <v>133</v>
      </c>
    </row>
    <row r="226" s="12" customFormat="1" ht="22.8" customHeight="1">
      <c r="A226" s="12"/>
      <c r="B226" s="190"/>
      <c r="C226" s="191"/>
      <c r="D226" s="192" t="s">
        <v>75</v>
      </c>
      <c r="E226" s="204" t="s">
        <v>298</v>
      </c>
      <c r="F226" s="204" t="s">
        <v>299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SUM(P227:P237)</f>
        <v>0</v>
      </c>
      <c r="Q226" s="198"/>
      <c r="R226" s="199">
        <f>SUM(R227:R237)</f>
        <v>0</v>
      </c>
      <c r="S226" s="198"/>
      <c r="T226" s="200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84</v>
      </c>
      <c r="AT226" s="202" t="s">
        <v>75</v>
      </c>
      <c r="AU226" s="202" t="s">
        <v>84</v>
      </c>
      <c r="AY226" s="201" t="s">
        <v>133</v>
      </c>
      <c r="BK226" s="203">
        <f>SUM(BK227:BK237)</f>
        <v>0</v>
      </c>
    </row>
    <row r="227" s="2" customFormat="1" ht="37.8" customHeight="1">
      <c r="A227" s="40"/>
      <c r="B227" s="41"/>
      <c r="C227" s="206" t="s">
        <v>300</v>
      </c>
      <c r="D227" s="206" t="s">
        <v>136</v>
      </c>
      <c r="E227" s="207" t="s">
        <v>301</v>
      </c>
      <c r="F227" s="208" t="s">
        <v>302</v>
      </c>
      <c r="G227" s="209" t="s">
        <v>303</v>
      </c>
      <c r="H227" s="210">
        <v>19.021999999999998</v>
      </c>
      <c r="I227" s="211"/>
      <c r="J227" s="212">
        <f>ROUND(I227*H227,2)</f>
        <v>0</v>
      </c>
      <c r="K227" s="208" t="s">
        <v>140</v>
      </c>
      <c r="L227" s="46"/>
      <c r="M227" s="213" t="s">
        <v>19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141</v>
      </c>
      <c r="AT227" s="217" t="s">
        <v>136</v>
      </c>
      <c r="AU227" s="217" t="s">
        <v>86</v>
      </c>
      <c r="AY227" s="19" t="s">
        <v>133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141</v>
      </c>
      <c r="BM227" s="217" t="s">
        <v>304</v>
      </c>
    </row>
    <row r="228" s="2" customFormat="1">
      <c r="A228" s="40"/>
      <c r="B228" s="41"/>
      <c r="C228" s="42"/>
      <c r="D228" s="219" t="s">
        <v>143</v>
      </c>
      <c r="E228" s="42"/>
      <c r="F228" s="220" t="s">
        <v>305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143</v>
      </c>
      <c r="AU228" s="19" t="s">
        <v>86</v>
      </c>
    </row>
    <row r="229" s="2" customFormat="1" ht="16.5" customHeight="1">
      <c r="A229" s="40"/>
      <c r="B229" s="41"/>
      <c r="C229" s="206" t="s">
        <v>306</v>
      </c>
      <c r="D229" s="206" t="s">
        <v>136</v>
      </c>
      <c r="E229" s="207" t="s">
        <v>307</v>
      </c>
      <c r="F229" s="208" t="s">
        <v>308</v>
      </c>
      <c r="G229" s="209" t="s">
        <v>303</v>
      </c>
      <c r="H229" s="210">
        <v>19.021999999999998</v>
      </c>
      <c r="I229" s="211"/>
      <c r="J229" s="212">
        <f>ROUND(I229*H229,2)</f>
        <v>0</v>
      </c>
      <c r="K229" s="208" t="s">
        <v>140</v>
      </c>
      <c r="L229" s="46"/>
      <c r="M229" s="213" t="s">
        <v>19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141</v>
      </c>
      <c r="AT229" s="217" t="s">
        <v>136</v>
      </c>
      <c r="AU229" s="217" t="s">
        <v>86</v>
      </c>
      <c r="AY229" s="19" t="s">
        <v>133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84</v>
      </c>
      <c r="BK229" s="218">
        <f>ROUND(I229*H229,2)</f>
        <v>0</v>
      </c>
      <c r="BL229" s="19" t="s">
        <v>141</v>
      </c>
      <c r="BM229" s="217" t="s">
        <v>309</v>
      </c>
    </row>
    <row r="230" s="2" customFormat="1">
      <c r="A230" s="40"/>
      <c r="B230" s="41"/>
      <c r="C230" s="42"/>
      <c r="D230" s="219" t="s">
        <v>143</v>
      </c>
      <c r="E230" s="42"/>
      <c r="F230" s="220" t="s">
        <v>310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143</v>
      </c>
      <c r="AU230" s="19" t="s">
        <v>86</v>
      </c>
    </row>
    <row r="231" s="2" customFormat="1" ht="33" customHeight="1">
      <c r="A231" s="40"/>
      <c r="B231" s="41"/>
      <c r="C231" s="206" t="s">
        <v>311</v>
      </c>
      <c r="D231" s="206" t="s">
        <v>136</v>
      </c>
      <c r="E231" s="207" t="s">
        <v>312</v>
      </c>
      <c r="F231" s="208" t="s">
        <v>313</v>
      </c>
      <c r="G231" s="209" t="s">
        <v>303</v>
      </c>
      <c r="H231" s="210">
        <v>19.021999999999998</v>
      </c>
      <c r="I231" s="211"/>
      <c r="J231" s="212">
        <f>ROUND(I231*H231,2)</f>
        <v>0</v>
      </c>
      <c r="K231" s="208" t="s">
        <v>140</v>
      </c>
      <c r="L231" s="46"/>
      <c r="M231" s="213" t="s">
        <v>19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141</v>
      </c>
      <c r="AT231" s="217" t="s">
        <v>136</v>
      </c>
      <c r="AU231" s="217" t="s">
        <v>86</v>
      </c>
      <c r="AY231" s="19" t="s">
        <v>133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141</v>
      </c>
      <c r="BM231" s="217" t="s">
        <v>314</v>
      </c>
    </row>
    <row r="232" s="2" customFormat="1">
      <c r="A232" s="40"/>
      <c r="B232" s="41"/>
      <c r="C232" s="42"/>
      <c r="D232" s="219" t="s">
        <v>143</v>
      </c>
      <c r="E232" s="42"/>
      <c r="F232" s="220" t="s">
        <v>315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143</v>
      </c>
      <c r="AU232" s="19" t="s">
        <v>86</v>
      </c>
    </row>
    <row r="233" s="2" customFormat="1" ht="24.15" customHeight="1">
      <c r="A233" s="40"/>
      <c r="B233" s="41"/>
      <c r="C233" s="206" t="s">
        <v>316</v>
      </c>
      <c r="D233" s="206" t="s">
        <v>136</v>
      </c>
      <c r="E233" s="207" t="s">
        <v>317</v>
      </c>
      <c r="F233" s="208" t="s">
        <v>318</v>
      </c>
      <c r="G233" s="209" t="s">
        <v>303</v>
      </c>
      <c r="H233" s="210">
        <v>266.30799999999999</v>
      </c>
      <c r="I233" s="211"/>
      <c r="J233" s="212">
        <f>ROUND(I233*H233,2)</f>
        <v>0</v>
      </c>
      <c r="K233" s="208" t="s">
        <v>140</v>
      </c>
      <c r="L233" s="46"/>
      <c r="M233" s="213" t="s">
        <v>19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141</v>
      </c>
      <c r="AT233" s="217" t="s">
        <v>136</v>
      </c>
      <c r="AU233" s="217" t="s">
        <v>86</v>
      </c>
      <c r="AY233" s="19" t="s">
        <v>133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84</v>
      </c>
      <c r="BK233" s="218">
        <f>ROUND(I233*H233,2)</f>
        <v>0</v>
      </c>
      <c r="BL233" s="19" t="s">
        <v>141</v>
      </c>
      <c r="BM233" s="217" t="s">
        <v>319</v>
      </c>
    </row>
    <row r="234" s="2" customFormat="1">
      <c r="A234" s="40"/>
      <c r="B234" s="41"/>
      <c r="C234" s="42"/>
      <c r="D234" s="219" t="s">
        <v>143</v>
      </c>
      <c r="E234" s="42"/>
      <c r="F234" s="220" t="s">
        <v>320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143</v>
      </c>
      <c r="AU234" s="19" t="s">
        <v>86</v>
      </c>
    </row>
    <row r="235" s="13" customFormat="1">
      <c r="A235" s="13"/>
      <c r="B235" s="224"/>
      <c r="C235" s="225"/>
      <c r="D235" s="226" t="s">
        <v>145</v>
      </c>
      <c r="E235" s="225"/>
      <c r="F235" s="228" t="s">
        <v>321</v>
      </c>
      <c r="G235" s="225"/>
      <c r="H235" s="229">
        <v>266.30799999999999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145</v>
      </c>
      <c r="AU235" s="235" t="s">
        <v>86</v>
      </c>
      <c r="AV235" s="13" t="s">
        <v>86</v>
      </c>
      <c r="AW235" s="13" t="s">
        <v>4</v>
      </c>
      <c r="AX235" s="13" t="s">
        <v>84</v>
      </c>
      <c r="AY235" s="235" t="s">
        <v>133</v>
      </c>
    </row>
    <row r="236" s="2" customFormat="1" ht="49.05" customHeight="1">
      <c r="A236" s="40"/>
      <c r="B236" s="41"/>
      <c r="C236" s="206" t="s">
        <v>322</v>
      </c>
      <c r="D236" s="206" t="s">
        <v>136</v>
      </c>
      <c r="E236" s="207" t="s">
        <v>323</v>
      </c>
      <c r="F236" s="208" t="s">
        <v>324</v>
      </c>
      <c r="G236" s="209" t="s">
        <v>303</v>
      </c>
      <c r="H236" s="210">
        <v>19.021999999999998</v>
      </c>
      <c r="I236" s="211"/>
      <c r="J236" s="212">
        <f>ROUND(I236*H236,2)</f>
        <v>0</v>
      </c>
      <c r="K236" s="208" t="s">
        <v>140</v>
      </c>
      <c r="L236" s="46"/>
      <c r="M236" s="213" t="s">
        <v>19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141</v>
      </c>
      <c r="AT236" s="217" t="s">
        <v>136</v>
      </c>
      <c r="AU236" s="217" t="s">
        <v>86</v>
      </c>
      <c r="AY236" s="19" t="s">
        <v>133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141</v>
      </c>
      <c r="BM236" s="217" t="s">
        <v>325</v>
      </c>
    </row>
    <row r="237" s="2" customFormat="1">
      <c r="A237" s="40"/>
      <c r="B237" s="41"/>
      <c r="C237" s="42"/>
      <c r="D237" s="219" t="s">
        <v>143</v>
      </c>
      <c r="E237" s="42"/>
      <c r="F237" s="220" t="s">
        <v>326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143</v>
      </c>
      <c r="AU237" s="19" t="s">
        <v>86</v>
      </c>
    </row>
    <row r="238" s="12" customFormat="1" ht="22.8" customHeight="1">
      <c r="A238" s="12"/>
      <c r="B238" s="190"/>
      <c r="C238" s="191"/>
      <c r="D238" s="192" t="s">
        <v>75</v>
      </c>
      <c r="E238" s="204" t="s">
        <v>327</v>
      </c>
      <c r="F238" s="204" t="s">
        <v>328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SUM(P239:P240)</f>
        <v>0</v>
      </c>
      <c r="Q238" s="198"/>
      <c r="R238" s="199">
        <f>SUM(R239:R240)</f>
        <v>0</v>
      </c>
      <c r="S238" s="198"/>
      <c r="T238" s="200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84</v>
      </c>
      <c r="AT238" s="202" t="s">
        <v>75</v>
      </c>
      <c r="AU238" s="202" t="s">
        <v>84</v>
      </c>
      <c r="AY238" s="201" t="s">
        <v>133</v>
      </c>
      <c r="BK238" s="203">
        <f>SUM(BK239:BK240)</f>
        <v>0</v>
      </c>
    </row>
    <row r="239" s="2" customFormat="1" ht="55.5" customHeight="1">
      <c r="A239" s="40"/>
      <c r="B239" s="41"/>
      <c r="C239" s="206" t="s">
        <v>329</v>
      </c>
      <c r="D239" s="206" t="s">
        <v>136</v>
      </c>
      <c r="E239" s="207" t="s">
        <v>330</v>
      </c>
      <c r="F239" s="208" t="s">
        <v>331</v>
      </c>
      <c r="G239" s="209" t="s">
        <v>303</v>
      </c>
      <c r="H239" s="210">
        <v>4.7069999999999999</v>
      </c>
      <c r="I239" s="211"/>
      <c r="J239" s="212">
        <f>ROUND(I239*H239,2)</f>
        <v>0</v>
      </c>
      <c r="K239" s="208" t="s">
        <v>140</v>
      </c>
      <c r="L239" s="46"/>
      <c r="M239" s="213" t="s">
        <v>19</v>
      </c>
      <c r="N239" s="214" t="s">
        <v>47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141</v>
      </c>
      <c r="AT239" s="217" t="s">
        <v>136</v>
      </c>
      <c r="AU239" s="217" t="s">
        <v>86</v>
      </c>
      <c r="AY239" s="19" t="s">
        <v>133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84</v>
      </c>
      <c r="BK239" s="218">
        <f>ROUND(I239*H239,2)</f>
        <v>0</v>
      </c>
      <c r="BL239" s="19" t="s">
        <v>141</v>
      </c>
      <c r="BM239" s="217" t="s">
        <v>332</v>
      </c>
    </row>
    <row r="240" s="2" customFormat="1">
      <c r="A240" s="40"/>
      <c r="B240" s="41"/>
      <c r="C240" s="42"/>
      <c r="D240" s="219" t="s">
        <v>143</v>
      </c>
      <c r="E240" s="42"/>
      <c r="F240" s="220" t="s">
        <v>333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143</v>
      </c>
      <c r="AU240" s="19" t="s">
        <v>86</v>
      </c>
    </row>
    <row r="241" s="12" customFormat="1" ht="25.92" customHeight="1">
      <c r="A241" s="12"/>
      <c r="B241" s="190"/>
      <c r="C241" s="191"/>
      <c r="D241" s="192" t="s">
        <v>75</v>
      </c>
      <c r="E241" s="193" t="s">
        <v>334</v>
      </c>
      <c r="F241" s="193" t="s">
        <v>335</v>
      </c>
      <c r="G241" s="191"/>
      <c r="H241" s="191"/>
      <c r="I241" s="194"/>
      <c r="J241" s="195">
        <f>BK241</f>
        <v>0</v>
      </c>
      <c r="K241" s="191"/>
      <c r="L241" s="196"/>
      <c r="M241" s="197"/>
      <c r="N241" s="198"/>
      <c r="O241" s="198"/>
      <c r="P241" s="199">
        <f>P242+P269+P280+P289+P305+P310+P348+P394</f>
        <v>0</v>
      </c>
      <c r="Q241" s="198"/>
      <c r="R241" s="199">
        <f>R242+R269+R280+R289+R305+R310+R348+R394</f>
        <v>0.82091731999999995</v>
      </c>
      <c r="S241" s="198"/>
      <c r="T241" s="200">
        <f>T242+T269+T280+T289+T305+T310+T348+T394</f>
        <v>3.9680990999999999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86</v>
      </c>
      <c r="AT241" s="202" t="s">
        <v>75</v>
      </c>
      <c r="AU241" s="202" t="s">
        <v>76</v>
      </c>
      <c r="AY241" s="201" t="s">
        <v>133</v>
      </c>
      <c r="BK241" s="203">
        <f>BK242+BK269+BK280+BK289+BK305+BK310+BK348+BK394</f>
        <v>0</v>
      </c>
    </row>
    <row r="242" s="12" customFormat="1" ht="22.8" customHeight="1">
      <c r="A242" s="12"/>
      <c r="B242" s="190"/>
      <c r="C242" s="191"/>
      <c r="D242" s="192" t="s">
        <v>75</v>
      </c>
      <c r="E242" s="204" t="s">
        <v>336</v>
      </c>
      <c r="F242" s="204" t="s">
        <v>337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SUM(P243:P268)</f>
        <v>0</v>
      </c>
      <c r="Q242" s="198"/>
      <c r="R242" s="199">
        <f>SUM(R243:R268)</f>
        <v>0</v>
      </c>
      <c r="S242" s="198"/>
      <c r="T242" s="200">
        <f>SUM(T243:T268)</f>
        <v>2.5642640000000001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86</v>
      </c>
      <c r="AT242" s="202" t="s">
        <v>75</v>
      </c>
      <c r="AU242" s="202" t="s">
        <v>84</v>
      </c>
      <c r="AY242" s="201" t="s">
        <v>133</v>
      </c>
      <c r="BK242" s="203">
        <f>SUM(BK243:BK268)</f>
        <v>0</v>
      </c>
    </row>
    <row r="243" s="2" customFormat="1" ht="55.5" customHeight="1">
      <c r="A243" s="40"/>
      <c r="B243" s="41"/>
      <c r="C243" s="206" t="s">
        <v>338</v>
      </c>
      <c r="D243" s="206" t="s">
        <v>136</v>
      </c>
      <c r="E243" s="207" t="s">
        <v>339</v>
      </c>
      <c r="F243" s="208" t="s">
        <v>340</v>
      </c>
      <c r="G243" s="209" t="s">
        <v>139</v>
      </c>
      <c r="H243" s="210">
        <v>16.34</v>
      </c>
      <c r="I243" s="211"/>
      <c r="J243" s="212">
        <f>ROUND(I243*H243,2)</f>
        <v>0</v>
      </c>
      <c r="K243" s="208" t="s">
        <v>140</v>
      </c>
      <c r="L243" s="46"/>
      <c r="M243" s="213" t="s">
        <v>19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0.0060000000000000001</v>
      </c>
      <c r="T243" s="216">
        <f>S243*H243</f>
        <v>0.098040000000000002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237</v>
      </c>
      <c r="AT243" s="217" t="s">
        <v>136</v>
      </c>
      <c r="AU243" s="217" t="s">
        <v>86</v>
      </c>
      <c r="AY243" s="19" t="s">
        <v>133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237</v>
      </c>
      <c r="BM243" s="217" t="s">
        <v>341</v>
      </c>
    </row>
    <row r="244" s="2" customFormat="1">
      <c r="A244" s="40"/>
      <c r="B244" s="41"/>
      <c r="C244" s="42"/>
      <c r="D244" s="219" t="s">
        <v>143</v>
      </c>
      <c r="E244" s="42"/>
      <c r="F244" s="220" t="s">
        <v>342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86</v>
      </c>
    </row>
    <row r="245" s="15" customFormat="1">
      <c r="A245" s="15"/>
      <c r="B245" s="247"/>
      <c r="C245" s="248"/>
      <c r="D245" s="226" t="s">
        <v>145</v>
      </c>
      <c r="E245" s="249" t="s">
        <v>19</v>
      </c>
      <c r="F245" s="250" t="s">
        <v>256</v>
      </c>
      <c r="G245" s="248"/>
      <c r="H245" s="249" t="s">
        <v>19</v>
      </c>
      <c r="I245" s="251"/>
      <c r="J245" s="248"/>
      <c r="K245" s="248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145</v>
      </c>
      <c r="AU245" s="256" t="s">
        <v>86</v>
      </c>
      <c r="AV245" s="15" t="s">
        <v>84</v>
      </c>
      <c r="AW245" s="15" t="s">
        <v>36</v>
      </c>
      <c r="AX245" s="15" t="s">
        <v>76</v>
      </c>
      <c r="AY245" s="256" t="s">
        <v>133</v>
      </c>
    </row>
    <row r="246" s="13" customFormat="1">
      <c r="A246" s="13"/>
      <c r="B246" s="224"/>
      <c r="C246" s="225"/>
      <c r="D246" s="226" t="s">
        <v>145</v>
      </c>
      <c r="E246" s="227" t="s">
        <v>19</v>
      </c>
      <c r="F246" s="228" t="s">
        <v>257</v>
      </c>
      <c r="G246" s="225"/>
      <c r="H246" s="229">
        <v>16.34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145</v>
      </c>
      <c r="AU246" s="235" t="s">
        <v>86</v>
      </c>
      <c r="AV246" s="13" t="s">
        <v>86</v>
      </c>
      <c r="AW246" s="13" t="s">
        <v>36</v>
      </c>
      <c r="AX246" s="13" t="s">
        <v>76</v>
      </c>
      <c r="AY246" s="235" t="s">
        <v>133</v>
      </c>
    </row>
    <row r="247" s="14" customFormat="1">
      <c r="A247" s="14"/>
      <c r="B247" s="236"/>
      <c r="C247" s="237"/>
      <c r="D247" s="226" t="s">
        <v>145</v>
      </c>
      <c r="E247" s="238" t="s">
        <v>19</v>
      </c>
      <c r="F247" s="239" t="s">
        <v>147</v>
      </c>
      <c r="G247" s="237"/>
      <c r="H247" s="240">
        <v>16.34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145</v>
      </c>
      <c r="AU247" s="246" t="s">
        <v>86</v>
      </c>
      <c r="AV247" s="14" t="s">
        <v>141</v>
      </c>
      <c r="AW247" s="14" t="s">
        <v>36</v>
      </c>
      <c r="AX247" s="14" t="s">
        <v>84</v>
      </c>
      <c r="AY247" s="246" t="s">
        <v>133</v>
      </c>
    </row>
    <row r="248" s="2" customFormat="1" ht="16.5" customHeight="1">
      <c r="A248" s="40"/>
      <c r="B248" s="41"/>
      <c r="C248" s="206" t="s">
        <v>343</v>
      </c>
      <c r="D248" s="206" t="s">
        <v>136</v>
      </c>
      <c r="E248" s="207" t="s">
        <v>344</v>
      </c>
      <c r="F248" s="208" t="s">
        <v>345</v>
      </c>
      <c r="G248" s="209" t="s">
        <v>139</v>
      </c>
      <c r="H248" s="210">
        <v>16.34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47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0.00059999999999999995</v>
      </c>
      <c r="T248" s="216">
        <f>S248*H248</f>
        <v>0.0098039999999999985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237</v>
      </c>
      <c r="AT248" s="217" t="s">
        <v>136</v>
      </c>
      <c r="AU248" s="217" t="s">
        <v>86</v>
      </c>
      <c r="AY248" s="19" t="s">
        <v>133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84</v>
      </c>
      <c r="BK248" s="218">
        <f>ROUND(I248*H248,2)</f>
        <v>0</v>
      </c>
      <c r="BL248" s="19" t="s">
        <v>237</v>
      </c>
      <c r="BM248" s="217" t="s">
        <v>346</v>
      </c>
    </row>
    <row r="249" s="15" customFormat="1">
      <c r="A249" s="15"/>
      <c r="B249" s="247"/>
      <c r="C249" s="248"/>
      <c r="D249" s="226" t="s">
        <v>145</v>
      </c>
      <c r="E249" s="249" t="s">
        <v>19</v>
      </c>
      <c r="F249" s="250" t="s">
        <v>256</v>
      </c>
      <c r="G249" s="248"/>
      <c r="H249" s="249" t="s">
        <v>19</v>
      </c>
      <c r="I249" s="251"/>
      <c r="J249" s="248"/>
      <c r="K249" s="248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145</v>
      </c>
      <c r="AU249" s="256" t="s">
        <v>86</v>
      </c>
      <c r="AV249" s="15" t="s">
        <v>84</v>
      </c>
      <c r="AW249" s="15" t="s">
        <v>36</v>
      </c>
      <c r="AX249" s="15" t="s">
        <v>76</v>
      </c>
      <c r="AY249" s="256" t="s">
        <v>133</v>
      </c>
    </row>
    <row r="250" s="13" customFormat="1">
      <c r="A250" s="13"/>
      <c r="B250" s="224"/>
      <c r="C250" s="225"/>
      <c r="D250" s="226" t="s">
        <v>145</v>
      </c>
      <c r="E250" s="227" t="s">
        <v>19</v>
      </c>
      <c r="F250" s="228" t="s">
        <v>257</v>
      </c>
      <c r="G250" s="225"/>
      <c r="H250" s="229">
        <v>16.34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145</v>
      </c>
      <c r="AU250" s="235" t="s">
        <v>86</v>
      </c>
      <c r="AV250" s="13" t="s">
        <v>86</v>
      </c>
      <c r="AW250" s="13" t="s">
        <v>36</v>
      </c>
      <c r="AX250" s="13" t="s">
        <v>76</v>
      </c>
      <c r="AY250" s="235" t="s">
        <v>133</v>
      </c>
    </row>
    <row r="251" s="14" customFormat="1">
      <c r="A251" s="14"/>
      <c r="B251" s="236"/>
      <c r="C251" s="237"/>
      <c r="D251" s="226" t="s">
        <v>145</v>
      </c>
      <c r="E251" s="238" t="s">
        <v>19</v>
      </c>
      <c r="F251" s="239" t="s">
        <v>147</v>
      </c>
      <c r="G251" s="237"/>
      <c r="H251" s="240">
        <v>16.34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145</v>
      </c>
      <c r="AU251" s="246" t="s">
        <v>86</v>
      </c>
      <c r="AV251" s="14" t="s">
        <v>141</v>
      </c>
      <c r="AW251" s="14" t="s">
        <v>36</v>
      </c>
      <c r="AX251" s="14" t="s">
        <v>84</v>
      </c>
      <c r="AY251" s="246" t="s">
        <v>133</v>
      </c>
    </row>
    <row r="252" s="2" customFormat="1" ht="49.05" customHeight="1">
      <c r="A252" s="40"/>
      <c r="B252" s="41"/>
      <c r="C252" s="206" t="s">
        <v>347</v>
      </c>
      <c r="D252" s="206" t="s">
        <v>136</v>
      </c>
      <c r="E252" s="207" t="s">
        <v>348</v>
      </c>
      <c r="F252" s="208" t="s">
        <v>349</v>
      </c>
      <c r="G252" s="209" t="s">
        <v>139</v>
      </c>
      <c r="H252" s="210">
        <v>12.15</v>
      </c>
      <c r="I252" s="211"/>
      <c r="J252" s="212">
        <f>ROUND(I252*H252,2)</f>
        <v>0</v>
      </c>
      <c r="K252" s="208" t="s">
        <v>140</v>
      </c>
      <c r="L252" s="46"/>
      <c r="M252" s="213" t="s">
        <v>19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0.035000000000000003</v>
      </c>
      <c r="T252" s="216">
        <f>S252*H252</f>
        <v>0.42525000000000007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237</v>
      </c>
      <c r="AT252" s="217" t="s">
        <v>136</v>
      </c>
      <c r="AU252" s="217" t="s">
        <v>86</v>
      </c>
      <c r="AY252" s="19" t="s">
        <v>133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84</v>
      </c>
      <c r="BK252" s="218">
        <f>ROUND(I252*H252,2)</f>
        <v>0</v>
      </c>
      <c r="BL252" s="19" t="s">
        <v>237</v>
      </c>
      <c r="BM252" s="217" t="s">
        <v>350</v>
      </c>
    </row>
    <row r="253" s="2" customFormat="1">
      <c r="A253" s="40"/>
      <c r="B253" s="41"/>
      <c r="C253" s="42"/>
      <c r="D253" s="219" t="s">
        <v>143</v>
      </c>
      <c r="E253" s="42"/>
      <c r="F253" s="220" t="s">
        <v>351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143</v>
      </c>
      <c r="AU253" s="19" t="s">
        <v>86</v>
      </c>
    </row>
    <row r="254" s="15" customFormat="1">
      <c r="A254" s="15"/>
      <c r="B254" s="247"/>
      <c r="C254" s="248"/>
      <c r="D254" s="226" t="s">
        <v>145</v>
      </c>
      <c r="E254" s="249" t="s">
        <v>19</v>
      </c>
      <c r="F254" s="250" t="s">
        <v>288</v>
      </c>
      <c r="G254" s="248"/>
      <c r="H254" s="249" t="s">
        <v>19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145</v>
      </c>
      <c r="AU254" s="256" t="s">
        <v>86</v>
      </c>
      <c r="AV254" s="15" t="s">
        <v>84</v>
      </c>
      <c r="AW254" s="15" t="s">
        <v>36</v>
      </c>
      <c r="AX254" s="15" t="s">
        <v>76</v>
      </c>
      <c r="AY254" s="256" t="s">
        <v>133</v>
      </c>
    </row>
    <row r="255" s="13" customFormat="1">
      <c r="A255" s="13"/>
      <c r="B255" s="224"/>
      <c r="C255" s="225"/>
      <c r="D255" s="226" t="s">
        <v>145</v>
      </c>
      <c r="E255" s="227" t="s">
        <v>19</v>
      </c>
      <c r="F255" s="228" t="s">
        <v>289</v>
      </c>
      <c r="G255" s="225"/>
      <c r="H255" s="229">
        <v>12.15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145</v>
      </c>
      <c r="AU255" s="235" t="s">
        <v>86</v>
      </c>
      <c r="AV255" s="13" t="s">
        <v>86</v>
      </c>
      <c r="AW255" s="13" t="s">
        <v>36</v>
      </c>
      <c r="AX255" s="13" t="s">
        <v>76</v>
      </c>
      <c r="AY255" s="235" t="s">
        <v>133</v>
      </c>
    </row>
    <row r="256" s="14" customFormat="1">
      <c r="A256" s="14"/>
      <c r="B256" s="236"/>
      <c r="C256" s="237"/>
      <c r="D256" s="226" t="s">
        <v>145</v>
      </c>
      <c r="E256" s="238" t="s">
        <v>19</v>
      </c>
      <c r="F256" s="239" t="s">
        <v>147</v>
      </c>
      <c r="G256" s="237"/>
      <c r="H256" s="240">
        <v>12.15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145</v>
      </c>
      <c r="AU256" s="246" t="s">
        <v>86</v>
      </c>
      <c r="AV256" s="14" t="s">
        <v>141</v>
      </c>
      <c r="AW256" s="14" t="s">
        <v>36</v>
      </c>
      <c r="AX256" s="14" t="s">
        <v>84</v>
      </c>
      <c r="AY256" s="246" t="s">
        <v>133</v>
      </c>
    </row>
    <row r="257" s="2" customFormat="1" ht="44.25" customHeight="1">
      <c r="A257" s="40"/>
      <c r="B257" s="41"/>
      <c r="C257" s="206" t="s">
        <v>352</v>
      </c>
      <c r="D257" s="206" t="s">
        <v>136</v>
      </c>
      <c r="E257" s="207" t="s">
        <v>353</v>
      </c>
      <c r="F257" s="208" t="s">
        <v>354</v>
      </c>
      <c r="G257" s="209" t="s">
        <v>139</v>
      </c>
      <c r="H257" s="210">
        <v>17.364999999999998</v>
      </c>
      <c r="I257" s="211"/>
      <c r="J257" s="212">
        <f>ROUND(I257*H257,2)</f>
        <v>0</v>
      </c>
      <c r="K257" s="208" t="s">
        <v>140</v>
      </c>
      <c r="L257" s="46"/>
      <c r="M257" s="213" t="s">
        <v>19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0.014999999999999999</v>
      </c>
      <c r="T257" s="216">
        <f>S257*H257</f>
        <v>0.26047499999999996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237</v>
      </c>
      <c r="AT257" s="217" t="s">
        <v>136</v>
      </c>
      <c r="AU257" s="217" t="s">
        <v>86</v>
      </c>
      <c r="AY257" s="19" t="s">
        <v>133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237</v>
      </c>
      <c r="BM257" s="217" t="s">
        <v>355</v>
      </c>
    </row>
    <row r="258" s="2" customFormat="1">
      <c r="A258" s="40"/>
      <c r="B258" s="41"/>
      <c r="C258" s="42"/>
      <c r="D258" s="219" t="s">
        <v>143</v>
      </c>
      <c r="E258" s="42"/>
      <c r="F258" s="220" t="s">
        <v>356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143</v>
      </c>
      <c r="AU258" s="19" t="s">
        <v>86</v>
      </c>
    </row>
    <row r="259" s="13" customFormat="1">
      <c r="A259" s="13"/>
      <c r="B259" s="224"/>
      <c r="C259" s="225"/>
      <c r="D259" s="226" t="s">
        <v>145</v>
      </c>
      <c r="E259" s="227" t="s">
        <v>19</v>
      </c>
      <c r="F259" s="228" t="s">
        <v>357</v>
      </c>
      <c r="G259" s="225"/>
      <c r="H259" s="229">
        <v>17.364999999999998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145</v>
      </c>
      <c r="AU259" s="235" t="s">
        <v>86</v>
      </c>
      <c r="AV259" s="13" t="s">
        <v>86</v>
      </c>
      <c r="AW259" s="13" t="s">
        <v>36</v>
      </c>
      <c r="AX259" s="13" t="s">
        <v>76</v>
      </c>
      <c r="AY259" s="235" t="s">
        <v>133</v>
      </c>
    </row>
    <row r="260" s="14" customFormat="1">
      <c r="A260" s="14"/>
      <c r="B260" s="236"/>
      <c r="C260" s="237"/>
      <c r="D260" s="226" t="s">
        <v>145</v>
      </c>
      <c r="E260" s="238" t="s">
        <v>19</v>
      </c>
      <c r="F260" s="239" t="s">
        <v>147</v>
      </c>
      <c r="G260" s="237"/>
      <c r="H260" s="240">
        <v>17.364999999999998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145</v>
      </c>
      <c r="AU260" s="246" t="s">
        <v>86</v>
      </c>
      <c r="AV260" s="14" t="s">
        <v>141</v>
      </c>
      <c r="AW260" s="14" t="s">
        <v>36</v>
      </c>
      <c r="AX260" s="14" t="s">
        <v>84</v>
      </c>
      <c r="AY260" s="246" t="s">
        <v>133</v>
      </c>
    </row>
    <row r="261" s="2" customFormat="1" ht="44.25" customHeight="1">
      <c r="A261" s="40"/>
      <c r="B261" s="41"/>
      <c r="C261" s="206" t="s">
        <v>358</v>
      </c>
      <c r="D261" s="206" t="s">
        <v>136</v>
      </c>
      <c r="E261" s="207" t="s">
        <v>359</v>
      </c>
      <c r="F261" s="208" t="s">
        <v>360</v>
      </c>
      <c r="G261" s="209" t="s">
        <v>139</v>
      </c>
      <c r="H261" s="210">
        <v>29.646999999999998</v>
      </c>
      <c r="I261" s="211"/>
      <c r="J261" s="212">
        <f>ROUND(I261*H261,2)</f>
        <v>0</v>
      </c>
      <c r="K261" s="208" t="s">
        <v>140</v>
      </c>
      <c r="L261" s="46"/>
      <c r="M261" s="213" t="s">
        <v>19</v>
      </c>
      <c r="N261" s="214" t="s">
        <v>47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0.035000000000000003</v>
      </c>
      <c r="T261" s="216">
        <f>S261*H261</f>
        <v>1.0376450000000002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237</v>
      </c>
      <c r="AT261" s="217" t="s">
        <v>136</v>
      </c>
      <c r="AU261" s="217" t="s">
        <v>86</v>
      </c>
      <c r="AY261" s="19" t="s">
        <v>133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84</v>
      </c>
      <c r="BK261" s="218">
        <f>ROUND(I261*H261,2)</f>
        <v>0</v>
      </c>
      <c r="BL261" s="19" t="s">
        <v>237</v>
      </c>
      <c r="BM261" s="217" t="s">
        <v>361</v>
      </c>
    </row>
    <row r="262" s="2" customFormat="1">
      <c r="A262" s="40"/>
      <c r="B262" s="41"/>
      <c r="C262" s="42"/>
      <c r="D262" s="219" t="s">
        <v>143</v>
      </c>
      <c r="E262" s="42"/>
      <c r="F262" s="220" t="s">
        <v>362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143</v>
      </c>
      <c r="AU262" s="19" t="s">
        <v>86</v>
      </c>
    </row>
    <row r="263" s="13" customFormat="1">
      <c r="A263" s="13"/>
      <c r="B263" s="224"/>
      <c r="C263" s="225"/>
      <c r="D263" s="226" t="s">
        <v>145</v>
      </c>
      <c r="E263" s="227" t="s">
        <v>19</v>
      </c>
      <c r="F263" s="228" t="s">
        <v>363</v>
      </c>
      <c r="G263" s="225"/>
      <c r="H263" s="229">
        <v>29.646999999999998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145</v>
      </c>
      <c r="AU263" s="235" t="s">
        <v>86</v>
      </c>
      <c r="AV263" s="13" t="s">
        <v>86</v>
      </c>
      <c r="AW263" s="13" t="s">
        <v>36</v>
      </c>
      <c r="AX263" s="13" t="s">
        <v>76</v>
      </c>
      <c r="AY263" s="235" t="s">
        <v>133</v>
      </c>
    </row>
    <row r="264" s="14" customFormat="1">
      <c r="A264" s="14"/>
      <c r="B264" s="236"/>
      <c r="C264" s="237"/>
      <c r="D264" s="226" t="s">
        <v>145</v>
      </c>
      <c r="E264" s="238" t="s">
        <v>19</v>
      </c>
      <c r="F264" s="239" t="s">
        <v>147</v>
      </c>
      <c r="G264" s="237"/>
      <c r="H264" s="240">
        <v>29.646999999999998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145</v>
      </c>
      <c r="AU264" s="246" t="s">
        <v>86</v>
      </c>
      <c r="AV264" s="14" t="s">
        <v>141</v>
      </c>
      <c r="AW264" s="14" t="s">
        <v>36</v>
      </c>
      <c r="AX264" s="14" t="s">
        <v>84</v>
      </c>
      <c r="AY264" s="246" t="s">
        <v>133</v>
      </c>
    </row>
    <row r="265" s="2" customFormat="1" ht="44.25" customHeight="1">
      <c r="A265" s="40"/>
      <c r="B265" s="41"/>
      <c r="C265" s="206" t="s">
        <v>364</v>
      </c>
      <c r="D265" s="206" t="s">
        <v>136</v>
      </c>
      <c r="E265" s="207" t="s">
        <v>365</v>
      </c>
      <c r="F265" s="208" t="s">
        <v>366</v>
      </c>
      <c r="G265" s="209" t="s">
        <v>139</v>
      </c>
      <c r="H265" s="210">
        <v>16.289999999999999</v>
      </c>
      <c r="I265" s="211"/>
      <c r="J265" s="212">
        <f>ROUND(I265*H265,2)</f>
        <v>0</v>
      </c>
      <c r="K265" s="208" t="s">
        <v>140</v>
      </c>
      <c r="L265" s="46"/>
      <c r="M265" s="213" t="s">
        <v>19</v>
      </c>
      <c r="N265" s="214" t="s">
        <v>47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0.044999999999999998</v>
      </c>
      <c r="T265" s="216">
        <f>S265*H265</f>
        <v>0.73304999999999998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237</v>
      </c>
      <c r="AT265" s="217" t="s">
        <v>136</v>
      </c>
      <c r="AU265" s="217" t="s">
        <v>86</v>
      </c>
      <c r="AY265" s="19" t="s">
        <v>133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84</v>
      </c>
      <c r="BK265" s="218">
        <f>ROUND(I265*H265,2)</f>
        <v>0</v>
      </c>
      <c r="BL265" s="19" t="s">
        <v>237</v>
      </c>
      <c r="BM265" s="217" t="s">
        <v>367</v>
      </c>
    </row>
    <row r="266" s="2" customFormat="1">
      <c r="A266" s="40"/>
      <c r="B266" s="41"/>
      <c r="C266" s="42"/>
      <c r="D266" s="219" t="s">
        <v>143</v>
      </c>
      <c r="E266" s="42"/>
      <c r="F266" s="220" t="s">
        <v>368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143</v>
      </c>
      <c r="AU266" s="19" t="s">
        <v>86</v>
      </c>
    </row>
    <row r="267" s="13" customFormat="1">
      <c r="A267" s="13"/>
      <c r="B267" s="224"/>
      <c r="C267" s="225"/>
      <c r="D267" s="226" t="s">
        <v>145</v>
      </c>
      <c r="E267" s="227" t="s">
        <v>19</v>
      </c>
      <c r="F267" s="228" t="s">
        <v>369</v>
      </c>
      <c r="G267" s="225"/>
      <c r="H267" s="229">
        <v>16.289999999999999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145</v>
      </c>
      <c r="AU267" s="235" t="s">
        <v>86</v>
      </c>
      <c r="AV267" s="13" t="s">
        <v>86</v>
      </c>
      <c r="AW267" s="13" t="s">
        <v>36</v>
      </c>
      <c r="AX267" s="13" t="s">
        <v>76</v>
      </c>
      <c r="AY267" s="235" t="s">
        <v>133</v>
      </c>
    </row>
    <row r="268" s="14" customFormat="1">
      <c r="A268" s="14"/>
      <c r="B268" s="236"/>
      <c r="C268" s="237"/>
      <c r="D268" s="226" t="s">
        <v>145</v>
      </c>
      <c r="E268" s="238" t="s">
        <v>19</v>
      </c>
      <c r="F268" s="239" t="s">
        <v>147</v>
      </c>
      <c r="G268" s="237"/>
      <c r="H268" s="240">
        <v>16.289999999999999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145</v>
      </c>
      <c r="AU268" s="246" t="s">
        <v>86</v>
      </c>
      <c r="AV268" s="14" t="s">
        <v>141</v>
      </c>
      <c r="AW268" s="14" t="s">
        <v>36</v>
      </c>
      <c r="AX268" s="14" t="s">
        <v>84</v>
      </c>
      <c r="AY268" s="246" t="s">
        <v>133</v>
      </c>
    </row>
    <row r="269" s="12" customFormat="1" ht="22.8" customHeight="1">
      <c r="A269" s="12"/>
      <c r="B269" s="190"/>
      <c r="C269" s="191"/>
      <c r="D269" s="192" t="s">
        <v>75</v>
      </c>
      <c r="E269" s="204" t="s">
        <v>370</v>
      </c>
      <c r="F269" s="204" t="s">
        <v>371</v>
      </c>
      <c r="G269" s="191"/>
      <c r="H269" s="191"/>
      <c r="I269" s="194"/>
      <c r="J269" s="205">
        <f>BK269</f>
        <v>0</v>
      </c>
      <c r="K269" s="191"/>
      <c r="L269" s="196"/>
      <c r="M269" s="197"/>
      <c r="N269" s="198"/>
      <c r="O269" s="198"/>
      <c r="P269" s="199">
        <f>SUM(P270:P279)</f>
        <v>0</v>
      </c>
      <c r="Q269" s="198"/>
      <c r="R269" s="199">
        <f>SUM(R270:R279)</f>
        <v>0.00148</v>
      </c>
      <c r="S269" s="198"/>
      <c r="T269" s="200">
        <f>SUM(T270:T279)</f>
        <v>0.029610000000000001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1" t="s">
        <v>86</v>
      </c>
      <c r="AT269" s="202" t="s">
        <v>75</v>
      </c>
      <c r="AU269" s="202" t="s">
        <v>84</v>
      </c>
      <c r="AY269" s="201" t="s">
        <v>133</v>
      </c>
      <c r="BK269" s="203">
        <f>SUM(BK270:BK279)</f>
        <v>0</v>
      </c>
    </row>
    <row r="270" s="2" customFormat="1" ht="24.15" customHeight="1">
      <c r="A270" s="40"/>
      <c r="B270" s="41"/>
      <c r="C270" s="206" t="s">
        <v>372</v>
      </c>
      <c r="D270" s="206" t="s">
        <v>136</v>
      </c>
      <c r="E270" s="207" t="s">
        <v>373</v>
      </c>
      <c r="F270" s="208" t="s">
        <v>374</v>
      </c>
      <c r="G270" s="209" t="s">
        <v>375</v>
      </c>
      <c r="H270" s="210">
        <v>1</v>
      </c>
      <c r="I270" s="211"/>
      <c r="J270" s="212">
        <f>ROUND(I270*H270,2)</f>
        <v>0</v>
      </c>
      <c r="K270" s="208" t="s">
        <v>140</v>
      </c>
      <c r="L270" s="46"/>
      <c r="M270" s="213" t="s">
        <v>19</v>
      </c>
      <c r="N270" s="214" t="s">
        <v>47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0.029610000000000001</v>
      </c>
      <c r="T270" s="216">
        <f>S270*H270</f>
        <v>0.029610000000000001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237</v>
      </c>
      <c r="AT270" s="217" t="s">
        <v>136</v>
      </c>
      <c r="AU270" s="217" t="s">
        <v>86</v>
      </c>
      <c r="AY270" s="19" t="s">
        <v>133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84</v>
      </c>
      <c r="BK270" s="218">
        <f>ROUND(I270*H270,2)</f>
        <v>0</v>
      </c>
      <c r="BL270" s="19" t="s">
        <v>237</v>
      </c>
      <c r="BM270" s="217" t="s">
        <v>376</v>
      </c>
    </row>
    <row r="271" s="2" customFormat="1">
      <c r="A271" s="40"/>
      <c r="B271" s="41"/>
      <c r="C271" s="42"/>
      <c r="D271" s="219" t="s">
        <v>143</v>
      </c>
      <c r="E271" s="42"/>
      <c r="F271" s="220" t="s">
        <v>377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143</v>
      </c>
      <c r="AU271" s="19" t="s">
        <v>86</v>
      </c>
    </row>
    <row r="272" s="13" customFormat="1">
      <c r="A272" s="13"/>
      <c r="B272" s="224"/>
      <c r="C272" s="225"/>
      <c r="D272" s="226" t="s">
        <v>145</v>
      </c>
      <c r="E272" s="227" t="s">
        <v>19</v>
      </c>
      <c r="F272" s="228" t="s">
        <v>378</v>
      </c>
      <c r="G272" s="225"/>
      <c r="H272" s="229">
        <v>1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145</v>
      </c>
      <c r="AU272" s="235" t="s">
        <v>86</v>
      </c>
      <c r="AV272" s="13" t="s">
        <v>86</v>
      </c>
      <c r="AW272" s="13" t="s">
        <v>36</v>
      </c>
      <c r="AX272" s="13" t="s">
        <v>76</v>
      </c>
      <c r="AY272" s="235" t="s">
        <v>133</v>
      </c>
    </row>
    <row r="273" s="14" customFormat="1">
      <c r="A273" s="14"/>
      <c r="B273" s="236"/>
      <c r="C273" s="237"/>
      <c r="D273" s="226" t="s">
        <v>145</v>
      </c>
      <c r="E273" s="238" t="s">
        <v>19</v>
      </c>
      <c r="F273" s="239" t="s">
        <v>147</v>
      </c>
      <c r="G273" s="237"/>
      <c r="H273" s="240">
        <v>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145</v>
      </c>
      <c r="AU273" s="246" t="s">
        <v>86</v>
      </c>
      <c r="AV273" s="14" t="s">
        <v>141</v>
      </c>
      <c r="AW273" s="14" t="s">
        <v>36</v>
      </c>
      <c r="AX273" s="14" t="s">
        <v>84</v>
      </c>
      <c r="AY273" s="246" t="s">
        <v>133</v>
      </c>
    </row>
    <row r="274" s="2" customFormat="1" ht="24.15" customHeight="1">
      <c r="A274" s="40"/>
      <c r="B274" s="41"/>
      <c r="C274" s="206" t="s">
        <v>379</v>
      </c>
      <c r="D274" s="206" t="s">
        <v>136</v>
      </c>
      <c r="E274" s="207" t="s">
        <v>380</v>
      </c>
      <c r="F274" s="208" t="s">
        <v>381</v>
      </c>
      <c r="G274" s="209" t="s">
        <v>375</v>
      </c>
      <c r="H274" s="210">
        <v>1</v>
      </c>
      <c r="I274" s="211"/>
      <c r="J274" s="212">
        <f>ROUND(I274*H274,2)</f>
        <v>0</v>
      </c>
      <c r="K274" s="208" t="s">
        <v>140</v>
      </c>
      <c r="L274" s="46"/>
      <c r="M274" s="213" t="s">
        <v>19</v>
      </c>
      <c r="N274" s="214" t="s">
        <v>47</v>
      </c>
      <c r="O274" s="86"/>
      <c r="P274" s="215">
        <f>O274*H274</f>
        <v>0</v>
      </c>
      <c r="Q274" s="215">
        <v>0.00148</v>
      </c>
      <c r="R274" s="215">
        <f>Q274*H274</f>
        <v>0.00148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237</v>
      </c>
      <c r="AT274" s="217" t="s">
        <v>136</v>
      </c>
      <c r="AU274" s="217" t="s">
        <v>86</v>
      </c>
      <c r="AY274" s="19" t="s">
        <v>133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84</v>
      </c>
      <c r="BK274" s="218">
        <f>ROUND(I274*H274,2)</f>
        <v>0</v>
      </c>
      <c r="BL274" s="19" t="s">
        <v>237</v>
      </c>
      <c r="BM274" s="217" t="s">
        <v>382</v>
      </c>
    </row>
    <row r="275" s="2" customFormat="1">
      <c r="A275" s="40"/>
      <c r="B275" s="41"/>
      <c r="C275" s="42"/>
      <c r="D275" s="219" t="s">
        <v>143</v>
      </c>
      <c r="E275" s="42"/>
      <c r="F275" s="220" t="s">
        <v>383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143</v>
      </c>
      <c r="AU275" s="19" t="s">
        <v>86</v>
      </c>
    </row>
    <row r="276" s="13" customFormat="1">
      <c r="A276" s="13"/>
      <c r="B276" s="224"/>
      <c r="C276" s="225"/>
      <c r="D276" s="226" t="s">
        <v>145</v>
      </c>
      <c r="E276" s="227" t="s">
        <v>19</v>
      </c>
      <c r="F276" s="228" t="s">
        <v>378</v>
      </c>
      <c r="G276" s="225"/>
      <c r="H276" s="229">
        <v>1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145</v>
      </c>
      <c r="AU276" s="235" t="s">
        <v>86</v>
      </c>
      <c r="AV276" s="13" t="s">
        <v>86</v>
      </c>
      <c r="AW276" s="13" t="s">
        <v>36</v>
      </c>
      <c r="AX276" s="13" t="s">
        <v>76</v>
      </c>
      <c r="AY276" s="235" t="s">
        <v>133</v>
      </c>
    </row>
    <row r="277" s="14" customFormat="1">
      <c r="A277" s="14"/>
      <c r="B277" s="236"/>
      <c r="C277" s="237"/>
      <c r="D277" s="226" t="s">
        <v>145</v>
      </c>
      <c r="E277" s="238" t="s">
        <v>19</v>
      </c>
      <c r="F277" s="239" t="s">
        <v>147</v>
      </c>
      <c r="G277" s="237"/>
      <c r="H277" s="240">
        <v>1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145</v>
      </c>
      <c r="AU277" s="246" t="s">
        <v>86</v>
      </c>
      <c r="AV277" s="14" t="s">
        <v>141</v>
      </c>
      <c r="AW277" s="14" t="s">
        <v>36</v>
      </c>
      <c r="AX277" s="14" t="s">
        <v>84</v>
      </c>
      <c r="AY277" s="246" t="s">
        <v>133</v>
      </c>
    </row>
    <row r="278" s="2" customFormat="1" ht="49.05" customHeight="1">
      <c r="A278" s="40"/>
      <c r="B278" s="41"/>
      <c r="C278" s="206" t="s">
        <v>384</v>
      </c>
      <c r="D278" s="206" t="s">
        <v>136</v>
      </c>
      <c r="E278" s="207" t="s">
        <v>385</v>
      </c>
      <c r="F278" s="208" t="s">
        <v>386</v>
      </c>
      <c r="G278" s="209" t="s">
        <v>303</v>
      </c>
      <c r="H278" s="210">
        <v>0.001</v>
      </c>
      <c r="I278" s="211"/>
      <c r="J278" s="212">
        <f>ROUND(I278*H278,2)</f>
        <v>0</v>
      </c>
      <c r="K278" s="208" t="s">
        <v>140</v>
      </c>
      <c r="L278" s="46"/>
      <c r="M278" s="213" t="s">
        <v>19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237</v>
      </c>
      <c r="AT278" s="217" t="s">
        <v>136</v>
      </c>
      <c r="AU278" s="217" t="s">
        <v>86</v>
      </c>
      <c r="AY278" s="19" t="s">
        <v>133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237</v>
      </c>
      <c r="BM278" s="217" t="s">
        <v>387</v>
      </c>
    </row>
    <row r="279" s="2" customFormat="1">
      <c r="A279" s="40"/>
      <c r="B279" s="41"/>
      <c r="C279" s="42"/>
      <c r="D279" s="219" t="s">
        <v>143</v>
      </c>
      <c r="E279" s="42"/>
      <c r="F279" s="220" t="s">
        <v>388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143</v>
      </c>
      <c r="AU279" s="19" t="s">
        <v>86</v>
      </c>
    </row>
    <row r="280" s="12" customFormat="1" ht="22.8" customHeight="1">
      <c r="A280" s="12"/>
      <c r="B280" s="190"/>
      <c r="C280" s="191"/>
      <c r="D280" s="192" t="s">
        <v>75</v>
      </c>
      <c r="E280" s="204" t="s">
        <v>389</v>
      </c>
      <c r="F280" s="204" t="s">
        <v>390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SUM(P281:P288)</f>
        <v>0</v>
      </c>
      <c r="Q280" s="198"/>
      <c r="R280" s="199">
        <f>SUM(R281:R288)</f>
        <v>0</v>
      </c>
      <c r="S280" s="198"/>
      <c r="T280" s="200">
        <f>SUM(T281:T288)</f>
        <v>0.02102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86</v>
      </c>
      <c r="AT280" s="202" t="s">
        <v>75</v>
      </c>
      <c r="AU280" s="202" t="s">
        <v>84</v>
      </c>
      <c r="AY280" s="201" t="s">
        <v>133</v>
      </c>
      <c r="BK280" s="203">
        <f>SUM(BK281:BK288)</f>
        <v>0</v>
      </c>
    </row>
    <row r="281" s="2" customFormat="1" ht="21.75" customHeight="1">
      <c r="A281" s="40"/>
      <c r="B281" s="41"/>
      <c r="C281" s="206" t="s">
        <v>391</v>
      </c>
      <c r="D281" s="206" t="s">
        <v>136</v>
      </c>
      <c r="E281" s="207" t="s">
        <v>392</v>
      </c>
      <c r="F281" s="208" t="s">
        <v>393</v>
      </c>
      <c r="G281" s="209" t="s">
        <v>394</v>
      </c>
      <c r="H281" s="210">
        <v>1</v>
      </c>
      <c r="I281" s="211"/>
      <c r="J281" s="212">
        <f>ROUND(I281*H281,2)</f>
        <v>0</v>
      </c>
      <c r="K281" s="208" t="s">
        <v>140</v>
      </c>
      <c r="L281" s="46"/>
      <c r="M281" s="213" t="s">
        <v>19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0.019460000000000002</v>
      </c>
      <c r="T281" s="216">
        <f>S281*H281</f>
        <v>0.019460000000000002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237</v>
      </c>
      <c r="AT281" s="217" t="s">
        <v>136</v>
      </c>
      <c r="AU281" s="217" t="s">
        <v>86</v>
      </c>
      <c r="AY281" s="19" t="s">
        <v>133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237</v>
      </c>
      <c r="BM281" s="217" t="s">
        <v>395</v>
      </c>
    </row>
    <row r="282" s="2" customFormat="1">
      <c r="A282" s="40"/>
      <c r="B282" s="41"/>
      <c r="C282" s="42"/>
      <c r="D282" s="219" t="s">
        <v>143</v>
      </c>
      <c r="E282" s="42"/>
      <c r="F282" s="220" t="s">
        <v>396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143</v>
      </c>
      <c r="AU282" s="19" t="s">
        <v>86</v>
      </c>
    </row>
    <row r="283" s="13" customFormat="1">
      <c r="A283" s="13"/>
      <c r="B283" s="224"/>
      <c r="C283" s="225"/>
      <c r="D283" s="226" t="s">
        <v>145</v>
      </c>
      <c r="E283" s="227" t="s">
        <v>19</v>
      </c>
      <c r="F283" s="228" t="s">
        <v>378</v>
      </c>
      <c r="G283" s="225"/>
      <c r="H283" s="229">
        <v>1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145</v>
      </c>
      <c r="AU283" s="235" t="s">
        <v>86</v>
      </c>
      <c r="AV283" s="13" t="s">
        <v>86</v>
      </c>
      <c r="AW283" s="13" t="s">
        <v>36</v>
      </c>
      <c r="AX283" s="13" t="s">
        <v>76</v>
      </c>
      <c r="AY283" s="235" t="s">
        <v>133</v>
      </c>
    </row>
    <row r="284" s="14" customFormat="1">
      <c r="A284" s="14"/>
      <c r="B284" s="236"/>
      <c r="C284" s="237"/>
      <c r="D284" s="226" t="s">
        <v>145</v>
      </c>
      <c r="E284" s="238" t="s">
        <v>19</v>
      </c>
      <c r="F284" s="239" t="s">
        <v>147</v>
      </c>
      <c r="G284" s="237"/>
      <c r="H284" s="240">
        <v>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145</v>
      </c>
      <c r="AU284" s="246" t="s">
        <v>86</v>
      </c>
      <c r="AV284" s="14" t="s">
        <v>141</v>
      </c>
      <c r="AW284" s="14" t="s">
        <v>36</v>
      </c>
      <c r="AX284" s="14" t="s">
        <v>84</v>
      </c>
      <c r="AY284" s="246" t="s">
        <v>133</v>
      </c>
    </row>
    <row r="285" s="2" customFormat="1" ht="16.5" customHeight="1">
      <c r="A285" s="40"/>
      <c r="B285" s="41"/>
      <c r="C285" s="206" t="s">
        <v>397</v>
      </c>
      <c r="D285" s="206" t="s">
        <v>136</v>
      </c>
      <c r="E285" s="207" t="s">
        <v>398</v>
      </c>
      <c r="F285" s="208" t="s">
        <v>399</v>
      </c>
      <c r="G285" s="209" t="s">
        <v>394</v>
      </c>
      <c r="H285" s="210">
        <v>1</v>
      </c>
      <c r="I285" s="211"/>
      <c r="J285" s="212">
        <f>ROUND(I285*H285,2)</f>
        <v>0</v>
      </c>
      <c r="K285" s="208" t="s">
        <v>140</v>
      </c>
      <c r="L285" s="46"/>
      <c r="M285" s="213" t="s">
        <v>19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0.00156</v>
      </c>
      <c r="T285" s="216">
        <f>S285*H285</f>
        <v>0.00156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237</v>
      </c>
      <c r="AT285" s="217" t="s">
        <v>136</v>
      </c>
      <c r="AU285" s="217" t="s">
        <v>86</v>
      </c>
      <c r="AY285" s="19" t="s">
        <v>133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237</v>
      </c>
      <c r="BM285" s="217" t="s">
        <v>400</v>
      </c>
    </row>
    <row r="286" s="2" customFormat="1">
      <c r="A286" s="40"/>
      <c r="B286" s="41"/>
      <c r="C286" s="42"/>
      <c r="D286" s="219" t="s">
        <v>143</v>
      </c>
      <c r="E286" s="42"/>
      <c r="F286" s="220" t="s">
        <v>401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143</v>
      </c>
      <c r="AU286" s="19" t="s">
        <v>86</v>
      </c>
    </row>
    <row r="287" s="13" customFormat="1">
      <c r="A287" s="13"/>
      <c r="B287" s="224"/>
      <c r="C287" s="225"/>
      <c r="D287" s="226" t="s">
        <v>145</v>
      </c>
      <c r="E287" s="227" t="s">
        <v>19</v>
      </c>
      <c r="F287" s="228" t="s">
        <v>378</v>
      </c>
      <c r="G287" s="225"/>
      <c r="H287" s="229">
        <v>1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145</v>
      </c>
      <c r="AU287" s="235" t="s">
        <v>86</v>
      </c>
      <c r="AV287" s="13" t="s">
        <v>86</v>
      </c>
      <c r="AW287" s="13" t="s">
        <v>36</v>
      </c>
      <c r="AX287" s="13" t="s">
        <v>76</v>
      </c>
      <c r="AY287" s="235" t="s">
        <v>133</v>
      </c>
    </row>
    <row r="288" s="14" customFormat="1">
      <c r="A288" s="14"/>
      <c r="B288" s="236"/>
      <c r="C288" s="237"/>
      <c r="D288" s="226" t="s">
        <v>145</v>
      </c>
      <c r="E288" s="238" t="s">
        <v>19</v>
      </c>
      <c r="F288" s="239" t="s">
        <v>147</v>
      </c>
      <c r="G288" s="237"/>
      <c r="H288" s="240">
        <v>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145</v>
      </c>
      <c r="AU288" s="246" t="s">
        <v>86</v>
      </c>
      <c r="AV288" s="14" t="s">
        <v>141</v>
      </c>
      <c r="AW288" s="14" t="s">
        <v>36</v>
      </c>
      <c r="AX288" s="14" t="s">
        <v>84</v>
      </c>
      <c r="AY288" s="246" t="s">
        <v>133</v>
      </c>
    </row>
    <row r="289" s="12" customFormat="1" ht="22.8" customHeight="1">
      <c r="A289" s="12"/>
      <c r="B289" s="190"/>
      <c r="C289" s="191"/>
      <c r="D289" s="192" t="s">
        <v>75</v>
      </c>
      <c r="E289" s="204" t="s">
        <v>402</v>
      </c>
      <c r="F289" s="204" t="s">
        <v>403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SUM(P290:P304)</f>
        <v>0</v>
      </c>
      <c r="Q289" s="198"/>
      <c r="R289" s="199">
        <f>SUM(R290:R304)</f>
        <v>0.037846600000000001</v>
      </c>
      <c r="S289" s="198"/>
      <c r="T289" s="200">
        <f>SUM(T290:T304)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86</v>
      </c>
      <c r="AT289" s="202" t="s">
        <v>75</v>
      </c>
      <c r="AU289" s="202" t="s">
        <v>84</v>
      </c>
      <c r="AY289" s="201" t="s">
        <v>133</v>
      </c>
      <c r="BK289" s="203">
        <f>SUM(BK290:BK304)</f>
        <v>0</v>
      </c>
    </row>
    <row r="290" s="2" customFormat="1" ht="37.8" customHeight="1">
      <c r="A290" s="40"/>
      <c r="B290" s="41"/>
      <c r="C290" s="206" t="s">
        <v>404</v>
      </c>
      <c r="D290" s="206" t="s">
        <v>136</v>
      </c>
      <c r="E290" s="207" t="s">
        <v>405</v>
      </c>
      <c r="F290" s="208" t="s">
        <v>406</v>
      </c>
      <c r="G290" s="209" t="s">
        <v>139</v>
      </c>
      <c r="H290" s="210">
        <v>6.7000000000000002</v>
      </c>
      <c r="I290" s="211"/>
      <c r="J290" s="212">
        <f>ROUND(I290*H290,2)</f>
        <v>0</v>
      </c>
      <c r="K290" s="208" t="s">
        <v>140</v>
      </c>
      <c r="L290" s="46"/>
      <c r="M290" s="213" t="s">
        <v>19</v>
      </c>
      <c r="N290" s="214" t="s">
        <v>47</v>
      </c>
      <c r="O290" s="86"/>
      <c r="P290" s="215">
        <f>O290*H290</f>
        <v>0</v>
      </c>
      <c r="Q290" s="215">
        <v>0.00125</v>
      </c>
      <c r="R290" s="215">
        <f>Q290*H290</f>
        <v>0.0083750000000000005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237</v>
      </c>
      <c r="AT290" s="217" t="s">
        <v>136</v>
      </c>
      <c r="AU290" s="217" t="s">
        <v>86</v>
      </c>
      <c r="AY290" s="19" t="s">
        <v>133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84</v>
      </c>
      <c r="BK290" s="218">
        <f>ROUND(I290*H290,2)</f>
        <v>0</v>
      </c>
      <c r="BL290" s="19" t="s">
        <v>237</v>
      </c>
      <c r="BM290" s="217" t="s">
        <v>407</v>
      </c>
    </row>
    <row r="291" s="2" customFormat="1">
      <c r="A291" s="40"/>
      <c r="B291" s="41"/>
      <c r="C291" s="42"/>
      <c r="D291" s="219" t="s">
        <v>143</v>
      </c>
      <c r="E291" s="42"/>
      <c r="F291" s="220" t="s">
        <v>408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143</v>
      </c>
      <c r="AU291" s="19" t="s">
        <v>86</v>
      </c>
    </row>
    <row r="292" s="15" customFormat="1">
      <c r="A292" s="15"/>
      <c r="B292" s="247"/>
      <c r="C292" s="248"/>
      <c r="D292" s="226" t="s">
        <v>145</v>
      </c>
      <c r="E292" s="249" t="s">
        <v>19</v>
      </c>
      <c r="F292" s="250" t="s">
        <v>409</v>
      </c>
      <c r="G292" s="248"/>
      <c r="H292" s="249" t="s">
        <v>19</v>
      </c>
      <c r="I292" s="251"/>
      <c r="J292" s="248"/>
      <c r="K292" s="248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145</v>
      </c>
      <c r="AU292" s="256" t="s">
        <v>86</v>
      </c>
      <c r="AV292" s="15" t="s">
        <v>84</v>
      </c>
      <c r="AW292" s="15" t="s">
        <v>36</v>
      </c>
      <c r="AX292" s="15" t="s">
        <v>76</v>
      </c>
      <c r="AY292" s="256" t="s">
        <v>133</v>
      </c>
    </row>
    <row r="293" s="13" customFormat="1">
      <c r="A293" s="13"/>
      <c r="B293" s="224"/>
      <c r="C293" s="225"/>
      <c r="D293" s="226" t="s">
        <v>145</v>
      </c>
      <c r="E293" s="227" t="s">
        <v>19</v>
      </c>
      <c r="F293" s="228" t="s">
        <v>229</v>
      </c>
      <c r="G293" s="225"/>
      <c r="H293" s="229">
        <v>6.7000000000000002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145</v>
      </c>
      <c r="AU293" s="235" t="s">
        <v>86</v>
      </c>
      <c r="AV293" s="13" t="s">
        <v>86</v>
      </c>
      <c r="AW293" s="13" t="s">
        <v>36</v>
      </c>
      <c r="AX293" s="13" t="s">
        <v>76</v>
      </c>
      <c r="AY293" s="235" t="s">
        <v>133</v>
      </c>
    </row>
    <row r="294" s="14" customFormat="1">
      <c r="A294" s="14"/>
      <c r="B294" s="236"/>
      <c r="C294" s="237"/>
      <c r="D294" s="226" t="s">
        <v>145</v>
      </c>
      <c r="E294" s="238" t="s">
        <v>19</v>
      </c>
      <c r="F294" s="239" t="s">
        <v>147</v>
      </c>
      <c r="G294" s="237"/>
      <c r="H294" s="240">
        <v>6.7000000000000002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145</v>
      </c>
      <c r="AU294" s="246" t="s">
        <v>86</v>
      </c>
      <c r="AV294" s="14" t="s">
        <v>141</v>
      </c>
      <c r="AW294" s="14" t="s">
        <v>36</v>
      </c>
      <c r="AX294" s="14" t="s">
        <v>84</v>
      </c>
      <c r="AY294" s="246" t="s">
        <v>133</v>
      </c>
    </row>
    <row r="295" s="2" customFormat="1" ht="37.8" customHeight="1">
      <c r="A295" s="40"/>
      <c r="B295" s="41"/>
      <c r="C295" s="257" t="s">
        <v>410</v>
      </c>
      <c r="D295" s="257" t="s">
        <v>411</v>
      </c>
      <c r="E295" s="258" t="s">
        <v>412</v>
      </c>
      <c r="F295" s="259" t="s">
        <v>413</v>
      </c>
      <c r="G295" s="260" t="s">
        <v>139</v>
      </c>
      <c r="H295" s="261">
        <v>7.7050000000000001</v>
      </c>
      <c r="I295" s="262"/>
      <c r="J295" s="263">
        <f>ROUND(I295*H295,2)</f>
        <v>0</v>
      </c>
      <c r="K295" s="259" t="s">
        <v>140</v>
      </c>
      <c r="L295" s="264"/>
      <c r="M295" s="265" t="s">
        <v>19</v>
      </c>
      <c r="N295" s="266" t="s">
        <v>47</v>
      </c>
      <c r="O295" s="86"/>
      <c r="P295" s="215">
        <f>O295*H295</f>
        <v>0</v>
      </c>
      <c r="Q295" s="215">
        <v>0.00382</v>
      </c>
      <c r="R295" s="215">
        <f>Q295*H295</f>
        <v>0.0294331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338</v>
      </c>
      <c r="AT295" s="217" t="s">
        <v>411</v>
      </c>
      <c r="AU295" s="217" t="s">
        <v>86</v>
      </c>
      <c r="AY295" s="19" t="s">
        <v>133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84</v>
      </c>
      <c r="BK295" s="218">
        <f>ROUND(I295*H295,2)</f>
        <v>0</v>
      </c>
      <c r="BL295" s="19" t="s">
        <v>237</v>
      </c>
      <c r="BM295" s="217" t="s">
        <v>414</v>
      </c>
    </row>
    <row r="296" s="13" customFormat="1">
      <c r="A296" s="13"/>
      <c r="B296" s="224"/>
      <c r="C296" s="225"/>
      <c r="D296" s="226" t="s">
        <v>145</v>
      </c>
      <c r="E296" s="227" t="s">
        <v>19</v>
      </c>
      <c r="F296" s="228" t="s">
        <v>415</v>
      </c>
      <c r="G296" s="225"/>
      <c r="H296" s="229">
        <v>7.7050000000000001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145</v>
      </c>
      <c r="AU296" s="235" t="s">
        <v>86</v>
      </c>
      <c r="AV296" s="13" t="s">
        <v>86</v>
      </c>
      <c r="AW296" s="13" t="s">
        <v>36</v>
      </c>
      <c r="AX296" s="13" t="s">
        <v>76</v>
      </c>
      <c r="AY296" s="235" t="s">
        <v>133</v>
      </c>
    </row>
    <row r="297" s="14" customFormat="1">
      <c r="A297" s="14"/>
      <c r="B297" s="236"/>
      <c r="C297" s="237"/>
      <c r="D297" s="226" t="s">
        <v>145</v>
      </c>
      <c r="E297" s="238" t="s">
        <v>19</v>
      </c>
      <c r="F297" s="239" t="s">
        <v>147</v>
      </c>
      <c r="G297" s="237"/>
      <c r="H297" s="240">
        <v>7.7050000000000001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145</v>
      </c>
      <c r="AU297" s="246" t="s">
        <v>86</v>
      </c>
      <c r="AV297" s="14" t="s">
        <v>141</v>
      </c>
      <c r="AW297" s="14" t="s">
        <v>36</v>
      </c>
      <c r="AX297" s="14" t="s">
        <v>84</v>
      </c>
      <c r="AY297" s="246" t="s">
        <v>133</v>
      </c>
    </row>
    <row r="298" s="2" customFormat="1" ht="44.25" customHeight="1">
      <c r="A298" s="40"/>
      <c r="B298" s="41"/>
      <c r="C298" s="206" t="s">
        <v>416</v>
      </c>
      <c r="D298" s="206" t="s">
        <v>136</v>
      </c>
      <c r="E298" s="207" t="s">
        <v>417</v>
      </c>
      <c r="F298" s="208" t="s">
        <v>418</v>
      </c>
      <c r="G298" s="209" t="s">
        <v>217</v>
      </c>
      <c r="H298" s="210">
        <v>3.8500000000000001</v>
      </c>
      <c r="I298" s="211"/>
      <c r="J298" s="212">
        <f>ROUND(I298*H298,2)</f>
        <v>0</v>
      </c>
      <c r="K298" s="208" t="s">
        <v>140</v>
      </c>
      <c r="L298" s="46"/>
      <c r="M298" s="213" t="s">
        <v>19</v>
      </c>
      <c r="N298" s="214" t="s">
        <v>47</v>
      </c>
      <c r="O298" s="86"/>
      <c r="P298" s="215">
        <f>O298*H298</f>
        <v>0</v>
      </c>
      <c r="Q298" s="215">
        <v>1.0000000000000001E-05</v>
      </c>
      <c r="R298" s="215">
        <f>Q298*H298</f>
        <v>3.8500000000000001E-05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237</v>
      </c>
      <c r="AT298" s="217" t="s">
        <v>136</v>
      </c>
      <c r="AU298" s="217" t="s">
        <v>86</v>
      </c>
      <c r="AY298" s="19" t="s">
        <v>133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84</v>
      </c>
      <c r="BK298" s="218">
        <f>ROUND(I298*H298,2)</f>
        <v>0</v>
      </c>
      <c r="BL298" s="19" t="s">
        <v>237</v>
      </c>
      <c r="BM298" s="217" t="s">
        <v>419</v>
      </c>
    </row>
    <row r="299" s="2" customFormat="1">
      <c r="A299" s="40"/>
      <c r="B299" s="41"/>
      <c r="C299" s="42"/>
      <c r="D299" s="219" t="s">
        <v>143</v>
      </c>
      <c r="E299" s="42"/>
      <c r="F299" s="220" t="s">
        <v>420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143</v>
      </c>
      <c r="AU299" s="19" t="s">
        <v>86</v>
      </c>
    </row>
    <row r="300" s="15" customFormat="1">
      <c r="A300" s="15"/>
      <c r="B300" s="247"/>
      <c r="C300" s="248"/>
      <c r="D300" s="226" t="s">
        <v>145</v>
      </c>
      <c r="E300" s="249" t="s">
        <v>19</v>
      </c>
      <c r="F300" s="250" t="s">
        <v>409</v>
      </c>
      <c r="G300" s="248"/>
      <c r="H300" s="249" t="s">
        <v>19</v>
      </c>
      <c r="I300" s="251"/>
      <c r="J300" s="248"/>
      <c r="K300" s="248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145</v>
      </c>
      <c r="AU300" s="256" t="s">
        <v>86</v>
      </c>
      <c r="AV300" s="15" t="s">
        <v>84</v>
      </c>
      <c r="AW300" s="15" t="s">
        <v>36</v>
      </c>
      <c r="AX300" s="15" t="s">
        <v>76</v>
      </c>
      <c r="AY300" s="256" t="s">
        <v>133</v>
      </c>
    </row>
    <row r="301" s="13" customFormat="1">
      <c r="A301" s="13"/>
      <c r="B301" s="224"/>
      <c r="C301" s="225"/>
      <c r="D301" s="226" t="s">
        <v>145</v>
      </c>
      <c r="E301" s="227" t="s">
        <v>19</v>
      </c>
      <c r="F301" s="228" t="s">
        <v>421</v>
      </c>
      <c r="G301" s="225"/>
      <c r="H301" s="229">
        <v>3.8500000000000001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145</v>
      </c>
      <c r="AU301" s="235" t="s">
        <v>86</v>
      </c>
      <c r="AV301" s="13" t="s">
        <v>86</v>
      </c>
      <c r="AW301" s="13" t="s">
        <v>36</v>
      </c>
      <c r="AX301" s="13" t="s">
        <v>76</v>
      </c>
      <c r="AY301" s="235" t="s">
        <v>133</v>
      </c>
    </row>
    <row r="302" s="14" customFormat="1">
      <c r="A302" s="14"/>
      <c r="B302" s="236"/>
      <c r="C302" s="237"/>
      <c r="D302" s="226" t="s">
        <v>145</v>
      </c>
      <c r="E302" s="238" t="s">
        <v>19</v>
      </c>
      <c r="F302" s="239" t="s">
        <v>147</v>
      </c>
      <c r="G302" s="237"/>
      <c r="H302" s="240">
        <v>3.8500000000000001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145</v>
      </c>
      <c r="AU302" s="246" t="s">
        <v>86</v>
      </c>
      <c r="AV302" s="14" t="s">
        <v>141</v>
      </c>
      <c r="AW302" s="14" t="s">
        <v>36</v>
      </c>
      <c r="AX302" s="14" t="s">
        <v>84</v>
      </c>
      <c r="AY302" s="246" t="s">
        <v>133</v>
      </c>
    </row>
    <row r="303" s="2" customFormat="1" ht="76.35" customHeight="1">
      <c r="A303" s="40"/>
      <c r="B303" s="41"/>
      <c r="C303" s="206" t="s">
        <v>422</v>
      </c>
      <c r="D303" s="206" t="s">
        <v>136</v>
      </c>
      <c r="E303" s="207" t="s">
        <v>423</v>
      </c>
      <c r="F303" s="208" t="s">
        <v>424</v>
      </c>
      <c r="G303" s="209" t="s">
        <v>303</v>
      </c>
      <c r="H303" s="210">
        <v>0.037999999999999999</v>
      </c>
      <c r="I303" s="211"/>
      <c r="J303" s="212">
        <f>ROUND(I303*H303,2)</f>
        <v>0</v>
      </c>
      <c r="K303" s="208" t="s">
        <v>140</v>
      </c>
      <c r="L303" s="46"/>
      <c r="M303" s="213" t="s">
        <v>19</v>
      </c>
      <c r="N303" s="214" t="s">
        <v>47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237</v>
      </c>
      <c r="AT303" s="217" t="s">
        <v>136</v>
      </c>
      <c r="AU303" s="217" t="s">
        <v>86</v>
      </c>
      <c r="AY303" s="19" t="s">
        <v>133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84</v>
      </c>
      <c r="BK303" s="218">
        <f>ROUND(I303*H303,2)</f>
        <v>0</v>
      </c>
      <c r="BL303" s="19" t="s">
        <v>237</v>
      </c>
      <c r="BM303" s="217" t="s">
        <v>425</v>
      </c>
    </row>
    <row r="304" s="2" customFormat="1">
      <c r="A304" s="40"/>
      <c r="B304" s="41"/>
      <c r="C304" s="42"/>
      <c r="D304" s="219" t="s">
        <v>143</v>
      </c>
      <c r="E304" s="42"/>
      <c r="F304" s="220" t="s">
        <v>426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143</v>
      </c>
      <c r="AU304" s="19" t="s">
        <v>86</v>
      </c>
    </row>
    <row r="305" s="12" customFormat="1" ht="22.8" customHeight="1">
      <c r="A305" s="12"/>
      <c r="B305" s="190"/>
      <c r="C305" s="191"/>
      <c r="D305" s="192" t="s">
        <v>75</v>
      </c>
      <c r="E305" s="204" t="s">
        <v>427</v>
      </c>
      <c r="F305" s="204" t="s">
        <v>428</v>
      </c>
      <c r="G305" s="191"/>
      <c r="H305" s="191"/>
      <c r="I305" s="194"/>
      <c r="J305" s="205">
        <f>BK305</f>
        <v>0</v>
      </c>
      <c r="K305" s="191"/>
      <c r="L305" s="196"/>
      <c r="M305" s="197"/>
      <c r="N305" s="198"/>
      <c r="O305" s="198"/>
      <c r="P305" s="199">
        <f>SUM(P306:P309)</f>
        <v>0</v>
      </c>
      <c r="Q305" s="198"/>
      <c r="R305" s="199">
        <f>SUM(R306:R309)</f>
        <v>0</v>
      </c>
      <c r="S305" s="198"/>
      <c r="T305" s="200">
        <f>SUM(T306:T309)</f>
        <v>0.024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1" t="s">
        <v>86</v>
      </c>
      <c r="AT305" s="202" t="s">
        <v>75</v>
      </c>
      <c r="AU305" s="202" t="s">
        <v>84</v>
      </c>
      <c r="AY305" s="201" t="s">
        <v>133</v>
      </c>
      <c r="BK305" s="203">
        <f>SUM(BK306:BK309)</f>
        <v>0</v>
      </c>
    </row>
    <row r="306" s="2" customFormat="1" ht="21.75" customHeight="1">
      <c r="A306" s="40"/>
      <c r="B306" s="41"/>
      <c r="C306" s="206" t="s">
        <v>429</v>
      </c>
      <c r="D306" s="206" t="s">
        <v>136</v>
      </c>
      <c r="E306" s="207" t="s">
        <v>430</v>
      </c>
      <c r="F306" s="208" t="s">
        <v>431</v>
      </c>
      <c r="G306" s="209" t="s">
        <v>375</v>
      </c>
      <c r="H306" s="210">
        <v>1</v>
      </c>
      <c r="I306" s="211"/>
      <c r="J306" s="212">
        <f>ROUND(I306*H306,2)</f>
        <v>0</v>
      </c>
      <c r="K306" s="208" t="s">
        <v>140</v>
      </c>
      <c r="L306" s="46"/>
      <c r="M306" s="213" t="s">
        <v>19</v>
      </c>
      <c r="N306" s="214" t="s">
        <v>47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0.024</v>
      </c>
      <c r="T306" s="216">
        <f>S306*H306</f>
        <v>0.024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237</v>
      </c>
      <c r="AT306" s="217" t="s">
        <v>136</v>
      </c>
      <c r="AU306" s="217" t="s">
        <v>86</v>
      </c>
      <c r="AY306" s="19" t="s">
        <v>133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84</v>
      </c>
      <c r="BK306" s="218">
        <f>ROUND(I306*H306,2)</f>
        <v>0</v>
      </c>
      <c r="BL306" s="19" t="s">
        <v>237</v>
      </c>
      <c r="BM306" s="217" t="s">
        <v>432</v>
      </c>
    </row>
    <row r="307" s="2" customFormat="1">
      <c r="A307" s="40"/>
      <c r="B307" s="41"/>
      <c r="C307" s="42"/>
      <c r="D307" s="219" t="s">
        <v>143</v>
      </c>
      <c r="E307" s="42"/>
      <c r="F307" s="220" t="s">
        <v>433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143</v>
      </c>
      <c r="AU307" s="19" t="s">
        <v>86</v>
      </c>
    </row>
    <row r="308" s="13" customFormat="1">
      <c r="A308" s="13"/>
      <c r="B308" s="224"/>
      <c r="C308" s="225"/>
      <c r="D308" s="226" t="s">
        <v>145</v>
      </c>
      <c r="E308" s="227" t="s">
        <v>19</v>
      </c>
      <c r="F308" s="228" t="s">
        <v>84</v>
      </c>
      <c r="G308" s="225"/>
      <c r="H308" s="229">
        <v>1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145</v>
      </c>
      <c r="AU308" s="235" t="s">
        <v>86</v>
      </c>
      <c r="AV308" s="13" t="s">
        <v>86</v>
      </c>
      <c r="AW308" s="13" t="s">
        <v>36</v>
      </c>
      <c r="AX308" s="13" t="s">
        <v>76</v>
      </c>
      <c r="AY308" s="235" t="s">
        <v>133</v>
      </c>
    </row>
    <row r="309" s="14" customFormat="1">
      <c r="A309" s="14"/>
      <c r="B309" s="236"/>
      <c r="C309" s="237"/>
      <c r="D309" s="226" t="s">
        <v>145</v>
      </c>
      <c r="E309" s="238" t="s">
        <v>19</v>
      </c>
      <c r="F309" s="239" t="s">
        <v>147</v>
      </c>
      <c r="G309" s="237"/>
      <c r="H309" s="240">
        <v>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145</v>
      </c>
      <c r="AU309" s="246" t="s">
        <v>86</v>
      </c>
      <c r="AV309" s="14" t="s">
        <v>141</v>
      </c>
      <c r="AW309" s="14" t="s">
        <v>36</v>
      </c>
      <c r="AX309" s="14" t="s">
        <v>84</v>
      </c>
      <c r="AY309" s="246" t="s">
        <v>133</v>
      </c>
    </row>
    <row r="310" s="12" customFormat="1" ht="22.8" customHeight="1">
      <c r="A310" s="12"/>
      <c r="B310" s="190"/>
      <c r="C310" s="191"/>
      <c r="D310" s="192" t="s">
        <v>75</v>
      </c>
      <c r="E310" s="204" t="s">
        <v>434</v>
      </c>
      <c r="F310" s="204" t="s">
        <v>435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SUM(P311:P347)</f>
        <v>0</v>
      </c>
      <c r="Q310" s="198"/>
      <c r="R310" s="199">
        <f>SUM(R311:R347)</f>
        <v>0.25870779999999999</v>
      </c>
      <c r="S310" s="198"/>
      <c r="T310" s="200">
        <f>SUM(T311:T347)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86</v>
      </c>
      <c r="AT310" s="202" t="s">
        <v>75</v>
      </c>
      <c r="AU310" s="202" t="s">
        <v>84</v>
      </c>
      <c r="AY310" s="201" t="s">
        <v>133</v>
      </c>
      <c r="BK310" s="203">
        <f>SUM(BK311:BK347)</f>
        <v>0</v>
      </c>
    </row>
    <row r="311" s="2" customFormat="1" ht="24.15" customHeight="1">
      <c r="A311" s="40"/>
      <c r="B311" s="41"/>
      <c r="C311" s="206" t="s">
        <v>436</v>
      </c>
      <c r="D311" s="206" t="s">
        <v>136</v>
      </c>
      <c r="E311" s="207" t="s">
        <v>437</v>
      </c>
      <c r="F311" s="208" t="s">
        <v>438</v>
      </c>
      <c r="G311" s="209" t="s">
        <v>139</v>
      </c>
      <c r="H311" s="210">
        <v>6.7000000000000002</v>
      </c>
      <c r="I311" s="211"/>
      <c r="J311" s="212">
        <f>ROUND(I311*H311,2)</f>
        <v>0</v>
      </c>
      <c r="K311" s="208" t="s">
        <v>140</v>
      </c>
      <c r="L311" s="46"/>
      <c r="M311" s="213" t="s">
        <v>19</v>
      </c>
      <c r="N311" s="214" t="s">
        <v>47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237</v>
      </c>
      <c r="AT311" s="217" t="s">
        <v>136</v>
      </c>
      <c r="AU311" s="217" t="s">
        <v>86</v>
      </c>
      <c r="AY311" s="19" t="s">
        <v>133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84</v>
      </c>
      <c r="BK311" s="218">
        <f>ROUND(I311*H311,2)</f>
        <v>0</v>
      </c>
      <c r="BL311" s="19" t="s">
        <v>237</v>
      </c>
      <c r="BM311" s="217" t="s">
        <v>439</v>
      </c>
    </row>
    <row r="312" s="2" customFormat="1">
      <c r="A312" s="40"/>
      <c r="B312" s="41"/>
      <c r="C312" s="42"/>
      <c r="D312" s="219" t="s">
        <v>143</v>
      </c>
      <c r="E312" s="42"/>
      <c r="F312" s="220" t="s">
        <v>440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143</v>
      </c>
      <c r="AU312" s="19" t="s">
        <v>86</v>
      </c>
    </row>
    <row r="313" s="13" customFormat="1">
      <c r="A313" s="13"/>
      <c r="B313" s="224"/>
      <c r="C313" s="225"/>
      <c r="D313" s="226" t="s">
        <v>145</v>
      </c>
      <c r="E313" s="227" t="s">
        <v>19</v>
      </c>
      <c r="F313" s="228" t="s">
        <v>229</v>
      </c>
      <c r="G313" s="225"/>
      <c r="H313" s="229">
        <v>6.7000000000000002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145</v>
      </c>
      <c r="AU313" s="235" t="s">
        <v>86</v>
      </c>
      <c r="AV313" s="13" t="s">
        <v>86</v>
      </c>
      <c r="AW313" s="13" t="s">
        <v>36</v>
      </c>
      <c r="AX313" s="13" t="s">
        <v>76</v>
      </c>
      <c r="AY313" s="235" t="s">
        <v>133</v>
      </c>
    </row>
    <row r="314" s="14" customFormat="1">
      <c r="A314" s="14"/>
      <c r="B314" s="236"/>
      <c r="C314" s="237"/>
      <c r="D314" s="226" t="s">
        <v>145</v>
      </c>
      <c r="E314" s="238" t="s">
        <v>19</v>
      </c>
      <c r="F314" s="239" t="s">
        <v>147</v>
      </c>
      <c r="G314" s="237"/>
      <c r="H314" s="240">
        <v>6.7000000000000002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145</v>
      </c>
      <c r="AU314" s="246" t="s">
        <v>86</v>
      </c>
      <c r="AV314" s="14" t="s">
        <v>141</v>
      </c>
      <c r="AW314" s="14" t="s">
        <v>36</v>
      </c>
      <c r="AX314" s="14" t="s">
        <v>84</v>
      </c>
      <c r="AY314" s="246" t="s">
        <v>133</v>
      </c>
    </row>
    <row r="315" s="2" customFormat="1" ht="24.15" customHeight="1">
      <c r="A315" s="40"/>
      <c r="B315" s="41"/>
      <c r="C315" s="206" t="s">
        <v>441</v>
      </c>
      <c r="D315" s="206" t="s">
        <v>136</v>
      </c>
      <c r="E315" s="207" t="s">
        <v>442</v>
      </c>
      <c r="F315" s="208" t="s">
        <v>443</v>
      </c>
      <c r="G315" s="209" t="s">
        <v>139</v>
      </c>
      <c r="H315" s="210">
        <v>6.7000000000000002</v>
      </c>
      <c r="I315" s="211"/>
      <c r="J315" s="212">
        <f>ROUND(I315*H315,2)</f>
        <v>0</v>
      </c>
      <c r="K315" s="208" t="s">
        <v>140</v>
      </c>
      <c r="L315" s="46"/>
      <c r="M315" s="213" t="s">
        <v>19</v>
      </c>
      <c r="N315" s="214" t="s">
        <v>47</v>
      </c>
      <c r="O315" s="86"/>
      <c r="P315" s="215">
        <f>O315*H315</f>
        <v>0</v>
      </c>
      <c r="Q315" s="215">
        <v>0.00029999999999999997</v>
      </c>
      <c r="R315" s="215">
        <f>Q315*H315</f>
        <v>0.0020100000000000001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237</v>
      </c>
      <c r="AT315" s="217" t="s">
        <v>136</v>
      </c>
      <c r="AU315" s="217" t="s">
        <v>86</v>
      </c>
      <c r="AY315" s="19" t="s">
        <v>133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237</v>
      </c>
      <c r="BM315" s="217" t="s">
        <v>444</v>
      </c>
    </row>
    <row r="316" s="2" customFormat="1">
      <c r="A316" s="40"/>
      <c r="B316" s="41"/>
      <c r="C316" s="42"/>
      <c r="D316" s="219" t="s">
        <v>143</v>
      </c>
      <c r="E316" s="42"/>
      <c r="F316" s="220" t="s">
        <v>445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143</v>
      </c>
      <c r="AU316" s="19" t="s">
        <v>86</v>
      </c>
    </row>
    <row r="317" s="13" customFormat="1">
      <c r="A317" s="13"/>
      <c r="B317" s="224"/>
      <c r="C317" s="225"/>
      <c r="D317" s="226" t="s">
        <v>145</v>
      </c>
      <c r="E317" s="227" t="s">
        <v>19</v>
      </c>
      <c r="F317" s="228" t="s">
        <v>229</v>
      </c>
      <c r="G317" s="225"/>
      <c r="H317" s="229">
        <v>6.7000000000000002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145</v>
      </c>
      <c r="AU317" s="235" t="s">
        <v>86</v>
      </c>
      <c r="AV317" s="13" t="s">
        <v>86</v>
      </c>
      <c r="AW317" s="13" t="s">
        <v>36</v>
      </c>
      <c r="AX317" s="13" t="s">
        <v>76</v>
      </c>
      <c r="AY317" s="235" t="s">
        <v>133</v>
      </c>
    </row>
    <row r="318" s="14" customFormat="1">
      <c r="A318" s="14"/>
      <c r="B318" s="236"/>
      <c r="C318" s="237"/>
      <c r="D318" s="226" t="s">
        <v>145</v>
      </c>
      <c r="E318" s="238" t="s">
        <v>19</v>
      </c>
      <c r="F318" s="239" t="s">
        <v>147</v>
      </c>
      <c r="G318" s="237"/>
      <c r="H318" s="240">
        <v>6.7000000000000002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145</v>
      </c>
      <c r="AU318" s="246" t="s">
        <v>86</v>
      </c>
      <c r="AV318" s="14" t="s">
        <v>141</v>
      </c>
      <c r="AW318" s="14" t="s">
        <v>36</v>
      </c>
      <c r="AX318" s="14" t="s">
        <v>84</v>
      </c>
      <c r="AY318" s="246" t="s">
        <v>133</v>
      </c>
    </row>
    <row r="319" s="2" customFormat="1" ht="24.15" customHeight="1">
      <c r="A319" s="40"/>
      <c r="B319" s="41"/>
      <c r="C319" s="206" t="s">
        <v>446</v>
      </c>
      <c r="D319" s="206" t="s">
        <v>136</v>
      </c>
      <c r="E319" s="207" t="s">
        <v>447</v>
      </c>
      <c r="F319" s="208" t="s">
        <v>448</v>
      </c>
      <c r="G319" s="209" t="s">
        <v>139</v>
      </c>
      <c r="H319" s="210">
        <v>6.7000000000000002</v>
      </c>
      <c r="I319" s="211"/>
      <c r="J319" s="212">
        <f>ROUND(I319*H319,2)</f>
        <v>0</v>
      </c>
      <c r="K319" s="208" t="s">
        <v>140</v>
      </c>
      <c r="L319" s="46"/>
      <c r="M319" s="213" t="s">
        <v>19</v>
      </c>
      <c r="N319" s="214" t="s">
        <v>47</v>
      </c>
      <c r="O319" s="86"/>
      <c r="P319" s="215">
        <f>O319*H319</f>
        <v>0</v>
      </c>
      <c r="Q319" s="215">
        <v>0.0015</v>
      </c>
      <c r="R319" s="215">
        <f>Q319*H319</f>
        <v>0.01005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237</v>
      </c>
      <c r="AT319" s="217" t="s">
        <v>136</v>
      </c>
      <c r="AU319" s="217" t="s">
        <v>86</v>
      </c>
      <c r="AY319" s="19" t="s">
        <v>133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237</v>
      </c>
      <c r="BM319" s="217" t="s">
        <v>449</v>
      </c>
    </row>
    <row r="320" s="2" customFormat="1">
      <c r="A320" s="40"/>
      <c r="B320" s="41"/>
      <c r="C320" s="42"/>
      <c r="D320" s="219" t="s">
        <v>143</v>
      </c>
      <c r="E320" s="42"/>
      <c r="F320" s="220" t="s">
        <v>450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143</v>
      </c>
      <c r="AU320" s="19" t="s">
        <v>86</v>
      </c>
    </row>
    <row r="321" s="13" customFormat="1">
      <c r="A321" s="13"/>
      <c r="B321" s="224"/>
      <c r="C321" s="225"/>
      <c r="D321" s="226" t="s">
        <v>145</v>
      </c>
      <c r="E321" s="227" t="s">
        <v>19</v>
      </c>
      <c r="F321" s="228" t="s">
        <v>229</v>
      </c>
      <c r="G321" s="225"/>
      <c r="H321" s="229">
        <v>6.7000000000000002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145</v>
      </c>
      <c r="AU321" s="235" t="s">
        <v>86</v>
      </c>
      <c r="AV321" s="13" t="s">
        <v>86</v>
      </c>
      <c r="AW321" s="13" t="s">
        <v>36</v>
      </c>
      <c r="AX321" s="13" t="s">
        <v>76</v>
      </c>
      <c r="AY321" s="235" t="s">
        <v>133</v>
      </c>
    </row>
    <row r="322" s="14" customFormat="1">
      <c r="A322" s="14"/>
      <c r="B322" s="236"/>
      <c r="C322" s="237"/>
      <c r="D322" s="226" t="s">
        <v>145</v>
      </c>
      <c r="E322" s="238" t="s">
        <v>19</v>
      </c>
      <c r="F322" s="239" t="s">
        <v>147</v>
      </c>
      <c r="G322" s="237"/>
      <c r="H322" s="240">
        <v>6.7000000000000002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145</v>
      </c>
      <c r="AU322" s="246" t="s">
        <v>86</v>
      </c>
      <c r="AV322" s="14" t="s">
        <v>141</v>
      </c>
      <c r="AW322" s="14" t="s">
        <v>36</v>
      </c>
      <c r="AX322" s="14" t="s">
        <v>84</v>
      </c>
      <c r="AY322" s="246" t="s">
        <v>133</v>
      </c>
    </row>
    <row r="323" s="2" customFormat="1" ht="24.15" customHeight="1">
      <c r="A323" s="40"/>
      <c r="B323" s="41"/>
      <c r="C323" s="206" t="s">
        <v>451</v>
      </c>
      <c r="D323" s="206" t="s">
        <v>136</v>
      </c>
      <c r="E323" s="207" t="s">
        <v>452</v>
      </c>
      <c r="F323" s="208" t="s">
        <v>453</v>
      </c>
      <c r="G323" s="209" t="s">
        <v>217</v>
      </c>
      <c r="H323" s="210">
        <v>10.18</v>
      </c>
      <c r="I323" s="211"/>
      <c r="J323" s="212">
        <f>ROUND(I323*H323,2)</f>
        <v>0</v>
      </c>
      <c r="K323" s="208" t="s">
        <v>140</v>
      </c>
      <c r="L323" s="46"/>
      <c r="M323" s="213" t="s">
        <v>19</v>
      </c>
      <c r="N323" s="214" t="s">
        <v>47</v>
      </c>
      <c r="O323" s="86"/>
      <c r="P323" s="215">
        <f>O323*H323</f>
        <v>0</v>
      </c>
      <c r="Q323" s="215">
        <v>0.00142</v>
      </c>
      <c r="R323" s="215">
        <f>Q323*H323</f>
        <v>0.014455600000000001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237</v>
      </c>
      <c r="AT323" s="217" t="s">
        <v>136</v>
      </c>
      <c r="AU323" s="217" t="s">
        <v>86</v>
      </c>
      <c r="AY323" s="19" t="s">
        <v>133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84</v>
      </c>
      <c r="BK323" s="218">
        <f>ROUND(I323*H323,2)</f>
        <v>0</v>
      </c>
      <c r="BL323" s="19" t="s">
        <v>237</v>
      </c>
      <c r="BM323" s="217" t="s">
        <v>454</v>
      </c>
    </row>
    <row r="324" s="2" customFormat="1">
      <c r="A324" s="40"/>
      <c r="B324" s="41"/>
      <c r="C324" s="42"/>
      <c r="D324" s="219" t="s">
        <v>143</v>
      </c>
      <c r="E324" s="42"/>
      <c r="F324" s="220" t="s">
        <v>455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143</v>
      </c>
      <c r="AU324" s="19" t="s">
        <v>86</v>
      </c>
    </row>
    <row r="325" s="13" customFormat="1">
      <c r="A325" s="13"/>
      <c r="B325" s="224"/>
      <c r="C325" s="225"/>
      <c r="D325" s="226" t="s">
        <v>145</v>
      </c>
      <c r="E325" s="227" t="s">
        <v>19</v>
      </c>
      <c r="F325" s="228" t="s">
        <v>456</v>
      </c>
      <c r="G325" s="225"/>
      <c r="H325" s="229">
        <v>10.18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145</v>
      </c>
      <c r="AU325" s="235" t="s">
        <v>86</v>
      </c>
      <c r="AV325" s="13" t="s">
        <v>86</v>
      </c>
      <c r="AW325" s="13" t="s">
        <v>36</v>
      </c>
      <c r="AX325" s="13" t="s">
        <v>76</v>
      </c>
      <c r="AY325" s="235" t="s">
        <v>133</v>
      </c>
    </row>
    <row r="326" s="14" customFormat="1">
      <c r="A326" s="14"/>
      <c r="B326" s="236"/>
      <c r="C326" s="237"/>
      <c r="D326" s="226" t="s">
        <v>145</v>
      </c>
      <c r="E326" s="238" t="s">
        <v>19</v>
      </c>
      <c r="F326" s="239" t="s">
        <v>147</v>
      </c>
      <c r="G326" s="237"/>
      <c r="H326" s="240">
        <v>10.18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145</v>
      </c>
      <c r="AU326" s="246" t="s">
        <v>86</v>
      </c>
      <c r="AV326" s="14" t="s">
        <v>141</v>
      </c>
      <c r="AW326" s="14" t="s">
        <v>36</v>
      </c>
      <c r="AX326" s="14" t="s">
        <v>84</v>
      </c>
      <c r="AY326" s="246" t="s">
        <v>133</v>
      </c>
    </row>
    <row r="327" s="2" customFormat="1" ht="24.15" customHeight="1">
      <c r="A327" s="40"/>
      <c r="B327" s="41"/>
      <c r="C327" s="206" t="s">
        <v>457</v>
      </c>
      <c r="D327" s="206" t="s">
        <v>136</v>
      </c>
      <c r="E327" s="207" t="s">
        <v>458</v>
      </c>
      <c r="F327" s="208" t="s">
        <v>459</v>
      </c>
      <c r="G327" s="209" t="s">
        <v>375</v>
      </c>
      <c r="H327" s="210">
        <v>4</v>
      </c>
      <c r="I327" s="211"/>
      <c r="J327" s="212">
        <f>ROUND(I327*H327,2)</f>
        <v>0</v>
      </c>
      <c r="K327" s="208" t="s">
        <v>140</v>
      </c>
      <c r="L327" s="46"/>
      <c r="M327" s="213" t="s">
        <v>19</v>
      </c>
      <c r="N327" s="214" t="s">
        <v>47</v>
      </c>
      <c r="O327" s="86"/>
      <c r="P327" s="215">
        <f>O327*H327</f>
        <v>0</v>
      </c>
      <c r="Q327" s="215">
        <v>0.00021000000000000001</v>
      </c>
      <c r="R327" s="215">
        <f>Q327*H327</f>
        <v>0.00084000000000000003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237</v>
      </c>
      <c r="AT327" s="217" t="s">
        <v>136</v>
      </c>
      <c r="AU327" s="217" t="s">
        <v>86</v>
      </c>
      <c r="AY327" s="19" t="s">
        <v>133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84</v>
      </c>
      <c r="BK327" s="218">
        <f>ROUND(I327*H327,2)</f>
        <v>0</v>
      </c>
      <c r="BL327" s="19" t="s">
        <v>237</v>
      </c>
      <c r="BM327" s="217" t="s">
        <v>460</v>
      </c>
    </row>
    <row r="328" s="2" customFormat="1">
      <c r="A328" s="40"/>
      <c r="B328" s="41"/>
      <c r="C328" s="42"/>
      <c r="D328" s="219" t="s">
        <v>143</v>
      </c>
      <c r="E328" s="42"/>
      <c r="F328" s="220" t="s">
        <v>461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143</v>
      </c>
      <c r="AU328" s="19" t="s">
        <v>86</v>
      </c>
    </row>
    <row r="329" s="13" customFormat="1">
      <c r="A329" s="13"/>
      <c r="B329" s="224"/>
      <c r="C329" s="225"/>
      <c r="D329" s="226" t="s">
        <v>145</v>
      </c>
      <c r="E329" s="227" t="s">
        <v>19</v>
      </c>
      <c r="F329" s="228" t="s">
        <v>462</v>
      </c>
      <c r="G329" s="225"/>
      <c r="H329" s="229">
        <v>4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145</v>
      </c>
      <c r="AU329" s="235" t="s">
        <v>86</v>
      </c>
      <c r="AV329" s="13" t="s">
        <v>86</v>
      </c>
      <c r="AW329" s="13" t="s">
        <v>36</v>
      </c>
      <c r="AX329" s="13" t="s">
        <v>76</v>
      </c>
      <c r="AY329" s="235" t="s">
        <v>133</v>
      </c>
    </row>
    <row r="330" s="14" customFormat="1">
      <c r="A330" s="14"/>
      <c r="B330" s="236"/>
      <c r="C330" s="237"/>
      <c r="D330" s="226" t="s">
        <v>145</v>
      </c>
      <c r="E330" s="238" t="s">
        <v>19</v>
      </c>
      <c r="F330" s="239" t="s">
        <v>147</v>
      </c>
      <c r="G330" s="237"/>
      <c r="H330" s="240">
        <v>4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145</v>
      </c>
      <c r="AU330" s="246" t="s">
        <v>86</v>
      </c>
      <c r="AV330" s="14" t="s">
        <v>141</v>
      </c>
      <c r="AW330" s="14" t="s">
        <v>36</v>
      </c>
      <c r="AX330" s="14" t="s">
        <v>84</v>
      </c>
      <c r="AY330" s="246" t="s">
        <v>133</v>
      </c>
    </row>
    <row r="331" s="2" customFormat="1" ht="37.8" customHeight="1">
      <c r="A331" s="40"/>
      <c r="B331" s="41"/>
      <c r="C331" s="206" t="s">
        <v>463</v>
      </c>
      <c r="D331" s="206" t="s">
        <v>136</v>
      </c>
      <c r="E331" s="207" t="s">
        <v>464</v>
      </c>
      <c r="F331" s="208" t="s">
        <v>465</v>
      </c>
      <c r="G331" s="209" t="s">
        <v>139</v>
      </c>
      <c r="H331" s="210">
        <v>6.7000000000000002</v>
      </c>
      <c r="I331" s="211"/>
      <c r="J331" s="212">
        <f>ROUND(I331*H331,2)</f>
        <v>0</v>
      </c>
      <c r="K331" s="208" t="s">
        <v>140</v>
      </c>
      <c r="L331" s="46"/>
      <c r="M331" s="213" t="s">
        <v>19</v>
      </c>
      <c r="N331" s="214" t="s">
        <v>47</v>
      </c>
      <c r="O331" s="86"/>
      <c r="P331" s="215">
        <f>O331*H331</f>
        <v>0</v>
      </c>
      <c r="Q331" s="215">
        <v>0.0090299999999999998</v>
      </c>
      <c r="R331" s="215">
        <f>Q331*H331</f>
        <v>0.060500999999999999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237</v>
      </c>
      <c r="AT331" s="217" t="s">
        <v>136</v>
      </c>
      <c r="AU331" s="217" t="s">
        <v>86</v>
      </c>
      <c r="AY331" s="19" t="s">
        <v>133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84</v>
      </c>
      <c r="BK331" s="218">
        <f>ROUND(I331*H331,2)</f>
        <v>0</v>
      </c>
      <c r="BL331" s="19" t="s">
        <v>237</v>
      </c>
      <c r="BM331" s="217" t="s">
        <v>466</v>
      </c>
    </row>
    <row r="332" s="2" customFormat="1">
      <c r="A332" s="40"/>
      <c r="B332" s="41"/>
      <c r="C332" s="42"/>
      <c r="D332" s="219" t="s">
        <v>143</v>
      </c>
      <c r="E332" s="42"/>
      <c r="F332" s="220" t="s">
        <v>467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143</v>
      </c>
      <c r="AU332" s="19" t="s">
        <v>86</v>
      </c>
    </row>
    <row r="333" s="13" customFormat="1">
      <c r="A333" s="13"/>
      <c r="B333" s="224"/>
      <c r="C333" s="225"/>
      <c r="D333" s="226" t="s">
        <v>145</v>
      </c>
      <c r="E333" s="227" t="s">
        <v>19</v>
      </c>
      <c r="F333" s="228" t="s">
        <v>229</v>
      </c>
      <c r="G333" s="225"/>
      <c r="H333" s="229">
        <v>6.7000000000000002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145</v>
      </c>
      <c r="AU333" s="235" t="s">
        <v>86</v>
      </c>
      <c r="AV333" s="13" t="s">
        <v>86</v>
      </c>
      <c r="AW333" s="13" t="s">
        <v>36</v>
      </c>
      <c r="AX333" s="13" t="s">
        <v>76</v>
      </c>
      <c r="AY333" s="235" t="s">
        <v>133</v>
      </c>
    </row>
    <row r="334" s="14" customFormat="1">
      <c r="A334" s="14"/>
      <c r="B334" s="236"/>
      <c r="C334" s="237"/>
      <c r="D334" s="226" t="s">
        <v>145</v>
      </c>
      <c r="E334" s="238" t="s">
        <v>19</v>
      </c>
      <c r="F334" s="239" t="s">
        <v>147</v>
      </c>
      <c r="G334" s="237"/>
      <c r="H334" s="240">
        <v>6.7000000000000002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145</v>
      </c>
      <c r="AU334" s="246" t="s">
        <v>86</v>
      </c>
      <c r="AV334" s="14" t="s">
        <v>141</v>
      </c>
      <c r="AW334" s="14" t="s">
        <v>36</v>
      </c>
      <c r="AX334" s="14" t="s">
        <v>84</v>
      </c>
      <c r="AY334" s="246" t="s">
        <v>133</v>
      </c>
    </row>
    <row r="335" s="2" customFormat="1" ht="33" customHeight="1">
      <c r="A335" s="40"/>
      <c r="B335" s="41"/>
      <c r="C335" s="257" t="s">
        <v>468</v>
      </c>
      <c r="D335" s="257" t="s">
        <v>411</v>
      </c>
      <c r="E335" s="258" t="s">
        <v>469</v>
      </c>
      <c r="F335" s="259" t="s">
        <v>470</v>
      </c>
      <c r="G335" s="260" t="s">
        <v>139</v>
      </c>
      <c r="H335" s="261">
        <v>7.7050000000000001</v>
      </c>
      <c r="I335" s="262"/>
      <c r="J335" s="263">
        <f>ROUND(I335*H335,2)</f>
        <v>0</v>
      </c>
      <c r="K335" s="259" t="s">
        <v>140</v>
      </c>
      <c r="L335" s="264"/>
      <c r="M335" s="265" t="s">
        <v>19</v>
      </c>
      <c r="N335" s="266" t="s">
        <v>47</v>
      </c>
      <c r="O335" s="86"/>
      <c r="P335" s="215">
        <f>O335*H335</f>
        <v>0</v>
      </c>
      <c r="Q335" s="215">
        <v>0.021999999999999999</v>
      </c>
      <c r="R335" s="215">
        <f>Q335*H335</f>
        <v>0.16950999999999999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338</v>
      </c>
      <c r="AT335" s="217" t="s">
        <v>411</v>
      </c>
      <c r="AU335" s="217" t="s">
        <v>86</v>
      </c>
      <c r="AY335" s="19" t="s">
        <v>133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84</v>
      </c>
      <c r="BK335" s="218">
        <f>ROUND(I335*H335,2)</f>
        <v>0</v>
      </c>
      <c r="BL335" s="19" t="s">
        <v>237</v>
      </c>
      <c r="BM335" s="217" t="s">
        <v>471</v>
      </c>
    </row>
    <row r="336" s="13" customFormat="1">
      <c r="A336" s="13"/>
      <c r="B336" s="224"/>
      <c r="C336" s="225"/>
      <c r="D336" s="226" t="s">
        <v>145</v>
      </c>
      <c r="E336" s="227" t="s">
        <v>19</v>
      </c>
      <c r="F336" s="228" t="s">
        <v>415</v>
      </c>
      <c r="G336" s="225"/>
      <c r="H336" s="229">
        <v>7.7050000000000001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145</v>
      </c>
      <c r="AU336" s="235" t="s">
        <v>86</v>
      </c>
      <c r="AV336" s="13" t="s">
        <v>86</v>
      </c>
      <c r="AW336" s="13" t="s">
        <v>36</v>
      </c>
      <c r="AX336" s="13" t="s">
        <v>76</v>
      </c>
      <c r="AY336" s="235" t="s">
        <v>133</v>
      </c>
    </row>
    <row r="337" s="14" customFormat="1">
      <c r="A337" s="14"/>
      <c r="B337" s="236"/>
      <c r="C337" s="237"/>
      <c r="D337" s="226" t="s">
        <v>145</v>
      </c>
      <c r="E337" s="238" t="s">
        <v>19</v>
      </c>
      <c r="F337" s="239" t="s">
        <v>147</v>
      </c>
      <c r="G337" s="237"/>
      <c r="H337" s="240">
        <v>7.7050000000000001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145</v>
      </c>
      <c r="AU337" s="246" t="s">
        <v>86</v>
      </c>
      <c r="AV337" s="14" t="s">
        <v>141</v>
      </c>
      <c r="AW337" s="14" t="s">
        <v>36</v>
      </c>
      <c r="AX337" s="14" t="s">
        <v>84</v>
      </c>
      <c r="AY337" s="246" t="s">
        <v>133</v>
      </c>
    </row>
    <row r="338" s="2" customFormat="1" ht="16.5" customHeight="1">
      <c r="A338" s="40"/>
      <c r="B338" s="41"/>
      <c r="C338" s="206" t="s">
        <v>472</v>
      </c>
      <c r="D338" s="206" t="s">
        <v>136</v>
      </c>
      <c r="E338" s="207" t="s">
        <v>473</v>
      </c>
      <c r="F338" s="208" t="s">
        <v>474</v>
      </c>
      <c r="G338" s="209" t="s">
        <v>217</v>
      </c>
      <c r="H338" s="210">
        <v>11.18</v>
      </c>
      <c r="I338" s="211"/>
      <c r="J338" s="212">
        <f>ROUND(I338*H338,2)</f>
        <v>0</v>
      </c>
      <c r="K338" s="208" t="s">
        <v>140</v>
      </c>
      <c r="L338" s="46"/>
      <c r="M338" s="213" t="s">
        <v>19</v>
      </c>
      <c r="N338" s="214" t="s">
        <v>47</v>
      </c>
      <c r="O338" s="86"/>
      <c r="P338" s="215">
        <f>O338*H338</f>
        <v>0</v>
      </c>
      <c r="Q338" s="215">
        <v>9.0000000000000006E-05</v>
      </c>
      <c r="R338" s="215">
        <f>Q338*H338</f>
        <v>0.0010062000000000001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237</v>
      </c>
      <c r="AT338" s="217" t="s">
        <v>136</v>
      </c>
      <c r="AU338" s="217" t="s">
        <v>86</v>
      </c>
      <c r="AY338" s="19" t="s">
        <v>133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84</v>
      </c>
      <c r="BK338" s="218">
        <f>ROUND(I338*H338,2)</f>
        <v>0</v>
      </c>
      <c r="BL338" s="19" t="s">
        <v>237</v>
      </c>
      <c r="BM338" s="217" t="s">
        <v>475</v>
      </c>
    </row>
    <row r="339" s="2" customFormat="1">
      <c r="A339" s="40"/>
      <c r="B339" s="41"/>
      <c r="C339" s="42"/>
      <c r="D339" s="219" t="s">
        <v>143</v>
      </c>
      <c r="E339" s="42"/>
      <c r="F339" s="220" t="s">
        <v>476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143</v>
      </c>
      <c r="AU339" s="19" t="s">
        <v>86</v>
      </c>
    </row>
    <row r="340" s="13" customFormat="1">
      <c r="A340" s="13"/>
      <c r="B340" s="224"/>
      <c r="C340" s="225"/>
      <c r="D340" s="226" t="s">
        <v>145</v>
      </c>
      <c r="E340" s="227" t="s">
        <v>19</v>
      </c>
      <c r="F340" s="228" t="s">
        <v>477</v>
      </c>
      <c r="G340" s="225"/>
      <c r="H340" s="229">
        <v>11.18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145</v>
      </c>
      <c r="AU340" s="235" t="s">
        <v>86</v>
      </c>
      <c r="AV340" s="13" t="s">
        <v>86</v>
      </c>
      <c r="AW340" s="13" t="s">
        <v>36</v>
      </c>
      <c r="AX340" s="13" t="s">
        <v>76</v>
      </c>
      <c r="AY340" s="235" t="s">
        <v>133</v>
      </c>
    </row>
    <row r="341" s="14" customFormat="1">
      <c r="A341" s="14"/>
      <c r="B341" s="236"/>
      <c r="C341" s="237"/>
      <c r="D341" s="226" t="s">
        <v>145</v>
      </c>
      <c r="E341" s="238" t="s">
        <v>19</v>
      </c>
      <c r="F341" s="239" t="s">
        <v>147</v>
      </c>
      <c r="G341" s="237"/>
      <c r="H341" s="240">
        <v>11.18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145</v>
      </c>
      <c r="AU341" s="246" t="s">
        <v>86</v>
      </c>
      <c r="AV341" s="14" t="s">
        <v>141</v>
      </c>
      <c r="AW341" s="14" t="s">
        <v>36</v>
      </c>
      <c r="AX341" s="14" t="s">
        <v>84</v>
      </c>
      <c r="AY341" s="246" t="s">
        <v>133</v>
      </c>
    </row>
    <row r="342" s="2" customFormat="1" ht="24.15" customHeight="1">
      <c r="A342" s="40"/>
      <c r="B342" s="41"/>
      <c r="C342" s="206" t="s">
        <v>478</v>
      </c>
      <c r="D342" s="206" t="s">
        <v>136</v>
      </c>
      <c r="E342" s="207" t="s">
        <v>479</v>
      </c>
      <c r="F342" s="208" t="s">
        <v>480</v>
      </c>
      <c r="G342" s="209" t="s">
        <v>139</v>
      </c>
      <c r="H342" s="210">
        <v>6.7000000000000002</v>
      </c>
      <c r="I342" s="211"/>
      <c r="J342" s="212">
        <f>ROUND(I342*H342,2)</f>
        <v>0</v>
      </c>
      <c r="K342" s="208" t="s">
        <v>140</v>
      </c>
      <c r="L342" s="46"/>
      <c r="M342" s="213" t="s">
        <v>19</v>
      </c>
      <c r="N342" s="214" t="s">
        <v>47</v>
      </c>
      <c r="O342" s="86"/>
      <c r="P342" s="215">
        <f>O342*H342</f>
        <v>0</v>
      </c>
      <c r="Q342" s="215">
        <v>5.0000000000000002E-05</v>
      </c>
      <c r="R342" s="215">
        <f>Q342*H342</f>
        <v>0.00033500000000000001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237</v>
      </c>
      <c r="AT342" s="217" t="s">
        <v>136</v>
      </c>
      <c r="AU342" s="217" t="s">
        <v>86</v>
      </c>
      <c r="AY342" s="19" t="s">
        <v>133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84</v>
      </c>
      <c r="BK342" s="218">
        <f>ROUND(I342*H342,2)</f>
        <v>0</v>
      </c>
      <c r="BL342" s="19" t="s">
        <v>237</v>
      </c>
      <c r="BM342" s="217" t="s">
        <v>481</v>
      </c>
    </row>
    <row r="343" s="2" customFormat="1">
      <c r="A343" s="40"/>
      <c r="B343" s="41"/>
      <c r="C343" s="42"/>
      <c r="D343" s="219" t="s">
        <v>143</v>
      </c>
      <c r="E343" s="42"/>
      <c r="F343" s="220" t="s">
        <v>482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143</v>
      </c>
      <c r="AU343" s="19" t="s">
        <v>86</v>
      </c>
    </row>
    <row r="344" s="13" customFormat="1">
      <c r="A344" s="13"/>
      <c r="B344" s="224"/>
      <c r="C344" s="225"/>
      <c r="D344" s="226" t="s">
        <v>145</v>
      </c>
      <c r="E344" s="227" t="s">
        <v>19</v>
      </c>
      <c r="F344" s="228" t="s">
        <v>229</v>
      </c>
      <c r="G344" s="225"/>
      <c r="H344" s="229">
        <v>6.7000000000000002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145</v>
      </c>
      <c r="AU344" s="235" t="s">
        <v>86</v>
      </c>
      <c r="AV344" s="13" t="s">
        <v>86</v>
      </c>
      <c r="AW344" s="13" t="s">
        <v>36</v>
      </c>
      <c r="AX344" s="13" t="s">
        <v>76</v>
      </c>
      <c r="AY344" s="235" t="s">
        <v>133</v>
      </c>
    </row>
    <row r="345" s="14" customFormat="1">
      <c r="A345" s="14"/>
      <c r="B345" s="236"/>
      <c r="C345" s="237"/>
      <c r="D345" s="226" t="s">
        <v>145</v>
      </c>
      <c r="E345" s="238" t="s">
        <v>19</v>
      </c>
      <c r="F345" s="239" t="s">
        <v>147</v>
      </c>
      <c r="G345" s="237"/>
      <c r="H345" s="240">
        <v>6.7000000000000002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145</v>
      </c>
      <c r="AU345" s="246" t="s">
        <v>86</v>
      </c>
      <c r="AV345" s="14" t="s">
        <v>141</v>
      </c>
      <c r="AW345" s="14" t="s">
        <v>36</v>
      </c>
      <c r="AX345" s="14" t="s">
        <v>84</v>
      </c>
      <c r="AY345" s="246" t="s">
        <v>133</v>
      </c>
    </row>
    <row r="346" s="2" customFormat="1" ht="49.05" customHeight="1">
      <c r="A346" s="40"/>
      <c r="B346" s="41"/>
      <c r="C346" s="206" t="s">
        <v>483</v>
      </c>
      <c r="D346" s="206" t="s">
        <v>136</v>
      </c>
      <c r="E346" s="207" t="s">
        <v>484</v>
      </c>
      <c r="F346" s="208" t="s">
        <v>485</v>
      </c>
      <c r="G346" s="209" t="s">
        <v>303</v>
      </c>
      <c r="H346" s="210">
        <v>0.25900000000000001</v>
      </c>
      <c r="I346" s="211"/>
      <c r="J346" s="212">
        <f>ROUND(I346*H346,2)</f>
        <v>0</v>
      </c>
      <c r="K346" s="208" t="s">
        <v>140</v>
      </c>
      <c r="L346" s="46"/>
      <c r="M346" s="213" t="s">
        <v>19</v>
      </c>
      <c r="N346" s="214" t="s">
        <v>47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237</v>
      </c>
      <c r="AT346" s="217" t="s">
        <v>136</v>
      </c>
      <c r="AU346" s="217" t="s">
        <v>86</v>
      </c>
      <c r="AY346" s="19" t="s">
        <v>133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84</v>
      </c>
      <c r="BK346" s="218">
        <f>ROUND(I346*H346,2)</f>
        <v>0</v>
      </c>
      <c r="BL346" s="19" t="s">
        <v>237</v>
      </c>
      <c r="BM346" s="217" t="s">
        <v>486</v>
      </c>
    </row>
    <row r="347" s="2" customFormat="1">
      <c r="A347" s="40"/>
      <c r="B347" s="41"/>
      <c r="C347" s="42"/>
      <c r="D347" s="219" t="s">
        <v>143</v>
      </c>
      <c r="E347" s="42"/>
      <c r="F347" s="220" t="s">
        <v>487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143</v>
      </c>
      <c r="AU347" s="19" t="s">
        <v>86</v>
      </c>
    </row>
    <row r="348" s="12" customFormat="1" ht="22.8" customHeight="1">
      <c r="A348" s="12"/>
      <c r="B348" s="190"/>
      <c r="C348" s="191"/>
      <c r="D348" s="192" t="s">
        <v>75</v>
      </c>
      <c r="E348" s="204" t="s">
        <v>488</v>
      </c>
      <c r="F348" s="204" t="s">
        <v>489</v>
      </c>
      <c r="G348" s="191"/>
      <c r="H348" s="191"/>
      <c r="I348" s="194"/>
      <c r="J348" s="205">
        <f>BK348</f>
        <v>0</v>
      </c>
      <c r="K348" s="191"/>
      <c r="L348" s="196"/>
      <c r="M348" s="197"/>
      <c r="N348" s="198"/>
      <c r="O348" s="198"/>
      <c r="P348" s="199">
        <f>SUM(P349:P393)</f>
        <v>0</v>
      </c>
      <c r="Q348" s="198"/>
      <c r="R348" s="199">
        <f>SUM(R349:R393)</f>
        <v>0.42806342000000003</v>
      </c>
      <c r="S348" s="198"/>
      <c r="T348" s="200">
        <f>SUM(T349:T393)</f>
        <v>1.3098703999999999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1" t="s">
        <v>86</v>
      </c>
      <c r="AT348" s="202" t="s">
        <v>75</v>
      </c>
      <c r="AU348" s="202" t="s">
        <v>84</v>
      </c>
      <c r="AY348" s="201" t="s">
        <v>133</v>
      </c>
      <c r="BK348" s="203">
        <f>SUM(BK349:BK393)</f>
        <v>0</v>
      </c>
    </row>
    <row r="349" s="2" customFormat="1" ht="21.75" customHeight="1">
      <c r="A349" s="40"/>
      <c r="B349" s="41"/>
      <c r="C349" s="206" t="s">
        <v>490</v>
      </c>
      <c r="D349" s="206" t="s">
        <v>136</v>
      </c>
      <c r="E349" s="207" t="s">
        <v>491</v>
      </c>
      <c r="F349" s="208" t="s">
        <v>492</v>
      </c>
      <c r="G349" s="209" t="s">
        <v>139</v>
      </c>
      <c r="H349" s="210">
        <v>48.156999999999996</v>
      </c>
      <c r="I349" s="211"/>
      <c r="J349" s="212">
        <f>ROUND(I349*H349,2)</f>
        <v>0</v>
      </c>
      <c r="K349" s="208" t="s">
        <v>140</v>
      </c>
      <c r="L349" s="46"/>
      <c r="M349" s="213" t="s">
        <v>19</v>
      </c>
      <c r="N349" s="214" t="s">
        <v>47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0.027199999999999998</v>
      </c>
      <c r="T349" s="216">
        <f>S349*H349</f>
        <v>1.3098703999999999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237</v>
      </c>
      <c r="AT349" s="217" t="s">
        <v>136</v>
      </c>
      <c r="AU349" s="217" t="s">
        <v>86</v>
      </c>
      <c r="AY349" s="19" t="s">
        <v>133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84</v>
      </c>
      <c r="BK349" s="218">
        <f>ROUND(I349*H349,2)</f>
        <v>0</v>
      </c>
      <c r="BL349" s="19" t="s">
        <v>237</v>
      </c>
      <c r="BM349" s="217" t="s">
        <v>493</v>
      </c>
    </row>
    <row r="350" s="2" customFormat="1">
      <c r="A350" s="40"/>
      <c r="B350" s="41"/>
      <c r="C350" s="42"/>
      <c r="D350" s="219" t="s">
        <v>143</v>
      </c>
      <c r="E350" s="42"/>
      <c r="F350" s="220" t="s">
        <v>494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143</v>
      </c>
      <c r="AU350" s="19" t="s">
        <v>86</v>
      </c>
    </row>
    <row r="351" s="13" customFormat="1">
      <c r="A351" s="13"/>
      <c r="B351" s="224"/>
      <c r="C351" s="225"/>
      <c r="D351" s="226" t="s">
        <v>145</v>
      </c>
      <c r="E351" s="227" t="s">
        <v>19</v>
      </c>
      <c r="F351" s="228" t="s">
        <v>495</v>
      </c>
      <c r="G351" s="225"/>
      <c r="H351" s="229">
        <v>30.501999999999999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145</v>
      </c>
      <c r="AU351" s="235" t="s">
        <v>86</v>
      </c>
      <c r="AV351" s="13" t="s">
        <v>86</v>
      </c>
      <c r="AW351" s="13" t="s">
        <v>36</v>
      </c>
      <c r="AX351" s="13" t="s">
        <v>76</v>
      </c>
      <c r="AY351" s="235" t="s">
        <v>133</v>
      </c>
    </row>
    <row r="352" s="13" customFormat="1">
      <c r="A352" s="13"/>
      <c r="B352" s="224"/>
      <c r="C352" s="225"/>
      <c r="D352" s="226" t="s">
        <v>145</v>
      </c>
      <c r="E352" s="227" t="s">
        <v>19</v>
      </c>
      <c r="F352" s="228" t="s">
        <v>496</v>
      </c>
      <c r="G352" s="225"/>
      <c r="H352" s="229">
        <v>17.655000000000001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145</v>
      </c>
      <c r="AU352" s="235" t="s">
        <v>86</v>
      </c>
      <c r="AV352" s="13" t="s">
        <v>86</v>
      </c>
      <c r="AW352" s="13" t="s">
        <v>36</v>
      </c>
      <c r="AX352" s="13" t="s">
        <v>76</v>
      </c>
      <c r="AY352" s="235" t="s">
        <v>133</v>
      </c>
    </row>
    <row r="353" s="14" customFormat="1">
      <c r="A353" s="14"/>
      <c r="B353" s="236"/>
      <c r="C353" s="237"/>
      <c r="D353" s="226" t="s">
        <v>145</v>
      </c>
      <c r="E353" s="238" t="s">
        <v>19</v>
      </c>
      <c r="F353" s="239" t="s">
        <v>147</v>
      </c>
      <c r="G353" s="237"/>
      <c r="H353" s="240">
        <v>48.156999999999996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145</v>
      </c>
      <c r="AU353" s="246" t="s">
        <v>86</v>
      </c>
      <c r="AV353" s="14" t="s">
        <v>141</v>
      </c>
      <c r="AW353" s="14" t="s">
        <v>36</v>
      </c>
      <c r="AX353" s="14" t="s">
        <v>84</v>
      </c>
      <c r="AY353" s="246" t="s">
        <v>133</v>
      </c>
    </row>
    <row r="354" s="2" customFormat="1" ht="24.15" customHeight="1">
      <c r="A354" s="40"/>
      <c r="B354" s="41"/>
      <c r="C354" s="206" t="s">
        <v>497</v>
      </c>
      <c r="D354" s="206" t="s">
        <v>136</v>
      </c>
      <c r="E354" s="207" t="s">
        <v>498</v>
      </c>
      <c r="F354" s="208" t="s">
        <v>499</v>
      </c>
      <c r="G354" s="209" t="s">
        <v>139</v>
      </c>
      <c r="H354" s="210">
        <v>13.372999999999999</v>
      </c>
      <c r="I354" s="211"/>
      <c r="J354" s="212">
        <f>ROUND(I354*H354,2)</f>
        <v>0</v>
      </c>
      <c r="K354" s="208" t="s">
        <v>140</v>
      </c>
      <c r="L354" s="46"/>
      <c r="M354" s="213" t="s">
        <v>19</v>
      </c>
      <c r="N354" s="214" t="s">
        <v>47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237</v>
      </c>
      <c r="AT354" s="217" t="s">
        <v>136</v>
      </c>
      <c r="AU354" s="217" t="s">
        <v>86</v>
      </c>
      <c r="AY354" s="19" t="s">
        <v>133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84</v>
      </c>
      <c r="BK354" s="218">
        <f>ROUND(I354*H354,2)</f>
        <v>0</v>
      </c>
      <c r="BL354" s="19" t="s">
        <v>237</v>
      </c>
      <c r="BM354" s="217" t="s">
        <v>500</v>
      </c>
    </row>
    <row r="355" s="2" customFormat="1">
      <c r="A355" s="40"/>
      <c r="B355" s="41"/>
      <c r="C355" s="42"/>
      <c r="D355" s="219" t="s">
        <v>143</v>
      </c>
      <c r="E355" s="42"/>
      <c r="F355" s="220" t="s">
        <v>501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143</v>
      </c>
      <c r="AU355" s="19" t="s">
        <v>86</v>
      </c>
    </row>
    <row r="356" s="13" customFormat="1">
      <c r="A356" s="13"/>
      <c r="B356" s="224"/>
      <c r="C356" s="225"/>
      <c r="D356" s="226" t="s">
        <v>145</v>
      </c>
      <c r="E356" s="227" t="s">
        <v>19</v>
      </c>
      <c r="F356" s="228" t="s">
        <v>502</v>
      </c>
      <c r="G356" s="225"/>
      <c r="H356" s="229">
        <v>13.372999999999999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145</v>
      </c>
      <c r="AU356" s="235" t="s">
        <v>86</v>
      </c>
      <c r="AV356" s="13" t="s">
        <v>86</v>
      </c>
      <c r="AW356" s="13" t="s">
        <v>36</v>
      </c>
      <c r="AX356" s="13" t="s">
        <v>76</v>
      </c>
      <c r="AY356" s="235" t="s">
        <v>133</v>
      </c>
    </row>
    <row r="357" s="14" customFormat="1">
      <c r="A357" s="14"/>
      <c r="B357" s="236"/>
      <c r="C357" s="237"/>
      <c r="D357" s="226" t="s">
        <v>145</v>
      </c>
      <c r="E357" s="238" t="s">
        <v>19</v>
      </c>
      <c r="F357" s="239" t="s">
        <v>147</v>
      </c>
      <c r="G357" s="237"/>
      <c r="H357" s="240">
        <v>13.372999999999999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145</v>
      </c>
      <c r="AU357" s="246" t="s">
        <v>86</v>
      </c>
      <c r="AV357" s="14" t="s">
        <v>141</v>
      </c>
      <c r="AW357" s="14" t="s">
        <v>36</v>
      </c>
      <c r="AX357" s="14" t="s">
        <v>84</v>
      </c>
      <c r="AY357" s="246" t="s">
        <v>133</v>
      </c>
    </row>
    <row r="358" s="2" customFormat="1" ht="24.15" customHeight="1">
      <c r="A358" s="40"/>
      <c r="B358" s="41"/>
      <c r="C358" s="206" t="s">
        <v>503</v>
      </c>
      <c r="D358" s="206" t="s">
        <v>136</v>
      </c>
      <c r="E358" s="207" t="s">
        <v>504</v>
      </c>
      <c r="F358" s="208" t="s">
        <v>505</v>
      </c>
      <c r="G358" s="209" t="s">
        <v>139</v>
      </c>
      <c r="H358" s="210">
        <v>13.372999999999999</v>
      </c>
      <c r="I358" s="211"/>
      <c r="J358" s="212">
        <f>ROUND(I358*H358,2)</f>
        <v>0</v>
      </c>
      <c r="K358" s="208" t="s">
        <v>140</v>
      </c>
      <c r="L358" s="46"/>
      <c r="M358" s="213" t="s">
        <v>19</v>
      </c>
      <c r="N358" s="214" t="s">
        <v>47</v>
      </c>
      <c r="O358" s="86"/>
      <c r="P358" s="215">
        <f>O358*H358</f>
        <v>0</v>
      </c>
      <c r="Q358" s="215">
        <v>0.00029999999999999997</v>
      </c>
      <c r="R358" s="215">
        <f>Q358*H358</f>
        <v>0.0040118999999999997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237</v>
      </c>
      <c r="AT358" s="217" t="s">
        <v>136</v>
      </c>
      <c r="AU358" s="217" t="s">
        <v>86</v>
      </c>
      <c r="AY358" s="19" t="s">
        <v>133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84</v>
      </c>
      <c r="BK358" s="218">
        <f>ROUND(I358*H358,2)</f>
        <v>0</v>
      </c>
      <c r="BL358" s="19" t="s">
        <v>237</v>
      </c>
      <c r="BM358" s="217" t="s">
        <v>506</v>
      </c>
    </row>
    <row r="359" s="2" customFormat="1">
      <c r="A359" s="40"/>
      <c r="B359" s="41"/>
      <c r="C359" s="42"/>
      <c r="D359" s="219" t="s">
        <v>143</v>
      </c>
      <c r="E359" s="42"/>
      <c r="F359" s="220" t="s">
        <v>507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143</v>
      </c>
      <c r="AU359" s="19" t="s">
        <v>86</v>
      </c>
    </row>
    <row r="360" s="13" customFormat="1">
      <c r="A360" s="13"/>
      <c r="B360" s="224"/>
      <c r="C360" s="225"/>
      <c r="D360" s="226" t="s">
        <v>145</v>
      </c>
      <c r="E360" s="227" t="s">
        <v>19</v>
      </c>
      <c r="F360" s="228" t="s">
        <v>502</v>
      </c>
      <c r="G360" s="225"/>
      <c r="H360" s="229">
        <v>13.372999999999999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145</v>
      </c>
      <c r="AU360" s="235" t="s">
        <v>86</v>
      </c>
      <c r="AV360" s="13" t="s">
        <v>86</v>
      </c>
      <c r="AW360" s="13" t="s">
        <v>36</v>
      </c>
      <c r="AX360" s="13" t="s">
        <v>76</v>
      </c>
      <c r="AY360" s="235" t="s">
        <v>133</v>
      </c>
    </row>
    <row r="361" s="14" customFormat="1">
      <c r="A361" s="14"/>
      <c r="B361" s="236"/>
      <c r="C361" s="237"/>
      <c r="D361" s="226" t="s">
        <v>145</v>
      </c>
      <c r="E361" s="238" t="s">
        <v>19</v>
      </c>
      <c r="F361" s="239" t="s">
        <v>147</v>
      </c>
      <c r="G361" s="237"/>
      <c r="H361" s="240">
        <v>13.372999999999999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145</v>
      </c>
      <c r="AU361" s="246" t="s">
        <v>86</v>
      </c>
      <c r="AV361" s="14" t="s">
        <v>141</v>
      </c>
      <c r="AW361" s="14" t="s">
        <v>36</v>
      </c>
      <c r="AX361" s="14" t="s">
        <v>84</v>
      </c>
      <c r="AY361" s="246" t="s">
        <v>133</v>
      </c>
    </row>
    <row r="362" s="2" customFormat="1" ht="24.15" customHeight="1">
      <c r="A362" s="40"/>
      <c r="B362" s="41"/>
      <c r="C362" s="206" t="s">
        <v>150</v>
      </c>
      <c r="D362" s="206" t="s">
        <v>136</v>
      </c>
      <c r="E362" s="207" t="s">
        <v>508</v>
      </c>
      <c r="F362" s="208" t="s">
        <v>509</v>
      </c>
      <c r="G362" s="209" t="s">
        <v>139</v>
      </c>
      <c r="H362" s="210">
        <v>1.899</v>
      </c>
      <c r="I362" s="211"/>
      <c r="J362" s="212">
        <f>ROUND(I362*H362,2)</f>
        <v>0</v>
      </c>
      <c r="K362" s="208" t="s">
        <v>140</v>
      </c>
      <c r="L362" s="46"/>
      <c r="M362" s="213" t="s">
        <v>19</v>
      </c>
      <c r="N362" s="214" t="s">
        <v>47</v>
      </c>
      <c r="O362" s="86"/>
      <c r="P362" s="215">
        <f>O362*H362</f>
        <v>0</v>
      </c>
      <c r="Q362" s="215">
        <v>0.0015</v>
      </c>
      <c r="R362" s="215">
        <f>Q362*H362</f>
        <v>0.0028484999999999999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237</v>
      </c>
      <c r="AT362" s="217" t="s">
        <v>136</v>
      </c>
      <c r="AU362" s="217" t="s">
        <v>86</v>
      </c>
      <c r="AY362" s="19" t="s">
        <v>133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84</v>
      </c>
      <c r="BK362" s="218">
        <f>ROUND(I362*H362,2)</f>
        <v>0</v>
      </c>
      <c r="BL362" s="19" t="s">
        <v>237</v>
      </c>
      <c r="BM362" s="217" t="s">
        <v>510</v>
      </c>
    </row>
    <row r="363" s="2" customFormat="1">
      <c r="A363" s="40"/>
      <c r="B363" s="41"/>
      <c r="C363" s="42"/>
      <c r="D363" s="219" t="s">
        <v>143</v>
      </c>
      <c r="E363" s="42"/>
      <c r="F363" s="220" t="s">
        <v>511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143</v>
      </c>
      <c r="AU363" s="19" t="s">
        <v>86</v>
      </c>
    </row>
    <row r="364" s="13" customFormat="1">
      <c r="A364" s="13"/>
      <c r="B364" s="224"/>
      <c r="C364" s="225"/>
      <c r="D364" s="226" t="s">
        <v>145</v>
      </c>
      <c r="E364" s="227" t="s">
        <v>19</v>
      </c>
      <c r="F364" s="228" t="s">
        <v>512</v>
      </c>
      <c r="G364" s="225"/>
      <c r="H364" s="229">
        <v>1.899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145</v>
      </c>
      <c r="AU364" s="235" t="s">
        <v>86</v>
      </c>
      <c r="AV364" s="13" t="s">
        <v>86</v>
      </c>
      <c r="AW364" s="13" t="s">
        <v>36</v>
      </c>
      <c r="AX364" s="13" t="s">
        <v>76</v>
      </c>
      <c r="AY364" s="235" t="s">
        <v>133</v>
      </c>
    </row>
    <row r="365" s="14" customFormat="1">
      <c r="A365" s="14"/>
      <c r="B365" s="236"/>
      <c r="C365" s="237"/>
      <c r="D365" s="226" t="s">
        <v>145</v>
      </c>
      <c r="E365" s="238" t="s">
        <v>19</v>
      </c>
      <c r="F365" s="239" t="s">
        <v>147</v>
      </c>
      <c r="G365" s="237"/>
      <c r="H365" s="240">
        <v>1.899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145</v>
      </c>
      <c r="AU365" s="246" t="s">
        <v>86</v>
      </c>
      <c r="AV365" s="14" t="s">
        <v>141</v>
      </c>
      <c r="AW365" s="14" t="s">
        <v>36</v>
      </c>
      <c r="AX365" s="14" t="s">
        <v>84</v>
      </c>
      <c r="AY365" s="246" t="s">
        <v>133</v>
      </c>
    </row>
    <row r="366" s="2" customFormat="1" ht="24.15" customHeight="1">
      <c r="A366" s="40"/>
      <c r="B366" s="41"/>
      <c r="C366" s="206" t="s">
        <v>513</v>
      </c>
      <c r="D366" s="206" t="s">
        <v>136</v>
      </c>
      <c r="E366" s="207" t="s">
        <v>514</v>
      </c>
      <c r="F366" s="208" t="s">
        <v>515</v>
      </c>
      <c r="G366" s="209" t="s">
        <v>217</v>
      </c>
      <c r="H366" s="210">
        <v>1.2</v>
      </c>
      <c r="I366" s="211"/>
      <c r="J366" s="212">
        <f>ROUND(I366*H366,2)</f>
        <v>0</v>
      </c>
      <c r="K366" s="208" t="s">
        <v>140</v>
      </c>
      <c r="L366" s="46"/>
      <c r="M366" s="213" t="s">
        <v>19</v>
      </c>
      <c r="N366" s="214" t="s">
        <v>47</v>
      </c>
      <c r="O366" s="86"/>
      <c r="P366" s="215">
        <f>O366*H366</f>
        <v>0</v>
      </c>
      <c r="Q366" s="215">
        <v>0.00027999999999999998</v>
      </c>
      <c r="R366" s="215">
        <f>Q366*H366</f>
        <v>0.00033599999999999998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237</v>
      </c>
      <c r="AT366" s="217" t="s">
        <v>136</v>
      </c>
      <c r="AU366" s="217" t="s">
        <v>86</v>
      </c>
      <c r="AY366" s="19" t="s">
        <v>133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84</v>
      </c>
      <c r="BK366" s="218">
        <f>ROUND(I366*H366,2)</f>
        <v>0</v>
      </c>
      <c r="BL366" s="19" t="s">
        <v>237</v>
      </c>
      <c r="BM366" s="217" t="s">
        <v>516</v>
      </c>
    </row>
    <row r="367" s="2" customFormat="1">
      <c r="A367" s="40"/>
      <c r="B367" s="41"/>
      <c r="C367" s="42"/>
      <c r="D367" s="219" t="s">
        <v>143</v>
      </c>
      <c r="E367" s="42"/>
      <c r="F367" s="220" t="s">
        <v>517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143</v>
      </c>
      <c r="AU367" s="19" t="s">
        <v>86</v>
      </c>
    </row>
    <row r="368" s="13" customFormat="1">
      <c r="A368" s="13"/>
      <c r="B368" s="224"/>
      <c r="C368" s="225"/>
      <c r="D368" s="226" t="s">
        <v>145</v>
      </c>
      <c r="E368" s="227" t="s">
        <v>19</v>
      </c>
      <c r="F368" s="228" t="s">
        <v>518</v>
      </c>
      <c r="G368" s="225"/>
      <c r="H368" s="229">
        <v>1.2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145</v>
      </c>
      <c r="AU368" s="235" t="s">
        <v>86</v>
      </c>
      <c r="AV368" s="13" t="s">
        <v>86</v>
      </c>
      <c r="AW368" s="13" t="s">
        <v>36</v>
      </c>
      <c r="AX368" s="13" t="s">
        <v>76</v>
      </c>
      <c r="AY368" s="235" t="s">
        <v>133</v>
      </c>
    </row>
    <row r="369" s="14" customFormat="1">
      <c r="A369" s="14"/>
      <c r="B369" s="236"/>
      <c r="C369" s="237"/>
      <c r="D369" s="226" t="s">
        <v>145</v>
      </c>
      <c r="E369" s="238" t="s">
        <v>19</v>
      </c>
      <c r="F369" s="239" t="s">
        <v>147</v>
      </c>
      <c r="G369" s="237"/>
      <c r="H369" s="240">
        <v>1.2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145</v>
      </c>
      <c r="AU369" s="246" t="s">
        <v>86</v>
      </c>
      <c r="AV369" s="14" t="s">
        <v>141</v>
      </c>
      <c r="AW369" s="14" t="s">
        <v>36</v>
      </c>
      <c r="AX369" s="14" t="s">
        <v>84</v>
      </c>
      <c r="AY369" s="246" t="s">
        <v>133</v>
      </c>
    </row>
    <row r="370" s="2" customFormat="1" ht="37.8" customHeight="1">
      <c r="A370" s="40"/>
      <c r="B370" s="41"/>
      <c r="C370" s="206" t="s">
        <v>184</v>
      </c>
      <c r="D370" s="206" t="s">
        <v>136</v>
      </c>
      <c r="E370" s="207" t="s">
        <v>519</v>
      </c>
      <c r="F370" s="208" t="s">
        <v>520</v>
      </c>
      <c r="G370" s="209" t="s">
        <v>139</v>
      </c>
      <c r="H370" s="210">
        <v>13.372999999999999</v>
      </c>
      <c r="I370" s="211"/>
      <c r="J370" s="212">
        <f>ROUND(I370*H370,2)</f>
        <v>0</v>
      </c>
      <c r="K370" s="208" t="s">
        <v>140</v>
      </c>
      <c r="L370" s="46"/>
      <c r="M370" s="213" t="s">
        <v>19</v>
      </c>
      <c r="N370" s="214" t="s">
        <v>47</v>
      </c>
      <c r="O370" s="86"/>
      <c r="P370" s="215">
        <f>O370*H370</f>
        <v>0</v>
      </c>
      <c r="Q370" s="215">
        <v>0.0090900000000000009</v>
      </c>
      <c r="R370" s="215">
        <f>Q370*H370</f>
        <v>0.12156057000000001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237</v>
      </c>
      <c r="AT370" s="217" t="s">
        <v>136</v>
      </c>
      <c r="AU370" s="217" t="s">
        <v>86</v>
      </c>
      <c r="AY370" s="19" t="s">
        <v>133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84</v>
      </c>
      <c r="BK370" s="218">
        <f>ROUND(I370*H370,2)</f>
        <v>0</v>
      </c>
      <c r="BL370" s="19" t="s">
        <v>237</v>
      </c>
      <c r="BM370" s="217" t="s">
        <v>521</v>
      </c>
    </row>
    <row r="371" s="2" customFormat="1">
      <c r="A371" s="40"/>
      <c r="B371" s="41"/>
      <c r="C371" s="42"/>
      <c r="D371" s="219" t="s">
        <v>143</v>
      </c>
      <c r="E371" s="42"/>
      <c r="F371" s="220" t="s">
        <v>522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143</v>
      </c>
      <c r="AU371" s="19" t="s">
        <v>86</v>
      </c>
    </row>
    <row r="372" s="13" customFormat="1">
      <c r="A372" s="13"/>
      <c r="B372" s="224"/>
      <c r="C372" s="225"/>
      <c r="D372" s="226" t="s">
        <v>145</v>
      </c>
      <c r="E372" s="227" t="s">
        <v>19</v>
      </c>
      <c r="F372" s="228" t="s">
        <v>502</v>
      </c>
      <c r="G372" s="225"/>
      <c r="H372" s="229">
        <v>13.372999999999999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145</v>
      </c>
      <c r="AU372" s="235" t="s">
        <v>86</v>
      </c>
      <c r="AV372" s="13" t="s">
        <v>86</v>
      </c>
      <c r="AW372" s="13" t="s">
        <v>36</v>
      </c>
      <c r="AX372" s="13" t="s">
        <v>76</v>
      </c>
      <c r="AY372" s="235" t="s">
        <v>133</v>
      </c>
    </row>
    <row r="373" s="14" customFormat="1">
      <c r="A373" s="14"/>
      <c r="B373" s="236"/>
      <c r="C373" s="237"/>
      <c r="D373" s="226" t="s">
        <v>145</v>
      </c>
      <c r="E373" s="238" t="s">
        <v>19</v>
      </c>
      <c r="F373" s="239" t="s">
        <v>147</v>
      </c>
      <c r="G373" s="237"/>
      <c r="H373" s="240">
        <v>13.372999999999999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145</v>
      </c>
      <c r="AU373" s="246" t="s">
        <v>86</v>
      </c>
      <c r="AV373" s="14" t="s">
        <v>141</v>
      </c>
      <c r="AW373" s="14" t="s">
        <v>36</v>
      </c>
      <c r="AX373" s="14" t="s">
        <v>84</v>
      </c>
      <c r="AY373" s="246" t="s">
        <v>133</v>
      </c>
    </row>
    <row r="374" s="2" customFormat="1" ht="24.15" customHeight="1">
      <c r="A374" s="40"/>
      <c r="B374" s="41"/>
      <c r="C374" s="257" t="s">
        <v>523</v>
      </c>
      <c r="D374" s="257" t="s">
        <v>411</v>
      </c>
      <c r="E374" s="258" t="s">
        <v>524</v>
      </c>
      <c r="F374" s="259" t="s">
        <v>525</v>
      </c>
      <c r="G374" s="260" t="s">
        <v>139</v>
      </c>
      <c r="H374" s="261">
        <v>15.379</v>
      </c>
      <c r="I374" s="262"/>
      <c r="J374" s="263">
        <f>ROUND(I374*H374,2)</f>
        <v>0</v>
      </c>
      <c r="K374" s="259" t="s">
        <v>140</v>
      </c>
      <c r="L374" s="264"/>
      <c r="M374" s="265" t="s">
        <v>19</v>
      </c>
      <c r="N374" s="266" t="s">
        <v>47</v>
      </c>
      <c r="O374" s="86"/>
      <c r="P374" s="215">
        <f>O374*H374</f>
        <v>0</v>
      </c>
      <c r="Q374" s="215">
        <v>0.019</v>
      </c>
      <c r="R374" s="215">
        <f>Q374*H374</f>
        <v>0.29220099999999999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338</v>
      </c>
      <c r="AT374" s="217" t="s">
        <v>411</v>
      </c>
      <c r="AU374" s="217" t="s">
        <v>86</v>
      </c>
      <c r="AY374" s="19" t="s">
        <v>133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84</v>
      </c>
      <c r="BK374" s="218">
        <f>ROUND(I374*H374,2)</f>
        <v>0</v>
      </c>
      <c r="BL374" s="19" t="s">
        <v>237</v>
      </c>
      <c r="BM374" s="217" t="s">
        <v>526</v>
      </c>
    </row>
    <row r="375" s="13" customFormat="1">
      <c r="A375" s="13"/>
      <c r="B375" s="224"/>
      <c r="C375" s="225"/>
      <c r="D375" s="226" t="s">
        <v>145</v>
      </c>
      <c r="E375" s="227" t="s">
        <v>19</v>
      </c>
      <c r="F375" s="228" t="s">
        <v>527</v>
      </c>
      <c r="G375" s="225"/>
      <c r="H375" s="229">
        <v>15.379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145</v>
      </c>
      <c r="AU375" s="235" t="s">
        <v>86</v>
      </c>
      <c r="AV375" s="13" t="s">
        <v>86</v>
      </c>
      <c r="AW375" s="13" t="s">
        <v>36</v>
      </c>
      <c r="AX375" s="13" t="s">
        <v>76</v>
      </c>
      <c r="AY375" s="235" t="s">
        <v>133</v>
      </c>
    </row>
    <row r="376" s="14" customFormat="1">
      <c r="A376" s="14"/>
      <c r="B376" s="236"/>
      <c r="C376" s="237"/>
      <c r="D376" s="226" t="s">
        <v>145</v>
      </c>
      <c r="E376" s="238" t="s">
        <v>19</v>
      </c>
      <c r="F376" s="239" t="s">
        <v>147</v>
      </c>
      <c r="G376" s="237"/>
      <c r="H376" s="240">
        <v>15.379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145</v>
      </c>
      <c r="AU376" s="246" t="s">
        <v>86</v>
      </c>
      <c r="AV376" s="14" t="s">
        <v>141</v>
      </c>
      <c r="AW376" s="14" t="s">
        <v>36</v>
      </c>
      <c r="AX376" s="14" t="s">
        <v>84</v>
      </c>
      <c r="AY376" s="246" t="s">
        <v>133</v>
      </c>
    </row>
    <row r="377" s="2" customFormat="1" ht="33" customHeight="1">
      <c r="A377" s="40"/>
      <c r="B377" s="41"/>
      <c r="C377" s="206" t="s">
        <v>528</v>
      </c>
      <c r="D377" s="206" t="s">
        <v>136</v>
      </c>
      <c r="E377" s="207" t="s">
        <v>529</v>
      </c>
      <c r="F377" s="208" t="s">
        <v>530</v>
      </c>
      <c r="G377" s="209" t="s">
        <v>217</v>
      </c>
      <c r="H377" s="210">
        <v>11.529999999999999</v>
      </c>
      <c r="I377" s="211"/>
      <c r="J377" s="212">
        <f>ROUND(I377*H377,2)</f>
        <v>0</v>
      </c>
      <c r="K377" s="208" t="s">
        <v>140</v>
      </c>
      <c r="L377" s="46"/>
      <c r="M377" s="213" t="s">
        <v>19</v>
      </c>
      <c r="N377" s="214" t="s">
        <v>47</v>
      </c>
      <c r="O377" s="86"/>
      <c r="P377" s="215">
        <f>O377*H377</f>
        <v>0</v>
      </c>
      <c r="Q377" s="215">
        <v>0.00018000000000000001</v>
      </c>
      <c r="R377" s="215">
        <f>Q377*H377</f>
        <v>0.0020753999999999998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237</v>
      </c>
      <c r="AT377" s="217" t="s">
        <v>136</v>
      </c>
      <c r="AU377" s="217" t="s">
        <v>86</v>
      </c>
      <c r="AY377" s="19" t="s">
        <v>133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84</v>
      </c>
      <c r="BK377" s="218">
        <f>ROUND(I377*H377,2)</f>
        <v>0</v>
      </c>
      <c r="BL377" s="19" t="s">
        <v>237</v>
      </c>
      <c r="BM377" s="217" t="s">
        <v>531</v>
      </c>
    </row>
    <row r="378" s="2" customFormat="1">
      <c r="A378" s="40"/>
      <c r="B378" s="41"/>
      <c r="C378" s="42"/>
      <c r="D378" s="219" t="s">
        <v>143</v>
      </c>
      <c r="E378" s="42"/>
      <c r="F378" s="220" t="s">
        <v>532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143</v>
      </c>
      <c r="AU378" s="19" t="s">
        <v>86</v>
      </c>
    </row>
    <row r="379" s="13" customFormat="1">
      <c r="A379" s="13"/>
      <c r="B379" s="224"/>
      <c r="C379" s="225"/>
      <c r="D379" s="226" t="s">
        <v>145</v>
      </c>
      <c r="E379" s="227" t="s">
        <v>19</v>
      </c>
      <c r="F379" s="228" t="s">
        <v>533</v>
      </c>
      <c r="G379" s="225"/>
      <c r="H379" s="229">
        <v>11.529999999999999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145</v>
      </c>
      <c r="AU379" s="235" t="s">
        <v>86</v>
      </c>
      <c r="AV379" s="13" t="s">
        <v>86</v>
      </c>
      <c r="AW379" s="13" t="s">
        <v>36</v>
      </c>
      <c r="AX379" s="13" t="s">
        <v>76</v>
      </c>
      <c r="AY379" s="235" t="s">
        <v>133</v>
      </c>
    </row>
    <row r="380" s="14" customFormat="1">
      <c r="A380" s="14"/>
      <c r="B380" s="236"/>
      <c r="C380" s="237"/>
      <c r="D380" s="226" t="s">
        <v>145</v>
      </c>
      <c r="E380" s="238" t="s">
        <v>19</v>
      </c>
      <c r="F380" s="239" t="s">
        <v>147</v>
      </c>
      <c r="G380" s="237"/>
      <c r="H380" s="240">
        <v>11.529999999999999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145</v>
      </c>
      <c r="AU380" s="246" t="s">
        <v>86</v>
      </c>
      <c r="AV380" s="14" t="s">
        <v>141</v>
      </c>
      <c r="AW380" s="14" t="s">
        <v>36</v>
      </c>
      <c r="AX380" s="14" t="s">
        <v>84</v>
      </c>
      <c r="AY380" s="246" t="s">
        <v>133</v>
      </c>
    </row>
    <row r="381" s="2" customFormat="1" ht="16.5" customHeight="1">
      <c r="A381" s="40"/>
      <c r="B381" s="41"/>
      <c r="C381" s="257" t="s">
        <v>534</v>
      </c>
      <c r="D381" s="257" t="s">
        <v>411</v>
      </c>
      <c r="E381" s="258" t="s">
        <v>535</v>
      </c>
      <c r="F381" s="259" t="s">
        <v>536</v>
      </c>
      <c r="G381" s="260" t="s">
        <v>217</v>
      </c>
      <c r="H381" s="261">
        <v>13.26</v>
      </c>
      <c r="I381" s="262"/>
      <c r="J381" s="263">
        <f>ROUND(I381*H381,2)</f>
        <v>0</v>
      </c>
      <c r="K381" s="259" t="s">
        <v>19</v>
      </c>
      <c r="L381" s="264"/>
      <c r="M381" s="265" t="s">
        <v>19</v>
      </c>
      <c r="N381" s="266" t="s">
        <v>47</v>
      </c>
      <c r="O381" s="86"/>
      <c r="P381" s="215">
        <f>O381*H381</f>
        <v>0</v>
      </c>
      <c r="Q381" s="215">
        <v>0.00029999999999999997</v>
      </c>
      <c r="R381" s="215">
        <f>Q381*H381</f>
        <v>0.0039779999999999998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338</v>
      </c>
      <c r="AT381" s="217" t="s">
        <v>411</v>
      </c>
      <c r="AU381" s="217" t="s">
        <v>86</v>
      </c>
      <c r="AY381" s="19" t="s">
        <v>133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84</v>
      </c>
      <c r="BK381" s="218">
        <f>ROUND(I381*H381,2)</f>
        <v>0</v>
      </c>
      <c r="BL381" s="19" t="s">
        <v>237</v>
      </c>
      <c r="BM381" s="217" t="s">
        <v>537</v>
      </c>
    </row>
    <row r="382" s="13" customFormat="1">
      <c r="A382" s="13"/>
      <c r="B382" s="224"/>
      <c r="C382" s="225"/>
      <c r="D382" s="226" t="s">
        <v>145</v>
      </c>
      <c r="E382" s="227" t="s">
        <v>19</v>
      </c>
      <c r="F382" s="228" t="s">
        <v>538</v>
      </c>
      <c r="G382" s="225"/>
      <c r="H382" s="229">
        <v>13.26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145</v>
      </c>
      <c r="AU382" s="235" t="s">
        <v>86</v>
      </c>
      <c r="AV382" s="13" t="s">
        <v>86</v>
      </c>
      <c r="AW382" s="13" t="s">
        <v>36</v>
      </c>
      <c r="AX382" s="13" t="s">
        <v>76</v>
      </c>
      <c r="AY382" s="235" t="s">
        <v>133</v>
      </c>
    </row>
    <row r="383" s="14" customFormat="1">
      <c r="A383" s="14"/>
      <c r="B383" s="236"/>
      <c r="C383" s="237"/>
      <c r="D383" s="226" t="s">
        <v>145</v>
      </c>
      <c r="E383" s="238" t="s">
        <v>19</v>
      </c>
      <c r="F383" s="239" t="s">
        <v>147</v>
      </c>
      <c r="G383" s="237"/>
      <c r="H383" s="240">
        <v>13.26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145</v>
      </c>
      <c r="AU383" s="246" t="s">
        <v>86</v>
      </c>
      <c r="AV383" s="14" t="s">
        <v>141</v>
      </c>
      <c r="AW383" s="14" t="s">
        <v>36</v>
      </c>
      <c r="AX383" s="14" t="s">
        <v>84</v>
      </c>
      <c r="AY383" s="246" t="s">
        <v>133</v>
      </c>
    </row>
    <row r="384" s="2" customFormat="1" ht="24.15" customHeight="1">
      <c r="A384" s="40"/>
      <c r="B384" s="41"/>
      <c r="C384" s="206" t="s">
        <v>539</v>
      </c>
      <c r="D384" s="206" t="s">
        <v>136</v>
      </c>
      <c r="E384" s="207" t="s">
        <v>540</v>
      </c>
      <c r="F384" s="208" t="s">
        <v>541</v>
      </c>
      <c r="G384" s="209" t="s">
        <v>217</v>
      </c>
      <c r="H384" s="210">
        <v>4.2599999999999998</v>
      </c>
      <c r="I384" s="211"/>
      <c r="J384" s="212">
        <f>ROUND(I384*H384,2)</f>
        <v>0</v>
      </c>
      <c r="K384" s="208" t="s">
        <v>140</v>
      </c>
      <c r="L384" s="46"/>
      <c r="M384" s="213" t="s">
        <v>19</v>
      </c>
      <c r="N384" s="214" t="s">
        <v>47</v>
      </c>
      <c r="O384" s="86"/>
      <c r="P384" s="215">
        <f>O384*H384</f>
        <v>0</v>
      </c>
      <c r="Q384" s="215">
        <v>9.0000000000000006E-05</v>
      </c>
      <c r="R384" s="215">
        <f>Q384*H384</f>
        <v>0.0003834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237</v>
      </c>
      <c r="AT384" s="217" t="s">
        <v>136</v>
      </c>
      <c r="AU384" s="217" t="s">
        <v>86</v>
      </c>
      <c r="AY384" s="19" t="s">
        <v>133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84</v>
      </c>
      <c r="BK384" s="218">
        <f>ROUND(I384*H384,2)</f>
        <v>0</v>
      </c>
      <c r="BL384" s="19" t="s">
        <v>237</v>
      </c>
      <c r="BM384" s="217" t="s">
        <v>542</v>
      </c>
    </row>
    <row r="385" s="2" customFormat="1">
      <c r="A385" s="40"/>
      <c r="B385" s="41"/>
      <c r="C385" s="42"/>
      <c r="D385" s="219" t="s">
        <v>143</v>
      </c>
      <c r="E385" s="42"/>
      <c r="F385" s="220" t="s">
        <v>543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143</v>
      </c>
      <c r="AU385" s="19" t="s">
        <v>86</v>
      </c>
    </row>
    <row r="386" s="13" customFormat="1">
      <c r="A386" s="13"/>
      <c r="B386" s="224"/>
      <c r="C386" s="225"/>
      <c r="D386" s="226" t="s">
        <v>145</v>
      </c>
      <c r="E386" s="227" t="s">
        <v>19</v>
      </c>
      <c r="F386" s="228" t="s">
        <v>544</v>
      </c>
      <c r="G386" s="225"/>
      <c r="H386" s="229">
        <v>4.2599999999999998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145</v>
      </c>
      <c r="AU386" s="235" t="s">
        <v>86</v>
      </c>
      <c r="AV386" s="13" t="s">
        <v>86</v>
      </c>
      <c r="AW386" s="13" t="s">
        <v>36</v>
      </c>
      <c r="AX386" s="13" t="s">
        <v>76</v>
      </c>
      <c r="AY386" s="235" t="s">
        <v>133</v>
      </c>
    </row>
    <row r="387" s="14" customFormat="1">
      <c r="A387" s="14"/>
      <c r="B387" s="236"/>
      <c r="C387" s="237"/>
      <c r="D387" s="226" t="s">
        <v>145</v>
      </c>
      <c r="E387" s="238" t="s">
        <v>19</v>
      </c>
      <c r="F387" s="239" t="s">
        <v>147</v>
      </c>
      <c r="G387" s="237"/>
      <c r="H387" s="240">
        <v>4.2599999999999998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145</v>
      </c>
      <c r="AU387" s="246" t="s">
        <v>86</v>
      </c>
      <c r="AV387" s="14" t="s">
        <v>141</v>
      </c>
      <c r="AW387" s="14" t="s">
        <v>36</v>
      </c>
      <c r="AX387" s="14" t="s">
        <v>84</v>
      </c>
      <c r="AY387" s="246" t="s">
        <v>133</v>
      </c>
    </row>
    <row r="388" s="2" customFormat="1" ht="24.15" customHeight="1">
      <c r="A388" s="40"/>
      <c r="B388" s="41"/>
      <c r="C388" s="206" t="s">
        <v>545</v>
      </c>
      <c r="D388" s="206" t="s">
        <v>136</v>
      </c>
      <c r="E388" s="207" t="s">
        <v>546</v>
      </c>
      <c r="F388" s="208" t="s">
        <v>547</v>
      </c>
      <c r="G388" s="209" t="s">
        <v>139</v>
      </c>
      <c r="H388" s="210">
        <v>13.372999999999999</v>
      </c>
      <c r="I388" s="211"/>
      <c r="J388" s="212">
        <f>ROUND(I388*H388,2)</f>
        <v>0</v>
      </c>
      <c r="K388" s="208" t="s">
        <v>140</v>
      </c>
      <c r="L388" s="46"/>
      <c r="M388" s="213" t="s">
        <v>19</v>
      </c>
      <c r="N388" s="214" t="s">
        <v>47</v>
      </c>
      <c r="O388" s="86"/>
      <c r="P388" s="215">
        <f>O388*H388</f>
        <v>0</v>
      </c>
      <c r="Q388" s="215">
        <v>5.0000000000000002E-05</v>
      </c>
      <c r="R388" s="215">
        <f>Q388*H388</f>
        <v>0.00066865000000000002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237</v>
      </c>
      <c r="AT388" s="217" t="s">
        <v>136</v>
      </c>
      <c r="AU388" s="217" t="s">
        <v>86</v>
      </c>
      <c r="AY388" s="19" t="s">
        <v>133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84</v>
      </c>
      <c r="BK388" s="218">
        <f>ROUND(I388*H388,2)</f>
        <v>0</v>
      </c>
      <c r="BL388" s="19" t="s">
        <v>237</v>
      </c>
      <c r="BM388" s="217" t="s">
        <v>548</v>
      </c>
    </row>
    <row r="389" s="2" customFormat="1">
      <c r="A389" s="40"/>
      <c r="B389" s="41"/>
      <c r="C389" s="42"/>
      <c r="D389" s="219" t="s">
        <v>143</v>
      </c>
      <c r="E389" s="42"/>
      <c r="F389" s="220" t="s">
        <v>549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143</v>
      </c>
      <c r="AU389" s="19" t="s">
        <v>86</v>
      </c>
    </row>
    <row r="390" s="13" customFormat="1">
      <c r="A390" s="13"/>
      <c r="B390" s="224"/>
      <c r="C390" s="225"/>
      <c r="D390" s="226" t="s">
        <v>145</v>
      </c>
      <c r="E390" s="227" t="s">
        <v>19</v>
      </c>
      <c r="F390" s="228" t="s">
        <v>502</v>
      </c>
      <c r="G390" s="225"/>
      <c r="H390" s="229">
        <v>13.372999999999999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145</v>
      </c>
      <c r="AU390" s="235" t="s">
        <v>86</v>
      </c>
      <c r="AV390" s="13" t="s">
        <v>86</v>
      </c>
      <c r="AW390" s="13" t="s">
        <v>36</v>
      </c>
      <c r="AX390" s="13" t="s">
        <v>76</v>
      </c>
      <c r="AY390" s="235" t="s">
        <v>133</v>
      </c>
    </row>
    <row r="391" s="14" customFormat="1">
      <c r="A391" s="14"/>
      <c r="B391" s="236"/>
      <c r="C391" s="237"/>
      <c r="D391" s="226" t="s">
        <v>145</v>
      </c>
      <c r="E391" s="238" t="s">
        <v>19</v>
      </c>
      <c r="F391" s="239" t="s">
        <v>147</v>
      </c>
      <c r="G391" s="237"/>
      <c r="H391" s="240">
        <v>13.372999999999999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145</v>
      </c>
      <c r="AU391" s="246" t="s">
        <v>86</v>
      </c>
      <c r="AV391" s="14" t="s">
        <v>141</v>
      </c>
      <c r="AW391" s="14" t="s">
        <v>36</v>
      </c>
      <c r="AX391" s="14" t="s">
        <v>84</v>
      </c>
      <c r="AY391" s="246" t="s">
        <v>133</v>
      </c>
    </row>
    <row r="392" s="2" customFormat="1" ht="49.05" customHeight="1">
      <c r="A392" s="40"/>
      <c r="B392" s="41"/>
      <c r="C392" s="206" t="s">
        <v>550</v>
      </c>
      <c r="D392" s="206" t="s">
        <v>136</v>
      </c>
      <c r="E392" s="207" t="s">
        <v>551</v>
      </c>
      <c r="F392" s="208" t="s">
        <v>552</v>
      </c>
      <c r="G392" s="209" t="s">
        <v>303</v>
      </c>
      <c r="H392" s="210">
        <v>0.42799999999999999</v>
      </c>
      <c r="I392" s="211"/>
      <c r="J392" s="212">
        <f>ROUND(I392*H392,2)</f>
        <v>0</v>
      </c>
      <c r="K392" s="208" t="s">
        <v>140</v>
      </c>
      <c r="L392" s="46"/>
      <c r="M392" s="213" t="s">
        <v>19</v>
      </c>
      <c r="N392" s="214" t="s">
        <v>47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237</v>
      </c>
      <c r="AT392" s="217" t="s">
        <v>136</v>
      </c>
      <c r="AU392" s="217" t="s">
        <v>86</v>
      </c>
      <c r="AY392" s="19" t="s">
        <v>133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237</v>
      </c>
      <c r="BM392" s="217" t="s">
        <v>553</v>
      </c>
    </row>
    <row r="393" s="2" customFormat="1">
      <c r="A393" s="40"/>
      <c r="B393" s="41"/>
      <c r="C393" s="42"/>
      <c r="D393" s="219" t="s">
        <v>143</v>
      </c>
      <c r="E393" s="42"/>
      <c r="F393" s="220" t="s">
        <v>554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143</v>
      </c>
      <c r="AU393" s="19" t="s">
        <v>86</v>
      </c>
    </row>
    <row r="394" s="12" customFormat="1" ht="22.8" customHeight="1">
      <c r="A394" s="12"/>
      <c r="B394" s="190"/>
      <c r="C394" s="191"/>
      <c r="D394" s="192" t="s">
        <v>75</v>
      </c>
      <c r="E394" s="204" t="s">
        <v>555</v>
      </c>
      <c r="F394" s="204" t="s">
        <v>556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SUM(P395:P414)</f>
        <v>0</v>
      </c>
      <c r="Q394" s="198"/>
      <c r="R394" s="199">
        <f>SUM(R395:R414)</f>
        <v>0.094819500000000001</v>
      </c>
      <c r="S394" s="198"/>
      <c r="T394" s="200">
        <f>SUM(T395:T414)</f>
        <v>0.0193347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86</v>
      </c>
      <c r="AT394" s="202" t="s">
        <v>75</v>
      </c>
      <c r="AU394" s="202" t="s">
        <v>84</v>
      </c>
      <c r="AY394" s="201" t="s">
        <v>133</v>
      </c>
      <c r="BK394" s="203">
        <f>SUM(BK395:BK414)</f>
        <v>0</v>
      </c>
    </row>
    <row r="395" s="2" customFormat="1" ht="16.5" customHeight="1">
      <c r="A395" s="40"/>
      <c r="B395" s="41"/>
      <c r="C395" s="206" t="s">
        <v>557</v>
      </c>
      <c r="D395" s="206" t="s">
        <v>136</v>
      </c>
      <c r="E395" s="207" t="s">
        <v>558</v>
      </c>
      <c r="F395" s="208" t="s">
        <v>559</v>
      </c>
      <c r="G395" s="209" t="s">
        <v>139</v>
      </c>
      <c r="H395" s="210">
        <v>62.369999999999997</v>
      </c>
      <c r="I395" s="211"/>
      <c r="J395" s="212">
        <f>ROUND(I395*H395,2)</f>
        <v>0</v>
      </c>
      <c r="K395" s="208" t="s">
        <v>140</v>
      </c>
      <c r="L395" s="46"/>
      <c r="M395" s="213" t="s">
        <v>19</v>
      </c>
      <c r="N395" s="214" t="s">
        <v>47</v>
      </c>
      <c r="O395" s="86"/>
      <c r="P395" s="215">
        <f>O395*H395</f>
        <v>0</v>
      </c>
      <c r="Q395" s="215">
        <v>0.001</v>
      </c>
      <c r="R395" s="215">
        <f>Q395*H395</f>
        <v>0.062370000000000002</v>
      </c>
      <c r="S395" s="215">
        <v>0.00031</v>
      </c>
      <c r="T395" s="216">
        <f>S395*H395</f>
        <v>0.0193347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237</v>
      </c>
      <c r="AT395" s="217" t="s">
        <v>136</v>
      </c>
      <c r="AU395" s="217" t="s">
        <v>86</v>
      </c>
      <c r="AY395" s="19" t="s">
        <v>133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84</v>
      </c>
      <c r="BK395" s="218">
        <f>ROUND(I395*H395,2)</f>
        <v>0</v>
      </c>
      <c r="BL395" s="19" t="s">
        <v>237</v>
      </c>
      <c r="BM395" s="217" t="s">
        <v>560</v>
      </c>
    </row>
    <row r="396" s="2" customFormat="1">
      <c r="A396" s="40"/>
      <c r="B396" s="41"/>
      <c r="C396" s="42"/>
      <c r="D396" s="219" t="s">
        <v>143</v>
      </c>
      <c r="E396" s="42"/>
      <c r="F396" s="220" t="s">
        <v>561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143</v>
      </c>
      <c r="AU396" s="19" t="s">
        <v>86</v>
      </c>
    </row>
    <row r="397" s="13" customFormat="1">
      <c r="A397" s="13"/>
      <c r="B397" s="224"/>
      <c r="C397" s="225"/>
      <c r="D397" s="226" t="s">
        <v>145</v>
      </c>
      <c r="E397" s="227" t="s">
        <v>19</v>
      </c>
      <c r="F397" s="228" t="s">
        <v>562</v>
      </c>
      <c r="G397" s="225"/>
      <c r="H397" s="229">
        <v>56.582999999999998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145</v>
      </c>
      <c r="AU397" s="235" t="s">
        <v>86</v>
      </c>
      <c r="AV397" s="13" t="s">
        <v>86</v>
      </c>
      <c r="AW397" s="13" t="s">
        <v>36</v>
      </c>
      <c r="AX397" s="13" t="s">
        <v>76</v>
      </c>
      <c r="AY397" s="235" t="s">
        <v>133</v>
      </c>
    </row>
    <row r="398" s="13" customFormat="1">
      <c r="A398" s="13"/>
      <c r="B398" s="224"/>
      <c r="C398" s="225"/>
      <c r="D398" s="226" t="s">
        <v>145</v>
      </c>
      <c r="E398" s="227" t="s">
        <v>19</v>
      </c>
      <c r="F398" s="228" t="s">
        <v>563</v>
      </c>
      <c r="G398" s="225"/>
      <c r="H398" s="229">
        <v>5.7869999999999999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145</v>
      </c>
      <c r="AU398" s="235" t="s">
        <v>86</v>
      </c>
      <c r="AV398" s="13" t="s">
        <v>86</v>
      </c>
      <c r="AW398" s="13" t="s">
        <v>36</v>
      </c>
      <c r="AX398" s="13" t="s">
        <v>76</v>
      </c>
      <c r="AY398" s="235" t="s">
        <v>133</v>
      </c>
    </row>
    <row r="399" s="14" customFormat="1">
      <c r="A399" s="14"/>
      <c r="B399" s="236"/>
      <c r="C399" s="237"/>
      <c r="D399" s="226" t="s">
        <v>145</v>
      </c>
      <c r="E399" s="238" t="s">
        <v>19</v>
      </c>
      <c r="F399" s="239" t="s">
        <v>147</v>
      </c>
      <c r="G399" s="237"/>
      <c r="H399" s="240">
        <v>62.369999999999997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145</v>
      </c>
      <c r="AU399" s="246" t="s">
        <v>86</v>
      </c>
      <c r="AV399" s="14" t="s">
        <v>141</v>
      </c>
      <c r="AW399" s="14" t="s">
        <v>36</v>
      </c>
      <c r="AX399" s="14" t="s">
        <v>84</v>
      </c>
      <c r="AY399" s="246" t="s">
        <v>133</v>
      </c>
    </row>
    <row r="400" s="2" customFormat="1" ht="24.15" customHeight="1">
      <c r="A400" s="40"/>
      <c r="B400" s="41"/>
      <c r="C400" s="206" t="s">
        <v>564</v>
      </c>
      <c r="D400" s="206" t="s">
        <v>136</v>
      </c>
      <c r="E400" s="207" t="s">
        <v>565</v>
      </c>
      <c r="F400" s="208" t="s">
        <v>566</v>
      </c>
      <c r="G400" s="209" t="s">
        <v>139</v>
      </c>
      <c r="H400" s="210">
        <v>64.899000000000001</v>
      </c>
      <c r="I400" s="211"/>
      <c r="J400" s="212">
        <f>ROUND(I400*H400,2)</f>
        <v>0</v>
      </c>
      <c r="K400" s="208" t="s">
        <v>140</v>
      </c>
      <c r="L400" s="46"/>
      <c r="M400" s="213" t="s">
        <v>19</v>
      </c>
      <c r="N400" s="214" t="s">
        <v>47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237</v>
      </c>
      <c r="AT400" s="217" t="s">
        <v>136</v>
      </c>
      <c r="AU400" s="217" t="s">
        <v>86</v>
      </c>
      <c r="AY400" s="19" t="s">
        <v>133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84</v>
      </c>
      <c r="BK400" s="218">
        <f>ROUND(I400*H400,2)</f>
        <v>0</v>
      </c>
      <c r="BL400" s="19" t="s">
        <v>237</v>
      </c>
      <c r="BM400" s="217" t="s">
        <v>567</v>
      </c>
    </row>
    <row r="401" s="2" customFormat="1">
      <c r="A401" s="40"/>
      <c r="B401" s="41"/>
      <c r="C401" s="42"/>
      <c r="D401" s="219" t="s">
        <v>143</v>
      </c>
      <c r="E401" s="42"/>
      <c r="F401" s="220" t="s">
        <v>568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143</v>
      </c>
      <c r="AU401" s="19" t="s">
        <v>86</v>
      </c>
    </row>
    <row r="402" s="13" customFormat="1">
      <c r="A402" s="13"/>
      <c r="B402" s="224"/>
      <c r="C402" s="225"/>
      <c r="D402" s="226" t="s">
        <v>145</v>
      </c>
      <c r="E402" s="227" t="s">
        <v>19</v>
      </c>
      <c r="F402" s="228" t="s">
        <v>569</v>
      </c>
      <c r="G402" s="225"/>
      <c r="H402" s="229">
        <v>57.338999999999999</v>
      </c>
      <c r="I402" s="230"/>
      <c r="J402" s="225"/>
      <c r="K402" s="225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145</v>
      </c>
      <c r="AU402" s="235" t="s">
        <v>86</v>
      </c>
      <c r="AV402" s="13" t="s">
        <v>86</v>
      </c>
      <c r="AW402" s="13" t="s">
        <v>36</v>
      </c>
      <c r="AX402" s="13" t="s">
        <v>76</v>
      </c>
      <c r="AY402" s="235" t="s">
        <v>133</v>
      </c>
    </row>
    <row r="403" s="13" customFormat="1">
      <c r="A403" s="13"/>
      <c r="B403" s="224"/>
      <c r="C403" s="225"/>
      <c r="D403" s="226" t="s">
        <v>145</v>
      </c>
      <c r="E403" s="227" t="s">
        <v>19</v>
      </c>
      <c r="F403" s="228" t="s">
        <v>570</v>
      </c>
      <c r="G403" s="225"/>
      <c r="H403" s="229">
        <v>7.5599999999999996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145</v>
      </c>
      <c r="AU403" s="235" t="s">
        <v>86</v>
      </c>
      <c r="AV403" s="13" t="s">
        <v>86</v>
      </c>
      <c r="AW403" s="13" t="s">
        <v>36</v>
      </c>
      <c r="AX403" s="13" t="s">
        <v>76</v>
      </c>
      <c r="AY403" s="235" t="s">
        <v>133</v>
      </c>
    </row>
    <row r="404" s="14" customFormat="1">
      <c r="A404" s="14"/>
      <c r="B404" s="236"/>
      <c r="C404" s="237"/>
      <c r="D404" s="226" t="s">
        <v>145</v>
      </c>
      <c r="E404" s="238" t="s">
        <v>19</v>
      </c>
      <c r="F404" s="239" t="s">
        <v>147</v>
      </c>
      <c r="G404" s="237"/>
      <c r="H404" s="240">
        <v>64.899000000000001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145</v>
      </c>
      <c r="AU404" s="246" t="s">
        <v>86</v>
      </c>
      <c r="AV404" s="14" t="s">
        <v>141</v>
      </c>
      <c r="AW404" s="14" t="s">
        <v>36</v>
      </c>
      <c r="AX404" s="14" t="s">
        <v>84</v>
      </c>
      <c r="AY404" s="246" t="s">
        <v>133</v>
      </c>
    </row>
    <row r="405" s="2" customFormat="1" ht="33" customHeight="1">
      <c r="A405" s="40"/>
      <c r="B405" s="41"/>
      <c r="C405" s="206" t="s">
        <v>571</v>
      </c>
      <c r="D405" s="206" t="s">
        <v>136</v>
      </c>
      <c r="E405" s="207" t="s">
        <v>572</v>
      </c>
      <c r="F405" s="208" t="s">
        <v>573</v>
      </c>
      <c r="G405" s="209" t="s">
        <v>139</v>
      </c>
      <c r="H405" s="210">
        <v>64.899000000000001</v>
      </c>
      <c r="I405" s="211"/>
      <c r="J405" s="212">
        <f>ROUND(I405*H405,2)</f>
        <v>0</v>
      </c>
      <c r="K405" s="208" t="s">
        <v>140</v>
      </c>
      <c r="L405" s="46"/>
      <c r="M405" s="213" t="s">
        <v>19</v>
      </c>
      <c r="N405" s="214" t="s">
        <v>47</v>
      </c>
      <c r="O405" s="86"/>
      <c r="P405" s="215">
        <f>O405*H405</f>
        <v>0</v>
      </c>
      <c r="Q405" s="215">
        <v>0.00021000000000000001</v>
      </c>
      <c r="R405" s="215">
        <f>Q405*H405</f>
        <v>0.01362879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237</v>
      </c>
      <c r="AT405" s="217" t="s">
        <v>136</v>
      </c>
      <c r="AU405" s="217" t="s">
        <v>86</v>
      </c>
      <c r="AY405" s="19" t="s">
        <v>133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84</v>
      </c>
      <c r="BK405" s="218">
        <f>ROUND(I405*H405,2)</f>
        <v>0</v>
      </c>
      <c r="BL405" s="19" t="s">
        <v>237</v>
      </c>
      <c r="BM405" s="217" t="s">
        <v>574</v>
      </c>
    </row>
    <row r="406" s="2" customFormat="1">
      <c r="A406" s="40"/>
      <c r="B406" s="41"/>
      <c r="C406" s="42"/>
      <c r="D406" s="219" t="s">
        <v>143</v>
      </c>
      <c r="E406" s="42"/>
      <c r="F406" s="220" t="s">
        <v>575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143</v>
      </c>
      <c r="AU406" s="19" t="s">
        <v>86</v>
      </c>
    </row>
    <row r="407" s="13" customFormat="1">
      <c r="A407" s="13"/>
      <c r="B407" s="224"/>
      <c r="C407" s="225"/>
      <c r="D407" s="226" t="s">
        <v>145</v>
      </c>
      <c r="E407" s="227" t="s">
        <v>19</v>
      </c>
      <c r="F407" s="228" t="s">
        <v>569</v>
      </c>
      <c r="G407" s="225"/>
      <c r="H407" s="229">
        <v>57.338999999999999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145</v>
      </c>
      <c r="AU407" s="235" t="s">
        <v>86</v>
      </c>
      <c r="AV407" s="13" t="s">
        <v>86</v>
      </c>
      <c r="AW407" s="13" t="s">
        <v>36</v>
      </c>
      <c r="AX407" s="13" t="s">
        <v>76</v>
      </c>
      <c r="AY407" s="235" t="s">
        <v>133</v>
      </c>
    </row>
    <row r="408" s="13" customFormat="1">
      <c r="A408" s="13"/>
      <c r="B408" s="224"/>
      <c r="C408" s="225"/>
      <c r="D408" s="226" t="s">
        <v>145</v>
      </c>
      <c r="E408" s="227" t="s">
        <v>19</v>
      </c>
      <c r="F408" s="228" t="s">
        <v>570</v>
      </c>
      <c r="G408" s="225"/>
      <c r="H408" s="229">
        <v>7.5599999999999996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145</v>
      </c>
      <c r="AU408" s="235" t="s">
        <v>86</v>
      </c>
      <c r="AV408" s="13" t="s">
        <v>86</v>
      </c>
      <c r="AW408" s="13" t="s">
        <v>36</v>
      </c>
      <c r="AX408" s="13" t="s">
        <v>76</v>
      </c>
      <c r="AY408" s="235" t="s">
        <v>133</v>
      </c>
    </row>
    <row r="409" s="14" customFormat="1">
      <c r="A409" s="14"/>
      <c r="B409" s="236"/>
      <c r="C409" s="237"/>
      <c r="D409" s="226" t="s">
        <v>145</v>
      </c>
      <c r="E409" s="238" t="s">
        <v>19</v>
      </c>
      <c r="F409" s="239" t="s">
        <v>147</v>
      </c>
      <c r="G409" s="237"/>
      <c r="H409" s="240">
        <v>64.899000000000001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145</v>
      </c>
      <c r="AU409" s="246" t="s">
        <v>86</v>
      </c>
      <c r="AV409" s="14" t="s">
        <v>141</v>
      </c>
      <c r="AW409" s="14" t="s">
        <v>36</v>
      </c>
      <c r="AX409" s="14" t="s">
        <v>84</v>
      </c>
      <c r="AY409" s="246" t="s">
        <v>133</v>
      </c>
    </row>
    <row r="410" s="2" customFormat="1" ht="37.8" customHeight="1">
      <c r="A410" s="40"/>
      <c r="B410" s="41"/>
      <c r="C410" s="206" t="s">
        <v>576</v>
      </c>
      <c r="D410" s="206" t="s">
        <v>136</v>
      </c>
      <c r="E410" s="207" t="s">
        <v>577</v>
      </c>
      <c r="F410" s="208" t="s">
        <v>578</v>
      </c>
      <c r="G410" s="209" t="s">
        <v>139</v>
      </c>
      <c r="H410" s="210">
        <v>64.899000000000001</v>
      </c>
      <c r="I410" s="211"/>
      <c r="J410" s="212">
        <f>ROUND(I410*H410,2)</f>
        <v>0</v>
      </c>
      <c r="K410" s="208" t="s">
        <v>140</v>
      </c>
      <c r="L410" s="46"/>
      <c r="M410" s="213" t="s">
        <v>19</v>
      </c>
      <c r="N410" s="214" t="s">
        <v>47</v>
      </c>
      <c r="O410" s="86"/>
      <c r="P410" s="215">
        <f>O410*H410</f>
        <v>0</v>
      </c>
      <c r="Q410" s="215">
        <v>0.00029</v>
      </c>
      <c r="R410" s="215">
        <f>Q410*H410</f>
        <v>0.018820710000000001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237</v>
      </c>
      <c r="AT410" s="217" t="s">
        <v>136</v>
      </c>
      <c r="AU410" s="217" t="s">
        <v>86</v>
      </c>
      <c r="AY410" s="19" t="s">
        <v>133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84</v>
      </c>
      <c r="BK410" s="218">
        <f>ROUND(I410*H410,2)</f>
        <v>0</v>
      </c>
      <c r="BL410" s="19" t="s">
        <v>237</v>
      </c>
      <c r="BM410" s="217" t="s">
        <v>579</v>
      </c>
    </row>
    <row r="411" s="2" customFormat="1">
      <c r="A411" s="40"/>
      <c r="B411" s="41"/>
      <c r="C411" s="42"/>
      <c r="D411" s="219" t="s">
        <v>143</v>
      </c>
      <c r="E411" s="42"/>
      <c r="F411" s="220" t="s">
        <v>580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143</v>
      </c>
      <c r="AU411" s="19" t="s">
        <v>86</v>
      </c>
    </row>
    <row r="412" s="13" customFormat="1">
      <c r="A412" s="13"/>
      <c r="B412" s="224"/>
      <c r="C412" s="225"/>
      <c r="D412" s="226" t="s">
        <v>145</v>
      </c>
      <c r="E412" s="227" t="s">
        <v>19</v>
      </c>
      <c r="F412" s="228" t="s">
        <v>569</v>
      </c>
      <c r="G412" s="225"/>
      <c r="H412" s="229">
        <v>57.338999999999999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145</v>
      </c>
      <c r="AU412" s="235" t="s">
        <v>86</v>
      </c>
      <c r="AV412" s="13" t="s">
        <v>86</v>
      </c>
      <c r="AW412" s="13" t="s">
        <v>36</v>
      </c>
      <c r="AX412" s="13" t="s">
        <v>76</v>
      </c>
      <c r="AY412" s="235" t="s">
        <v>133</v>
      </c>
    </row>
    <row r="413" s="13" customFormat="1">
      <c r="A413" s="13"/>
      <c r="B413" s="224"/>
      <c r="C413" s="225"/>
      <c r="D413" s="226" t="s">
        <v>145</v>
      </c>
      <c r="E413" s="227" t="s">
        <v>19</v>
      </c>
      <c r="F413" s="228" t="s">
        <v>570</v>
      </c>
      <c r="G413" s="225"/>
      <c r="H413" s="229">
        <v>7.5599999999999996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145</v>
      </c>
      <c r="AU413" s="235" t="s">
        <v>86</v>
      </c>
      <c r="AV413" s="13" t="s">
        <v>86</v>
      </c>
      <c r="AW413" s="13" t="s">
        <v>36</v>
      </c>
      <c r="AX413" s="13" t="s">
        <v>76</v>
      </c>
      <c r="AY413" s="235" t="s">
        <v>133</v>
      </c>
    </row>
    <row r="414" s="14" customFormat="1">
      <c r="A414" s="14"/>
      <c r="B414" s="236"/>
      <c r="C414" s="237"/>
      <c r="D414" s="226" t="s">
        <v>145</v>
      </c>
      <c r="E414" s="238" t="s">
        <v>19</v>
      </c>
      <c r="F414" s="239" t="s">
        <v>147</v>
      </c>
      <c r="G414" s="237"/>
      <c r="H414" s="240">
        <v>64.899000000000001</v>
      </c>
      <c r="I414" s="241"/>
      <c r="J414" s="237"/>
      <c r="K414" s="237"/>
      <c r="L414" s="242"/>
      <c r="M414" s="267"/>
      <c r="N414" s="268"/>
      <c r="O414" s="268"/>
      <c r="P414" s="268"/>
      <c r="Q414" s="268"/>
      <c r="R414" s="268"/>
      <c r="S414" s="268"/>
      <c r="T414" s="26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145</v>
      </c>
      <c r="AU414" s="246" t="s">
        <v>86</v>
      </c>
      <c r="AV414" s="14" t="s">
        <v>141</v>
      </c>
      <c r="AW414" s="14" t="s">
        <v>36</v>
      </c>
      <c r="AX414" s="14" t="s">
        <v>84</v>
      </c>
      <c r="AY414" s="246" t="s">
        <v>133</v>
      </c>
    </row>
    <row r="415" s="2" customFormat="1" ht="6.96" customHeight="1">
      <c r="A415" s="40"/>
      <c r="B415" s="61"/>
      <c r="C415" s="62"/>
      <c r="D415" s="62"/>
      <c r="E415" s="62"/>
      <c r="F415" s="62"/>
      <c r="G415" s="62"/>
      <c r="H415" s="62"/>
      <c r="I415" s="62"/>
      <c r="J415" s="62"/>
      <c r="K415" s="62"/>
      <c r="L415" s="46"/>
      <c r="M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</row>
  </sheetData>
  <sheetProtection sheet="1" autoFilter="0" formatColumns="0" formatRows="0" objects="1" scenarios="1" spinCount="100000" saltValue="Z10LMIuE1eyttzHeCyeVQ8zNgXbygGRj3y0jrfY3gHLFmPLyjuimUWz1nC7zR9sg7jTLGshxVIxcYC5ZYYDNmQ==" hashValue="DOfhzE6/jBWDuHCMRSBO+rbddThsGIrPPwQC2WqxdQKUa6v9M8YPMQUTAnnrdpBVVkX/gLAsIqQWcVehwZNWKA==" algorithmName="SHA-512" password="CC35"/>
  <autoFilter ref="C99:K414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346272256"/>
    <hyperlink ref="F110" r:id="rId2" display="https://podminky.urs.cz/item/CS_URS_2025_01/612131101"/>
    <hyperlink ref="F115" r:id="rId3" display="https://podminky.urs.cz/item/CS_URS_2025_01/612321121"/>
    <hyperlink ref="F119" r:id="rId4" display="https://podminky.urs.cz/item/CS_URS_2025_01/612321141"/>
    <hyperlink ref="F124" r:id="rId5" display="https://podminky.urs.cz/item/CS_URS_2025_01/612321191"/>
    <hyperlink ref="F129" r:id="rId6" display="https://podminky.urs.cz/item/CS_URS_2025_01/612325413"/>
    <hyperlink ref="F133" r:id="rId7" display="https://podminky.urs.cz/item/CS_URS_2025_01/612325423"/>
    <hyperlink ref="F138" r:id="rId8" display="https://podminky.urs.cz/item/CS_URS_2025_01/632441215"/>
    <hyperlink ref="F143" r:id="rId9" display="https://podminky.urs.cz/item/CS_URS_2025_01/632441291"/>
    <hyperlink ref="F148" r:id="rId10" display="https://podminky.urs.cz/item/CS_URS_2025_01/632451103"/>
    <hyperlink ref="F153" r:id="rId11" display="https://podminky.urs.cz/item/CS_URS_2025_01/631351101"/>
    <hyperlink ref="F158" r:id="rId12" display="https://podminky.urs.cz/item/CS_URS_2025_01/631351102"/>
    <hyperlink ref="F163" r:id="rId13" display="https://podminky.urs.cz/item/CS_URS_2025_01/634112112"/>
    <hyperlink ref="F170" r:id="rId14" display="https://podminky.urs.cz/item/CS_URS_2025_01/949101112"/>
    <hyperlink ref="F176" r:id="rId15" display="https://podminky.urs.cz/item/CS_URS_2025_01/952901111"/>
    <hyperlink ref="F185" r:id="rId16" display="https://podminky.urs.cz/item/CS_URS_2025_01/962031133"/>
    <hyperlink ref="F190" r:id="rId17" display="https://podminky.urs.cz/item/CS_URS_2025_01/965045113"/>
    <hyperlink ref="F195" r:id="rId18" display="https://podminky.urs.cz/item/CS_URS_2025_01/965043341"/>
    <hyperlink ref="F200" r:id="rId19" display="https://podminky.urs.cz/item/CS_URS_2025_01/965049111"/>
    <hyperlink ref="F205" r:id="rId20" display="https://podminky.urs.cz/item/CS_URS_2025_01/968072456"/>
    <hyperlink ref="F209" r:id="rId21" display="https://podminky.urs.cz/item/CS_URS_2025_01/968072558"/>
    <hyperlink ref="F214" r:id="rId22" display="https://podminky.urs.cz/item/CS_URS_2025_01/978021291"/>
    <hyperlink ref="F228" r:id="rId23" display="https://podminky.urs.cz/item/CS_URS_2025_01/997013211"/>
    <hyperlink ref="F230" r:id="rId24" display="https://podminky.urs.cz/item/CS_URS_2025_01/997006012"/>
    <hyperlink ref="F232" r:id="rId25" display="https://podminky.urs.cz/item/CS_URS_2025_01/997006512"/>
    <hyperlink ref="F234" r:id="rId26" display="https://podminky.urs.cz/item/CS_URS_2025_01/997006519"/>
    <hyperlink ref="F237" r:id="rId27" display="https://podminky.urs.cz/item/CS_URS_2025_01/997013871"/>
    <hyperlink ref="F240" r:id="rId28" display="https://podminky.urs.cz/item/CS_URS_2025_01/998018001"/>
    <hyperlink ref="F244" r:id="rId29" display="https://podminky.urs.cz/item/CS_URS_2025_01/713120823"/>
    <hyperlink ref="F253" r:id="rId30" display="https://podminky.urs.cz/item/CS_URS_2025_01/713110813"/>
    <hyperlink ref="F258" r:id="rId31" display="https://podminky.urs.cz/item/CS_URS_2025_01/713130841"/>
    <hyperlink ref="F262" r:id="rId32" display="https://podminky.urs.cz/item/CS_URS_2025_01/713130843"/>
    <hyperlink ref="F266" r:id="rId33" display="https://podminky.urs.cz/item/CS_URS_2025_01/713130845"/>
    <hyperlink ref="F271" r:id="rId34" display="https://podminky.urs.cz/item/CS_URS_2025_01/721210813"/>
    <hyperlink ref="F275" r:id="rId35" display="https://podminky.urs.cz/item/CS_URS_2025_01/721211422"/>
    <hyperlink ref="F279" r:id="rId36" display="https://podminky.urs.cz/item/CS_URS_2025_01/998721121"/>
    <hyperlink ref="F282" r:id="rId37" display="https://podminky.urs.cz/item/CS_URS_2025_01/725210821"/>
    <hyperlink ref="F286" r:id="rId38" display="https://podminky.urs.cz/item/CS_URS_2025_01/725820801"/>
    <hyperlink ref="F291" r:id="rId39" display="https://podminky.urs.cz/item/CS_URS_2025_01/763135101"/>
    <hyperlink ref="F299" r:id="rId40" display="https://podminky.urs.cz/item/CS_URS_2025_01/763131731"/>
    <hyperlink ref="F304" r:id="rId41" display="https://podminky.urs.cz/item/CS_URS_2025_01/998763331"/>
    <hyperlink ref="F307" r:id="rId42" display="https://podminky.urs.cz/item/CS_URS_2025_01/766691914"/>
    <hyperlink ref="F312" r:id="rId43" display="https://podminky.urs.cz/item/CS_URS_2025_01/771111011"/>
    <hyperlink ref="F316" r:id="rId44" display="https://podminky.urs.cz/item/CS_URS_2025_01/771121011"/>
    <hyperlink ref="F320" r:id="rId45" display="https://podminky.urs.cz/item/CS_URS_2025_01/771591112"/>
    <hyperlink ref="F324" r:id="rId46" display="https://podminky.urs.cz/item/CS_URS_2025_01/771591264"/>
    <hyperlink ref="F328" r:id="rId47" display="https://podminky.urs.cz/item/CS_URS_2025_01/771591241"/>
    <hyperlink ref="F332" r:id="rId48" display="https://podminky.urs.cz/item/CS_URS_2025_01/771574413"/>
    <hyperlink ref="F339" r:id="rId49" display="https://podminky.urs.cz/item/CS_URS_2025_01/771591115"/>
    <hyperlink ref="F343" r:id="rId50" display="https://podminky.urs.cz/item/CS_URS_2025_01/771592011"/>
    <hyperlink ref="F347" r:id="rId51" display="https://podminky.urs.cz/item/CS_URS_2025_01/998771121"/>
    <hyperlink ref="F350" r:id="rId52" display="https://podminky.urs.cz/item/CS_URS_2025_01/781473810"/>
    <hyperlink ref="F355" r:id="rId53" display="https://podminky.urs.cz/item/CS_URS_2025_01/781111011"/>
    <hyperlink ref="F359" r:id="rId54" display="https://podminky.urs.cz/item/CS_URS_2025_01/781121011"/>
    <hyperlink ref="F363" r:id="rId55" display="https://podminky.urs.cz/item/CS_URS_2025_01/781131112"/>
    <hyperlink ref="F367" r:id="rId56" display="https://podminky.urs.cz/item/CS_URS_2025_01/781131232"/>
    <hyperlink ref="F371" r:id="rId57" display="https://podminky.urs.cz/item/CS_URS_2025_01/781472214"/>
    <hyperlink ref="F378" r:id="rId58" display="https://podminky.urs.cz/item/CS_URS_2025_01/781492251"/>
    <hyperlink ref="F385" r:id="rId59" display="https://podminky.urs.cz/item/CS_URS_2025_01/781495115"/>
    <hyperlink ref="F389" r:id="rId60" display="https://podminky.urs.cz/item/CS_URS_2025_01/781495211"/>
    <hyperlink ref="F393" r:id="rId61" display="https://podminky.urs.cz/item/CS_URS_2025_01/998781121"/>
    <hyperlink ref="F396" r:id="rId62" display="https://podminky.urs.cz/item/CS_URS_2025_01/784121001"/>
    <hyperlink ref="F401" r:id="rId63" display="https://podminky.urs.cz/item/CS_URS_2025_01/784111001"/>
    <hyperlink ref="F406" r:id="rId64" display="https://podminky.urs.cz/item/CS_URS_2025_01/784181101"/>
    <hyperlink ref="F411" r:id="rId65" display="https://podminky.urs.cz/item/CS_URS_2025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Rekonstrukce chladírenských a mrazících boxů SŠ Brno, Charbulova - odloučené pracoviště Nová Svratka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26</v>
      </c>
      <c r="J23" s="138" t="s">
        <v>38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ROUND((SUM(BE80:BE109)),  2)</f>
        <v>0</v>
      </c>
      <c r="G33" s="40"/>
      <c r="H33" s="40"/>
      <c r="I33" s="150">
        <v>0.20999999999999999</v>
      </c>
      <c r="J33" s="149">
        <f>ROUND(((SUM(BE80:BE109))*I33),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ROUND((SUM(BF80:BF109)),  2)</f>
        <v>0</v>
      </c>
      <c r="G34" s="40"/>
      <c r="H34" s="40"/>
      <c r="I34" s="150">
        <v>0.12</v>
      </c>
      <c r="J34" s="149">
        <f>ROUND(((SUM(BF80:BF109))*I34),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ROUND((SUM(BG80:BG109)),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ROUND((SUM(BH80:BH109)),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ROUND((SUM(BI80:BI109)),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Rekonstrukce chladírenských a mrazících boxů SŠ Brno, Charbulova - odloučené pracoviště Nová Svratka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Veslařská 54, 637 00 Brno</v>
      </c>
      <c r="G52" s="42"/>
      <c r="H52" s="42"/>
      <c r="I52" s="34" t="s">
        <v>23</v>
      </c>
      <c r="J52" s="74" t="str">
        <f>IF(J12="","",J12)</f>
        <v>13. 5. 2025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škola Brno, Charbulova, p.o.</v>
      </c>
      <c r="G54" s="42"/>
      <c r="H54" s="42"/>
      <c r="I54" s="34" t="s">
        <v>33</v>
      </c>
      <c r="J54" s="38" t="str">
        <f>E21</f>
        <v>Ing. Dagmar Gálová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Jaroslav Stolička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581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6.25" customHeight="1">
      <c r="A70" s="40"/>
      <c r="B70" s="41"/>
      <c r="C70" s="42"/>
      <c r="D70" s="42"/>
      <c r="E70" s="162" t="str">
        <f>E7</f>
        <v>Rekonstrukce chladírenských a mrazících boxů SŠ Brno, Charbulova - odloučené pracoviště Nová Svratka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VRN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Veslařská 54, 637 00 Brno</v>
      </c>
      <c r="G74" s="42"/>
      <c r="H74" s="42"/>
      <c r="I74" s="34" t="s">
        <v>23</v>
      </c>
      <c r="J74" s="74" t="str">
        <f>IF(J12="","",J12)</f>
        <v>13. 5. 2025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Střední škola Brno, Charbulova, p.o.</v>
      </c>
      <c r="G76" s="42"/>
      <c r="H76" s="42"/>
      <c r="I76" s="34" t="s">
        <v>33</v>
      </c>
      <c r="J76" s="38" t="str">
        <f>E21</f>
        <v>Ing. Dagmar Gálová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31</v>
      </c>
      <c r="D77" s="42"/>
      <c r="E77" s="42"/>
      <c r="F77" s="29" t="str">
        <f>IF(E18="","",E18)</f>
        <v>Vyplň údaj</v>
      </c>
      <c r="G77" s="42"/>
      <c r="H77" s="42"/>
      <c r="I77" s="34" t="s">
        <v>37</v>
      </c>
      <c r="J77" s="38" t="str">
        <f>E24</f>
        <v>Ing. Jaroslav Stolička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119</v>
      </c>
      <c r="D79" s="182" t="s">
        <v>61</v>
      </c>
      <c r="E79" s="182" t="s">
        <v>57</v>
      </c>
      <c r="F79" s="182" t="s">
        <v>58</v>
      </c>
      <c r="G79" s="182" t="s">
        <v>120</v>
      </c>
      <c r="H79" s="182" t="s">
        <v>121</v>
      </c>
      <c r="I79" s="182" t="s">
        <v>122</v>
      </c>
      <c r="J79" s="182" t="s">
        <v>95</v>
      </c>
      <c r="K79" s="183" t="s">
        <v>123</v>
      </c>
      <c r="L79" s="184"/>
      <c r="M79" s="94" t="s">
        <v>19</v>
      </c>
      <c r="N79" s="95" t="s">
        <v>46</v>
      </c>
      <c r="O79" s="95" t="s">
        <v>124</v>
      </c>
      <c r="P79" s="95" t="s">
        <v>125</v>
      </c>
      <c r="Q79" s="95" t="s">
        <v>126</v>
      </c>
      <c r="R79" s="95" t="s">
        <v>127</v>
      </c>
      <c r="S79" s="95" t="s">
        <v>128</v>
      </c>
      <c r="T79" s="96" t="s">
        <v>129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130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75</v>
      </c>
      <c r="AU80" s="19" t="s">
        <v>96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75</v>
      </c>
      <c r="E81" s="193" t="s">
        <v>87</v>
      </c>
      <c r="F81" s="193" t="s">
        <v>88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SUM(P82:P109)</f>
        <v>0</v>
      </c>
      <c r="Q81" s="198"/>
      <c r="R81" s="199">
        <f>SUM(R82:R109)</f>
        <v>0</v>
      </c>
      <c r="S81" s="198"/>
      <c r="T81" s="200">
        <f>SUM(T82:T109)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168</v>
      </c>
      <c r="AT81" s="202" t="s">
        <v>75</v>
      </c>
      <c r="AU81" s="202" t="s">
        <v>76</v>
      </c>
      <c r="AY81" s="201" t="s">
        <v>133</v>
      </c>
      <c r="BK81" s="203">
        <f>SUM(BK82:BK109)</f>
        <v>0</v>
      </c>
    </row>
    <row r="82" s="2" customFormat="1" ht="16.5" customHeight="1">
      <c r="A82" s="40"/>
      <c r="B82" s="41"/>
      <c r="C82" s="206" t="s">
        <v>84</v>
      </c>
      <c r="D82" s="206" t="s">
        <v>136</v>
      </c>
      <c r="E82" s="207" t="s">
        <v>582</v>
      </c>
      <c r="F82" s="208" t="s">
        <v>583</v>
      </c>
      <c r="G82" s="209" t="s">
        <v>584</v>
      </c>
      <c r="H82" s="210">
        <v>1</v>
      </c>
      <c r="I82" s="211"/>
      <c r="J82" s="212">
        <f>ROUND(I82*H82,2)</f>
        <v>0</v>
      </c>
      <c r="K82" s="208" t="s">
        <v>140</v>
      </c>
      <c r="L82" s="46"/>
      <c r="M82" s="213" t="s">
        <v>19</v>
      </c>
      <c r="N82" s="214" t="s">
        <v>47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585</v>
      </c>
      <c r="AT82" s="217" t="s">
        <v>136</v>
      </c>
      <c r="AU82" s="217" t="s">
        <v>84</v>
      </c>
      <c r="AY82" s="19" t="s">
        <v>133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84</v>
      </c>
      <c r="BK82" s="218">
        <f>ROUND(I82*H82,2)</f>
        <v>0</v>
      </c>
      <c r="BL82" s="19" t="s">
        <v>585</v>
      </c>
      <c r="BM82" s="217" t="s">
        <v>586</v>
      </c>
    </row>
    <row r="83" s="2" customFormat="1">
      <c r="A83" s="40"/>
      <c r="B83" s="41"/>
      <c r="C83" s="42"/>
      <c r="D83" s="219" t="s">
        <v>143</v>
      </c>
      <c r="E83" s="42"/>
      <c r="F83" s="220" t="s">
        <v>587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143</v>
      </c>
      <c r="AU83" s="19" t="s">
        <v>84</v>
      </c>
    </row>
    <row r="84" s="13" customFormat="1">
      <c r="A84" s="13"/>
      <c r="B84" s="224"/>
      <c r="C84" s="225"/>
      <c r="D84" s="226" t="s">
        <v>145</v>
      </c>
      <c r="E84" s="227" t="s">
        <v>19</v>
      </c>
      <c r="F84" s="228" t="s">
        <v>84</v>
      </c>
      <c r="G84" s="225"/>
      <c r="H84" s="229">
        <v>1</v>
      </c>
      <c r="I84" s="230"/>
      <c r="J84" s="225"/>
      <c r="K84" s="225"/>
      <c r="L84" s="231"/>
      <c r="M84" s="232"/>
      <c r="N84" s="233"/>
      <c r="O84" s="233"/>
      <c r="P84" s="233"/>
      <c r="Q84" s="233"/>
      <c r="R84" s="233"/>
      <c r="S84" s="233"/>
      <c r="T84" s="234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5" t="s">
        <v>145</v>
      </c>
      <c r="AU84" s="235" t="s">
        <v>84</v>
      </c>
      <c r="AV84" s="13" t="s">
        <v>86</v>
      </c>
      <c r="AW84" s="13" t="s">
        <v>36</v>
      </c>
      <c r="AX84" s="13" t="s">
        <v>76</v>
      </c>
      <c r="AY84" s="235" t="s">
        <v>133</v>
      </c>
    </row>
    <row r="85" s="14" customFormat="1">
      <c r="A85" s="14"/>
      <c r="B85" s="236"/>
      <c r="C85" s="237"/>
      <c r="D85" s="226" t="s">
        <v>145</v>
      </c>
      <c r="E85" s="238" t="s">
        <v>19</v>
      </c>
      <c r="F85" s="239" t="s">
        <v>147</v>
      </c>
      <c r="G85" s="237"/>
      <c r="H85" s="240">
        <v>1</v>
      </c>
      <c r="I85" s="241"/>
      <c r="J85" s="237"/>
      <c r="K85" s="237"/>
      <c r="L85" s="242"/>
      <c r="M85" s="243"/>
      <c r="N85" s="244"/>
      <c r="O85" s="244"/>
      <c r="P85" s="244"/>
      <c r="Q85" s="244"/>
      <c r="R85" s="244"/>
      <c r="S85" s="244"/>
      <c r="T85" s="245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6" t="s">
        <v>145</v>
      </c>
      <c r="AU85" s="246" t="s">
        <v>84</v>
      </c>
      <c r="AV85" s="14" t="s">
        <v>141</v>
      </c>
      <c r="AW85" s="14" t="s">
        <v>36</v>
      </c>
      <c r="AX85" s="14" t="s">
        <v>84</v>
      </c>
      <c r="AY85" s="246" t="s">
        <v>133</v>
      </c>
    </row>
    <row r="86" s="2" customFormat="1" ht="16.5" customHeight="1">
      <c r="A86" s="40"/>
      <c r="B86" s="41"/>
      <c r="C86" s="206" t="s">
        <v>86</v>
      </c>
      <c r="D86" s="206" t="s">
        <v>136</v>
      </c>
      <c r="E86" s="207" t="s">
        <v>588</v>
      </c>
      <c r="F86" s="208" t="s">
        <v>589</v>
      </c>
      <c r="G86" s="209" t="s">
        <v>584</v>
      </c>
      <c r="H86" s="210">
        <v>1</v>
      </c>
      <c r="I86" s="211"/>
      <c r="J86" s="212">
        <f>ROUND(I86*H86,2)</f>
        <v>0</v>
      </c>
      <c r="K86" s="208" t="s">
        <v>140</v>
      </c>
      <c r="L86" s="46"/>
      <c r="M86" s="213" t="s">
        <v>19</v>
      </c>
      <c r="N86" s="214" t="s">
        <v>47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585</v>
      </c>
      <c r="AT86" s="217" t="s">
        <v>136</v>
      </c>
      <c r="AU86" s="217" t="s">
        <v>84</v>
      </c>
      <c r="AY86" s="19" t="s">
        <v>133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84</v>
      </c>
      <c r="BK86" s="218">
        <f>ROUND(I86*H86,2)</f>
        <v>0</v>
      </c>
      <c r="BL86" s="19" t="s">
        <v>585</v>
      </c>
      <c r="BM86" s="217" t="s">
        <v>590</v>
      </c>
    </row>
    <row r="87" s="2" customFormat="1">
      <c r="A87" s="40"/>
      <c r="B87" s="41"/>
      <c r="C87" s="42"/>
      <c r="D87" s="219" t="s">
        <v>143</v>
      </c>
      <c r="E87" s="42"/>
      <c r="F87" s="220" t="s">
        <v>591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143</v>
      </c>
      <c r="AU87" s="19" t="s">
        <v>84</v>
      </c>
    </row>
    <row r="88" s="13" customFormat="1">
      <c r="A88" s="13"/>
      <c r="B88" s="224"/>
      <c r="C88" s="225"/>
      <c r="D88" s="226" t="s">
        <v>145</v>
      </c>
      <c r="E88" s="227" t="s">
        <v>19</v>
      </c>
      <c r="F88" s="228" t="s">
        <v>84</v>
      </c>
      <c r="G88" s="225"/>
      <c r="H88" s="229">
        <v>1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145</v>
      </c>
      <c r="AU88" s="235" t="s">
        <v>84</v>
      </c>
      <c r="AV88" s="13" t="s">
        <v>86</v>
      </c>
      <c r="AW88" s="13" t="s">
        <v>36</v>
      </c>
      <c r="AX88" s="13" t="s">
        <v>76</v>
      </c>
      <c r="AY88" s="235" t="s">
        <v>133</v>
      </c>
    </row>
    <row r="89" s="14" customFormat="1">
      <c r="A89" s="14"/>
      <c r="B89" s="236"/>
      <c r="C89" s="237"/>
      <c r="D89" s="226" t="s">
        <v>145</v>
      </c>
      <c r="E89" s="238" t="s">
        <v>19</v>
      </c>
      <c r="F89" s="239" t="s">
        <v>147</v>
      </c>
      <c r="G89" s="237"/>
      <c r="H89" s="240">
        <v>1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145</v>
      </c>
      <c r="AU89" s="246" t="s">
        <v>84</v>
      </c>
      <c r="AV89" s="14" t="s">
        <v>141</v>
      </c>
      <c r="AW89" s="14" t="s">
        <v>36</v>
      </c>
      <c r="AX89" s="14" t="s">
        <v>84</v>
      </c>
      <c r="AY89" s="246" t="s">
        <v>133</v>
      </c>
    </row>
    <row r="90" s="2" customFormat="1" ht="16.5" customHeight="1">
      <c r="A90" s="40"/>
      <c r="B90" s="41"/>
      <c r="C90" s="206" t="s">
        <v>134</v>
      </c>
      <c r="D90" s="206" t="s">
        <v>136</v>
      </c>
      <c r="E90" s="207" t="s">
        <v>592</v>
      </c>
      <c r="F90" s="208" t="s">
        <v>593</v>
      </c>
      <c r="G90" s="209" t="s">
        <v>584</v>
      </c>
      <c r="H90" s="210">
        <v>1</v>
      </c>
      <c r="I90" s="211"/>
      <c r="J90" s="212">
        <f>ROUND(I90*H90,2)</f>
        <v>0</v>
      </c>
      <c r="K90" s="208" t="s">
        <v>140</v>
      </c>
      <c r="L90" s="46"/>
      <c r="M90" s="213" t="s">
        <v>19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585</v>
      </c>
      <c r="AT90" s="217" t="s">
        <v>136</v>
      </c>
      <c r="AU90" s="217" t="s">
        <v>84</v>
      </c>
      <c r="AY90" s="19" t="s">
        <v>133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84</v>
      </c>
      <c r="BK90" s="218">
        <f>ROUND(I90*H90,2)</f>
        <v>0</v>
      </c>
      <c r="BL90" s="19" t="s">
        <v>585</v>
      </c>
      <c r="BM90" s="217" t="s">
        <v>594</v>
      </c>
    </row>
    <row r="91" s="2" customFormat="1">
      <c r="A91" s="40"/>
      <c r="B91" s="41"/>
      <c r="C91" s="42"/>
      <c r="D91" s="219" t="s">
        <v>143</v>
      </c>
      <c r="E91" s="42"/>
      <c r="F91" s="220" t="s">
        <v>595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143</v>
      </c>
      <c r="AU91" s="19" t="s">
        <v>84</v>
      </c>
    </row>
    <row r="92" s="13" customFormat="1">
      <c r="A92" s="13"/>
      <c r="B92" s="224"/>
      <c r="C92" s="225"/>
      <c r="D92" s="226" t="s">
        <v>145</v>
      </c>
      <c r="E92" s="227" t="s">
        <v>19</v>
      </c>
      <c r="F92" s="228" t="s">
        <v>84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145</v>
      </c>
      <c r="AU92" s="235" t="s">
        <v>84</v>
      </c>
      <c r="AV92" s="13" t="s">
        <v>86</v>
      </c>
      <c r="AW92" s="13" t="s">
        <v>36</v>
      </c>
      <c r="AX92" s="13" t="s">
        <v>76</v>
      </c>
      <c r="AY92" s="235" t="s">
        <v>133</v>
      </c>
    </row>
    <row r="93" s="14" customFormat="1">
      <c r="A93" s="14"/>
      <c r="B93" s="236"/>
      <c r="C93" s="237"/>
      <c r="D93" s="226" t="s">
        <v>145</v>
      </c>
      <c r="E93" s="238" t="s">
        <v>19</v>
      </c>
      <c r="F93" s="239" t="s">
        <v>147</v>
      </c>
      <c r="G93" s="237"/>
      <c r="H93" s="240">
        <v>1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145</v>
      </c>
      <c r="AU93" s="246" t="s">
        <v>84</v>
      </c>
      <c r="AV93" s="14" t="s">
        <v>141</v>
      </c>
      <c r="AW93" s="14" t="s">
        <v>36</v>
      </c>
      <c r="AX93" s="14" t="s">
        <v>84</v>
      </c>
      <c r="AY93" s="246" t="s">
        <v>133</v>
      </c>
    </row>
    <row r="94" s="2" customFormat="1" ht="16.5" customHeight="1">
      <c r="A94" s="40"/>
      <c r="B94" s="41"/>
      <c r="C94" s="206" t="s">
        <v>141</v>
      </c>
      <c r="D94" s="206" t="s">
        <v>136</v>
      </c>
      <c r="E94" s="207" t="s">
        <v>596</v>
      </c>
      <c r="F94" s="208" t="s">
        <v>597</v>
      </c>
      <c r="G94" s="209" t="s">
        <v>584</v>
      </c>
      <c r="H94" s="210">
        <v>1</v>
      </c>
      <c r="I94" s="211"/>
      <c r="J94" s="212">
        <f>ROUND(I94*H94,2)</f>
        <v>0</v>
      </c>
      <c r="K94" s="208" t="s">
        <v>140</v>
      </c>
      <c r="L94" s="46"/>
      <c r="M94" s="213" t="s">
        <v>19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585</v>
      </c>
      <c r="AT94" s="217" t="s">
        <v>136</v>
      </c>
      <c r="AU94" s="217" t="s">
        <v>84</v>
      </c>
      <c r="AY94" s="19" t="s">
        <v>133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585</v>
      </c>
      <c r="BM94" s="217" t="s">
        <v>598</v>
      </c>
    </row>
    <row r="95" s="2" customFormat="1">
      <c r="A95" s="40"/>
      <c r="B95" s="41"/>
      <c r="C95" s="42"/>
      <c r="D95" s="219" t="s">
        <v>143</v>
      </c>
      <c r="E95" s="42"/>
      <c r="F95" s="220" t="s">
        <v>599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143</v>
      </c>
      <c r="AU95" s="19" t="s">
        <v>84</v>
      </c>
    </row>
    <row r="96" s="13" customFormat="1">
      <c r="A96" s="13"/>
      <c r="B96" s="224"/>
      <c r="C96" s="225"/>
      <c r="D96" s="226" t="s">
        <v>145</v>
      </c>
      <c r="E96" s="227" t="s">
        <v>19</v>
      </c>
      <c r="F96" s="228" t="s">
        <v>84</v>
      </c>
      <c r="G96" s="225"/>
      <c r="H96" s="229">
        <v>1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145</v>
      </c>
      <c r="AU96" s="235" t="s">
        <v>84</v>
      </c>
      <c r="AV96" s="13" t="s">
        <v>86</v>
      </c>
      <c r="AW96" s="13" t="s">
        <v>36</v>
      </c>
      <c r="AX96" s="13" t="s">
        <v>76</v>
      </c>
      <c r="AY96" s="235" t="s">
        <v>133</v>
      </c>
    </row>
    <row r="97" s="14" customFormat="1">
      <c r="A97" s="14"/>
      <c r="B97" s="236"/>
      <c r="C97" s="237"/>
      <c r="D97" s="226" t="s">
        <v>145</v>
      </c>
      <c r="E97" s="238" t="s">
        <v>19</v>
      </c>
      <c r="F97" s="239" t="s">
        <v>147</v>
      </c>
      <c r="G97" s="237"/>
      <c r="H97" s="240">
        <v>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145</v>
      </c>
      <c r="AU97" s="246" t="s">
        <v>84</v>
      </c>
      <c r="AV97" s="14" t="s">
        <v>141</v>
      </c>
      <c r="AW97" s="14" t="s">
        <v>36</v>
      </c>
      <c r="AX97" s="14" t="s">
        <v>84</v>
      </c>
      <c r="AY97" s="246" t="s">
        <v>133</v>
      </c>
    </row>
    <row r="98" s="2" customFormat="1" ht="16.5" customHeight="1">
      <c r="A98" s="40"/>
      <c r="B98" s="41"/>
      <c r="C98" s="206" t="s">
        <v>168</v>
      </c>
      <c r="D98" s="206" t="s">
        <v>136</v>
      </c>
      <c r="E98" s="207" t="s">
        <v>600</v>
      </c>
      <c r="F98" s="208" t="s">
        <v>601</v>
      </c>
      <c r="G98" s="209" t="s">
        <v>584</v>
      </c>
      <c r="H98" s="210">
        <v>1</v>
      </c>
      <c r="I98" s="211"/>
      <c r="J98" s="212">
        <f>ROUND(I98*H98,2)</f>
        <v>0</v>
      </c>
      <c r="K98" s="208" t="s">
        <v>140</v>
      </c>
      <c r="L98" s="46"/>
      <c r="M98" s="213" t="s">
        <v>19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585</v>
      </c>
      <c r="AT98" s="217" t="s">
        <v>136</v>
      </c>
      <c r="AU98" s="217" t="s">
        <v>84</v>
      </c>
      <c r="AY98" s="19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585</v>
      </c>
      <c r="BM98" s="217" t="s">
        <v>602</v>
      </c>
    </row>
    <row r="99" s="2" customFormat="1">
      <c r="A99" s="40"/>
      <c r="B99" s="41"/>
      <c r="C99" s="42"/>
      <c r="D99" s="219" t="s">
        <v>143</v>
      </c>
      <c r="E99" s="42"/>
      <c r="F99" s="220" t="s">
        <v>603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143</v>
      </c>
      <c r="AU99" s="19" t="s">
        <v>84</v>
      </c>
    </row>
    <row r="100" s="13" customFormat="1">
      <c r="A100" s="13"/>
      <c r="B100" s="224"/>
      <c r="C100" s="225"/>
      <c r="D100" s="226" t="s">
        <v>145</v>
      </c>
      <c r="E100" s="227" t="s">
        <v>19</v>
      </c>
      <c r="F100" s="228" t="s">
        <v>84</v>
      </c>
      <c r="G100" s="225"/>
      <c r="H100" s="229">
        <v>1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145</v>
      </c>
      <c r="AU100" s="235" t="s">
        <v>84</v>
      </c>
      <c r="AV100" s="13" t="s">
        <v>86</v>
      </c>
      <c r="AW100" s="13" t="s">
        <v>36</v>
      </c>
      <c r="AX100" s="13" t="s">
        <v>76</v>
      </c>
      <c r="AY100" s="235" t="s">
        <v>133</v>
      </c>
    </row>
    <row r="101" s="14" customFormat="1">
      <c r="A101" s="14"/>
      <c r="B101" s="236"/>
      <c r="C101" s="237"/>
      <c r="D101" s="226" t="s">
        <v>145</v>
      </c>
      <c r="E101" s="238" t="s">
        <v>19</v>
      </c>
      <c r="F101" s="239" t="s">
        <v>147</v>
      </c>
      <c r="G101" s="237"/>
      <c r="H101" s="240">
        <v>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145</v>
      </c>
      <c r="AU101" s="246" t="s">
        <v>84</v>
      </c>
      <c r="AV101" s="14" t="s">
        <v>141</v>
      </c>
      <c r="AW101" s="14" t="s">
        <v>36</v>
      </c>
      <c r="AX101" s="14" t="s">
        <v>84</v>
      </c>
      <c r="AY101" s="246" t="s">
        <v>133</v>
      </c>
    </row>
    <row r="102" s="2" customFormat="1" ht="16.5" customHeight="1">
      <c r="A102" s="40"/>
      <c r="B102" s="41"/>
      <c r="C102" s="206" t="s">
        <v>148</v>
      </c>
      <c r="D102" s="206" t="s">
        <v>136</v>
      </c>
      <c r="E102" s="207" t="s">
        <v>604</v>
      </c>
      <c r="F102" s="208" t="s">
        <v>605</v>
      </c>
      <c r="G102" s="209" t="s">
        <v>584</v>
      </c>
      <c r="H102" s="210">
        <v>1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585</v>
      </c>
      <c r="AT102" s="217" t="s">
        <v>136</v>
      </c>
      <c r="AU102" s="217" t="s">
        <v>84</v>
      </c>
      <c r="AY102" s="19" t="s">
        <v>133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585</v>
      </c>
      <c r="BM102" s="217" t="s">
        <v>606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607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84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84</v>
      </c>
      <c r="G104" s="225"/>
      <c r="H104" s="229">
        <v>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145</v>
      </c>
      <c r="AU104" s="235" t="s">
        <v>84</v>
      </c>
      <c r="AV104" s="13" t="s">
        <v>86</v>
      </c>
      <c r="AW104" s="13" t="s">
        <v>36</v>
      </c>
      <c r="AX104" s="13" t="s">
        <v>76</v>
      </c>
      <c r="AY104" s="235" t="s">
        <v>133</v>
      </c>
    </row>
    <row r="105" s="14" customFormat="1">
      <c r="A105" s="14"/>
      <c r="B105" s="236"/>
      <c r="C105" s="237"/>
      <c r="D105" s="226" t="s">
        <v>145</v>
      </c>
      <c r="E105" s="238" t="s">
        <v>19</v>
      </c>
      <c r="F105" s="239" t="s">
        <v>147</v>
      </c>
      <c r="G105" s="237"/>
      <c r="H105" s="240">
        <v>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145</v>
      </c>
      <c r="AU105" s="246" t="s">
        <v>84</v>
      </c>
      <c r="AV105" s="14" t="s">
        <v>141</v>
      </c>
      <c r="AW105" s="14" t="s">
        <v>36</v>
      </c>
      <c r="AX105" s="14" t="s">
        <v>84</v>
      </c>
      <c r="AY105" s="246" t="s">
        <v>133</v>
      </c>
    </row>
    <row r="106" s="2" customFormat="1" ht="16.5" customHeight="1">
      <c r="A106" s="40"/>
      <c r="B106" s="41"/>
      <c r="C106" s="206" t="s">
        <v>178</v>
      </c>
      <c r="D106" s="206" t="s">
        <v>136</v>
      </c>
      <c r="E106" s="207" t="s">
        <v>608</v>
      </c>
      <c r="F106" s="208" t="s">
        <v>609</v>
      </c>
      <c r="G106" s="209" t="s">
        <v>584</v>
      </c>
      <c r="H106" s="210">
        <v>1</v>
      </c>
      <c r="I106" s="211"/>
      <c r="J106" s="212">
        <f>ROUND(I106*H106,2)</f>
        <v>0</v>
      </c>
      <c r="K106" s="208" t="s">
        <v>140</v>
      </c>
      <c r="L106" s="46"/>
      <c r="M106" s="213" t="s">
        <v>19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585</v>
      </c>
      <c r="AT106" s="217" t="s">
        <v>136</v>
      </c>
      <c r="AU106" s="217" t="s">
        <v>84</v>
      </c>
      <c r="AY106" s="19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585</v>
      </c>
      <c r="BM106" s="217" t="s">
        <v>610</v>
      </c>
    </row>
    <row r="107" s="2" customFormat="1">
      <c r="A107" s="40"/>
      <c r="B107" s="41"/>
      <c r="C107" s="42"/>
      <c r="D107" s="219" t="s">
        <v>143</v>
      </c>
      <c r="E107" s="42"/>
      <c r="F107" s="220" t="s">
        <v>611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84</v>
      </c>
    </row>
    <row r="108" s="13" customFormat="1">
      <c r="A108" s="13"/>
      <c r="B108" s="224"/>
      <c r="C108" s="225"/>
      <c r="D108" s="226" t="s">
        <v>145</v>
      </c>
      <c r="E108" s="227" t="s">
        <v>19</v>
      </c>
      <c r="F108" s="228" t="s">
        <v>84</v>
      </c>
      <c r="G108" s="225"/>
      <c r="H108" s="229">
        <v>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145</v>
      </c>
      <c r="AU108" s="235" t="s">
        <v>84</v>
      </c>
      <c r="AV108" s="13" t="s">
        <v>86</v>
      </c>
      <c r="AW108" s="13" t="s">
        <v>36</v>
      </c>
      <c r="AX108" s="13" t="s">
        <v>76</v>
      </c>
      <c r="AY108" s="235" t="s">
        <v>133</v>
      </c>
    </row>
    <row r="109" s="14" customFormat="1">
      <c r="A109" s="14"/>
      <c r="B109" s="236"/>
      <c r="C109" s="237"/>
      <c r="D109" s="226" t="s">
        <v>145</v>
      </c>
      <c r="E109" s="238" t="s">
        <v>19</v>
      </c>
      <c r="F109" s="239" t="s">
        <v>147</v>
      </c>
      <c r="G109" s="237"/>
      <c r="H109" s="240">
        <v>1</v>
      </c>
      <c r="I109" s="241"/>
      <c r="J109" s="237"/>
      <c r="K109" s="237"/>
      <c r="L109" s="242"/>
      <c r="M109" s="267"/>
      <c r="N109" s="268"/>
      <c r="O109" s="268"/>
      <c r="P109" s="268"/>
      <c r="Q109" s="268"/>
      <c r="R109" s="268"/>
      <c r="S109" s="268"/>
      <c r="T109" s="26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145</v>
      </c>
      <c r="AU109" s="246" t="s">
        <v>84</v>
      </c>
      <c r="AV109" s="14" t="s">
        <v>141</v>
      </c>
      <c r="AW109" s="14" t="s">
        <v>36</v>
      </c>
      <c r="AX109" s="14" t="s">
        <v>84</v>
      </c>
      <c r="AY109" s="246" t="s">
        <v>133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ZYw4wi3LwC4lI2Sko1PHEAfdNLGKSnTPG/TJaGxEIp6gkNSE6L14xNwFlPX7ax9q+/786LbWzKszkzaTGUMQaw==" hashValue="ybpGYUV/4gyuLZ9B1hJr3IgpVhFWytXhqbsr8qwC4WkHMcZX0bQTfwrKF+0IeEd100Jl//6spuCqo8RspcXXLg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5_01/010001000"/>
    <hyperlink ref="F87" r:id="rId2" display="https://podminky.urs.cz/item/CS_URS_2025_01/020001000"/>
    <hyperlink ref="F91" r:id="rId3" display="https://podminky.urs.cz/item/CS_URS_2025_01/030001000"/>
    <hyperlink ref="F95" r:id="rId4" display="https://podminky.urs.cz/item/CS_URS_2025_01/040001000"/>
    <hyperlink ref="F99" r:id="rId5" display="https://podminky.urs.cz/item/CS_URS_2025_01/060001000"/>
    <hyperlink ref="F103" r:id="rId6" display="https://podminky.urs.cz/item/CS_URS_2025_01/070001000"/>
    <hyperlink ref="F107" r:id="rId7" display="https://podminky.urs.cz/item/CS_URS_2025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612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613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614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615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616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617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618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619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620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621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622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83</v>
      </c>
      <c r="F18" s="281" t="s">
        <v>623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624</v>
      </c>
      <c r="F19" s="281" t="s">
        <v>625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626</v>
      </c>
      <c r="F20" s="281" t="s">
        <v>627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628</v>
      </c>
      <c r="F21" s="281" t="s">
        <v>629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630</v>
      </c>
      <c r="F22" s="281" t="s">
        <v>631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632</v>
      </c>
      <c r="F23" s="281" t="s">
        <v>633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634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635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636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637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638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639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640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641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642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119</v>
      </c>
      <c r="F36" s="281"/>
      <c r="G36" s="281" t="s">
        <v>643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644</v>
      </c>
      <c r="F37" s="281"/>
      <c r="G37" s="281" t="s">
        <v>645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57</v>
      </c>
      <c r="F38" s="281"/>
      <c r="G38" s="281" t="s">
        <v>646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58</v>
      </c>
      <c r="F39" s="281"/>
      <c r="G39" s="281" t="s">
        <v>647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120</v>
      </c>
      <c r="F40" s="281"/>
      <c r="G40" s="281" t="s">
        <v>648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121</v>
      </c>
      <c r="F41" s="281"/>
      <c r="G41" s="281" t="s">
        <v>649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650</v>
      </c>
      <c r="F42" s="281"/>
      <c r="G42" s="281" t="s">
        <v>651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652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653</v>
      </c>
      <c r="F44" s="281"/>
      <c r="G44" s="281" t="s">
        <v>654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123</v>
      </c>
      <c r="F45" s="281"/>
      <c r="G45" s="281" t="s">
        <v>655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656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657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658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659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660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661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662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663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664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665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666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667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668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669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670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671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672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673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674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675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676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677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678</v>
      </c>
      <c r="D76" s="299"/>
      <c r="E76" s="299"/>
      <c r="F76" s="299" t="s">
        <v>679</v>
      </c>
      <c r="G76" s="300"/>
      <c r="H76" s="299" t="s">
        <v>58</v>
      </c>
      <c r="I76" s="299" t="s">
        <v>61</v>
      </c>
      <c r="J76" s="299" t="s">
        <v>680</v>
      </c>
      <c r="K76" s="298"/>
    </row>
    <row r="77" s="1" customFormat="1" ht="17.25" customHeight="1">
      <c r="B77" s="296"/>
      <c r="C77" s="301" t="s">
        <v>681</v>
      </c>
      <c r="D77" s="301"/>
      <c r="E77" s="301"/>
      <c r="F77" s="302" t="s">
        <v>682</v>
      </c>
      <c r="G77" s="303"/>
      <c r="H77" s="301"/>
      <c r="I77" s="301"/>
      <c r="J77" s="301" t="s">
        <v>683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57</v>
      </c>
      <c r="D79" s="306"/>
      <c r="E79" s="306"/>
      <c r="F79" s="307" t="s">
        <v>684</v>
      </c>
      <c r="G79" s="308"/>
      <c r="H79" s="284" t="s">
        <v>685</v>
      </c>
      <c r="I79" s="284" t="s">
        <v>686</v>
      </c>
      <c r="J79" s="284">
        <v>20</v>
      </c>
      <c r="K79" s="298"/>
    </row>
    <row r="80" s="1" customFormat="1" ht="15" customHeight="1">
      <c r="B80" s="296"/>
      <c r="C80" s="284" t="s">
        <v>687</v>
      </c>
      <c r="D80" s="284"/>
      <c r="E80" s="284"/>
      <c r="F80" s="307" t="s">
        <v>684</v>
      </c>
      <c r="G80" s="308"/>
      <c r="H80" s="284" t="s">
        <v>688</v>
      </c>
      <c r="I80" s="284" t="s">
        <v>686</v>
      </c>
      <c r="J80" s="284">
        <v>120</v>
      </c>
      <c r="K80" s="298"/>
    </row>
    <row r="81" s="1" customFormat="1" ht="15" customHeight="1">
      <c r="B81" s="309"/>
      <c r="C81" s="284" t="s">
        <v>689</v>
      </c>
      <c r="D81" s="284"/>
      <c r="E81" s="284"/>
      <c r="F81" s="307" t="s">
        <v>690</v>
      </c>
      <c r="G81" s="308"/>
      <c r="H81" s="284" t="s">
        <v>691</v>
      </c>
      <c r="I81" s="284" t="s">
        <v>686</v>
      </c>
      <c r="J81" s="284">
        <v>50</v>
      </c>
      <c r="K81" s="298"/>
    </row>
    <row r="82" s="1" customFormat="1" ht="15" customHeight="1">
      <c r="B82" s="309"/>
      <c r="C82" s="284" t="s">
        <v>692</v>
      </c>
      <c r="D82" s="284"/>
      <c r="E82" s="284"/>
      <c r="F82" s="307" t="s">
        <v>684</v>
      </c>
      <c r="G82" s="308"/>
      <c r="H82" s="284" t="s">
        <v>693</v>
      </c>
      <c r="I82" s="284" t="s">
        <v>694</v>
      </c>
      <c r="J82" s="284"/>
      <c r="K82" s="298"/>
    </row>
    <row r="83" s="1" customFormat="1" ht="15" customHeight="1">
      <c r="B83" s="309"/>
      <c r="C83" s="310" t="s">
        <v>695</v>
      </c>
      <c r="D83" s="310"/>
      <c r="E83" s="310"/>
      <c r="F83" s="311" t="s">
        <v>690</v>
      </c>
      <c r="G83" s="310"/>
      <c r="H83" s="310" t="s">
        <v>696</v>
      </c>
      <c r="I83" s="310" t="s">
        <v>686</v>
      </c>
      <c r="J83" s="310">
        <v>15</v>
      </c>
      <c r="K83" s="298"/>
    </row>
    <row r="84" s="1" customFormat="1" ht="15" customHeight="1">
      <c r="B84" s="309"/>
      <c r="C84" s="310" t="s">
        <v>697</v>
      </c>
      <c r="D84" s="310"/>
      <c r="E84" s="310"/>
      <c r="F84" s="311" t="s">
        <v>690</v>
      </c>
      <c r="G84" s="310"/>
      <c r="H84" s="310" t="s">
        <v>698</v>
      </c>
      <c r="I84" s="310" t="s">
        <v>686</v>
      </c>
      <c r="J84" s="310">
        <v>15</v>
      </c>
      <c r="K84" s="298"/>
    </row>
    <row r="85" s="1" customFormat="1" ht="15" customHeight="1">
      <c r="B85" s="309"/>
      <c r="C85" s="310" t="s">
        <v>699</v>
      </c>
      <c r="D85" s="310"/>
      <c r="E85" s="310"/>
      <c r="F85" s="311" t="s">
        <v>690</v>
      </c>
      <c r="G85" s="310"/>
      <c r="H85" s="310" t="s">
        <v>700</v>
      </c>
      <c r="I85" s="310" t="s">
        <v>686</v>
      </c>
      <c r="J85" s="310">
        <v>20</v>
      </c>
      <c r="K85" s="298"/>
    </row>
    <row r="86" s="1" customFormat="1" ht="15" customHeight="1">
      <c r="B86" s="309"/>
      <c r="C86" s="310" t="s">
        <v>701</v>
      </c>
      <c r="D86" s="310"/>
      <c r="E86" s="310"/>
      <c r="F86" s="311" t="s">
        <v>690</v>
      </c>
      <c r="G86" s="310"/>
      <c r="H86" s="310" t="s">
        <v>702</v>
      </c>
      <c r="I86" s="310" t="s">
        <v>686</v>
      </c>
      <c r="J86" s="310">
        <v>20</v>
      </c>
      <c r="K86" s="298"/>
    </row>
    <row r="87" s="1" customFormat="1" ht="15" customHeight="1">
      <c r="B87" s="309"/>
      <c r="C87" s="284" t="s">
        <v>703</v>
      </c>
      <c r="D87" s="284"/>
      <c r="E87" s="284"/>
      <c r="F87" s="307" t="s">
        <v>690</v>
      </c>
      <c r="G87" s="308"/>
      <c r="H87" s="284" t="s">
        <v>704</v>
      </c>
      <c r="I87" s="284" t="s">
        <v>686</v>
      </c>
      <c r="J87" s="284">
        <v>50</v>
      </c>
      <c r="K87" s="298"/>
    </row>
    <row r="88" s="1" customFormat="1" ht="15" customHeight="1">
      <c r="B88" s="309"/>
      <c r="C88" s="284" t="s">
        <v>705</v>
      </c>
      <c r="D88" s="284"/>
      <c r="E88" s="284"/>
      <c r="F88" s="307" t="s">
        <v>690</v>
      </c>
      <c r="G88" s="308"/>
      <c r="H88" s="284" t="s">
        <v>706</v>
      </c>
      <c r="I88" s="284" t="s">
        <v>686</v>
      </c>
      <c r="J88" s="284">
        <v>20</v>
      </c>
      <c r="K88" s="298"/>
    </row>
    <row r="89" s="1" customFormat="1" ht="15" customHeight="1">
      <c r="B89" s="309"/>
      <c r="C89" s="284" t="s">
        <v>707</v>
      </c>
      <c r="D89" s="284"/>
      <c r="E89" s="284"/>
      <c r="F89" s="307" t="s">
        <v>690</v>
      </c>
      <c r="G89" s="308"/>
      <c r="H89" s="284" t="s">
        <v>708</v>
      </c>
      <c r="I89" s="284" t="s">
        <v>686</v>
      </c>
      <c r="J89" s="284">
        <v>20</v>
      </c>
      <c r="K89" s="298"/>
    </row>
    <row r="90" s="1" customFormat="1" ht="15" customHeight="1">
      <c r="B90" s="309"/>
      <c r="C90" s="284" t="s">
        <v>709</v>
      </c>
      <c r="D90" s="284"/>
      <c r="E90" s="284"/>
      <c r="F90" s="307" t="s">
        <v>690</v>
      </c>
      <c r="G90" s="308"/>
      <c r="H90" s="284" t="s">
        <v>710</v>
      </c>
      <c r="I90" s="284" t="s">
        <v>686</v>
      </c>
      <c r="J90" s="284">
        <v>50</v>
      </c>
      <c r="K90" s="298"/>
    </row>
    <row r="91" s="1" customFormat="1" ht="15" customHeight="1">
      <c r="B91" s="309"/>
      <c r="C91" s="284" t="s">
        <v>711</v>
      </c>
      <c r="D91" s="284"/>
      <c r="E91" s="284"/>
      <c r="F91" s="307" t="s">
        <v>690</v>
      </c>
      <c r="G91" s="308"/>
      <c r="H91" s="284" t="s">
        <v>711</v>
      </c>
      <c r="I91" s="284" t="s">
        <v>686</v>
      </c>
      <c r="J91" s="284">
        <v>50</v>
      </c>
      <c r="K91" s="298"/>
    </row>
    <row r="92" s="1" customFormat="1" ht="15" customHeight="1">
      <c r="B92" s="309"/>
      <c r="C92" s="284" t="s">
        <v>712</v>
      </c>
      <c r="D92" s="284"/>
      <c r="E92" s="284"/>
      <c r="F92" s="307" t="s">
        <v>690</v>
      </c>
      <c r="G92" s="308"/>
      <c r="H92" s="284" t="s">
        <v>713</v>
      </c>
      <c r="I92" s="284" t="s">
        <v>686</v>
      </c>
      <c r="J92" s="284">
        <v>255</v>
      </c>
      <c r="K92" s="298"/>
    </row>
    <row r="93" s="1" customFormat="1" ht="15" customHeight="1">
      <c r="B93" s="309"/>
      <c r="C93" s="284" t="s">
        <v>714</v>
      </c>
      <c r="D93" s="284"/>
      <c r="E93" s="284"/>
      <c r="F93" s="307" t="s">
        <v>684</v>
      </c>
      <c r="G93" s="308"/>
      <c r="H93" s="284" t="s">
        <v>715</v>
      </c>
      <c r="I93" s="284" t="s">
        <v>716</v>
      </c>
      <c r="J93" s="284"/>
      <c r="K93" s="298"/>
    </row>
    <row r="94" s="1" customFormat="1" ht="15" customHeight="1">
      <c r="B94" s="309"/>
      <c r="C94" s="284" t="s">
        <v>717</v>
      </c>
      <c r="D94" s="284"/>
      <c r="E94" s="284"/>
      <c r="F94" s="307" t="s">
        <v>684</v>
      </c>
      <c r="G94" s="308"/>
      <c r="H94" s="284" t="s">
        <v>718</v>
      </c>
      <c r="I94" s="284" t="s">
        <v>719</v>
      </c>
      <c r="J94" s="284"/>
      <c r="K94" s="298"/>
    </row>
    <row r="95" s="1" customFormat="1" ht="15" customHeight="1">
      <c r="B95" s="309"/>
      <c r="C95" s="284" t="s">
        <v>720</v>
      </c>
      <c r="D95" s="284"/>
      <c r="E95" s="284"/>
      <c r="F95" s="307" t="s">
        <v>684</v>
      </c>
      <c r="G95" s="308"/>
      <c r="H95" s="284" t="s">
        <v>720</v>
      </c>
      <c r="I95" s="284" t="s">
        <v>719</v>
      </c>
      <c r="J95" s="284"/>
      <c r="K95" s="298"/>
    </row>
    <row r="96" s="1" customFormat="1" ht="15" customHeight="1">
      <c r="B96" s="309"/>
      <c r="C96" s="284" t="s">
        <v>42</v>
      </c>
      <c r="D96" s="284"/>
      <c r="E96" s="284"/>
      <c r="F96" s="307" t="s">
        <v>684</v>
      </c>
      <c r="G96" s="308"/>
      <c r="H96" s="284" t="s">
        <v>721</v>
      </c>
      <c r="I96" s="284" t="s">
        <v>719</v>
      </c>
      <c r="J96" s="284"/>
      <c r="K96" s="298"/>
    </row>
    <row r="97" s="1" customFormat="1" ht="15" customHeight="1">
      <c r="B97" s="309"/>
      <c r="C97" s="284" t="s">
        <v>52</v>
      </c>
      <c r="D97" s="284"/>
      <c r="E97" s="284"/>
      <c r="F97" s="307" t="s">
        <v>684</v>
      </c>
      <c r="G97" s="308"/>
      <c r="H97" s="284" t="s">
        <v>722</v>
      </c>
      <c r="I97" s="284" t="s">
        <v>719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723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678</v>
      </c>
      <c r="D103" s="299"/>
      <c r="E103" s="299"/>
      <c r="F103" s="299" t="s">
        <v>679</v>
      </c>
      <c r="G103" s="300"/>
      <c r="H103" s="299" t="s">
        <v>58</v>
      </c>
      <c r="I103" s="299" t="s">
        <v>61</v>
      </c>
      <c r="J103" s="299" t="s">
        <v>680</v>
      </c>
      <c r="K103" s="298"/>
    </row>
    <row r="104" s="1" customFormat="1" ht="17.25" customHeight="1">
      <c r="B104" s="296"/>
      <c r="C104" s="301" t="s">
        <v>681</v>
      </c>
      <c r="D104" s="301"/>
      <c r="E104" s="301"/>
      <c r="F104" s="302" t="s">
        <v>682</v>
      </c>
      <c r="G104" s="303"/>
      <c r="H104" s="301"/>
      <c r="I104" s="301"/>
      <c r="J104" s="301" t="s">
        <v>683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57</v>
      </c>
      <c r="D106" s="306"/>
      <c r="E106" s="306"/>
      <c r="F106" s="307" t="s">
        <v>684</v>
      </c>
      <c r="G106" s="284"/>
      <c r="H106" s="284" t="s">
        <v>724</v>
      </c>
      <c r="I106" s="284" t="s">
        <v>686</v>
      </c>
      <c r="J106" s="284">
        <v>20</v>
      </c>
      <c r="K106" s="298"/>
    </row>
    <row r="107" s="1" customFormat="1" ht="15" customHeight="1">
      <c r="B107" s="296"/>
      <c r="C107" s="284" t="s">
        <v>687</v>
      </c>
      <c r="D107" s="284"/>
      <c r="E107" s="284"/>
      <c r="F107" s="307" t="s">
        <v>684</v>
      </c>
      <c r="G107" s="284"/>
      <c r="H107" s="284" t="s">
        <v>724</v>
      </c>
      <c r="I107" s="284" t="s">
        <v>686</v>
      </c>
      <c r="J107" s="284">
        <v>120</v>
      </c>
      <c r="K107" s="298"/>
    </row>
    <row r="108" s="1" customFormat="1" ht="15" customHeight="1">
      <c r="B108" s="309"/>
      <c r="C108" s="284" t="s">
        <v>689</v>
      </c>
      <c r="D108" s="284"/>
      <c r="E108" s="284"/>
      <c r="F108" s="307" t="s">
        <v>690</v>
      </c>
      <c r="G108" s="284"/>
      <c r="H108" s="284" t="s">
        <v>724</v>
      </c>
      <c r="I108" s="284" t="s">
        <v>686</v>
      </c>
      <c r="J108" s="284">
        <v>50</v>
      </c>
      <c r="K108" s="298"/>
    </row>
    <row r="109" s="1" customFormat="1" ht="15" customHeight="1">
      <c r="B109" s="309"/>
      <c r="C109" s="284" t="s">
        <v>692</v>
      </c>
      <c r="D109" s="284"/>
      <c r="E109" s="284"/>
      <c r="F109" s="307" t="s">
        <v>684</v>
      </c>
      <c r="G109" s="284"/>
      <c r="H109" s="284" t="s">
        <v>724</v>
      </c>
      <c r="I109" s="284" t="s">
        <v>694</v>
      </c>
      <c r="J109" s="284"/>
      <c r="K109" s="298"/>
    </row>
    <row r="110" s="1" customFormat="1" ht="15" customHeight="1">
      <c r="B110" s="309"/>
      <c r="C110" s="284" t="s">
        <v>703</v>
      </c>
      <c r="D110" s="284"/>
      <c r="E110" s="284"/>
      <c r="F110" s="307" t="s">
        <v>690</v>
      </c>
      <c r="G110" s="284"/>
      <c r="H110" s="284" t="s">
        <v>724</v>
      </c>
      <c r="I110" s="284" t="s">
        <v>686</v>
      </c>
      <c r="J110" s="284">
        <v>50</v>
      </c>
      <c r="K110" s="298"/>
    </row>
    <row r="111" s="1" customFormat="1" ht="15" customHeight="1">
      <c r="B111" s="309"/>
      <c r="C111" s="284" t="s">
        <v>711</v>
      </c>
      <c r="D111" s="284"/>
      <c r="E111" s="284"/>
      <c r="F111" s="307" t="s">
        <v>690</v>
      </c>
      <c r="G111" s="284"/>
      <c r="H111" s="284" t="s">
        <v>724</v>
      </c>
      <c r="I111" s="284" t="s">
        <v>686</v>
      </c>
      <c r="J111" s="284">
        <v>50</v>
      </c>
      <c r="K111" s="298"/>
    </row>
    <row r="112" s="1" customFormat="1" ht="15" customHeight="1">
      <c r="B112" s="309"/>
      <c r="C112" s="284" t="s">
        <v>709</v>
      </c>
      <c r="D112" s="284"/>
      <c r="E112" s="284"/>
      <c r="F112" s="307" t="s">
        <v>690</v>
      </c>
      <c r="G112" s="284"/>
      <c r="H112" s="284" t="s">
        <v>724</v>
      </c>
      <c r="I112" s="284" t="s">
        <v>686</v>
      </c>
      <c r="J112" s="284">
        <v>50</v>
      </c>
      <c r="K112" s="298"/>
    </row>
    <row r="113" s="1" customFormat="1" ht="15" customHeight="1">
      <c r="B113" s="309"/>
      <c r="C113" s="284" t="s">
        <v>57</v>
      </c>
      <c r="D113" s="284"/>
      <c r="E113" s="284"/>
      <c r="F113" s="307" t="s">
        <v>684</v>
      </c>
      <c r="G113" s="284"/>
      <c r="H113" s="284" t="s">
        <v>725</v>
      </c>
      <c r="I113" s="284" t="s">
        <v>686</v>
      </c>
      <c r="J113" s="284">
        <v>20</v>
      </c>
      <c r="K113" s="298"/>
    </row>
    <row r="114" s="1" customFormat="1" ht="15" customHeight="1">
      <c r="B114" s="309"/>
      <c r="C114" s="284" t="s">
        <v>726</v>
      </c>
      <c r="D114" s="284"/>
      <c r="E114" s="284"/>
      <c r="F114" s="307" t="s">
        <v>684</v>
      </c>
      <c r="G114" s="284"/>
      <c r="H114" s="284" t="s">
        <v>727</v>
      </c>
      <c r="I114" s="284" t="s">
        <v>686</v>
      </c>
      <c r="J114" s="284">
        <v>120</v>
      </c>
      <c r="K114" s="298"/>
    </row>
    <row r="115" s="1" customFormat="1" ht="15" customHeight="1">
      <c r="B115" s="309"/>
      <c r="C115" s="284" t="s">
        <v>42</v>
      </c>
      <c r="D115" s="284"/>
      <c r="E115" s="284"/>
      <c r="F115" s="307" t="s">
        <v>684</v>
      </c>
      <c r="G115" s="284"/>
      <c r="H115" s="284" t="s">
        <v>728</v>
      </c>
      <c r="I115" s="284" t="s">
        <v>719</v>
      </c>
      <c r="J115" s="284"/>
      <c r="K115" s="298"/>
    </row>
    <row r="116" s="1" customFormat="1" ht="15" customHeight="1">
      <c r="B116" s="309"/>
      <c r="C116" s="284" t="s">
        <v>52</v>
      </c>
      <c r="D116" s="284"/>
      <c r="E116" s="284"/>
      <c r="F116" s="307" t="s">
        <v>684</v>
      </c>
      <c r="G116" s="284"/>
      <c r="H116" s="284" t="s">
        <v>729</v>
      </c>
      <c r="I116" s="284" t="s">
        <v>719</v>
      </c>
      <c r="J116" s="284"/>
      <c r="K116" s="298"/>
    </row>
    <row r="117" s="1" customFormat="1" ht="15" customHeight="1">
      <c r="B117" s="309"/>
      <c r="C117" s="284" t="s">
        <v>61</v>
      </c>
      <c r="D117" s="284"/>
      <c r="E117" s="284"/>
      <c r="F117" s="307" t="s">
        <v>684</v>
      </c>
      <c r="G117" s="284"/>
      <c r="H117" s="284" t="s">
        <v>730</v>
      </c>
      <c r="I117" s="284" t="s">
        <v>731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732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678</v>
      </c>
      <c r="D123" s="299"/>
      <c r="E123" s="299"/>
      <c r="F123" s="299" t="s">
        <v>679</v>
      </c>
      <c r="G123" s="300"/>
      <c r="H123" s="299" t="s">
        <v>58</v>
      </c>
      <c r="I123" s="299" t="s">
        <v>61</v>
      </c>
      <c r="J123" s="299" t="s">
        <v>680</v>
      </c>
      <c r="K123" s="328"/>
    </row>
    <row r="124" s="1" customFormat="1" ht="17.25" customHeight="1">
      <c r="B124" s="327"/>
      <c r="C124" s="301" t="s">
        <v>681</v>
      </c>
      <c r="D124" s="301"/>
      <c r="E124" s="301"/>
      <c r="F124" s="302" t="s">
        <v>682</v>
      </c>
      <c r="G124" s="303"/>
      <c r="H124" s="301"/>
      <c r="I124" s="301"/>
      <c r="J124" s="301" t="s">
        <v>683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687</v>
      </c>
      <c r="D126" s="306"/>
      <c r="E126" s="306"/>
      <c r="F126" s="307" t="s">
        <v>684</v>
      </c>
      <c r="G126" s="284"/>
      <c r="H126" s="284" t="s">
        <v>724</v>
      </c>
      <c r="I126" s="284" t="s">
        <v>686</v>
      </c>
      <c r="J126" s="284">
        <v>120</v>
      </c>
      <c r="K126" s="332"/>
    </row>
    <row r="127" s="1" customFormat="1" ht="15" customHeight="1">
      <c r="B127" s="329"/>
      <c r="C127" s="284" t="s">
        <v>733</v>
      </c>
      <c r="D127" s="284"/>
      <c r="E127" s="284"/>
      <c r="F127" s="307" t="s">
        <v>684</v>
      </c>
      <c r="G127" s="284"/>
      <c r="H127" s="284" t="s">
        <v>734</v>
      </c>
      <c r="I127" s="284" t="s">
        <v>686</v>
      </c>
      <c r="J127" s="284" t="s">
        <v>735</v>
      </c>
      <c r="K127" s="332"/>
    </row>
    <row r="128" s="1" customFormat="1" ht="15" customHeight="1">
      <c r="B128" s="329"/>
      <c r="C128" s="284" t="s">
        <v>632</v>
      </c>
      <c r="D128" s="284"/>
      <c r="E128" s="284"/>
      <c r="F128" s="307" t="s">
        <v>684</v>
      </c>
      <c r="G128" s="284"/>
      <c r="H128" s="284" t="s">
        <v>736</v>
      </c>
      <c r="I128" s="284" t="s">
        <v>686</v>
      </c>
      <c r="J128" s="284" t="s">
        <v>735</v>
      </c>
      <c r="K128" s="332"/>
    </row>
    <row r="129" s="1" customFormat="1" ht="15" customHeight="1">
      <c r="B129" s="329"/>
      <c r="C129" s="284" t="s">
        <v>695</v>
      </c>
      <c r="D129" s="284"/>
      <c r="E129" s="284"/>
      <c r="F129" s="307" t="s">
        <v>690</v>
      </c>
      <c r="G129" s="284"/>
      <c r="H129" s="284" t="s">
        <v>696</v>
      </c>
      <c r="I129" s="284" t="s">
        <v>686</v>
      </c>
      <c r="J129" s="284">
        <v>15</v>
      </c>
      <c r="K129" s="332"/>
    </row>
    <row r="130" s="1" customFormat="1" ht="15" customHeight="1">
      <c r="B130" s="329"/>
      <c r="C130" s="310" t="s">
        <v>697</v>
      </c>
      <c r="D130" s="310"/>
      <c r="E130" s="310"/>
      <c r="F130" s="311" t="s">
        <v>690</v>
      </c>
      <c r="G130" s="310"/>
      <c r="H130" s="310" t="s">
        <v>698</v>
      </c>
      <c r="I130" s="310" t="s">
        <v>686</v>
      </c>
      <c r="J130" s="310">
        <v>15</v>
      </c>
      <c r="K130" s="332"/>
    </row>
    <row r="131" s="1" customFormat="1" ht="15" customHeight="1">
      <c r="B131" s="329"/>
      <c r="C131" s="310" t="s">
        <v>699</v>
      </c>
      <c r="D131" s="310"/>
      <c r="E131" s="310"/>
      <c r="F131" s="311" t="s">
        <v>690</v>
      </c>
      <c r="G131" s="310"/>
      <c r="H131" s="310" t="s">
        <v>700</v>
      </c>
      <c r="I131" s="310" t="s">
        <v>686</v>
      </c>
      <c r="J131" s="310">
        <v>20</v>
      </c>
      <c r="K131" s="332"/>
    </row>
    <row r="132" s="1" customFormat="1" ht="15" customHeight="1">
      <c r="B132" s="329"/>
      <c r="C132" s="310" t="s">
        <v>701</v>
      </c>
      <c r="D132" s="310"/>
      <c r="E132" s="310"/>
      <c r="F132" s="311" t="s">
        <v>690</v>
      </c>
      <c r="G132" s="310"/>
      <c r="H132" s="310" t="s">
        <v>702</v>
      </c>
      <c r="I132" s="310" t="s">
        <v>686</v>
      </c>
      <c r="J132" s="310">
        <v>20</v>
      </c>
      <c r="K132" s="332"/>
    </row>
    <row r="133" s="1" customFormat="1" ht="15" customHeight="1">
      <c r="B133" s="329"/>
      <c r="C133" s="284" t="s">
        <v>689</v>
      </c>
      <c r="D133" s="284"/>
      <c r="E133" s="284"/>
      <c r="F133" s="307" t="s">
        <v>690</v>
      </c>
      <c r="G133" s="284"/>
      <c r="H133" s="284" t="s">
        <v>724</v>
      </c>
      <c r="I133" s="284" t="s">
        <v>686</v>
      </c>
      <c r="J133" s="284">
        <v>50</v>
      </c>
      <c r="K133" s="332"/>
    </row>
    <row r="134" s="1" customFormat="1" ht="15" customHeight="1">
      <c r="B134" s="329"/>
      <c r="C134" s="284" t="s">
        <v>703</v>
      </c>
      <c r="D134" s="284"/>
      <c r="E134" s="284"/>
      <c r="F134" s="307" t="s">
        <v>690</v>
      </c>
      <c r="G134" s="284"/>
      <c r="H134" s="284" t="s">
        <v>724</v>
      </c>
      <c r="I134" s="284" t="s">
        <v>686</v>
      </c>
      <c r="J134" s="284">
        <v>50</v>
      </c>
      <c r="K134" s="332"/>
    </row>
    <row r="135" s="1" customFormat="1" ht="15" customHeight="1">
      <c r="B135" s="329"/>
      <c r="C135" s="284" t="s">
        <v>709</v>
      </c>
      <c r="D135" s="284"/>
      <c r="E135" s="284"/>
      <c r="F135" s="307" t="s">
        <v>690</v>
      </c>
      <c r="G135" s="284"/>
      <c r="H135" s="284" t="s">
        <v>724</v>
      </c>
      <c r="I135" s="284" t="s">
        <v>686</v>
      </c>
      <c r="J135" s="284">
        <v>50</v>
      </c>
      <c r="K135" s="332"/>
    </row>
    <row r="136" s="1" customFormat="1" ht="15" customHeight="1">
      <c r="B136" s="329"/>
      <c r="C136" s="284" t="s">
        <v>711</v>
      </c>
      <c r="D136" s="284"/>
      <c r="E136" s="284"/>
      <c r="F136" s="307" t="s">
        <v>690</v>
      </c>
      <c r="G136" s="284"/>
      <c r="H136" s="284" t="s">
        <v>724</v>
      </c>
      <c r="I136" s="284" t="s">
        <v>686</v>
      </c>
      <c r="J136" s="284">
        <v>50</v>
      </c>
      <c r="K136" s="332"/>
    </row>
    <row r="137" s="1" customFormat="1" ht="15" customHeight="1">
      <c r="B137" s="329"/>
      <c r="C137" s="284" t="s">
        <v>712</v>
      </c>
      <c r="D137" s="284"/>
      <c r="E137" s="284"/>
      <c r="F137" s="307" t="s">
        <v>690</v>
      </c>
      <c r="G137" s="284"/>
      <c r="H137" s="284" t="s">
        <v>737</v>
      </c>
      <c r="I137" s="284" t="s">
        <v>686</v>
      </c>
      <c r="J137" s="284">
        <v>255</v>
      </c>
      <c r="K137" s="332"/>
    </row>
    <row r="138" s="1" customFormat="1" ht="15" customHeight="1">
      <c r="B138" s="329"/>
      <c r="C138" s="284" t="s">
        <v>714</v>
      </c>
      <c r="D138" s="284"/>
      <c r="E138" s="284"/>
      <c r="F138" s="307" t="s">
        <v>684</v>
      </c>
      <c r="G138" s="284"/>
      <c r="H138" s="284" t="s">
        <v>738</v>
      </c>
      <c r="I138" s="284" t="s">
        <v>716</v>
      </c>
      <c r="J138" s="284"/>
      <c r="K138" s="332"/>
    </row>
    <row r="139" s="1" customFormat="1" ht="15" customHeight="1">
      <c r="B139" s="329"/>
      <c r="C139" s="284" t="s">
        <v>717</v>
      </c>
      <c r="D139" s="284"/>
      <c r="E139" s="284"/>
      <c r="F139" s="307" t="s">
        <v>684</v>
      </c>
      <c r="G139" s="284"/>
      <c r="H139" s="284" t="s">
        <v>739</v>
      </c>
      <c r="I139" s="284" t="s">
        <v>719</v>
      </c>
      <c r="J139" s="284"/>
      <c r="K139" s="332"/>
    </row>
    <row r="140" s="1" customFormat="1" ht="15" customHeight="1">
      <c r="B140" s="329"/>
      <c r="C140" s="284" t="s">
        <v>720</v>
      </c>
      <c r="D140" s="284"/>
      <c r="E140" s="284"/>
      <c r="F140" s="307" t="s">
        <v>684</v>
      </c>
      <c r="G140" s="284"/>
      <c r="H140" s="284" t="s">
        <v>720</v>
      </c>
      <c r="I140" s="284" t="s">
        <v>719</v>
      </c>
      <c r="J140" s="284"/>
      <c r="K140" s="332"/>
    </row>
    <row r="141" s="1" customFormat="1" ht="15" customHeight="1">
      <c r="B141" s="329"/>
      <c r="C141" s="284" t="s">
        <v>42</v>
      </c>
      <c r="D141" s="284"/>
      <c r="E141" s="284"/>
      <c r="F141" s="307" t="s">
        <v>684</v>
      </c>
      <c r="G141" s="284"/>
      <c r="H141" s="284" t="s">
        <v>740</v>
      </c>
      <c r="I141" s="284" t="s">
        <v>719</v>
      </c>
      <c r="J141" s="284"/>
      <c r="K141" s="332"/>
    </row>
    <row r="142" s="1" customFormat="1" ht="15" customHeight="1">
      <c r="B142" s="329"/>
      <c r="C142" s="284" t="s">
        <v>741</v>
      </c>
      <c r="D142" s="284"/>
      <c r="E142" s="284"/>
      <c r="F142" s="307" t="s">
        <v>684</v>
      </c>
      <c r="G142" s="284"/>
      <c r="H142" s="284" t="s">
        <v>742</v>
      </c>
      <c r="I142" s="284" t="s">
        <v>719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743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678</v>
      </c>
      <c r="D148" s="299"/>
      <c r="E148" s="299"/>
      <c r="F148" s="299" t="s">
        <v>679</v>
      </c>
      <c r="G148" s="300"/>
      <c r="H148" s="299" t="s">
        <v>58</v>
      </c>
      <c r="I148" s="299" t="s">
        <v>61</v>
      </c>
      <c r="J148" s="299" t="s">
        <v>680</v>
      </c>
      <c r="K148" s="298"/>
    </row>
    <row r="149" s="1" customFormat="1" ht="17.25" customHeight="1">
      <c r="B149" s="296"/>
      <c r="C149" s="301" t="s">
        <v>681</v>
      </c>
      <c r="D149" s="301"/>
      <c r="E149" s="301"/>
      <c r="F149" s="302" t="s">
        <v>682</v>
      </c>
      <c r="G149" s="303"/>
      <c r="H149" s="301"/>
      <c r="I149" s="301"/>
      <c r="J149" s="301" t="s">
        <v>683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687</v>
      </c>
      <c r="D151" s="284"/>
      <c r="E151" s="284"/>
      <c r="F151" s="337" t="s">
        <v>684</v>
      </c>
      <c r="G151" s="284"/>
      <c r="H151" s="336" t="s">
        <v>724</v>
      </c>
      <c r="I151" s="336" t="s">
        <v>686</v>
      </c>
      <c r="J151" s="336">
        <v>120</v>
      </c>
      <c r="K151" s="332"/>
    </row>
    <row r="152" s="1" customFormat="1" ht="15" customHeight="1">
      <c r="B152" s="309"/>
      <c r="C152" s="336" t="s">
        <v>733</v>
      </c>
      <c r="D152" s="284"/>
      <c r="E152" s="284"/>
      <c r="F152" s="337" t="s">
        <v>684</v>
      </c>
      <c r="G152" s="284"/>
      <c r="H152" s="336" t="s">
        <v>744</v>
      </c>
      <c r="I152" s="336" t="s">
        <v>686</v>
      </c>
      <c r="J152" s="336" t="s">
        <v>735</v>
      </c>
      <c r="K152" s="332"/>
    </row>
    <row r="153" s="1" customFormat="1" ht="15" customHeight="1">
      <c r="B153" s="309"/>
      <c r="C153" s="336" t="s">
        <v>632</v>
      </c>
      <c r="D153" s="284"/>
      <c r="E153" s="284"/>
      <c r="F153" s="337" t="s">
        <v>684</v>
      </c>
      <c r="G153" s="284"/>
      <c r="H153" s="336" t="s">
        <v>745</v>
      </c>
      <c r="I153" s="336" t="s">
        <v>686</v>
      </c>
      <c r="J153" s="336" t="s">
        <v>735</v>
      </c>
      <c r="K153" s="332"/>
    </row>
    <row r="154" s="1" customFormat="1" ht="15" customHeight="1">
      <c r="B154" s="309"/>
      <c r="C154" s="336" t="s">
        <v>689</v>
      </c>
      <c r="D154" s="284"/>
      <c r="E154" s="284"/>
      <c r="F154" s="337" t="s">
        <v>690</v>
      </c>
      <c r="G154" s="284"/>
      <c r="H154" s="336" t="s">
        <v>724</v>
      </c>
      <c r="I154" s="336" t="s">
        <v>686</v>
      </c>
      <c r="J154" s="336">
        <v>50</v>
      </c>
      <c r="K154" s="332"/>
    </row>
    <row r="155" s="1" customFormat="1" ht="15" customHeight="1">
      <c r="B155" s="309"/>
      <c r="C155" s="336" t="s">
        <v>692</v>
      </c>
      <c r="D155" s="284"/>
      <c r="E155" s="284"/>
      <c r="F155" s="337" t="s">
        <v>684</v>
      </c>
      <c r="G155" s="284"/>
      <c r="H155" s="336" t="s">
        <v>724</v>
      </c>
      <c r="I155" s="336" t="s">
        <v>694</v>
      </c>
      <c r="J155" s="336"/>
      <c r="K155" s="332"/>
    </row>
    <row r="156" s="1" customFormat="1" ht="15" customHeight="1">
      <c r="B156" s="309"/>
      <c r="C156" s="336" t="s">
        <v>703</v>
      </c>
      <c r="D156" s="284"/>
      <c r="E156" s="284"/>
      <c r="F156" s="337" t="s">
        <v>690</v>
      </c>
      <c r="G156" s="284"/>
      <c r="H156" s="336" t="s">
        <v>724</v>
      </c>
      <c r="I156" s="336" t="s">
        <v>686</v>
      </c>
      <c r="J156" s="336">
        <v>50</v>
      </c>
      <c r="K156" s="332"/>
    </row>
    <row r="157" s="1" customFormat="1" ht="15" customHeight="1">
      <c r="B157" s="309"/>
      <c r="C157" s="336" t="s">
        <v>711</v>
      </c>
      <c r="D157" s="284"/>
      <c r="E157" s="284"/>
      <c r="F157" s="337" t="s">
        <v>690</v>
      </c>
      <c r="G157" s="284"/>
      <c r="H157" s="336" t="s">
        <v>724</v>
      </c>
      <c r="I157" s="336" t="s">
        <v>686</v>
      </c>
      <c r="J157" s="336">
        <v>50</v>
      </c>
      <c r="K157" s="332"/>
    </row>
    <row r="158" s="1" customFormat="1" ht="15" customHeight="1">
      <c r="B158" s="309"/>
      <c r="C158" s="336" t="s">
        <v>709</v>
      </c>
      <c r="D158" s="284"/>
      <c r="E158" s="284"/>
      <c r="F158" s="337" t="s">
        <v>690</v>
      </c>
      <c r="G158" s="284"/>
      <c r="H158" s="336" t="s">
        <v>724</v>
      </c>
      <c r="I158" s="336" t="s">
        <v>686</v>
      </c>
      <c r="J158" s="336">
        <v>50</v>
      </c>
      <c r="K158" s="332"/>
    </row>
    <row r="159" s="1" customFormat="1" ht="15" customHeight="1">
      <c r="B159" s="309"/>
      <c r="C159" s="336" t="s">
        <v>94</v>
      </c>
      <c r="D159" s="284"/>
      <c r="E159" s="284"/>
      <c r="F159" s="337" t="s">
        <v>684</v>
      </c>
      <c r="G159" s="284"/>
      <c r="H159" s="336" t="s">
        <v>746</v>
      </c>
      <c r="I159" s="336" t="s">
        <v>686</v>
      </c>
      <c r="J159" s="336" t="s">
        <v>747</v>
      </c>
      <c r="K159" s="332"/>
    </row>
    <row r="160" s="1" customFormat="1" ht="15" customHeight="1">
      <c r="B160" s="309"/>
      <c r="C160" s="336" t="s">
        <v>748</v>
      </c>
      <c r="D160" s="284"/>
      <c r="E160" s="284"/>
      <c r="F160" s="337" t="s">
        <v>684</v>
      </c>
      <c r="G160" s="284"/>
      <c r="H160" s="336" t="s">
        <v>749</v>
      </c>
      <c r="I160" s="336" t="s">
        <v>719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750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678</v>
      </c>
      <c r="D166" s="299"/>
      <c r="E166" s="299"/>
      <c r="F166" s="299" t="s">
        <v>679</v>
      </c>
      <c r="G166" s="341"/>
      <c r="H166" s="342" t="s">
        <v>58</v>
      </c>
      <c r="I166" s="342" t="s">
        <v>61</v>
      </c>
      <c r="J166" s="299" t="s">
        <v>680</v>
      </c>
      <c r="K166" s="276"/>
    </row>
    <row r="167" s="1" customFormat="1" ht="17.25" customHeight="1">
      <c r="B167" s="277"/>
      <c r="C167" s="301" t="s">
        <v>681</v>
      </c>
      <c r="D167" s="301"/>
      <c r="E167" s="301"/>
      <c r="F167" s="302" t="s">
        <v>682</v>
      </c>
      <c r="G167" s="343"/>
      <c r="H167" s="344"/>
      <c r="I167" s="344"/>
      <c r="J167" s="301" t="s">
        <v>683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687</v>
      </c>
      <c r="D169" s="284"/>
      <c r="E169" s="284"/>
      <c r="F169" s="307" t="s">
        <v>684</v>
      </c>
      <c r="G169" s="284"/>
      <c r="H169" s="284" t="s">
        <v>724</v>
      </c>
      <c r="I169" s="284" t="s">
        <v>686</v>
      </c>
      <c r="J169" s="284">
        <v>120</v>
      </c>
      <c r="K169" s="332"/>
    </row>
    <row r="170" s="1" customFormat="1" ht="15" customHeight="1">
      <c r="B170" s="309"/>
      <c r="C170" s="284" t="s">
        <v>733</v>
      </c>
      <c r="D170" s="284"/>
      <c r="E170" s="284"/>
      <c r="F170" s="307" t="s">
        <v>684</v>
      </c>
      <c r="G170" s="284"/>
      <c r="H170" s="284" t="s">
        <v>734</v>
      </c>
      <c r="I170" s="284" t="s">
        <v>686</v>
      </c>
      <c r="J170" s="284" t="s">
        <v>735</v>
      </c>
      <c r="K170" s="332"/>
    </row>
    <row r="171" s="1" customFormat="1" ht="15" customHeight="1">
      <c r="B171" s="309"/>
      <c r="C171" s="284" t="s">
        <v>632</v>
      </c>
      <c r="D171" s="284"/>
      <c r="E171" s="284"/>
      <c r="F171" s="307" t="s">
        <v>684</v>
      </c>
      <c r="G171" s="284"/>
      <c r="H171" s="284" t="s">
        <v>751</v>
      </c>
      <c r="I171" s="284" t="s">
        <v>686</v>
      </c>
      <c r="J171" s="284" t="s">
        <v>735</v>
      </c>
      <c r="K171" s="332"/>
    </row>
    <row r="172" s="1" customFormat="1" ht="15" customHeight="1">
      <c r="B172" s="309"/>
      <c r="C172" s="284" t="s">
        <v>689</v>
      </c>
      <c r="D172" s="284"/>
      <c r="E172" s="284"/>
      <c r="F172" s="307" t="s">
        <v>690</v>
      </c>
      <c r="G172" s="284"/>
      <c r="H172" s="284" t="s">
        <v>751</v>
      </c>
      <c r="I172" s="284" t="s">
        <v>686</v>
      </c>
      <c r="J172" s="284">
        <v>50</v>
      </c>
      <c r="K172" s="332"/>
    </row>
    <row r="173" s="1" customFormat="1" ht="15" customHeight="1">
      <c r="B173" s="309"/>
      <c r="C173" s="284" t="s">
        <v>692</v>
      </c>
      <c r="D173" s="284"/>
      <c r="E173" s="284"/>
      <c r="F173" s="307" t="s">
        <v>684</v>
      </c>
      <c r="G173" s="284"/>
      <c r="H173" s="284" t="s">
        <v>751</v>
      </c>
      <c r="I173" s="284" t="s">
        <v>694</v>
      </c>
      <c r="J173" s="284"/>
      <c r="K173" s="332"/>
    </row>
    <row r="174" s="1" customFormat="1" ht="15" customHeight="1">
      <c r="B174" s="309"/>
      <c r="C174" s="284" t="s">
        <v>703</v>
      </c>
      <c r="D174" s="284"/>
      <c r="E174" s="284"/>
      <c r="F174" s="307" t="s">
        <v>690</v>
      </c>
      <c r="G174" s="284"/>
      <c r="H174" s="284" t="s">
        <v>751</v>
      </c>
      <c r="I174" s="284" t="s">
        <v>686</v>
      </c>
      <c r="J174" s="284">
        <v>50</v>
      </c>
      <c r="K174" s="332"/>
    </row>
    <row r="175" s="1" customFormat="1" ht="15" customHeight="1">
      <c r="B175" s="309"/>
      <c r="C175" s="284" t="s">
        <v>711</v>
      </c>
      <c r="D175" s="284"/>
      <c r="E175" s="284"/>
      <c r="F175" s="307" t="s">
        <v>690</v>
      </c>
      <c r="G175" s="284"/>
      <c r="H175" s="284" t="s">
        <v>751</v>
      </c>
      <c r="I175" s="284" t="s">
        <v>686</v>
      </c>
      <c r="J175" s="284">
        <v>50</v>
      </c>
      <c r="K175" s="332"/>
    </row>
    <row r="176" s="1" customFormat="1" ht="15" customHeight="1">
      <c r="B176" s="309"/>
      <c r="C176" s="284" t="s">
        <v>709</v>
      </c>
      <c r="D176" s="284"/>
      <c r="E176" s="284"/>
      <c r="F176" s="307" t="s">
        <v>690</v>
      </c>
      <c r="G176" s="284"/>
      <c r="H176" s="284" t="s">
        <v>751</v>
      </c>
      <c r="I176" s="284" t="s">
        <v>686</v>
      </c>
      <c r="J176" s="284">
        <v>50</v>
      </c>
      <c r="K176" s="332"/>
    </row>
    <row r="177" s="1" customFormat="1" ht="15" customHeight="1">
      <c r="B177" s="309"/>
      <c r="C177" s="284" t="s">
        <v>119</v>
      </c>
      <c r="D177" s="284"/>
      <c r="E177" s="284"/>
      <c r="F177" s="307" t="s">
        <v>684</v>
      </c>
      <c r="G177" s="284"/>
      <c r="H177" s="284" t="s">
        <v>752</v>
      </c>
      <c r="I177" s="284" t="s">
        <v>753</v>
      </c>
      <c r="J177" s="284"/>
      <c r="K177" s="332"/>
    </row>
    <row r="178" s="1" customFormat="1" ht="15" customHeight="1">
      <c r="B178" s="309"/>
      <c r="C178" s="284" t="s">
        <v>61</v>
      </c>
      <c r="D178" s="284"/>
      <c r="E178" s="284"/>
      <c r="F178" s="307" t="s">
        <v>684</v>
      </c>
      <c r="G178" s="284"/>
      <c r="H178" s="284" t="s">
        <v>754</v>
      </c>
      <c r="I178" s="284" t="s">
        <v>755</v>
      </c>
      <c r="J178" s="284">
        <v>1</v>
      </c>
      <c r="K178" s="332"/>
    </row>
    <row r="179" s="1" customFormat="1" ht="15" customHeight="1">
      <c r="B179" s="309"/>
      <c r="C179" s="284" t="s">
        <v>57</v>
      </c>
      <c r="D179" s="284"/>
      <c r="E179" s="284"/>
      <c r="F179" s="307" t="s">
        <v>684</v>
      </c>
      <c r="G179" s="284"/>
      <c r="H179" s="284" t="s">
        <v>756</v>
      </c>
      <c r="I179" s="284" t="s">
        <v>686</v>
      </c>
      <c r="J179" s="284">
        <v>20</v>
      </c>
      <c r="K179" s="332"/>
    </row>
    <row r="180" s="1" customFormat="1" ht="15" customHeight="1">
      <c r="B180" s="309"/>
      <c r="C180" s="284" t="s">
        <v>58</v>
      </c>
      <c r="D180" s="284"/>
      <c r="E180" s="284"/>
      <c r="F180" s="307" t="s">
        <v>684</v>
      </c>
      <c r="G180" s="284"/>
      <c r="H180" s="284" t="s">
        <v>757</v>
      </c>
      <c r="I180" s="284" t="s">
        <v>686</v>
      </c>
      <c r="J180" s="284">
        <v>255</v>
      </c>
      <c r="K180" s="332"/>
    </row>
    <row r="181" s="1" customFormat="1" ht="15" customHeight="1">
      <c r="B181" s="309"/>
      <c r="C181" s="284" t="s">
        <v>120</v>
      </c>
      <c r="D181" s="284"/>
      <c r="E181" s="284"/>
      <c r="F181" s="307" t="s">
        <v>684</v>
      </c>
      <c r="G181" s="284"/>
      <c r="H181" s="284" t="s">
        <v>648</v>
      </c>
      <c r="I181" s="284" t="s">
        <v>686</v>
      </c>
      <c r="J181" s="284">
        <v>10</v>
      </c>
      <c r="K181" s="332"/>
    </row>
    <row r="182" s="1" customFormat="1" ht="15" customHeight="1">
      <c r="B182" s="309"/>
      <c r="C182" s="284" t="s">
        <v>121</v>
      </c>
      <c r="D182" s="284"/>
      <c r="E182" s="284"/>
      <c r="F182" s="307" t="s">
        <v>684</v>
      </c>
      <c r="G182" s="284"/>
      <c r="H182" s="284" t="s">
        <v>758</v>
      </c>
      <c r="I182" s="284" t="s">
        <v>719</v>
      </c>
      <c r="J182" s="284"/>
      <c r="K182" s="332"/>
    </row>
    <row r="183" s="1" customFormat="1" ht="15" customHeight="1">
      <c r="B183" s="309"/>
      <c r="C183" s="284" t="s">
        <v>759</v>
      </c>
      <c r="D183" s="284"/>
      <c r="E183" s="284"/>
      <c r="F183" s="307" t="s">
        <v>684</v>
      </c>
      <c r="G183" s="284"/>
      <c r="H183" s="284" t="s">
        <v>760</v>
      </c>
      <c r="I183" s="284" t="s">
        <v>719</v>
      </c>
      <c r="J183" s="284"/>
      <c r="K183" s="332"/>
    </row>
    <row r="184" s="1" customFormat="1" ht="15" customHeight="1">
      <c r="B184" s="309"/>
      <c r="C184" s="284" t="s">
        <v>748</v>
      </c>
      <c r="D184" s="284"/>
      <c r="E184" s="284"/>
      <c r="F184" s="307" t="s">
        <v>684</v>
      </c>
      <c r="G184" s="284"/>
      <c r="H184" s="284" t="s">
        <v>761</v>
      </c>
      <c r="I184" s="284" t="s">
        <v>719</v>
      </c>
      <c r="J184" s="284"/>
      <c r="K184" s="332"/>
    </row>
    <row r="185" s="1" customFormat="1" ht="15" customHeight="1">
      <c r="B185" s="309"/>
      <c r="C185" s="284" t="s">
        <v>123</v>
      </c>
      <c r="D185" s="284"/>
      <c r="E185" s="284"/>
      <c r="F185" s="307" t="s">
        <v>690</v>
      </c>
      <c r="G185" s="284"/>
      <c r="H185" s="284" t="s">
        <v>762</v>
      </c>
      <c r="I185" s="284" t="s">
        <v>686</v>
      </c>
      <c r="J185" s="284">
        <v>50</v>
      </c>
      <c r="K185" s="332"/>
    </row>
    <row r="186" s="1" customFormat="1" ht="15" customHeight="1">
      <c r="B186" s="309"/>
      <c r="C186" s="284" t="s">
        <v>763</v>
      </c>
      <c r="D186" s="284"/>
      <c r="E186" s="284"/>
      <c r="F186" s="307" t="s">
        <v>690</v>
      </c>
      <c r="G186" s="284"/>
      <c r="H186" s="284" t="s">
        <v>764</v>
      </c>
      <c r="I186" s="284" t="s">
        <v>765</v>
      </c>
      <c r="J186" s="284"/>
      <c r="K186" s="332"/>
    </row>
    <row r="187" s="1" customFormat="1" ht="15" customHeight="1">
      <c r="B187" s="309"/>
      <c r="C187" s="284" t="s">
        <v>766</v>
      </c>
      <c r="D187" s="284"/>
      <c r="E187" s="284"/>
      <c r="F187" s="307" t="s">
        <v>690</v>
      </c>
      <c r="G187" s="284"/>
      <c r="H187" s="284" t="s">
        <v>767</v>
      </c>
      <c r="I187" s="284" t="s">
        <v>765</v>
      </c>
      <c r="J187" s="284"/>
      <c r="K187" s="332"/>
    </row>
    <row r="188" s="1" customFormat="1" ht="15" customHeight="1">
      <c r="B188" s="309"/>
      <c r="C188" s="284" t="s">
        <v>768</v>
      </c>
      <c r="D188" s="284"/>
      <c r="E188" s="284"/>
      <c r="F188" s="307" t="s">
        <v>690</v>
      </c>
      <c r="G188" s="284"/>
      <c r="H188" s="284" t="s">
        <v>769</v>
      </c>
      <c r="I188" s="284" t="s">
        <v>765</v>
      </c>
      <c r="J188" s="284"/>
      <c r="K188" s="332"/>
    </row>
    <row r="189" s="1" customFormat="1" ht="15" customHeight="1">
      <c r="B189" s="309"/>
      <c r="C189" s="345" t="s">
        <v>770</v>
      </c>
      <c r="D189" s="284"/>
      <c r="E189" s="284"/>
      <c r="F189" s="307" t="s">
        <v>690</v>
      </c>
      <c r="G189" s="284"/>
      <c r="H189" s="284" t="s">
        <v>771</v>
      </c>
      <c r="I189" s="284" t="s">
        <v>772</v>
      </c>
      <c r="J189" s="346" t="s">
        <v>773</v>
      </c>
      <c r="K189" s="332"/>
    </row>
    <row r="190" s="17" customFormat="1" ht="15" customHeight="1">
      <c r="B190" s="347"/>
      <c r="C190" s="348" t="s">
        <v>774</v>
      </c>
      <c r="D190" s="349"/>
      <c r="E190" s="349"/>
      <c r="F190" s="350" t="s">
        <v>690</v>
      </c>
      <c r="G190" s="349"/>
      <c r="H190" s="349" t="s">
        <v>775</v>
      </c>
      <c r="I190" s="349" t="s">
        <v>772</v>
      </c>
      <c r="J190" s="351" t="s">
        <v>773</v>
      </c>
      <c r="K190" s="352"/>
    </row>
    <row r="191" s="1" customFormat="1" ht="15" customHeight="1">
      <c r="B191" s="309"/>
      <c r="C191" s="345" t="s">
        <v>46</v>
      </c>
      <c r="D191" s="284"/>
      <c r="E191" s="284"/>
      <c r="F191" s="307" t="s">
        <v>684</v>
      </c>
      <c r="G191" s="284"/>
      <c r="H191" s="281" t="s">
        <v>776</v>
      </c>
      <c r="I191" s="284" t="s">
        <v>777</v>
      </c>
      <c r="J191" s="284"/>
      <c r="K191" s="332"/>
    </row>
    <row r="192" s="1" customFormat="1" ht="15" customHeight="1">
      <c r="B192" s="309"/>
      <c r="C192" s="345" t="s">
        <v>778</v>
      </c>
      <c r="D192" s="284"/>
      <c r="E192" s="284"/>
      <c r="F192" s="307" t="s">
        <v>684</v>
      </c>
      <c r="G192" s="284"/>
      <c r="H192" s="284" t="s">
        <v>779</v>
      </c>
      <c r="I192" s="284" t="s">
        <v>719</v>
      </c>
      <c r="J192" s="284"/>
      <c r="K192" s="332"/>
    </row>
    <row r="193" s="1" customFormat="1" ht="15" customHeight="1">
      <c r="B193" s="309"/>
      <c r="C193" s="345" t="s">
        <v>780</v>
      </c>
      <c r="D193" s="284"/>
      <c r="E193" s="284"/>
      <c r="F193" s="307" t="s">
        <v>684</v>
      </c>
      <c r="G193" s="284"/>
      <c r="H193" s="284" t="s">
        <v>781</v>
      </c>
      <c r="I193" s="284" t="s">
        <v>719</v>
      </c>
      <c r="J193" s="284"/>
      <c r="K193" s="332"/>
    </row>
    <row r="194" s="1" customFormat="1" ht="15" customHeight="1">
      <c r="B194" s="309"/>
      <c r="C194" s="345" t="s">
        <v>782</v>
      </c>
      <c r="D194" s="284"/>
      <c r="E194" s="284"/>
      <c r="F194" s="307" t="s">
        <v>690</v>
      </c>
      <c r="G194" s="284"/>
      <c r="H194" s="284" t="s">
        <v>783</v>
      </c>
      <c r="I194" s="284" t="s">
        <v>719</v>
      </c>
      <c r="J194" s="284"/>
      <c r="K194" s="332"/>
    </row>
    <row r="195" s="1" customFormat="1" ht="15" customHeight="1">
      <c r="B195" s="338"/>
      <c r="C195" s="353"/>
      <c r="D195" s="318"/>
      <c r="E195" s="318"/>
      <c r="F195" s="318"/>
      <c r="G195" s="318"/>
      <c r="H195" s="318"/>
      <c r="I195" s="318"/>
      <c r="J195" s="318"/>
      <c r="K195" s="339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320"/>
      <c r="C197" s="330"/>
      <c r="D197" s="330"/>
      <c r="E197" s="330"/>
      <c r="F197" s="340"/>
      <c r="G197" s="330"/>
      <c r="H197" s="330"/>
      <c r="I197" s="330"/>
      <c r="J197" s="330"/>
      <c r="K197" s="320"/>
    </row>
    <row r="198" s="1" customFormat="1" ht="18.75" customHeight="1">
      <c r="B198" s="292"/>
      <c r="C198" s="292"/>
      <c r="D198" s="292"/>
      <c r="E198" s="292"/>
      <c r="F198" s="292"/>
      <c r="G198" s="292"/>
      <c r="H198" s="292"/>
      <c r="I198" s="292"/>
      <c r="J198" s="292"/>
      <c r="K198" s="292"/>
    </row>
    <row r="199" s="1" customFormat="1" ht="13.5">
      <c r="B199" s="271"/>
      <c r="C199" s="272"/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1">
      <c r="B200" s="274"/>
      <c r="C200" s="275" t="s">
        <v>784</v>
      </c>
      <c r="D200" s="275"/>
      <c r="E200" s="275"/>
      <c r="F200" s="275"/>
      <c r="G200" s="275"/>
      <c r="H200" s="275"/>
      <c r="I200" s="275"/>
      <c r="J200" s="275"/>
      <c r="K200" s="276"/>
    </row>
    <row r="201" s="1" customFormat="1" ht="25.5" customHeight="1">
      <c r="B201" s="274"/>
      <c r="C201" s="354" t="s">
        <v>785</v>
      </c>
      <c r="D201" s="354"/>
      <c r="E201" s="354"/>
      <c r="F201" s="354" t="s">
        <v>786</v>
      </c>
      <c r="G201" s="355"/>
      <c r="H201" s="354" t="s">
        <v>787</v>
      </c>
      <c r="I201" s="354"/>
      <c r="J201" s="354"/>
      <c r="K201" s="276"/>
    </row>
    <row r="202" s="1" customFormat="1" ht="5.25" customHeight="1">
      <c r="B202" s="309"/>
      <c r="C202" s="304"/>
      <c r="D202" s="304"/>
      <c r="E202" s="304"/>
      <c r="F202" s="304"/>
      <c r="G202" s="330"/>
      <c r="H202" s="304"/>
      <c r="I202" s="304"/>
      <c r="J202" s="304"/>
      <c r="K202" s="332"/>
    </row>
    <row r="203" s="1" customFormat="1" ht="15" customHeight="1">
      <c r="B203" s="309"/>
      <c r="C203" s="284" t="s">
        <v>777</v>
      </c>
      <c r="D203" s="284"/>
      <c r="E203" s="284"/>
      <c r="F203" s="307" t="s">
        <v>47</v>
      </c>
      <c r="G203" s="284"/>
      <c r="H203" s="284" t="s">
        <v>788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48</v>
      </c>
      <c r="G204" s="284"/>
      <c r="H204" s="284" t="s">
        <v>789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51</v>
      </c>
      <c r="G205" s="284"/>
      <c r="H205" s="284" t="s">
        <v>790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49</v>
      </c>
      <c r="G206" s="284"/>
      <c r="H206" s="284" t="s">
        <v>791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 t="s">
        <v>50</v>
      </c>
      <c r="G207" s="284"/>
      <c r="H207" s="284" t="s">
        <v>792</v>
      </c>
      <c r="I207" s="284"/>
      <c r="J207" s="284"/>
      <c r="K207" s="332"/>
    </row>
    <row r="208" s="1" customFormat="1" ht="15" customHeight="1">
      <c r="B208" s="309"/>
      <c r="C208" s="284"/>
      <c r="D208" s="284"/>
      <c r="E208" s="284"/>
      <c r="F208" s="307"/>
      <c r="G208" s="284"/>
      <c r="H208" s="284"/>
      <c r="I208" s="284"/>
      <c r="J208" s="284"/>
      <c r="K208" s="332"/>
    </row>
    <row r="209" s="1" customFormat="1" ht="15" customHeight="1">
      <c r="B209" s="309"/>
      <c r="C209" s="284" t="s">
        <v>731</v>
      </c>
      <c r="D209" s="284"/>
      <c r="E209" s="284"/>
      <c r="F209" s="307" t="s">
        <v>83</v>
      </c>
      <c r="G209" s="284"/>
      <c r="H209" s="284" t="s">
        <v>793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626</v>
      </c>
      <c r="G210" s="284"/>
      <c r="H210" s="284" t="s">
        <v>627</v>
      </c>
      <c r="I210" s="284"/>
      <c r="J210" s="284"/>
      <c r="K210" s="332"/>
    </row>
    <row r="211" s="1" customFormat="1" ht="15" customHeight="1">
      <c r="B211" s="309"/>
      <c r="C211" s="284"/>
      <c r="D211" s="284"/>
      <c r="E211" s="284"/>
      <c r="F211" s="307" t="s">
        <v>624</v>
      </c>
      <c r="G211" s="284"/>
      <c r="H211" s="284" t="s">
        <v>794</v>
      </c>
      <c r="I211" s="284"/>
      <c r="J211" s="284"/>
      <c r="K211" s="332"/>
    </row>
    <row r="212" s="1" customFormat="1" ht="15" customHeight="1">
      <c r="B212" s="356"/>
      <c r="C212" s="284"/>
      <c r="D212" s="284"/>
      <c r="E212" s="284"/>
      <c r="F212" s="307" t="s">
        <v>628</v>
      </c>
      <c r="G212" s="345"/>
      <c r="H212" s="336" t="s">
        <v>629</v>
      </c>
      <c r="I212" s="336"/>
      <c r="J212" s="336"/>
      <c r="K212" s="357"/>
    </row>
    <row r="213" s="1" customFormat="1" ht="15" customHeight="1">
      <c r="B213" s="356"/>
      <c r="C213" s="284"/>
      <c r="D213" s="284"/>
      <c r="E213" s="284"/>
      <c r="F213" s="307" t="s">
        <v>630</v>
      </c>
      <c r="G213" s="345"/>
      <c r="H213" s="336" t="s">
        <v>609</v>
      </c>
      <c r="I213" s="336"/>
      <c r="J213" s="336"/>
      <c r="K213" s="357"/>
    </row>
    <row r="214" s="1" customFormat="1" ht="15" customHeight="1">
      <c r="B214" s="356"/>
      <c r="C214" s="284"/>
      <c r="D214" s="284"/>
      <c r="E214" s="284"/>
      <c r="F214" s="307"/>
      <c r="G214" s="345"/>
      <c r="H214" s="336"/>
      <c r="I214" s="336"/>
      <c r="J214" s="336"/>
      <c r="K214" s="357"/>
    </row>
    <row r="215" s="1" customFormat="1" ht="15" customHeight="1">
      <c r="B215" s="356"/>
      <c r="C215" s="284" t="s">
        <v>755</v>
      </c>
      <c r="D215" s="284"/>
      <c r="E215" s="284"/>
      <c r="F215" s="307">
        <v>1</v>
      </c>
      <c r="G215" s="345"/>
      <c r="H215" s="336" t="s">
        <v>795</v>
      </c>
      <c r="I215" s="336"/>
      <c r="J215" s="336"/>
      <c r="K215" s="357"/>
    </row>
    <row r="216" s="1" customFormat="1" ht="15" customHeight="1">
      <c r="B216" s="356"/>
      <c r="C216" s="284"/>
      <c r="D216" s="284"/>
      <c r="E216" s="284"/>
      <c r="F216" s="307">
        <v>2</v>
      </c>
      <c r="G216" s="345"/>
      <c r="H216" s="336" t="s">
        <v>796</v>
      </c>
      <c r="I216" s="336"/>
      <c r="J216" s="336"/>
      <c r="K216" s="357"/>
    </row>
    <row r="217" s="1" customFormat="1" ht="15" customHeight="1">
      <c r="B217" s="356"/>
      <c r="C217" s="284"/>
      <c r="D217" s="284"/>
      <c r="E217" s="284"/>
      <c r="F217" s="307">
        <v>3</v>
      </c>
      <c r="G217" s="345"/>
      <c r="H217" s="336" t="s">
        <v>797</v>
      </c>
      <c r="I217" s="336"/>
      <c r="J217" s="336"/>
      <c r="K217" s="357"/>
    </row>
    <row r="218" s="1" customFormat="1" ht="15" customHeight="1">
      <c r="B218" s="356"/>
      <c r="C218" s="284"/>
      <c r="D218" s="284"/>
      <c r="E218" s="284"/>
      <c r="F218" s="307">
        <v>4</v>
      </c>
      <c r="G218" s="345"/>
      <c r="H218" s="336" t="s">
        <v>798</v>
      </c>
      <c r="I218" s="336"/>
      <c r="J218" s="336"/>
      <c r="K218" s="357"/>
    </row>
    <row r="219" s="1" customFormat="1" ht="12.75" customHeight="1">
      <c r="B219" s="358"/>
      <c r="C219" s="359"/>
      <c r="D219" s="359"/>
      <c r="E219" s="359"/>
      <c r="F219" s="359"/>
      <c r="G219" s="359"/>
      <c r="H219" s="359"/>
      <c r="I219" s="359"/>
      <c r="J219" s="359"/>
      <c r="K219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2025-05-13T10:02:44Z</dcterms:created>
  <dcterms:modified xsi:type="dcterms:W3CDTF">2025-05-13T10:02:48Z</dcterms:modified>
</cp:coreProperties>
</file>