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ros\Desktop\dokumenty\2. PRACOVNÍ\4. 2024\18. kyjov urgent rozpočty\PROJEKT\EDIT\"/>
    </mc:Choice>
  </mc:AlternateContent>
  <xr:revisionPtr revIDLastSave="0" documentId="13_ncr:1_{F7AD921F-4CA9-4D86-9F4F-482A46D36D84}" xr6:coauthVersionLast="47" xr6:coauthVersionMax="47" xr10:uidLastSave="{00000000-0000-0000-0000-000000000000}"/>
  <bookViews>
    <workbookView xWindow="-289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N 22-472-01-1 Pol" sheetId="12" r:id="rId4"/>
    <sheet name="N 22-472-01-3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'N 22-472-01-1 Pol'!$1:$7</definedName>
    <definedName name="_xlnm.Print_Titles" localSheetId="4">'N 22-472-01-3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'N 22-472-01-1 Pol'!$A$1:$Y$354</definedName>
    <definedName name="_xlnm.Print_Area" localSheetId="4">'N 22-472-01-3 Pol'!$A$1:$Y$240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40" i="1" l="1"/>
  <c r="G9" i="12"/>
  <c r="M9" i="12" s="1"/>
  <c r="G12" i="12"/>
  <c r="G8" i="12" s="1"/>
  <c r="G15" i="12"/>
  <c r="G18" i="12"/>
  <c r="G21" i="12"/>
  <c r="M21" i="12" s="1"/>
  <c r="G24" i="12"/>
  <c r="M24" i="12" s="1"/>
  <c r="G27" i="12"/>
  <c r="G30" i="12"/>
  <c r="G33" i="12"/>
  <c r="G36" i="12"/>
  <c r="M36" i="12" s="1"/>
  <c r="G39" i="12"/>
  <c r="M39" i="12" s="1"/>
  <c r="G42" i="12"/>
  <c r="G43" i="12"/>
  <c r="M43" i="12" s="1"/>
  <c r="G45" i="12"/>
  <c r="M45" i="12" s="1"/>
  <c r="G48" i="12"/>
  <c r="M48" i="12" s="1"/>
  <c r="G51" i="12"/>
  <c r="M51" i="12" s="1"/>
  <c r="G55" i="12"/>
  <c r="M55" i="12" s="1"/>
  <c r="G58" i="12"/>
  <c r="M58" i="12" s="1"/>
  <c r="G59" i="12"/>
  <c r="M59" i="12" s="1"/>
  <c r="G62" i="12"/>
  <c r="M62" i="12" s="1"/>
  <c r="G65" i="12"/>
  <c r="G68" i="12"/>
  <c r="M68" i="12" s="1"/>
  <c r="G71" i="12"/>
  <c r="M71" i="12" s="1"/>
  <c r="G74" i="12"/>
  <c r="G77" i="12"/>
  <c r="G79" i="12"/>
  <c r="M79" i="12" s="1"/>
  <c r="G83" i="12"/>
  <c r="M83" i="12" s="1"/>
  <c r="G87" i="12"/>
  <c r="G91" i="12"/>
  <c r="G95" i="12"/>
  <c r="M95" i="12" s="1"/>
  <c r="G98" i="12"/>
  <c r="M98" i="12" s="1"/>
  <c r="G101" i="12"/>
  <c r="G104" i="12"/>
  <c r="M104" i="12" s="1"/>
  <c r="G107" i="12"/>
  <c r="M107" i="12" s="1"/>
  <c r="G110" i="12"/>
  <c r="M110" i="12" s="1"/>
  <c r="G113" i="12"/>
  <c r="M113" i="12" s="1"/>
  <c r="G114" i="12"/>
  <c r="M114" i="12" s="1"/>
  <c r="G115" i="12"/>
  <c r="M115" i="12" s="1"/>
  <c r="G116" i="12"/>
  <c r="M116" i="12" s="1"/>
  <c r="G117" i="12"/>
  <c r="G118" i="12"/>
  <c r="G119" i="12"/>
  <c r="G120" i="12"/>
  <c r="M120" i="12" s="1"/>
  <c r="G123" i="12"/>
  <c r="M123" i="12" s="1"/>
  <c r="G128" i="12"/>
  <c r="M128" i="12" s="1"/>
  <c r="G131" i="12"/>
  <c r="M131" i="12" s="1"/>
  <c r="G134" i="12"/>
  <c r="G137" i="12"/>
  <c r="G140" i="12"/>
  <c r="G143" i="12"/>
  <c r="G146" i="12"/>
  <c r="G149" i="12"/>
  <c r="M149" i="12" s="1"/>
  <c r="G152" i="12"/>
  <c r="M152" i="12" s="1"/>
  <c r="G155" i="12"/>
  <c r="M155" i="12" s="1"/>
  <c r="G158" i="12"/>
  <c r="M158" i="12" s="1"/>
  <c r="G161" i="12"/>
  <c r="M161" i="12" s="1"/>
  <c r="G164" i="12"/>
  <c r="M164" i="12" s="1"/>
  <c r="G167" i="12"/>
  <c r="M167" i="12" s="1"/>
  <c r="G170" i="12"/>
  <c r="M170" i="12" s="1"/>
  <c r="G173" i="12"/>
  <c r="M173" i="12" s="1"/>
  <c r="G176" i="12"/>
  <c r="G179" i="12"/>
  <c r="M179" i="12" s="1"/>
  <c r="G182" i="12"/>
  <c r="M182" i="12" s="1"/>
  <c r="G185" i="12"/>
  <c r="M185" i="12" s="1"/>
  <c r="G188" i="12"/>
  <c r="M188" i="12" s="1"/>
  <c r="G191" i="12"/>
  <c r="M191" i="12" s="1"/>
  <c r="G194" i="12"/>
  <c r="M194" i="12" s="1"/>
  <c r="G197" i="12"/>
  <c r="G200" i="12"/>
  <c r="M200" i="12" s="1"/>
  <c r="G203" i="12"/>
  <c r="M203" i="12" s="1"/>
  <c r="G206" i="12"/>
  <c r="M206" i="12" s="1"/>
  <c r="G209" i="12"/>
  <c r="G212" i="12"/>
  <c r="M212" i="12" s="1"/>
  <c r="G215" i="12"/>
  <c r="G217" i="12"/>
  <c r="G231" i="12"/>
  <c r="G234" i="12"/>
  <c r="M234" i="12" s="1"/>
  <c r="G237" i="12"/>
  <c r="M237" i="12" s="1"/>
  <c r="G240" i="12"/>
  <c r="M240" i="12" s="1"/>
  <c r="G243" i="12"/>
  <c r="M243" i="12" s="1"/>
  <c r="G246" i="12"/>
  <c r="G249" i="12"/>
  <c r="M249" i="12" s="1"/>
  <c r="G252" i="12"/>
  <c r="M252" i="12" s="1"/>
  <c r="G255" i="12"/>
  <c r="M255" i="12" s="1"/>
  <c r="G259" i="12"/>
  <c r="M259" i="12" s="1"/>
  <c r="G263" i="12"/>
  <c r="M263" i="12" s="1"/>
  <c r="G267" i="12"/>
  <c r="M267" i="12" s="1"/>
  <c r="G271" i="12"/>
  <c r="G333" i="12"/>
  <c r="G334" i="12"/>
  <c r="M334" i="12" s="1"/>
  <c r="G335" i="12"/>
  <c r="M335" i="12" s="1"/>
  <c r="G336" i="12"/>
  <c r="M336" i="12" s="1"/>
  <c r="G337" i="12"/>
  <c r="M337" i="12" s="1"/>
  <c r="G338" i="12"/>
  <c r="G339" i="12"/>
  <c r="M339" i="12" s="1"/>
  <c r="G340" i="12"/>
  <c r="M340" i="12" s="1"/>
  <c r="G341" i="12"/>
  <c r="M341" i="12" s="1"/>
  <c r="G342" i="12"/>
  <c r="G321" i="12"/>
  <c r="M321" i="12" s="1"/>
  <c r="G324" i="12"/>
  <c r="M324" i="12" s="1"/>
  <c r="G327" i="12"/>
  <c r="G331" i="12"/>
  <c r="M331" i="12" s="1"/>
  <c r="G332" i="12"/>
  <c r="G307" i="12"/>
  <c r="G306" i="12" s="1"/>
  <c r="G310" i="12"/>
  <c r="G313" i="12"/>
  <c r="G315" i="12"/>
  <c r="G318" i="12"/>
  <c r="G284" i="12"/>
  <c r="M284" i="12" s="1"/>
  <c r="G287" i="12"/>
  <c r="M287" i="12" s="1"/>
  <c r="G290" i="12"/>
  <c r="G293" i="12"/>
  <c r="M293" i="12" s="1"/>
  <c r="G296" i="12"/>
  <c r="M296" i="12" s="1"/>
  <c r="G299" i="12"/>
  <c r="M299" i="12" s="1"/>
  <c r="G302" i="12"/>
  <c r="G305" i="12"/>
  <c r="M305" i="12" s="1"/>
  <c r="G278" i="12"/>
  <c r="M278" i="12" s="1"/>
  <c r="G281" i="12"/>
  <c r="M281" i="12" s="1"/>
  <c r="G275" i="12"/>
  <c r="M275" i="12" s="1"/>
  <c r="G9" i="13"/>
  <c r="I9" i="13"/>
  <c r="I8" i="13" s="1"/>
  <c r="K9" i="13"/>
  <c r="K8" i="13" s="1"/>
  <c r="M9" i="13"/>
  <c r="O9" i="13"/>
  <c r="O8" i="13" s="1"/>
  <c r="Q9" i="13"/>
  <c r="Q8" i="13" s="1"/>
  <c r="V9" i="13"/>
  <c r="V8" i="13" s="1"/>
  <c r="G12" i="13"/>
  <c r="M12" i="13" s="1"/>
  <c r="I12" i="13"/>
  <c r="K12" i="13"/>
  <c r="O12" i="13"/>
  <c r="Q12" i="13"/>
  <c r="V12" i="13"/>
  <c r="G15" i="13"/>
  <c r="I15" i="13"/>
  <c r="K15" i="13"/>
  <c r="M15" i="13"/>
  <c r="O15" i="13"/>
  <c r="Q15" i="13"/>
  <c r="V15" i="13"/>
  <c r="G18" i="13"/>
  <c r="I18" i="13"/>
  <c r="K18" i="13"/>
  <c r="M18" i="13"/>
  <c r="O18" i="13"/>
  <c r="Q18" i="13"/>
  <c r="V18" i="13"/>
  <c r="G21" i="13"/>
  <c r="I21" i="13"/>
  <c r="K21" i="13"/>
  <c r="M21" i="13"/>
  <c r="O21" i="13"/>
  <c r="Q21" i="13"/>
  <c r="V21" i="13"/>
  <c r="G24" i="13"/>
  <c r="I24" i="13"/>
  <c r="K24" i="13"/>
  <c r="M24" i="13"/>
  <c r="O24" i="13"/>
  <c r="Q24" i="13"/>
  <c r="V24" i="13"/>
  <c r="G27" i="13"/>
  <c r="I27" i="13"/>
  <c r="K27" i="13"/>
  <c r="M27" i="13"/>
  <c r="O27" i="13"/>
  <c r="Q27" i="13"/>
  <c r="V27" i="13"/>
  <c r="G30" i="13"/>
  <c r="I30" i="13"/>
  <c r="K30" i="13"/>
  <c r="M30" i="13"/>
  <c r="O30" i="13"/>
  <c r="Q30" i="13"/>
  <c r="V30" i="13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40" i="13"/>
  <c r="M40" i="13" s="1"/>
  <c r="I40" i="13"/>
  <c r="K40" i="13"/>
  <c r="O40" i="13"/>
  <c r="Q40" i="13"/>
  <c r="V40" i="13"/>
  <c r="G43" i="13"/>
  <c r="I43" i="13"/>
  <c r="K43" i="13"/>
  <c r="M43" i="13"/>
  <c r="O43" i="13"/>
  <c r="Q43" i="13"/>
  <c r="V43" i="13"/>
  <c r="G46" i="13"/>
  <c r="M46" i="13" s="1"/>
  <c r="I46" i="13"/>
  <c r="K46" i="13"/>
  <c r="O46" i="13"/>
  <c r="Q46" i="13"/>
  <c r="V46" i="13"/>
  <c r="G49" i="13"/>
  <c r="I49" i="13"/>
  <c r="K49" i="13"/>
  <c r="M49" i="13"/>
  <c r="O49" i="13"/>
  <c r="Q49" i="13"/>
  <c r="V49" i="13"/>
  <c r="G52" i="13"/>
  <c r="I52" i="13"/>
  <c r="K52" i="13"/>
  <c r="M52" i="13"/>
  <c r="O52" i="13"/>
  <c r="Q52" i="13"/>
  <c r="V52" i="13"/>
  <c r="G55" i="13"/>
  <c r="M55" i="13" s="1"/>
  <c r="I55" i="13"/>
  <c r="K55" i="13"/>
  <c r="O55" i="13"/>
  <c r="Q55" i="13"/>
  <c r="V55" i="13"/>
  <c r="I56" i="13"/>
  <c r="Q56" i="13"/>
  <c r="G57" i="13"/>
  <c r="G56" i="13" s="1"/>
  <c r="I57" i="13"/>
  <c r="K57" i="13"/>
  <c r="M57" i="13"/>
  <c r="O57" i="13"/>
  <c r="Q57" i="13"/>
  <c r="V57" i="13"/>
  <c r="G60" i="13"/>
  <c r="I60" i="13"/>
  <c r="K60" i="13"/>
  <c r="K56" i="13" s="1"/>
  <c r="M60" i="13"/>
  <c r="O60" i="13"/>
  <c r="O56" i="13" s="1"/>
  <c r="Q60" i="13"/>
  <c r="V60" i="13"/>
  <c r="V56" i="13" s="1"/>
  <c r="G63" i="13"/>
  <c r="M63" i="13" s="1"/>
  <c r="I63" i="13"/>
  <c r="K63" i="13"/>
  <c r="O63" i="13"/>
  <c r="Q63" i="13"/>
  <c r="V63" i="13"/>
  <c r="G67" i="13"/>
  <c r="M67" i="13" s="1"/>
  <c r="I67" i="13"/>
  <c r="I66" i="13" s="1"/>
  <c r="K67" i="13"/>
  <c r="K66" i="13" s="1"/>
  <c r="O67" i="13"/>
  <c r="Q67" i="13"/>
  <c r="V67" i="13"/>
  <c r="G70" i="13"/>
  <c r="I70" i="13"/>
  <c r="K70" i="13"/>
  <c r="M70" i="13"/>
  <c r="O70" i="13"/>
  <c r="Q70" i="13"/>
  <c r="V70" i="13"/>
  <c r="V66" i="13" s="1"/>
  <c r="G73" i="13"/>
  <c r="I73" i="13"/>
  <c r="K73" i="13"/>
  <c r="M73" i="13"/>
  <c r="O73" i="13"/>
  <c r="Q73" i="13"/>
  <c r="V73" i="13"/>
  <c r="G76" i="13"/>
  <c r="I76" i="13"/>
  <c r="K76" i="13"/>
  <c r="M76" i="13"/>
  <c r="O76" i="13"/>
  <c r="O66" i="13" s="1"/>
  <c r="Q76" i="13"/>
  <c r="V76" i="13"/>
  <c r="G79" i="13"/>
  <c r="I79" i="13"/>
  <c r="K79" i="13"/>
  <c r="M79" i="13"/>
  <c r="O79" i="13"/>
  <c r="Q79" i="13"/>
  <c r="Q66" i="13" s="1"/>
  <c r="V79" i="13"/>
  <c r="G81" i="13"/>
  <c r="I81" i="13"/>
  <c r="I80" i="13" s="1"/>
  <c r="K81" i="13"/>
  <c r="K80" i="13" s="1"/>
  <c r="M81" i="13"/>
  <c r="O81" i="13"/>
  <c r="O80" i="13" s="1"/>
  <c r="Q81" i="13"/>
  <c r="Q80" i="13" s="1"/>
  <c r="V81" i="13"/>
  <c r="G84" i="13"/>
  <c r="I84" i="13"/>
  <c r="K84" i="13"/>
  <c r="O84" i="13"/>
  <c r="Q84" i="13"/>
  <c r="V84" i="13"/>
  <c r="G87" i="13"/>
  <c r="I87" i="13"/>
  <c r="K87" i="13"/>
  <c r="M87" i="13"/>
  <c r="O87" i="13"/>
  <c r="Q87" i="13"/>
  <c r="V87" i="13"/>
  <c r="G90" i="13"/>
  <c r="I90" i="13"/>
  <c r="K90" i="13"/>
  <c r="M90" i="13"/>
  <c r="O90" i="13"/>
  <c r="Q90" i="13"/>
  <c r="V90" i="13"/>
  <c r="G93" i="13"/>
  <c r="I93" i="13"/>
  <c r="K93" i="13"/>
  <c r="M93" i="13"/>
  <c r="O93" i="13"/>
  <c r="Q93" i="13"/>
  <c r="V93" i="13"/>
  <c r="G96" i="13"/>
  <c r="M96" i="13" s="1"/>
  <c r="I96" i="13"/>
  <c r="K96" i="13"/>
  <c r="O96" i="13"/>
  <c r="Q96" i="13"/>
  <c r="V96" i="13"/>
  <c r="G99" i="13"/>
  <c r="M99" i="13" s="1"/>
  <c r="I99" i="13"/>
  <c r="K99" i="13"/>
  <c r="O99" i="13"/>
  <c r="Q99" i="13"/>
  <c r="V99" i="13"/>
  <c r="G102" i="13"/>
  <c r="I102" i="13"/>
  <c r="K102" i="13"/>
  <c r="M102" i="13"/>
  <c r="O102" i="13"/>
  <c r="Q102" i="13"/>
  <c r="V102" i="13"/>
  <c r="G105" i="13"/>
  <c r="M105" i="13" s="1"/>
  <c r="I105" i="13"/>
  <c r="K105" i="13"/>
  <c r="O105" i="13"/>
  <c r="Q105" i="13"/>
  <c r="V105" i="13"/>
  <c r="G108" i="13"/>
  <c r="M108" i="13" s="1"/>
  <c r="I108" i="13"/>
  <c r="K108" i="13"/>
  <c r="O108" i="13"/>
  <c r="Q108" i="13"/>
  <c r="V108" i="13"/>
  <c r="G111" i="13"/>
  <c r="M111" i="13" s="1"/>
  <c r="I111" i="13"/>
  <c r="K111" i="13"/>
  <c r="O111" i="13"/>
  <c r="Q111" i="13"/>
  <c r="V111" i="13"/>
  <c r="G114" i="13"/>
  <c r="I114" i="13"/>
  <c r="K114" i="13"/>
  <c r="M114" i="13"/>
  <c r="O114" i="13"/>
  <c r="Q114" i="13"/>
  <c r="V114" i="13"/>
  <c r="V80" i="13" s="1"/>
  <c r="G117" i="13"/>
  <c r="I117" i="13"/>
  <c r="K117" i="13"/>
  <c r="M117" i="13"/>
  <c r="O117" i="13"/>
  <c r="Q117" i="13"/>
  <c r="V117" i="13"/>
  <c r="G120" i="13"/>
  <c r="I120" i="13"/>
  <c r="K120" i="13"/>
  <c r="M120" i="13"/>
  <c r="O120" i="13"/>
  <c r="Q120" i="13"/>
  <c r="V120" i="13"/>
  <c r="G122" i="13"/>
  <c r="M122" i="13" s="1"/>
  <c r="I122" i="13"/>
  <c r="K122" i="13"/>
  <c r="O122" i="13"/>
  <c r="Q122" i="13"/>
  <c r="V122" i="13"/>
  <c r="V121" i="13" s="1"/>
  <c r="G125" i="13"/>
  <c r="I125" i="13"/>
  <c r="K125" i="13"/>
  <c r="K121" i="13" s="1"/>
  <c r="M125" i="13"/>
  <c r="O125" i="13"/>
  <c r="O121" i="13" s="1"/>
  <c r="Q125" i="13"/>
  <c r="Q121" i="13" s="1"/>
  <c r="V125" i="13"/>
  <c r="G128" i="13"/>
  <c r="M128" i="13" s="1"/>
  <c r="I128" i="13"/>
  <c r="K128" i="13"/>
  <c r="O128" i="13"/>
  <c r="Q128" i="13"/>
  <c r="V128" i="13"/>
  <c r="G131" i="13"/>
  <c r="I131" i="13"/>
  <c r="K131" i="13"/>
  <c r="M131" i="13"/>
  <c r="O131" i="13"/>
  <c r="Q131" i="13"/>
  <c r="V131" i="13"/>
  <c r="G134" i="13"/>
  <c r="I134" i="13"/>
  <c r="K134" i="13"/>
  <c r="M134" i="13"/>
  <c r="O134" i="13"/>
  <c r="Q134" i="13"/>
  <c r="V134" i="13"/>
  <c r="G137" i="13"/>
  <c r="I137" i="13"/>
  <c r="K137" i="13"/>
  <c r="M137" i="13"/>
  <c r="O137" i="13"/>
  <c r="Q137" i="13"/>
  <c r="V137" i="13"/>
  <c r="G140" i="13"/>
  <c r="I140" i="13"/>
  <c r="K140" i="13"/>
  <c r="O140" i="13"/>
  <c r="Q140" i="13"/>
  <c r="V140" i="13"/>
  <c r="G143" i="13"/>
  <c r="M143" i="13" s="1"/>
  <c r="I143" i="13"/>
  <c r="K143" i="13"/>
  <c r="O143" i="13"/>
  <c r="Q143" i="13"/>
  <c r="V143" i="13"/>
  <c r="G146" i="13"/>
  <c r="I146" i="13"/>
  <c r="K146" i="13"/>
  <c r="M146" i="13"/>
  <c r="O146" i="13"/>
  <c r="Q146" i="13"/>
  <c r="V146" i="13"/>
  <c r="G149" i="13"/>
  <c r="M149" i="13" s="1"/>
  <c r="I149" i="13"/>
  <c r="K149" i="13"/>
  <c r="O149" i="13"/>
  <c r="Q149" i="13"/>
  <c r="V149" i="13"/>
  <c r="G152" i="13"/>
  <c r="M152" i="13" s="1"/>
  <c r="I152" i="13"/>
  <c r="K152" i="13"/>
  <c r="O152" i="13"/>
  <c r="Q152" i="13"/>
  <c r="V152" i="13"/>
  <c r="G155" i="13"/>
  <c r="M155" i="13" s="1"/>
  <c r="I155" i="13"/>
  <c r="K155" i="13"/>
  <c r="O155" i="13"/>
  <c r="Q155" i="13"/>
  <c r="V155" i="13"/>
  <c r="G158" i="13"/>
  <c r="I158" i="13"/>
  <c r="K158" i="13"/>
  <c r="M158" i="13"/>
  <c r="O158" i="13"/>
  <c r="Q158" i="13"/>
  <c r="V158" i="13"/>
  <c r="G161" i="13"/>
  <c r="M161" i="13" s="1"/>
  <c r="I161" i="13"/>
  <c r="K161" i="13"/>
  <c r="O161" i="13"/>
  <c r="Q161" i="13"/>
  <c r="V161" i="13"/>
  <c r="G164" i="13"/>
  <c r="I164" i="13"/>
  <c r="K164" i="13"/>
  <c r="M164" i="13"/>
  <c r="O164" i="13"/>
  <c r="Q164" i="13"/>
  <c r="V164" i="13"/>
  <c r="G167" i="13"/>
  <c r="M167" i="13" s="1"/>
  <c r="I167" i="13"/>
  <c r="I121" i="13" s="1"/>
  <c r="K167" i="13"/>
  <c r="O167" i="13"/>
  <c r="Q167" i="13"/>
  <c r="V167" i="13"/>
  <c r="G170" i="13"/>
  <c r="M170" i="13" s="1"/>
  <c r="I170" i="13"/>
  <c r="K170" i="13"/>
  <c r="O170" i="13"/>
  <c r="Q170" i="13"/>
  <c r="V170" i="13"/>
  <c r="G173" i="13"/>
  <c r="I173" i="13"/>
  <c r="K173" i="13"/>
  <c r="M173" i="13"/>
  <c r="O173" i="13"/>
  <c r="Q173" i="13"/>
  <c r="V173" i="13"/>
  <c r="G176" i="13"/>
  <c r="M176" i="13" s="1"/>
  <c r="I176" i="13"/>
  <c r="K176" i="13"/>
  <c r="O176" i="13"/>
  <c r="Q176" i="13"/>
  <c r="V176" i="13"/>
  <c r="G179" i="13"/>
  <c r="M179" i="13" s="1"/>
  <c r="I179" i="13"/>
  <c r="K179" i="13"/>
  <c r="O179" i="13"/>
  <c r="Q179" i="13"/>
  <c r="V179" i="13"/>
  <c r="G182" i="13"/>
  <c r="I182" i="13"/>
  <c r="K182" i="13"/>
  <c r="M182" i="13"/>
  <c r="O182" i="13"/>
  <c r="Q182" i="13"/>
  <c r="V182" i="13"/>
  <c r="G185" i="13"/>
  <c r="I185" i="13"/>
  <c r="K185" i="13"/>
  <c r="M185" i="13"/>
  <c r="O185" i="13"/>
  <c r="Q185" i="13"/>
  <c r="V185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4" i="13"/>
  <c r="M194" i="13" s="1"/>
  <c r="I194" i="13"/>
  <c r="K194" i="13"/>
  <c r="O194" i="13"/>
  <c r="Q194" i="13"/>
  <c r="V194" i="13"/>
  <c r="G197" i="13"/>
  <c r="M197" i="13" s="1"/>
  <c r="I197" i="13"/>
  <c r="K197" i="13"/>
  <c r="O197" i="13"/>
  <c r="Q197" i="13"/>
  <c r="V197" i="13"/>
  <c r="G200" i="13"/>
  <c r="M200" i="13" s="1"/>
  <c r="I200" i="13"/>
  <c r="K200" i="13"/>
  <c r="O200" i="13"/>
  <c r="Q200" i="13"/>
  <c r="V200" i="13"/>
  <c r="G202" i="13"/>
  <c r="M202" i="13" s="1"/>
  <c r="I202" i="13"/>
  <c r="K202" i="13"/>
  <c r="K201" i="13" s="1"/>
  <c r="O202" i="13"/>
  <c r="O201" i="13" s="1"/>
  <c r="Q202" i="13"/>
  <c r="Q201" i="13" s="1"/>
  <c r="V202" i="13"/>
  <c r="V201" i="13" s="1"/>
  <c r="G205" i="13"/>
  <c r="G201" i="13" s="1"/>
  <c r="I205" i="13"/>
  <c r="I201" i="13" s="1"/>
  <c r="K205" i="13"/>
  <c r="O205" i="13"/>
  <c r="Q205" i="13"/>
  <c r="V205" i="13"/>
  <c r="G208" i="13"/>
  <c r="I208" i="13"/>
  <c r="K208" i="13"/>
  <c r="M208" i="13"/>
  <c r="O208" i="13"/>
  <c r="Q208" i="13"/>
  <c r="V208" i="13"/>
  <c r="I209" i="13"/>
  <c r="O209" i="13"/>
  <c r="G210" i="13"/>
  <c r="M210" i="13" s="1"/>
  <c r="I210" i="13"/>
  <c r="K210" i="13"/>
  <c r="O210" i="13"/>
  <c r="Q210" i="13"/>
  <c r="V210" i="13"/>
  <c r="V209" i="13" s="1"/>
  <c r="G213" i="13"/>
  <c r="I213" i="13"/>
  <c r="K213" i="13"/>
  <c r="K209" i="13" s="1"/>
  <c r="M213" i="13"/>
  <c r="O213" i="13"/>
  <c r="Q213" i="13"/>
  <c r="Q209" i="13" s="1"/>
  <c r="V213" i="13"/>
  <c r="G216" i="13"/>
  <c r="M216" i="13" s="1"/>
  <c r="I216" i="13"/>
  <c r="K216" i="13"/>
  <c r="O216" i="13"/>
  <c r="Q216" i="13"/>
  <c r="V216" i="13"/>
  <c r="G219" i="13"/>
  <c r="M219" i="13" s="1"/>
  <c r="I219" i="13"/>
  <c r="K219" i="13"/>
  <c r="O219" i="13"/>
  <c r="Q219" i="13"/>
  <c r="V219" i="13"/>
  <c r="I222" i="13"/>
  <c r="G223" i="13"/>
  <c r="I223" i="13"/>
  <c r="K223" i="13"/>
  <c r="M223" i="13"/>
  <c r="O223" i="13"/>
  <c r="Q223" i="13"/>
  <c r="Q222" i="13" s="1"/>
  <c r="V223" i="13"/>
  <c r="V222" i="13" s="1"/>
  <c r="G224" i="13"/>
  <c r="M224" i="13" s="1"/>
  <c r="I224" i="13"/>
  <c r="K224" i="13"/>
  <c r="K222" i="13" s="1"/>
  <c r="O224" i="13"/>
  <c r="O222" i="13" s="1"/>
  <c r="Q224" i="13"/>
  <c r="V224" i="13"/>
  <c r="G225" i="13"/>
  <c r="M225" i="13" s="1"/>
  <c r="I225" i="13"/>
  <c r="K225" i="13"/>
  <c r="O225" i="13"/>
  <c r="Q225" i="13"/>
  <c r="V225" i="13"/>
  <c r="G226" i="13"/>
  <c r="I226" i="13"/>
  <c r="K226" i="13"/>
  <c r="M226" i="13"/>
  <c r="O226" i="13"/>
  <c r="Q226" i="13"/>
  <c r="V226" i="13"/>
  <c r="G227" i="13"/>
  <c r="M227" i="13" s="1"/>
  <c r="I227" i="13"/>
  <c r="K227" i="13"/>
  <c r="O227" i="13"/>
  <c r="Q227" i="13"/>
  <c r="V227" i="13"/>
  <c r="G228" i="13"/>
  <c r="M228" i="13" s="1"/>
  <c r="I228" i="13"/>
  <c r="K228" i="13"/>
  <c r="O228" i="13"/>
  <c r="Q228" i="13"/>
  <c r="V228" i="13"/>
  <c r="AE230" i="13"/>
  <c r="F42" i="1" s="1"/>
  <c r="I9" i="12"/>
  <c r="I8" i="12" s="1"/>
  <c r="K9" i="12"/>
  <c r="K8" i="12" s="1"/>
  <c r="O9" i="12"/>
  <c r="O8" i="12" s="1"/>
  <c r="Q9" i="12"/>
  <c r="Q8" i="12" s="1"/>
  <c r="V9" i="12"/>
  <c r="V8" i="12" s="1"/>
  <c r="M12" i="12"/>
  <c r="I12" i="12"/>
  <c r="K12" i="12"/>
  <c r="O12" i="12"/>
  <c r="Q12" i="12"/>
  <c r="V12" i="12"/>
  <c r="I15" i="12"/>
  <c r="K15" i="12"/>
  <c r="M15" i="12"/>
  <c r="O15" i="12"/>
  <c r="Q15" i="12"/>
  <c r="V15" i="12"/>
  <c r="I18" i="12"/>
  <c r="K18" i="12"/>
  <c r="M18" i="12"/>
  <c r="O18" i="12"/>
  <c r="Q18" i="12"/>
  <c r="V18" i="12"/>
  <c r="I21" i="12"/>
  <c r="K21" i="12"/>
  <c r="O21" i="12"/>
  <c r="Q21" i="12"/>
  <c r="V21" i="12"/>
  <c r="I24" i="12"/>
  <c r="K24" i="12"/>
  <c r="O24" i="12"/>
  <c r="Q24" i="12"/>
  <c r="V24" i="12"/>
  <c r="I27" i="12"/>
  <c r="K27" i="12"/>
  <c r="M27" i="12"/>
  <c r="O27" i="12"/>
  <c r="Q27" i="12"/>
  <c r="V27" i="12"/>
  <c r="I30" i="12"/>
  <c r="K30" i="12"/>
  <c r="M30" i="12"/>
  <c r="O30" i="12"/>
  <c r="Q30" i="12"/>
  <c r="V30" i="12"/>
  <c r="M33" i="12"/>
  <c r="I33" i="12"/>
  <c r="K33" i="12"/>
  <c r="O33" i="12"/>
  <c r="Q33" i="12"/>
  <c r="V33" i="12"/>
  <c r="I36" i="12"/>
  <c r="K36" i="12"/>
  <c r="O36" i="12"/>
  <c r="Q36" i="12"/>
  <c r="V36" i="12"/>
  <c r="I39" i="12"/>
  <c r="K39" i="12"/>
  <c r="O39" i="12"/>
  <c r="Q39" i="12"/>
  <c r="V39" i="12"/>
  <c r="I42" i="12"/>
  <c r="K42" i="12"/>
  <c r="M42" i="12"/>
  <c r="O42" i="12"/>
  <c r="Q42" i="12"/>
  <c r="V42" i="12"/>
  <c r="I43" i="12"/>
  <c r="K43" i="12"/>
  <c r="O43" i="12"/>
  <c r="Q43" i="12"/>
  <c r="V43" i="12"/>
  <c r="I45" i="12"/>
  <c r="I44" i="12" s="1"/>
  <c r="K45" i="12"/>
  <c r="K44" i="12" s="1"/>
  <c r="O45" i="12"/>
  <c r="O44" i="12" s="1"/>
  <c r="Q45" i="12"/>
  <c r="Q44" i="12" s="1"/>
  <c r="V45" i="12"/>
  <c r="V44" i="12" s="1"/>
  <c r="I48" i="12"/>
  <c r="K48" i="12"/>
  <c r="O48" i="12"/>
  <c r="Q48" i="12"/>
  <c r="V48" i="12"/>
  <c r="I51" i="12"/>
  <c r="K51" i="12"/>
  <c r="O51" i="12"/>
  <c r="Q51" i="12"/>
  <c r="V51" i="12"/>
  <c r="I55" i="12"/>
  <c r="K55" i="12"/>
  <c r="K54" i="12" s="1"/>
  <c r="O55" i="12"/>
  <c r="O54" i="12" s="1"/>
  <c r="Q55" i="12"/>
  <c r="Q54" i="12" s="1"/>
  <c r="V55" i="12"/>
  <c r="V54" i="12" s="1"/>
  <c r="I58" i="12"/>
  <c r="K58" i="12"/>
  <c r="O58" i="12"/>
  <c r="Q58" i="12"/>
  <c r="V58" i="12"/>
  <c r="I59" i="12"/>
  <c r="K59" i="12"/>
  <c r="O59" i="12"/>
  <c r="Q59" i="12"/>
  <c r="V59" i="12"/>
  <c r="I62" i="12"/>
  <c r="K62" i="12"/>
  <c r="O62" i="12"/>
  <c r="Q62" i="12"/>
  <c r="V62" i="12"/>
  <c r="I65" i="12"/>
  <c r="K65" i="12"/>
  <c r="M65" i="12"/>
  <c r="O65" i="12"/>
  <c r="Q65" i="12"/>
  <c r="V65" i="12"/>
  <c r="I68" i="12"/>
  <c r="K68" i="12"/>
  <c r="O68" i="12"/>
  <c r="Q68" i="12"/>
  <c r="V68" i="12"/>
  <c r="I71" i="12"/>
  <c r="K71" i="12"/>
  <c r="O71" i="12"/>
  <c r="Q71" i="12"/>
  <c r="V71" i="12"/>
  <c r="I74" i="12"/>
  <c r="K74" i="12"/>
  <c r="M74" i="12"/>
  <c r="O74" i="12"/>
  <c r="Q74" i="12"/>
  <c r="V74" i="12"/>
  <c r="M77" i="12"/>
  <c r="I77" i="12"/>
  <c r="I54" i="12" s="1"/>
  <c r="K77" i="12"/>
  <c r="O77" i="12"/>
  <c r="Q77" i="12"/>
  <c r="V77" i="12"/>
  <c r="I79" i="12"/>
  <c r="I78" i="12" s="1"/>
  <c r="K79" i="12"/>
  <c r="K78" i="12" s="1"/>
  <c r="O79" i="12"/>
  <c r="O78" i="12" s="1"/>
  <c r="Q79" i="12"/>
  <c r="V79" i="12"/>
  <c r="I83" i="12"/>
  <c r="K83" i="12"/>
  <c r="O83" i="12"/>
  <c r="Q83" i="12"/>
  <c r="Q78" i="12" s="1"/>
  <c r="V83" i="12"/>
  <c r="V78" i="12" s="1"/>
  <c r="I87" i="12"/>
  <c r="K87" i="12"/>
  <c r="M87" i="12"/>
  <c r="O87" i="12"/>
  <c r="Q87" i="12"/>
  <c r="V87" i="12"/>
  <c r="M91" i="12"/>
  <c r="I91" i="12"/>
  <c r="K91" i="12"/>
  <c r="O91" i="12"/>
  <c r="Q91" i="12"/>
  <c r="V91" i="12"/>
  <c r="I95" i="12"/>
  <c r="K95" i="12"/>
  <c r="O95" i="12"/>
  <c r="Q95" i="12"/>
  <c r="V95" i="12"/>
  <c r="I98" i="12"/>
  <c r="K98" i="12"/>
  <c r="O98" i="12"/>
  <c r="Q98" i="12"/>
  <c r="V98" i="12"/>
  <c r="I101" i="12"/>
  <c r="K101" i="12"/>
  <c r="M101" i="12"/>
  <c r="O101" i="12"/>
  <c r="Q101" i="12"/>
  <c r="V101" i="12"/>
  <c r="I104" i="12"/>
  <c r="K104" i="12"/>
  <c r="O104" i="12"/>
  <c r="Q104" i="12"/>
  <c r="V104" i="12"/>
  <c r="I107" i="12"/>
  <c r="K107" i="12"/>
  <c r="O107" i="12"/>
  <c r="Q107" i="12"/>
  <c r="V107" i="12"/>
  <c r="I110" i="12"/>
  <c r="K110" i="12"/>
  <c r="O110" i="12"/>
  <c r="Q110" i="12"/>
  <c r="V110" i="12"/>
  <c r="I113" i="12"/>
  <c r="K113" i="12"/>
  <c r="O113" i="12"/>
  <c r="Q113" i="12"/>
  <c r="V113" i="12"/>
  <c r="I114" i="12"/>
  <c r="K114" i="12"/>
  <c r="O114" i="12"/>
  <c r="Q114" i="12"/>
  <c r="V114" i="12"/>
  <c r="I115" i="12"/>
  <c r="K115" i="12"/>
  <c r="O115" i="12"/>
  <c r="Q115" i="12"/>
  <c r="V115" i="12"/>
  <c r="I116" i="12"/>
  <c r="K116" i="12"/>
  <c r="O116" i="12"/>
  <c r="Q116" i="12"/>
  <c r="V116" i="12"/>
  <c r="M117" i="12"/>
  <c r="I117" i="12"/>
  <c r="K117" i="12"/>
  <c r="O117" i="12"/>
  <c r="Q117" i="12"/>
  <c r="V117" i="12"/>
  <c r="I118" i="12"/>
  <c r="K118" i="12"/>
  <c r="M118" i="12"/>
  <c r="O118" i="12"/>
  <c r="Q118" i="12"/>
  <c r="V118" i="12"/>
  <c r="I120" i="12"/>
  <c r="K120" i="12"/>
  <c r="O120" i="12"/>
  <c r="Q120" i="12"/>
  <c r="Q119" i="12" s="1"/>
  <c r="V120" i="12"/>
  <c r="V119" i="12" s="1"/>
  <c r="I123" i="12"/>
  <c r="K123" i="12"/>
  <c r="K119" i="12" s="1"/>
  <c r="O123" i="12"/>
  <c r="O119" i="12" s="1"/>
  <c r="Q123" i="12"/>
  <c r="V123" i="12"/>
  <c r="I128" i="12"/>
  <c r="K128" i="12"/>
  <c r="O128" i="12"/>
  <c r="Q128" i="12"/>
  <c r="V128" i="12"/>
  <c r="I131" i="12"/>
  <c r="K131" i="12"/>
  <c r="O131" i="12"/>
  <c r="Q131" i="12"/>
  <c r="V131" i="12"/>
  <c r="M134" i="12"/>
  <c r="I134" i="12"/>
  <c r="I119" i="12" s="1"/>
  <c r="K134" i="12"/>
  <c r="O134" i="12"/>
  <c r="Q134" i="12"/>
  <c r="V134" i="12"/>
  <c r="I137" i="12"/>
  <c r="K137" i="12"/>
  <c r="M137" i="12"/>
  <c r="O137" i="12"/>
  <c r="Q137" i="12"/>
  <c r="V137" i="12"/>
  <c r="I140" i="12"/>
  <c r="K140" i="12"/>
  <c r="M140" i="12"/>
  <c r="O140" i="12"/>
  <c r="Q140" i="12"/>
  <c r="V140" i="12"/>
  <c r="I143" i="12"/>
  <c r="K143" i="12"/>
  <c r="M143" i="12"/>
  <c r="O143" i="12"/>
  <c r="Q143" i="12"/>
  <c r="V143" i="12"/>
  <c r="I146" i="12"/>
  <c r="K146" i="12"/>
  <c r="M146" i="12"/>
  <c r="O146" i="12"/>
  <c r="Q146" i="12"/>
  <c r="V146" i="12"/>
  <c r="I149" i="12"/>
  <c r="K149" i="12"/>
  <c r="O149" i="12"/>
  <c r="Q149" i="12"/>
  <c r="V149" i="12"/>
  <c r="I152" i="12"/>
  <c r="K152" i="12"/>
  <c r="O152" i="12"/>
  <c r="Q152" i="12"/>
  <c r="V152" i="12"/>
  <c r="I155" i="12"/>
  <c r="K155" i="12"/>
  <c r="O155" i="12"/>
  <c r="Q155" i="12"/>
  <c r="V155" i="12"/>
  <c r="I158" i="12"/>
  <c r="K158" i="12"/>
  <c r="O158" i="12"/>
  <c r="Q158" i="12"/>
  <c r="V158" i="12"/>
  <c r="I161" i="12"/>
  <c r="K161" i="12"/>
  <c r="O161" i="12"/>
  <c r="Q161" i="12"/>
  <c r="V161" i="12"/>
  <c r="I164" i="12"/>
  <c r="K164" i="12"/>
  <c r="O164" i="12"/>
  <c r="Q164" i="12"/>
  <c r="V164" i="12"/>
  <c r="I167" i="12"/>
  <c r="K167" i="12"/>
  <c r="O167" i="12"/>
  <c r="Q167" i="12"/>
  <c r="V167" i="12"/>
  <c r="I170" i="12"/>
  <c r="K170" i="12"/>
  <c r="O170" i="12"/>
  <c r="Q170" i="12"/>
  <c r="V170" i="12"/>
  <c r="I173" i="12"/>
  <c r="K173" i="12"/>
  <c r="O173" i="12"/>
  <c r="Q173" i="12"/>
  <c r="V173" i="12"/>
  <c r="M176" i="12"/>
  <c r="I176" i="12"/>
  <c r="K176" i="12"/>
  <c r="O176" i="12"/>
  <c r="Q176" i="12"/>
  <c r="V176" i="12"/>
  <c r="I179" i="12"/>
  <c r="K179" i="12"/>
  <c r="O179" i="12"/>
  <c r="Q179" i="12"/>
  <c r="V179" i="12"/>
  <c r="I182" i="12"/>
  <c r="K182" i="12"/>
  <c r="O182" i="12"/>
  <c r="Q182" i="12"/>
  <c r="V182" i="12"/>
  <c r="I185" i="12"/>
  <c r="K185" i="12"/>
  <c r="O185" i="12"/>
  <c r="Q185" i="12"/>
  <c r="V185" i="12"/>
  <c r="I188" i="12"/>
  <c r="K188" i="12"/>
  <c r="O188" i="12"/>
  <c r="Q188" i="12"/>
  <c r="V188" i="12"/>
  <c r="I191" i="12"/>
  <c r="K191" i="12"/>
  <c r="O191" i="12"/>
  <c r="Q191" i="12"/>
  <c r="V191" i="12"/>
  <c r="I194" i="12"/>
  <c r="K194" i="12"/>
  <c r="O194" i="12"/>
  <c r="Q194" i="12"/>
  <c r="V194" i="12"/>
  <c r="I197" i="12"/>
  <c r="K197" i="12"/>
  <c r="M197" i="12"/>
  <c r="O197" i="12"/>
  <c r="Q197" i="12"/>
  <c r="V197" i="12"/>
  <c r="I200" i="12"/>
  <c r="K200" i="12"/>
  <c r="O200" i="12"/>
  <c r="Q200" i="12"/>
  <c r="V200" i="12"/>
  <c r="I203" i="12"/>
  <c r="K203" i="12"/>
  <c r="O203" i="12"/>
  <c r="Q203" i="12"/>
  <c r="V203" i="12"/>
  <c r="I206" i="12"/>
  <c r="K206" i="12"/>
  <c r="O206" i="12"/>
  <c r="Q206" i="12"/>
  <c r="V206" i="12"/>
  <c r="M209" i="12"/>
  <c r="I209" i="12"/>
  <c r="K209" i="12"/>
  <c r="O209" i="12"/>
  <c r="Q209" i="12"/>
  <c r="V209" i="12"/>
  <c r="I212" i="12"/>
  <c r="K212" i="12"/>
  <c r="O212" i="12"/>
  <c r="Q212" i="12"/>
  <c r="V212" i="12"/>
  <c r="I215" i="12"/>
  <c r="K215" i="12"/>
  <c r="M215" i="12"/>
  <c r="O215" i="12"/>
  <c r="Q215" i="12"/>
  <c r="V215" i="12"/>
  <c r="I217" i="12"/>
  <c r="I216" i="12" s="1"/>
  <c r="K217" i="12"/>
  <c r="K216" i="12" s="1"/>
  <c r="O217" i="12"/>
  <c r="O216" i="12" s="1"/>
  <c r="Q217" i="12"/>
  <c r="Q216" i="12" s="1"/>
  <c r="V217" i="12"/>
  <c r="V216" i="12" s="1"/>
  <c r="M231" i="12"/>
  <c r="I231" i="12"/>
  <c r="K231" i="12"/>
  <c r="O231" i="12"/>
  <c r="Q231" i="12"/>
  <c r="V231" i="12"/>
  <c r="I234" i="12"/>
  <c r="K234" i="12"/>
  <c r="O234" i="12"/>
  <c r="Q234" i="12"/>
  <c r="V234" i="12"/>
  <c r="I237" i="12"/>
  <c r="K237" i="12"/>
  <c r="O237" i="12"/>
  <c r="Q237" i="12"/>
  <c r="V237" i="12"/>
  <c r="I240" i="12"/>
  <c r="K240" i="12"/>
  <c r="O240" i="12"/>
  <c r="Q240" i="12"/>
  <c r="V240" i="12"/>
  <c r="I243" i="12"/>
  <c r="K243" i="12"/>
  <c r="O243" i="12"/>
  <c r="Q243" i="12"/>
  <c r="V243" i="12"/>
  <c r="M246" i="12"/>
  <c r="I246" i="12"/>
  <c r="K246" i="12"/>
  <c r="O246" i="12"/>
  <c r="Q246" i="12"/>
  <c r="V246" i="12"/>
  <c r="I249" i="12"/>
  <c r="K249" i="12"/>
  <c r="O249" i="12"/>
  <c r="Q249" i="12"/>
  <c r="V249" i="12"/>
  <c r="I252" i="12"/>
  <c r="K252" i="12"/>
  <c r="O252" i="12"/>
  <c r="Q252" i="12"/>
  <c r="V252" i="12"/>
  <c r="I255" i="12"/>
  <c r="K255" i="12"/>
  <c r="O255" i="12"/>
  <c r="Q255" i="12"/>
  <c r="V255" i="12"/>
  <c r="I259" i="12"/>
  <c r="K259" i="12"/>
  <c r="O259" i="12"/>
  <c r="Q259" i="12"/>
  <c r="V259" i="12"/>
  <c r="I263" i="12"/>
  <c r="K263" i="12"/>
  <c r="O263" i="12"/>
  <c r="Q263" i="12"/>
  <c r="V263" i="12"/>
  <c r="I267" i="12"/>
  <c r="K267" i="12"/>
  <c r="O267" i="12"/>
  <c r="Q267" i="12"/>
  <c r="V267" i="12"/>
  <c r="I271" i="12"/>
  <c r="K271" i="12"/>
  <c r="M271" i="12"/>
  <c r="O271" i="12"/>
  <c r="Q271" i="12"/>
  <c r="V271" i="12"/>
  <c r="I275" i="12"/>
  <c r="K275" i="12"/>
  <c r="O275" i="12"/>
  <c r="Q275" i="12"/>
  <c r="V275" i="12"/>
  <c r="I278" i="12"/>
  <c r="K278" i="12"/>
  <c r="O278" i="12"/>
  <c r="Q278" i="12"/>
  <c r="V278" i="12"/>
  <c r="I281" i="12"/>
  <c r="K281" i="12"/>
  <c r="O281" i="12"/>
  <c r="Q281" i="12"/>
  <c r="V281" i="12"/>
  <c r="I284" i="12"/>
  <c r="K284" i="12"/>
  <c r="O284" i="12"/>
  <c r="Q284" i="12"/>
  <c r="V284" i="12"/>
  <c r="I287" i="12"/>
  <c r="K287" i="12"/>
  <c r="O287" i="12"/>
  <c r="Q287" i="12"/>
  <c r="V287" i="12"/>
  <c r="M290" i="12"/>
  <c r="I290" i="12"/>
  <c r="K290" i="12"/>
  <c r="O290" i="12"/>
  <c r="Q290" i="12"/>
  <c r="V290" i="12"/>
  <c r="I293" i="12"/>
  <c r="K293" i="12"/>
  <c r="O293" i="12"/>
  <c r="Q293" i="12"/>
  <c r="V293" i="12"/>
  <c r="I296" i="12"/>
  <c r="K296" i="12"/>
  <c r="O296" i="12"/>
  <c r="Q296" i="12"/>
  <c r="V296" i="12"/>
  <c r="I299" i="12"/>
  <c r="K299" i="12"/>
  <c r="O299" i="12"/>
  <c r="Q299" i="12"/>
  <c r="V299" i="12"/>
  <c r="I302" i="12"/>
  <c r="K302" i="12"/>
  <c r="M302" i="12"/>
  <c r="O302" i="12"/>
  <c r="Q302" i="12"/>
  <c r="V302" i="12"/>
  <c r="I305" i="12"/>
  <c r="K305" i="12"/>
  <c r="O305" i="12"/>
  <c r="Q305" i="12"/>
  <c r="V305" i="12"/>
  <c r="O306" i="12"/>
  <c r="V306" i="12"/>
  <c r="M307" i="12"/>
  <c r="I307" i="12"/>
  <c r="K307" i="12"/>
  <c r="O307" i="12"/>
  <c r="Q307" i="12"/>
  <c r="V307" i="12"/>
  <c r="I310" i="12"/>
  <c r="I306" i="12" s="1"/>
  <c r="K310" i="12"/>
  <c r="K306" i="12" s="1"/>
  <c r="M310" i="12"/>
  <c r="O310" i="12"/>
  <c r="Q310" i="12"/>
  <c r="Q306" i="12" s="1"/>
  <c r="V310" i="12"/>
  <c r="M313" i="12"/>
  <c r="I313" i="12"/>
  <c r="K313" i="12"/>
  <c r="O313" i="12"/>
  <c r="Q313" i="12"/>
  <c r="V313" i="12"/>
  <c r="I315" i="12"/>
  <c r="I314" i="12" s="1"/>
  <c r="K315" i="12"/>
  <c r="K314" i="12" s="1"/>
  <c r="M315" i="12"/>
  <c r="O315" i="12"/>
  <c r="O314" i="12" s="1"/>
  <c r="Q315" i="12"/>
  <c r="V315" i="12"/>
  <c r="M318" i="12"/>
  <c r="I318" i="12"/>
  <c r="K318" i="12"/>
  <c r="O318" i="12"/>
  <c r="Q318" i="12"/>
  <c r="V318" i="12"/>
  <c r="V314" i="12" s="1"/>
  <c r="I321" i="12"/>
  <c r="K321" i="12"/>
  <c r="O321" i="12"/>
  <c r="Q321" i="12"/>
  <c r="Q314" i="12" s="1"/>
  <c r="V321" i="12"/>
  <c r="I324" i="12"/>
  <c r="K324" i="12"/>
  <c r="O324" i="12"/>
  <c r="Q324" i="12"/>
  <c r="V324" i="12"/>
  <c r="I327" i="12"/>
  <c r="K327" i="12"/>
  <c r="M327" i="12"/>
  <c r="O327" i="12"/>
  <c r="Q327" i="12"/>
  <c r="V327" i="12"/>
  <c r="I331" i="12"/>
  <c r="K331" i="12"/>
  <c r="K330" i="12" s="1"/>
  <c r="O331" i="12"/>
  <c r="O330" i="12" s="1"/>
  <c r="Q331" i="12"/>
  <c r="Q330" i="12" s="1"/>
  <c r="V331" i="12"/>
  <c r="V330" i="12" s="1"/>
  <c r="I332" i="12"/>
  <c r="I330" i="12" s="1"/>
  <c r="K332" i="12"/>
  <c r="M332" i="12"/>
  <c r="O332" i="12"/>
  <c r="Q332" i="12"/>
  <c r="V332" i="12"/>
  <c r="I333" i="12"/>
  <c r="K333" i="12"/>
  <c r="O333" i="12"/>
  <c r="Q333" i="12"/>
  <c r="V333" i="12"/>
  <c r="I334" i="12"/>
  <c r="K334" i="12"/>
  <c r="O334" i="12"/>
  <c r="Q334" i="12"/>
  <c r="V334" i="12"/>
  <c r="I335" i="12"/>
  <c r="K335" i="12"/>
  <c r="O335" i="12"/>
  <c r="Q335" i="12"/>
  <c r="V335" i="12"/>
  <c r="I336" i="12"/>
  <c r="K336" i="12"/>
  <c r="O336" i="12"/>
  <c r="Q336" i="12"/>
  <c r="V336" i="12"/>
  <c r="I337" i="12"/>
  <c r="K337" i="12"/>
  <c r="O337" i="12"/>
  <c r="Q337" i="12"/>
  <c r="V337" i="12"/>
  <c r="I338" i="12"/>
  <c r="K338" i="12"/>
  <c r="M338" i="12"/>
  <c r="O338" i="12"/>
  <c r="Q338" i="12"/>
  <c r="V338" i="12"/>
  <c r="I339" i="12"/>
  <c r="K339" i="12"/>
  <c r="O339" i="12"/>
  <c r="Q339" i="12"/>
  <c r="V339" i="12"/>
  <c r="I340" i="12"/>
  <c r="K340" i="12"/>
  <c r="O340" i="12"/>
  <c r="Q340" i="12"/>
  <c r="V340" i="12"/>
  <c r="I341" i="12"/>
  <c r="K341" i="12"/>
  <c r="O341" i="12"/>
  <c r="Q341" i="12"/>
  <c r="V341" i="12"/>
  <c r="M342" i="12"/>
  <c r="I342" i="12"/>
  <c r="K342" i="12"/>
  <c r="O342" i="12"/>
  <c r="Q342" i="12"/>
  <c r="V342" i="12"/>
  <c r="AE344" i="12"/>
  <c r="I20" i="1"/>
  <c r="I19" i="1"/>
  <c r="I18" i="1"/>
  <c r="I16" i="1"/>
  <c r="J28" i="1"/>
  <c r="J26" i="1"/>
  <c r="G38" i="1"/>
  <c r="F38" i="1"/>
  <c r="J23" i="1"/>
  <c r="J24" i="1"/>
  <c r="J25" i="1"/>
  <c r="J27" i="1"/>
  <c r="E24" i="1"/>
  <c r="E26" i="1"/>
  <c r="G222" i="13" l="1"/>
  <c r="M205" i="13"/>
  <c r="M201" i="13" s="1"/>
  <c r="I60" i="1"/>
  <c r="G209" i="13"/>
  <c r="F39" i="1"/>
  <c r="G8" i="13"/>
  <c r="G121" i="13"/>
  <c r="I58" i="1" s="1"/>
  <c r="G80" i="13"/>
  <c r="G66" i="13"/>
  <c r="I54" i="1"/>
  <c r="M66" i="13"/>
  <c r="G330" i="12"/>
  <c r="G216" i="12"/>
  <c r="I59" i="1" s="1"/>
  <c r="M217" i="12"/>
  <c r="G54" i="12"/>
  <c r="G78" i="12"/>
  <c r="G44" i="12"/>
  <c r="I55" i="1" s="1"/>
  <c r="M333" i="12"/>
  <c r="M330" i="12" s="1"/>
  <c r="G314" i="12"/>
  <c r="AF344" i="12"/>
  <c r="M306" i="12"/>
  <c r="F43" i="1"/>
  <c r="G23" i="1" s="1"/>
  <c r="A23" i="1" s="1"/>
  <c r="F40" i="1"/>
  <c r="F41" i="1"/>
  <c r="M54" i="12"/>
  <c r="M209" i="13"/>
  <c r="M56" i="13"/>
  <c r="M8" i="13"/>
  <c r="M222" i="13"/>
  <c r="AF230" i="13"/>
  <c r="G42" i="1" s="1"/>
  <c r="H42" i="1" s="1"/>
  <c r="I42" i="1" s="1"/>
  <c r="M140" i="13"/>
  <c r="M121" i="13" s="1"/>
  <c r="M84" i="13"/>
  <c r="M80" i="13" s="1"/>
  <c r="M78" i="12"/>
  <c r="M44" i="12"/>
  <c r="M216" i="12"/>
  <c r="M119" i="12"/>
  <c r="M8" i="12"/>
  <c r="M314" i="12"/>
  <c r="I62" i="1" l="1"/>
  <c r="I61" i="1"/>
  <c r="G39" i="1"/>
  <c r="G43" i="1" s="1"/>
  <c r="G25" i="1" s="1"/>
  <c r="A25" i="1" s="1"/>
  <c r="G26" i="1" s="1"/>
  <c r="I57" i="1"/>
  <c r="I56" i="1"/>
  <c r="G230" i="13"/>
  <c r="G344" i="12"/>
  <c r="G41" i="1"/>
  <c r="H41" i="1" s="1"/>
  <c r="I41" i="1" s="1"/>
  <c r="G40" i="1"/>
  <c r="H40" i="1" s="1"/>
  <c r="I40" i="1" s="1"/>
  <c r="A24" i="1"/>
  <c r="G24" i="1"/>
  <c r="J42" i="1"/>
  <c r="J39" i="1"/>
  <c r="J43" i="1" s="1"/>
  <c r="J41" i="1"/>
  <c r="I17" i="1" l="1"/>
  <c r="I21" i="1" s="1"/>
  <c r="H39" i="1"/>
  <c r="H43" i="1" s="1"/>
  <c r="A26" i="1"/>
  <c r="I63" i="1"/>
  <c r="J62" i="1" s="1"/>
  <c r="A27" i="1"/>
  <c r="G29" i="1" s="1"/>
  <c r="G27" i="1" s="1"/>
  <c r="G28" i="1"/>
  <c r="J56" i="1"/>
  <c r="J58" i="1"/>
  <c r="J59" i="1"/>
  <c r="J60" i="1"/>
  <c r="J61" i="1"/>
  <c r="J54" i="1"/>
  <c r="A29" i="1" l="1"/>
  <c r="J57" i="1"/>
  <c r="J55" i="1"/>
  <c r="J63" i="1" s="1"/>
  <c r="I39" i="1"/>
  <c r="I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Aigel</author>
  </authors>
  <commentList>
    <comment ref="S6" authorId="0" shapeId="0" xr:uid="{D377DD84-DEB6-492D-B6AE-9E930FDBB3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E9E68C4-64D5-427C-ABC5-DBCD212FFBD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Aigel</author>
  </authors>
  <commentList>
    <comment ref="S6" authorId="0" shapeId="0" xr:uid="{67AF730D-88C6-4AF3-8C9C-B03AE0F7E0F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AA7DF5B-A4EE-4A7E-AEFF-0134FE7B063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<sst xmlns="http://schemas.openxmlformats.org/spreadsheetml/2006/main" count="2552" uniqueCount="631">
  <si>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</si>
  <si>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</si>
  <si>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</si>
  <si>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</si>
  <si>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</si>
  <si>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</si>
  <si>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</si>
  <si>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</si>
  <si>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</si>
  <si>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</si>
  <si>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</si>
  <si>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</si>
  <si>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</si>
  <si>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</si>
  <si>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</si>
  <si>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</si>
  <si>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</si>
  <si>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</si>
  <si>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</si>
  <si>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</si>
  <si>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</si>
  <si>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</si>
  <si>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</si>
  <si>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</si>
  <si>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</si>
  <si>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</si>
  <si>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</si>
  <si>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</si>
  <si>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</si>
  <si>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</si>
  <si>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</si>
  <si>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</si>
  <si>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</si>
  <si>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</si>
  <si>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</si>
  <si>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</si>
  <si>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</si>
  <si>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</si>
  <si>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</si>
  <si>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</si>
  <si>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</si>
  <si>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</si>
  <si>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12</t>
  </si>
  <si>
    <t>Nemocnice Kyjov - Urgentní příjem, Přístavba a stavební úpravy objektu C1 a objektu C3</t>
  </si>
  <si>
    <t>Stavba</t>
  </si>
  <si>
    <t>N</t>
  </si>
  <si>
    <t>Nemocnice Kyjov - Urgentní příjem - neuznatelné náklady</t>
  </si>
  <si>
    <t>22-472-01-1</t>
  </si>
  <si>
    <t>Vytápění - Západ</t>
  </si>
  <si>
    <t>22-472-01-3</t>
  </si>
  <si>
    <t>Chlazení - Západ</t>
  </si>
  <si>
    <t>Celkem za stavbu</t>
  </si>
  <si>
    <t>CZK</t>
  </si>
  <si>
    <t>#POPS</t>
  </si>
  <si>
    <t>Popis stavby: 12 - Nemocnice Kyjov - Urgentní příjem, Přístavba a stavební úpravy objektu C1 a objektu C3</t>
  </si>
  <si>
    <t>#POPO</t>
  </si>
  <si>
    <t>Popis objektu: N - Nemocnice Kyjov - Urgentní příjem - neuznatelné náklady</t>
  </si>
  <si>
    <t>#POPR</t>
  </si>
  <si>
    <t>Popis rozpočtu: 22-472-01-1 - Vytápění - Západ</t>
  </si>
  <si>
    <t>Popis rozpočtu: 22-472-01-3 - Chlazení - Západ</t>
  </si>
  <si>
    <t>Rekapitulace dílů</t>
  </si>
  <si>
    <t>Typ dílu</t>
  </si>
  <si>
    <t>713</t>
  </si>
  <si>
    <t>Izolace tepelné</t>
  </si>
  <si>
    <t>727</t>
  </si>
  <si>
    <t>Požární ochrana</t>
  </si>
  <si>
    <t>732</t>
  </si>
  <si>
    <t>Ústřední vytápění - strojovny</t>
  </si>
  <si>
    <t>733</t>
  </si>
  <si>
    <t>Ústřední vytápění - rozvodné potrubí</t>
  </si>
  <si>
    <t>734</t>
  </si>
  <si>
    <t>Ústřední vytápění - armatury</t>
  </si>
  <si>
    <t>735</t>
  </si>
  <si>
    <t>Ústřední vytápění - otopná tělesa</t>
  </si>
  <si>
    <t>767</t>
  </si>
  <si>
    <t>Konstrukce zámečnické</t>
  </si>
  <si>
    <t>783</t>
  </si>
  <si>
    <t>Dokončovací práce - nátěry</t>
  </si>
  <si>
    <t>OST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</si>
  <si>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</si>
  <si>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</si>
  <si>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</si>
  <si>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</si>
  <si>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</si>
  <si>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</si>
  <si>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</si>
  <si>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</si>
  <si>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</si>
  <si>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</si>
  <si>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</si>
  <si>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</si>
  <si>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</si>
  <si>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</si>
  <si>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</si>
  <si>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</si>
  <si>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</si>
  <si>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</si>
  <si>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</si>
  <si>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</si>
  <si>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</si>
  <si>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</si>
  <si>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</si>
  <si>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</si>
  <si>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</si>
  <si>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</si>
  <si>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</si>
  <si>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</si>
  <si>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</si>
  <si>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</si>
  <si>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</si>
  <si>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713410831</t>
  </si>
  <si>
    <t>Odstranění izolace tepelné potrubí pásy nebo rohožemi s AL fólií staženými drátem tl do 50 mm</t>
  </si>
  <si>
    <t>m</t>
  </si>
  <si>
    <t>URS</t>
  </si>
  <si>
    <t>ÚRS 24 02</t>
  </si>
  <si>
    <t>Práce</t>
  </si>
  <si>
    <t>Běžná</t>
  </si>
  <si>
    <t>POL1_7</t>
  </si>
  <si>
    <t xml:space="preserve">"1.NP"78 : </t>
  </si>
  <si>
    <t>VV</t>
  </si>
  <si>
    <t>78</t>
  </si>
  <si>
    <t>713001001</t>
  </si>
  <si>
    <t>Izolace z pěnového polyethylenu tl. 25 mm pro potrubí DN 10</t>
  </si>
  <si>
    <t>Vlastní</t>
  </si>
  <si>
    <t>Indiv</t>
  </si>
  <si>
    <t>Specifikace</t>
  </si>
  <si>
    <t>POL3_0</t>
  </si>
  <si>
    <t xml:space="preserve">"Potrubí v 1.NP"3 : </t>
  </si>
  <si>
    <t>3</t>
  </si>
  <si>
    <t>713001002</t>
  </si>
  <si>
    <t>Izolace z pěnového polyethylenu tl. 25 mm pro potrubí DN 15</t>
  </si>
  <si>
    <t xml:space="preserve">"Potrubí v 1.NP"35 : </t>
  </si>
  <si>
    <t>35</t>
  </si>
  <si>
    <t>713002001</t>
  </si>
  <si>
    <t>Tepelná izolace z minerální vlny s Al. fólií tl. 20 mm, DN 10, lmb = 0,036 W/m2K</t>
  </si>
  <si>
    <t xml:space="preserve">"Potrubí v 1.PP"12 : </t>
  </si>
  <si>
    <t>713002002</t>
  </si>
  <si>
    <t>Tepelná izolace z minerální vlny s Al. fólií tl. 20 mm, DN 15, lmb = 0,036 W/m2K</t>
  </si>
  <si>
    <t xml:space="preserve">"Potrubí v 1.PP"58 : </t>
  </si>
  <si>
    <t>58</t>
  </si>
  <si>
    <t>713002003</t>
  </si>
  <si>
    <t>Tepelná izolace z minerální vlny s Al. fólií tl. 20 mm, DN 20, lmb = 0,036 W/m2K</t>
  </si>
  <si>
    <t xml:space="preserve">"Potrubí v 1.PP"29 : </t>
  </si>
  <si>
    <t>29</t>
  </si>
  <si>
    <t>713002004</t>
  </si>
  <si>
    <t>Tepelná izolace z minerální vlny s Al. fólií tl. 30 mm, DN 25, lmb = 0,036 W/m2K</t>
  </si>
  <si>
    <t>713002005</t>
  </si>
  <si>
    <t>Tepelná izolace z minerální vlny s Al. fólií tl. 30 mm, DN 32, lmb = 0,036 W/m2K</t>
  </si>
  <si>
    <t xml:space="preserve">"Potrubí v 1.PP"136 : </t>
  </si>
  <si>
    <t>136</t>
  </si>
  <si>
    <t>713002006</t>
  </si>
  <si>
    <t>Tepelná izolace z minerální vlny s Al. fólií tl. 100 mm, DN 100, lmb = 0,036 W/m2K</t>
  </si>
  <si>
    <t xml:space="preserve">"Potrubí v 1.PP"4 : </t>
  </si>
  <si>
    <t>4</t>
  </si>
  <si>
    <t>713909001</t>
  </si>
  <si>
    <t>Montáž tepelné izolace z PE</t>
  </si>
  <si>
    <t xml:space="preserve">3+35 : </t>
  </si>
  <si>
    <t>38</t>
  </si>
  <si>
    <t>713909002</t>
  </si>
  <si>
    <t>Montáž tepelné izolace z minerální vlny s Al. fólií vč. Al. pásky</t>
  </si>
  <si>
    <t xml:space="preserve">12+58+29+58+136+4 : </t>
  </si>
  <si>
    <t>297</t>
  </si>
  <si>
    <t>713909003</t>
  </si>
  <si>
    <t>Oprava izolace po napojení na stávající rozdělovač a sběrač</t>
  </si>
  <si>
    <t>kus</t>
  </si>
  <si>
    <t>998713201</t>
  </si>
  <si>
    <t>Přesun hmot procentní pro izolace tepelné v objektech v do 6 m</t>
  </si>
  <si>
    <t>727001001</t>
  </si>
  <si>
    <t>Požární ucpávka pro potrubí DN 15</t>
  </si>
  <si>
    <t xml:space="preserve">"1.PP"10 : </t>
  </si>
  <si>
    <t>10</t>
  </si>
  <si>
    <t>727001003</t>
  </si>
  <si>
    <t>Požární ucpávka pro potrubí DN 25</t>
  </si>
  <si>
    <t xml:space="preserve">"1.PP"2 : </t>
  </si>
  <si>
    <t>2</t>
  </si>
  <si>
    <t>727001004</t>
  </si>
  <si>
    <t>Požární ucpávka pro potrubí DN 32</t>
  </si>
  <si>
    <t xml:space="preserve">"1.PP"4 : </t>
  </si>
  <si>
    <t>732111328</t>
  </si>
  <si>
    <t>Trubková hrdla rozdělovačů a sběračů bez přírub DN 100</t>
  </si>
  <si>
    <t xml:space="preserve">"Navaření na stávajicí rozdělovač a sběrač"1+1 : </t>
  </si>
  <si>
    <t>732945601</t>
  </si>
  <si>
    <t>Napojení na stávající rozdělovač a sběrač</t>
  </si>
  <si>
    <t>732001001</t>
  </si>
  <si>
    <t>Oběhové čerpadlo elektronicky řízené DN 25, H=30 kPa, Q=0,53 m3/h, N=34 W, 230V, 0,32 A</t>
  </si>
  <si>
    <t xml:space="preserve">"1.PP"1 : </t>
  </si>
  <si>
    <t>1</t>
  </si>
  <si>
    <t>732001002</t>
  </si>
  <si>
    <t>Oběhové čerpadlo elektronicky řízené DN 25, H=30 kPa, Q=0,58 m3/h, N=34 W, 230V, 0,32 A</t>
  </si>
  <si>
    <t>732001003</t>
  </si>
  <si>
    <t>Oběhové čerpadlo elektronicky řízené DN 25, H=40 kPa, Q=0,72 m3/h, N=50 W, 230V, 0,44 A</t>
  </si>
  <si>
    <t>732001004</t>
  </si>
  <si>
    <t>Oběhové čerpadlo elektronicky řízené DN 32, H=60 kPa, Q=1,65 m3/h, N=136 W, 230V, 1,19 A</t>
  </si>
  <si>
    <t>732429212</t>
  </si>
  <si>
    <t>Montáž čerpadla oběhového mokroběžného závitového DN 25</t>
  </si>
  <si>
    <t>soubor</t>
  </si>
  <si>
    <t xml:space="preserve">1+1+1 : </t>
  </si>
  <si>
    <t>732429215</t>
  </si>
  <si>
    <t>Montáž čerpadla oběhového mokroběžného závitového DN 32</t>
  </si>
  <si>
    <t xml:space="preserve">1 : </t>
  </si>
  <si>
    <t>998732201</t>
  </si>
  <si>
    <t>Přesun hmot procentní pro strojovny v objektech v do 6 m</t>
  </si>
  <si>
    <t>733110803</t>
  </si>
  <si>
    <t>Demontáž potrubí ocelového závitového DN do 15</t>
  </si>
  <si>
    <t xml:space="preserve">"1NP - potrubí DN 10"10 : </t>
  </si>
  <si>
    <t xml:space="preserve">"1NP - potrubí DN 15"25 : </t>
  </si>
  <si>
    <t>733110806</t>
  </si>
  <si>
    <t>Demontáž potrubí ocelového závitového DN přes 15 do 32</t>
  </si>
  <si>
    <t xml:space="preserve">"1NP - potrubí DN 20"35 : </t>
  </si>
  <si>
    <t xml:space="preserve">"1NP - potrubí DN 32"8 : </t>
  </si>
  <si>
    <t>43</t>
  </si>
  <si>
    <t>733111102</t>
  </si>
  <si>
    <t>Potrubí ocelové závitové černé bezešvé běžné nízkotlaké DN 10</t>
  </si>
  <si>
    <t xml:space="preserve">"Potrubí 1.NP"3 : </t>
  </si>
  <si>
    <t xml:space="preserve">"Potrubí 1.PP"28+12 : </t>
  </si>
  <si>
    <t>733111103</t>
  </si>
  <si>
    <t>Potrubí ocelové závitové černé bezešvé běžné nízkotlaké DN 15</t>
  </si>
  <si>
    <t xml:space="preserve">"Potrubí 1.NP"35 : </t>
  </si>
  <si>
    <t xml:space="preserve">"Potrubí 1.PP"58+100 : </t>
  </si>
  <si>
    <t>193</t>
  </si>
  <si>
    <t>733111104</t>
  </si>
  <si>
    <t>Potrubí ocelové závitové černé bezešvé běžné nízkotlaké DN 20</t>
  </si>
  <si>
    <t xml:space="preserve">"Potrubí 1.PP"29 : </t>
  </si>
  <si>
    <t>733111105</t>
  </si>
  <si>
    <t>Potrubí ocelové závitové černé bezešvé běžné nízkotlaké DN 25</t>
  </si>
  <si>
    <t xml:space="preserve">"Potrubí 1.PP"58 : </t>
  </si>
  <si>
    <t>733111106</t>
  </si>
  <si>
    <t>Potrubí ocelové závitové černé bezešvé běžné nízkotlaké DN 32</t>
  </si>
  <si>
    <t xml:space="preserve">"Potrubí 1.PP"136 : </t>
  </si>
  <si>
    <t>733121128</t>
  </si>
  <si>
    <t>Potrubí ocelové hladké bezešvé nízkotlaké spojované svařováním D 108x4,0</t>
  </si>
  <si>
    <t xml:space="preserve">5 : </t>
  </si>
  <si>
    <t>5</t>
  </si>
  <si>
    <t>733190107</t>
  </si>
  <si>
    <t>Zkouška těsnosti potrubí ocelové závitové DN do 40</t>
  </si>
  <si>
    <t xml:space="preserve">43+193+29+58+136 : </t>
  </si>
  <si>
    <t>459</t>
  </si>
  <si>
    <t>733190232</t>
  </si>
  <si>
    <t>Zkouška těsnosti potrubí ocelové hladké D přes 89x5,0 do 133x5,0</t>
  </si>
  <si>
    <t>733191926</t>
  </si>
  <si>
    <t>Navaření na stávající potrubí ocelové závitové DN 32</t>
  </si>
  <si>
    <t>733191913</t>
  </si>
  <si>
    <t>Zaslepení potrubí ocelového závitového zavařením a skováním DN 15</t>
  </si>
  <si>
    <t>733191914</t>
  </si>
  <si>
    <t>Zaslepení potrubí ocelového závitového zavařením a skováním DN 20</t>
  </si>
  <si>
    <t>733191923</t>
  </si>
  <si>
    <t>Navaření odbočky na potrubí ocelové závitové DN 15</t>
  </si>
  <si>
    <t>733193928</t>
  </si>
  <si>
    <t>Zaslepení potrubí ocelového hladkého dýnkem D 108</t>
  </si>
  <si>
    <t>998733201</t>
  </si>
  <si>
    <t>Přesun hmot procentní pro rozvody potrubí v objektech v do 6 m</t>
  </si>
  <si>
    <t>734173418</t>
  </si>
  <si>
    <t>Spoj přírubový PN 16/I do 200°C DN 100</t>
  </si>
  <si>
    <t xml:space="preserve">"Na stávající rozdělovač a sběrač"1+1 : </t>
  </si>
  <si>
    <t>734200821</t>
  </si>
  <si>
    <t>Demontáž armatury závitové se dvěma závity přes G 1/2 do G 1/2</t>
  </si>
  <si>
    <t xml:space="preserve">"1. PP - Připojovaí armatury k OT - DN 15"4 : </t>
  </si>
  <si>
    <t xml:space="preserve">"1. NP - Připojovaí armatury k OT - DN 10"6 : </t>
  </si>
  <si>
    <t xml:space="preserve">"1. NP - Připojovaí armatury k OT - DN 15"22 : </t>
  </si>
  <si>
    <t>32</t>
  </si>
  <si>
    <t>734200822</t>
  </si>
  <si>
    <t>Demontáž armatury závitové se dvěma závity přes G 1/2 do G 1</t>
  </si>
  <si>
    <t xml:space="preserve">"1. NP - Připojovaí armatury k OT - DN 20"6 : </t>
  </si>
  <si>
    <t>6</t>
  </si>
  <si>
    <t>734001001</t>
  </si>
  <si>
    <t>Mezipřírubová uzavírací klapka DN 100</t>
  </si>
  <si>
    <t xml:space="preserve">1+1 : </t>
  </si>
  <si>
    <t>734002001</t>
  </si>
  <si>
    <t>Kulový kohout DN 15</t>
  </si>
  <si>
    <t xml:space="preserve">"1.PP"24 : </t>
  </si>
  <si>
    <t>24</t>
  </si>
  <si>
    <t>734002003</t>
  </si>
  <si>
    <t>Kulový kohout DN 25</t>
  </si>
  <si>
    <t xml:space="preserve">"1.PP"8 : </t>
  </si>
  <si>
    <t>8</t>
  </si>
  <si>
    <t>734002004</t>
  </si>
  <si>
    <t>Kulový kohout DN 32</t>
  </si>
  <si>
    <t>734003003</t>
  </si>
  <si>
    <t>Zpětná klapka DN 25</t>
  </si>
  <si>
    <t xml:space="preserve">"1.PP"6 : </t>
  </si>
  <si>
    <t>734003004</t>
  </si>
  <si>
    <t>Zpětná klapka DN 32</t>
  </si>
  <si>
    <t>734004004</t>
  </si>
  <si>
    <t>Filtr DN 25</t>
  </si>
  <si>
    <t xml:space="preserve">"1.PP"3 : </t>
  </si>
  <si>
    <t>734004005</t>
  </si>
  <si>
    <t>Filtr DN 32</t>
  </si>
  <si>
    <t>734005002</t>
  </si>
  <si>
    <t>Ruční regulační ventil DN 20 vč. měřících vsuvek</t>
  </si>
  <si>
    <t>734005003</t>
  </si>
  <si>
    <t>Ruční regulační ventil DN 25 vč. měřících vsuvek</t>
  </si>
  <si>
    <t>734006001</t>
  </si>
  <si>
    <t>Automatický odvzdušňovací ventil DN 15</t>
  </si>
  <si>
    <t xml:space="preserve">"1.PP"16 : </t>
  </si>
  <si>
    <t>16</t>
  </si>
  <si>
    <t>734006002</t>
  </si>
  <si>
    <t>Vypouštěcí kulový kohout DN 15</t>
  </si>
  <si>
    <t xml:space="preserve">"1.PP"22 : </t>
  </si>
  <si>
    <t>22</t>
  </si>
  <si>
    <t>734007001</t>
  </si>
  <si>
    <t>Tlakově nezávislý regulační ventil vč. měřících vsuvek DN 15</t>
  </si>
  <si>
    <t>734007002</t>
  </si>
  <si>
    <t>Tlakově nezávislý regulační ventil vč. měřících vsuvek DN 20, vč. pohonu 24V, řízení 0-10V</t>
  </si>
  <si>
    <t>734008001</t>
  </si>
  <si>
    <t>Termostatický ventil k otopnému tělesu DN 15, Kvs-0,86 přímý/rohový</t>
  </si>
  <si>
    <t xml:space="preserve">20 : </t>
  </si>
  <si>
    <t>20</t>
  </si>
  <si>
    <t>734008002</t>
  </si>
  <si>
    <t>Uzavírací šroubení k otopnému tělesu DN 15, přímé/rohové s vypouštěním</t>
  </si>
  <si>
    <t>734008003</t>
  </si>
  <si>
    <t>Připojovací armatura DN 15 Kvs - 0,75 rohová s možností vypouštění</t>
  </si>
  <si>
    <t xml:space="preserve">9 : </t>
  </si>
  <si>
    <t>9</t>
  </si>
  <si>
    <t>734008004</t>
  </si>
  <si>
    <t>Termostatická hlavice s pojistkou proti odcizení</t>
  </si>
  <si>
    <t xml:space="preserve">20+9 : </t>
  </si>
  <si>
    <t>734411101</t>
  </si>
  <si>
    <t>Teploměr 0-100°C vč. jímky</t>
  </si>
  <si>
    <t>734421101</t>
  </si>
  <si>
    <t>Tlakoměr 0-600 kPa</t>
  </si>
  <si>
    <t>734109217</t>
  </si>
  <si>
    <t>Montáž armatury přírubové se dvěma přírubami PN 16 DN 100</t>
  </si>
  <si>
    <t xml:space="preserve">2 : </t>
  </si>
  <si>
    <t>734209103</t>
  </si>
  <si>
    <t>Montáž armatury závitové s jedním závitem G 1/2</t>
  </si>
  <si>
    <t xml:space="preserve">16+22 : </t>
  </si>
  <si>
    <t>734209113</t>
  </si>
  <si>
    <t>Montáž armatury závitové s dvěma závity G 1/2</t>
  </si>
  <si>
    <t xml:space="preserve">24+1+20+20+9 : </t>
  </si>
  <si>
    <t>74</t>
  </si>
  <si>
    <t>734209114</t>
  </si>
  <si>
    <t>Montáž armatury závitové s dvěma závity G 3/4</t>
  </si>
  <si>
    <t xml:space="preserve">3+3 : </t>
  </si>
  <si>
    <t>734209115</t>
  </si>
  <si>
    <t>Montáž armatury závitové s dvěma závity G 1</t>
  </si>
  <si>
    <t xml:space="preserve">8+6+3+1 : </t>
  </si>
  <si>
    <t>18</t>
  </si>
  <si>
    <t>734209116</t>
  </si>
  <si>
    <t>Montáž armatury závitové s dvěma závity G 5/4</t>
  </si>
  <si>
    <t xml:space="preserve">4+1+1 : </t>
  </si>
  <si>
    <t>734209125</t>
  </si>
  <si>
    <t>Montáž armatury závitové s třemi závity G 1</t>
  </si>
  <si>
    <t xml:space="preserve">"3-cestný ventil DN 25 v dodávce profese MaR"1 : </t>
  </si>
  <si>
    <t>734291951</t>
  </si>
  <si>
    <t>Montáž hlavice ručního a termostatického ovládání</t>
  </si>
  <si>
    <t xml:space="preserve">30 : </t>
  </si>
  <si>
    <t>30</t>
  </si>
  <si>
    <t>998734201</t>
  </si>
  <si>
    <t>Přesun hmot procentní pro armatury v objektech v do 6 m</t>
  </si>
  <si>
    <t>735111810</t>
  </si>
  <si>
    <t>Demontáž otopného tělesa litinového článkového</t>
  </si>
  <si>
    <t>m2</t>
  </si>
  <si>
    <t xml:space="preserve">"1.NP - 500/110, počet článků 28"1*28*0,18 : </t>
  </si>
  <si>
    <t xml:space="preserve">"1.NP - 500/220, počet článků 10"1*10*0,345 : </t>
  </si>
  <si>
    <t xml:space="preserve">"1.NP - 500/220, počet článků 14"1*14*0,345 : </t>
  </si>
  <si>
    <t xml:space="preserve">"1.NP - 500/220, počet článků 19"2*19*0,345 : </t>
  </si>
  <si>
    <t xml:space="preserve">"1.NP - 500/220, počet článků 20"3*20*0,345 : </t>
  </si>
  <si>
    <t xml:space="preserve">"1.NP - 900/70, počet článků 10"1*10*0,205 : </t>
  </si>
  <si>
    <t xml:space="preserve">"1.NP - 900/160, počet článků 8"2*8*0,440 : </t>
  </si>
  <si>
    <t xml:space="preserve">"1.NP - 900/160, počet článků 13"1*13*0,440 : </t>
  </si>
  <si>
    <t xml:space="preserve">"1.NP - 900/160, počet článků 22"1*22*0,440 : </t>
  </si>
  <si>
    <t xml:space="preserve">"1.NP - 900/160, počet článků 23"2*23*0,440 : </t>
  </si>
  <si>
    <t xml:space="preserve">"1.NP - 900/160, počet článků 29"1*29*0,440 : </t>
  </si>
  <si>
    <t xml:space="preserve">"1.NP - 900/220, počet článků 17"1*17*0,495 : </t>
  </si>
  <si>
    <t>113,035</t>
  </si>
  <si>
    <t>735151821</t>
  </si>
  <si>
    <t>Demontáž otopného tělesa panelového dvouřadého dl do 1500 mm</t>
  </si>
  <si>
    <t xml:space="preserve">"1.PP - OT 22/6150"2 : </t>
  </si>
  <si>
    <t>735494811</t>
  </si>
  <si>
    <t>Vypuštění vody z otopných těles</t>
  </si>
  <si>
    <t xml:space="preserve">"Otopná článková tělesa 1.NP"113,035 : </t>
  </si>
  <si>
    <t>735001001</t>
  </si>
  <si>
    <t>Ocelové deskové otopné těleso s prolisovanou čelní deskou  s bočním připojením, pravé nebo levé, barva bílá RAL9016, jedna deska a jedna přídavná, výšky 600 mm, délky 700 mm - 11 600/700</t>
  </si>
  <si>
    <t xml:space="preserve">"1.NP"1 : </t>
  </si>
  <si>
    <t>735001002</t>
  </si>
  <si>
    <t>Ocelové deskové otopné těleso s prolisovanou čelní deskou  s bočním připojením, pravé nebo levé, barva bílá RAL9016, jedna deska a jedna přídavná, výšky 900 mm, délky 600 mm - 11 900/600</t>
  </si>
  <si>
    <t>735001003</t>
  </si>
  <si>
    <t>Ocelové deskové otopné těleso s prolisovanou čelní deskou  s bočním připojením, pravé nebo levé, barva bílá RAL9016, jedna deska a jedna přídavná, výšky 900 mm, délky 700 mm - 11 900/700</t>
  </si>
  <si>
    <t xml:space="preserve">"1.PP"5 : </t>
  </si>
  <si>
    <t>735001004</t>
  </si>
  <si>
    <t>Ocelové deskové otopné těleso s prolisovanou čelní deskou  s bočním připojením, pravé nebo levé, barva bílá RAL9016, dvě desky a jedna přídavná, výšky 600 mm, délky 1000 mm - 21 600/1000</t>
  </si>
  <si>
    <t>735001005</t>
  </si>
  <si>
    <t>Ocelové deskové otopné těleso s prolisovanou čelní deskou  s bočním připojením, pravé nebo levé, barva bílá RAL9016, tři desky a 3 přídavné, výšky 600 mm, délky 900 mm - 33 600/900</t>
  </si>
  <si>
    <t>735001006</t>
  </si>
  <si>
    <t>Ocelové deskové otopné těleso s prolisovanou čelní deskou  s bočním připojením, pravé nebo levé, barva bílá RAL9016, tři desky a 3 přídavné, výšky 900 mm, délky 1000 mm - 33 900/1000</t>
  </si>
  <si>
    <t>735002002</t>
  </si>
  <si>
    <t>POP</t>
  </si>
  <si>
    <t xml:space="preserve">"1.NP"6 : </t>
  </si>
  <si>
    <t>735003001</t>
  </si>
  <si>
    <t>10VK 900/400</t>
  </si>
  <si>
    <t>735003002</t>
  </si>
  <si>
    <t>10VK 900/600</t>
  </si>
  <si>
    <t>735003003</t>
  </si>
  <si>
    <t xml:space="preserve">"1.NP"4 : </t>
  </si>
  <si>
    <t>735003004</t>
  </si>
  <si>
    <t xml:space="preserve">"1.NP"3 : </t>
  </si>
  <si>
    <t>735000912</t>
  </si>
  <si>
    <t>Vyregulování ventilu nebo kohoutu dvojregulačního s termostatickým ovládáním</t>
  </si>
  <si>
    <t xml:space="preserve">11+3+15 : </t>
  </si>
  <si>
    <t>735156910</t>
  </si>
  <si>
    <t>Tlakové zkoušky otopných těles jednořadých</t>
  </si>
  <si>
    <t xml:space="preserve">11 : </t>
  </si>
  <si>
    <t>11</t>
  </si>
  <si>
    <t>735156920</t>
  </si>
  <si>
    <t>Tlakové zkoušky otopných těles dvouřadých</t>
  </si>
  <si>
    <t xml:space="preserve">1+2 : </t>
  </si>
  <si>
    <t>735156930</t>
  </si>
  <si>
    <t>Tlakové zkoušky otopných těles třířadých</t>
  </si>
  <si>
    <t xml:space="preserve">6+9 : </t>
  </si>
  <si>
    <t>15</t>
  </si>
  <si>
    <t>735159110</t>
  </si>
  <si>
    <t>Montáž otopných těles panelových jednořadých dl do 1500 mm</t>
  </si>
  <si>
    <t xml:space="preserve">1+3+5+1+1 : </t>
  </si>
  <si>
    <t>735159210</t>
  </si>
  <si>
    <t>Montáž otopných těles panelových dvouřadých dl do 1140 mm</t>
  </si>
  <si>
    <t>735159220</t>
  </si>
  <si>
    <t>Montáž otopných těles panelových dvouřadých dl přes 1140 do 1500 mm</t>
  </si>
  <si>
    <t xml:space="preserve">"Stávající otopná tělesa 22 600/1500 v 1.PP"2 : </t>
  </si>
  <si>
    <t>735159310</t>
  </si>
  <si>
    <t>Montáž otopných těles panelových třířadých dl do 1140 mm</t>
  </si>
  <si>
    <t xml:space="preserve">1+1+4 : </t>
  </si>
  <si>
    <t>735159320</t>
  </si>
  <si>
    <t>Montáž otopných těles panelových třířadých dl přes 1140 do 1500 mm</t>
  </si>
  <si>
    <t xml:space="preserve">6+3 : </t>
  </si>
  <si>
    <t>735191905</t>
  </si>
  <si>
    <t>Odvzdušnění otopných těles</t>
  </si>
  <si>
    <t>998735201</t>
  </si>
  <si>
    <t>Přesun hmot procentní pro otopná tělesa v objektech v do 6 m</t>
  </si>
  <si>
    <t>767001001</t>
  </si>
  <si>
    <t>Dodávka KDK</t>
  </si>
  <si>
    <t>kg</t>
  </si>
  <si>
    <t xml:space="preserve">155 : </t>
  </si>
  <si>
    <t>155</t>
  </si>
  <si>
    <t>767995111</t>
  </si>
  <si>
    <t>Montáž atypických zámečnických konstrukcí hm do 5 kg</t>
  </si>
  <si>
    <t>998767201</t>
  </si>
  <si>
    <t>Přesun hmot procentní pro zámečnické konstrukce v objektech v do 6 m</t>
  </si>
  <si>
    <t>783614551</t>
  </si>
  <si>
    <t>Základní jednonásobný syntetický nátěr potrubí DN do 50 mm</t>
  </si>
  <si>
    <t>783614561</t>
  </si>
  <si>
    <t>Základní jednonásobný syntetický nátěr potrubí přes DN 50 do DN 100 mm</t>
  </si>
  <si>
    <t>783614651</t>
  </si>
  <si>
    <t>Základní antikorozní jednonásobný syntetický potrubí DN do 50 mm</t>
  </si>
  <si>
    <t>783614661</t>
  </si>
  <si>
    <t>Základní antikorozní jednonásobný syntetický potrubí přes DN 50 do DN 100 mm</t>
  </si>
  <si>
    <t>783617611</t>
  </si>
  <si>
    <t>Krycí dvojnásobný syntetický nátěr potrubí DN do 50 mm</t>
  </si>
  <si>
    <t xml:space="preserve">28+100 : </t>
  </si>
  <si>
    <t>128</t>
  </si>
  <si>
    <t>OST001001</t>
  </si>
  <si>
    <t>Vypuštění systému - 13 stoupaček</t>
  </si>
  <si>
    <t>hod</t>
  </si>
  <si>
    <t>POL1_1</t>
  </si>
  <si>
    <t>OST001002</t>
  </si>
  <si>
    <t>Protokol o hydraulickém vyvážení nového otopného systému</t>
  </si>
  <si>
    <t>OST001003</t>
  </si>
  <si>
    <t>Komplexní zkoušky</t>
  </si>
  <si>
    <t>OST001004</t>
  </si>
  <si>
    <t>Koordinace s ostatními profesemi</t>
  </si>
  <si>
    <t>OST001005</t>
  </si>
  <si>
    <t>Vypuštění stávajícího rozdělovače a sběrače</t>
  </si>
  <si>
    <t>OST001006</t>
  </si>
  <si>
    <t>Proplach vypuštěného systému - 13 stoupaček + rozdělovač a sběrač</t>
  </si>
  <si>
    <t>OST001007</t>
  </si>
  <si>
    <t>Napuštění systému upravenou vodou z místních zdrojů vč. odvzdušnění</t>
  </si>
  <si>
    <t>OST001008</t>
  </si>
  <si>
    <t>Dovyregulování stávajícího systému (4 podlažní budova)</t>
  </si>
  <si>
    <t>OST001009</t>
  </si>
  <si>
    <t>Drobné zednické výpomoci</t>
  </si>
  <si>
    <t>OST001010</t>
  </si>
  <si>
    <t>Proplach nového systému</t>
  </si>
  <si>
    <t>OST001011</t>
  </si>
  <si>
    <t>Odvoz a likkvidace demontovaného materiálu</t>
  </si>
  <si>
    <t>tun</t>
  </si>
  <si>
    <t>OST002001</t>
  </si>
  <si>
    <t>Mechanizace - lešení, žebříky</t>
  </si>
  <si>
    <t>den</t>
  </si>
  <si>
    <t>SUM</t>
  </si>
  <si>
    <t>Poznámky uchazeče k zadání</t>
  </si>
  <si>
    <t>POPUZIV</t>
  </si>
  <si>
    <t>END</t>
  </si>
  <si>
    <t>713401003</t>
  </si>
  <si>
    <t>Izolace kaučuková s uzavřenými buňkami a parotěsnou zábranou tl. 19 mm pro potrubí DN 15, třída reakce na oheň BL-S3</t>
  </si>
  <si>
    <t>713401004</t>
  </si>
  <si>
    <t>Izolace kaučuková s uzavřenými buňkami a parotěsnou zábranou tl. 19 mm pro potrubí DN 20, třída reakce na oheň BL-S3</t>
  </si>
  <si>
    <t xml:space="preserve">83 : </t>
  </si>
  <si>
    <t>83</t>
  </si>
  <si>
    <t>713401005</t>
  </si>
  <si>
    <t>Izolace kaučuková s uzavřenými buňkami a parotěsnou zábranou tl. 19 mm pro potrubí DN 25, třída reakce na oheň BL-S3</t>
  </si>
  <si>
    <t xml:space="preserve">7 : </t>
  </si>
  <si>
    <t>7</t>
  </si>
  <si>
    <t>713401006</t>
  </si>
  <si>
    <t>Izolace kaučuková s uzavřenými buňkami a parotěsnou zábranou tl. 32 mm pro potrubí DN 32, třída reakce na oheň BL-S3</t>
  </si>
  <si>
    <t xml:space="preserve">22 : </t>
  </si>
  <si>
    <t>713401009</t>
  </si>
  <si>
    <t>Izolace kaučuková s uzavřenými buňkami a parotěsnou zábranou tl. 32 mm pro potrubí DN 40, třída reakce na oheň BL-S3</t>
  </si>
  <si>
    <t xml:space="preserve">154 : </t>
  </si>
  <si>
    <t>154</t>
  </si>
  <si>
    <t>713401011</t>
  </si>
  <si>
    <t>Izolace kaučuková s uzavřenými buňkami a parotěsnou zábranou tl. 32 mm pro potrubí DN 50, třída reakce na oheň BL-S3</t>
  </si>
  <si>
    <t xml:space="preserve">50 : </t>
  </si>
  <si>
    <t>50</t>
  </si>
  <si>
    <t>713401012</t>
  </si>
  <si>
    <t>Izolace kaučuková s uzavřenými buňkami a parotěsnou zábranou tl. 40 mm pro potrubí DN 65, třída reakce na oheň BL-S3</t>
  </si>
  <si>
    <t xml:space="preserve">97 : </t>
  </si>
  <si>
    <t>97</t>
  </si>
  <si>
    <t>713502103</t>
  </si>
  <si>
    <t>Závěsný systém zabraňující kondenzátu a tepelných mostů pro kaučukovou izolaci na potrubí DN 15 tl. izolace 19 mm</t>
  </si>
  <si>
    <t>713502104</t>
  </si>
  <si>
    <t>Závěsný systém zabraňující kondenzátu a tepelných mostů pro kaučukovou izolaci na potrubí DN 20 tl. izolace 19 mm</t>
  </si>
  <si>
    <t>713502105</t>
  </si>
  <si>
    <t>Závěsný systém zabraňující kondenzátu a tepelných mostů pro kaučukovou izolaci na potrubí DN 25 tl. izolace 19 mm</t>
  </si>
  <si>
    <t>713502106</t>
  </si>
  <si>
    <t>Závěsný systém zabraňující kondenzátu a tepelných mostů pro kaučukovou izolaci na potrubí DN 32 tl. izolace 32 mm</t>
  </si>
  <si>
    <t>713502109</t>
  </si>
  <si>
    <t>Závěsný systém zabraňující kondenzátu a tepelných mostů pro kaučukovou izolaci na potrubí DN 40 tl. izolace 32 mm</t>
  </si>
  <si>
    <t>713502111</t>
  </si>
  <si>
    <t>Závěsný systém zabraňující kondenzátu a tepelných mostů pro kaučukovou izolaci na potrubí DN 50 tl. izolace 32 mm</t>
  </si>
  <si>
    <t>713502112</t>
  </si>
  <si>
    <t>Závěsný systém zabraňující kondenzátu a tepelných mostů pro kaučukovou izolaci na potrubí DN 65 tl. izolace 40 mm</t>
  </si>
  <si>
    <t>713603001</t>
  </si>
  <si>
    <t>Izolace kaučuková parotěsná s třídou reakce na oheň BL-S3 tl. 20 mm pro izolaci armatur DN 10-25</t>
  </si>
  <si>
    <t xml:space="preserve">32+47 : </t>
  </si>
  <si>
    <t>79</t>
  </si>
  <si>
    <t>713603002</t>
  </si>
  <si>
    <t>Izolace kaučuková parotěsná s třídou reakce na oheň BL-S3 tl. 32 mm pro izolaci armatur DN 32-50</t>
  </si>
  <si>
    <t xml:space="preserve">2+11+8 : </t>
  </si>
  <si>
    <t>21</t>
  </si>
  <si>
    <t>713603003</t>
  </si>
  <si>
    <t>Izolace kaučuková parotěsná s třídou reakce na oheň BL-S3 tl. 25 mm pro izolaci armatur DN 65-125</t>
  </si>
  <si>
    <t xml:space="preserve">4 : </t>
  </si>
  <si>
    <t>713604001</t>
  </si>
  <si>
    <t>Izolace kaučuková parotěsná s třídou reakce na oheň BL-S3 tl. 40 mm</t>
  </si>
  <si>
    <t xml:space="preserve">"čerpadla"3 : </t>
  </si>
  <si>
    <t>713909201</t>
  </si>
  <si>
    <t>Montáž tepelné izolace kaučukové</t>
  </si>
  <si>
    <t xml:space="preserve">5+83+7+22+154+41+97 : </t>
  </si>
  <si>
    <t>409</t>
  </si>
  <si>
    <t>713909202</t>
  </si>
  <si>
    <t>Montáž plošné tepelné izolace kaučukové</t>
  </si>
  <si>
    <t xml:space="preserve">3 : </t>
  </si>
  <si>
    <t>727001005</t>
  </si>
  <si>
    <t>Požární ucpávka pro potrubí DN 40</t>
  </si>
  <si>
    <t>727001006</t>
  </si>
  <si>
    <t>Požární ucpávka pro potrubí DN 50</t>
  </si>
  <si>
    <t>727001007</t>
  </si>
  <si>
    <t>Požární ucpávka pro potrubí DN 65</t>
  </si>
  <si>
    <t xml:space="preserve">6 : </t>
  </si>
  <si>
    <t>732502006</t>
  </si>
  <si>
    <t>Oběhové čerpadlo přírubové elektronicky řízené DN 32, H=70 kPa, Q=2,4 m3/h, N=333 W, 230V, 1,55 A</t>
  </si>
  <si>
    <t>732502007</t>
  </si>
  <si>
    <t>Oběhové čerpadlo přírubové elektronicky řízené DN 40, H=130 kPa, Q=4,2 m3/h, N=608 W, 230V, 2,78 A</t>
  </si>
  <si>
    <t>732429221</t>
  </si>
  <si>
    <t>Montáž čerpadla oběhového mokroběžného přírubového DN 32 jednodílné</t>
  </si>
  <si>
    <t>732429223</t>
  </si>
  <si>
    <t>Montáž čerpadla oběhového mokroběžného přírubového DN 40 jednodílné</t>
  </si>
  <si>
    <t>733111107</t>
  </si>
  <si>
    <t>Potrubí ocelové závitové černé bezešvé běžné nízkotlaké DN 40</t>
  </si>
  <si>
    <t>733111108</t>
  </si>
  <si>
    <t>Potrubí ocelové závitové černé bezešvé běžné nízkotlaké DN 50</t>
  </si>
  <si>
    <t>733121122</t>
  </si>
  <si>
    <t>Potrubí ocelové hladké bezešvé nízkotlaké spojované svařováním D 76x3,2</t>
  </si>
  <si>
    <t>733124121</t>
  </si>
  <si>
    <t>Příplatek k potrubí ocelovému hladkému za zhotovení přechodů z trubek hladkých DN 65/32</t>
  </si>
  <si>
    <t xml:space="preserve">5+83+7+22+154 : </t>
  </si>
  <si>
    <t>271</t>
  </si>
  <si>
    <t>733190108</t>
  </si>
  <si>
    <t>Zkouška těsnosti potrubí ocelové závitové DN přes 40 do 50</t>
  </si>
  <si>
    <t>733190225</t>
  </si>
  <si>
    <t>Zkouška těsnosti potrubí ocelové hladké D přes 60,3x2,9 do 89x5,0</t>
  </si>
  <si>
    <t>733191916</t>
  </si>
  <si>
    <t>Zaslepení potrubí ocelového závitového zavařením a skováním DN 32</t>
  </si>
  <si>
    <t>733193922</t>
  </si>
  <si>
    <t>Zaslepení potrubí ocelového hladkého dýnkem D 76</t>
  </si>
  <si>
    <t>734704001</t>
  </si>
  <si>
    <t>Mezipřírubová uzavírací klapka DN 65</t>
  </si>
  <si>
    <t>734002002</t>
  </si>
  <si>
    <t>Kulový kohout DN 20</t>
  </si>
  <si>
    <t>734002005</t>
  </si>
  <si>
    <t>Kulový kohout DN 40</t>
  </si>
  <si>
    <t xml:space="preserve">8 : </t>
  </si>
  <si>
    <t>734002006</t>
  </si>
  <si>
    <t>Kulový kohout DN 50</t>
  </si>
  <si>
    <t>734003005</t>
  </si>
  <si>
    <t>Zpětná klapka DN 40</t>
  </si>
  <si>
    <t>734003006</t>
  </si>
  <si>
    <t>Zpětná klapka DN 50</t>
  </si>
  <si>
    <t xml:space="preserve">18 : </t>
  </si>
  <si>
    <t xml:space="preserve">43 : </t>
  </si>
  <si>
    <t>734005004</t>
  </si>
  <si>
    <t>Ruční regulační ventil DN 32 vč. měřících vsuvek</t>
  </si>
  <si>
    <t>734005005</t>
  </si>
  <si>
    <t>Ruční regulační ventil DN 40 vč. měřících vsuvek</t>
  </si>
  <si>
    <t>734004006</t>
  </si>
  <si>
    <t>Filtr DN 40</t>
  </si>
  <si>
    <t>734004007</t>
  </si>
  <si>
    <t>Filtr DN 50</t>
  </si>
  <si>
    <t>734005001</t>
  </si>
  <si>
    <t>Tlakově nezávislý regulační ventil vč. měřících vsuvek DN 32, vč. pohonu 24V, řízení 0-10V</t>
  </si>
  <si>
    <t xml:space="preserve">1+8+1 : </t>
  </si>
  <si>
    <t>Tlakově nezávislý regulační ventil vč. měřících vsuvek DN 20</t>
  </si>
  <si>
    <t>734009002</t>
  </si>
  <si>
    <t>Připojovací pancéřová hadice s nerezovým opletem DN 20, délky 500 mm</t>
  </si>
  <si>
    <t>734109215</t>
  </si>
  <si>
    <t>Montáž armatury přírubové se dvěma přírubami PN 16 DN 65</t>
  </si>
  <si>
    <t xml:space="preserve">18+43 : </t>
  </si>
  <si>
    <t>61</t>
  </si>
  <si>
    <t xml:space="preserve">22+10 : </t>
  </si>
  <si>
    <t xml:space="preserve">22+3+22 : </t>
  </si>
  <si>
    <t>47</t>
  </si>
  <si>
    <t>734209117</t>
  </si>
  <si>
    <t>Montáž armatury závitové s dvěma závity G 6/4</t>
  </si>
  <si>
    <t xml:space="preserve">8+1+1+1 : </t>
  </si>
  <si>
    <t>734209118</t>
  </si>
  <si>
    <t>Montáž armatury závitové s dvěma závity G 2</t>
  </si>
  <si>
    <t xml:space="preserve">6+1+1 : </t>
  </si>
  <si>
    <t xml:space="preserve">150 : </t>
  </si>
  <si>
    <t>150</t>
  </si>
  <si>
    <t xml:space="preserve">5+83+7+22+154+50 : </t>
  </si>
  <si>
    <t>321</t>
  </si>
  <si>
    <t>Proplach vodního systému chlazení</t>
  </si>
  <si>
    <t>Napuštění systému upravenou vodou z mobilní úpravny vody vč. odvzdušnění</t>
  </si>
  <si>
    <t>Soupis prací</t>
  </si>
  <si>
    <t>Ocelové deskové otopné těleso do prostředí s vysokými požadavky na hygienu a čistotu, s bočním připojením, pravé nebo levé, barva bílá RAL9016, tři desky, výšky 600 mm, délky 1400 mm - 30</t>
  </si>
  <si>
    <t>30 600/1400</t>
  </si>
  <si>
    <t>30VK 600/1100</t>
  </si>
  <si>
    <t>30VK 600/1400</t>
  </si>
  <si>
    <t xml:space="preserve">Ocelové deskové otopné těleso do prostředí s vysokými požadavky na hygienu a čistotu, se spodním připojením, pravé nebo levé, barva bílá RAL9016, jedna deska, výšky 900 mm, délky 400 mm </t>
  </si>
  <si>
    <t xml:space="preserve">Ocelové deskové otopné těleso do prostředí s vysokými požadavky na hygienu a čistotu, se spodním připojením, pravé nebo levé, barva bílá RAL9016, jedna deska, výšky 900 mm, délky 600 mm </t>
  </si>
  <si>
    <t xml:space="preserve">Ocelové deskové otopné těleso do prostředí s vysokými požadavky na hygienu a čistotu, se spodním připojením, pravé nebo levé, barva bílá RAL9016, tři desky, výšky 600 mm, délky 1100 mm </t>
  </si>
  <si>
    <t xml:space="preserve">Ocelové deskové otopné těleso do prostředí s vysokými požadavky na hygienu a čistotu, se spodním připojením, pravé nebo levé, barva bílá RAL9016, tři desky, výšky 600 mm, délky 1400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</si>
</sst>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39</v>
      </c>
    </row>
    <row r="2" spans="1:7" ht="57.75" customHeight="1" x14ac:dyDescent="0.25">
      <c r="A2" s="189" t="s">
        <v>40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" zoomScaleNormal="100" zoomScaleSheetLayoutView="75" workbookViewId="0">
      <selection activeCell="O54" sqref="O54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37</v>
      </c>
      <c r="B1" s="224" t="s">
        <v>622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5">
      <c r="A2" s="2"/>
      <c r="B2" s="76" t="s">
        <v>23</v>
      </c>
      <c r="C2" s="77"/>
      <c r="D2" s="78" t="s">
        <v>42</v>
      </c>
      <c r="E2" s="230" t="s">
        <v>43</v>
      </c>
      <c r="F2" s="231"/>
      <c r="G2" s="231"/>
      <c r="H2" s="231"/>
      <c r="I2" s="231"/>
      <c r="J2" s="232"/>
      <c r="O2" s="1"/>
    </row>
    <row r="3" spans="1:15" ht="27" hidden="1" customHeight="1" x14ac:dyDescent="0.25">
      <c r="A3" s="2"/>
      <c r="B3" s="79"/>
      <c r="C3" s="77"/>
      <c r="D3" s="80"/>
      <c r="E3" s="233"/>
      <c r="F3" s="234"/>
      <c r="G3" s="234"/>
      <c r="H3" s="234"/>
      <c r="I3" s="234"/>
      <c r="J3" s="235"/>
    </row>
    <row r="4" spans="1:15" ht="23.25" customHeight="1" x14ac:dyDescent="0.25">
      <c r="A4" s="2"/>
      <c r="B4" s="81"/>
      <c r="C4" s="82"/>
      <c r="D4" s="83"/>
      <c r="E4" s="214"/>
      <c r="F4" s="214"/>
      <c r="G4" s="214"/>
      <c r="H4" s="214"/>
      <c r="I4" s="214"/>
      <c r="J4" s="215"/>
    </row>
    <row r="5" spans="1:15" ht="24" customHeight="1" x14ac:dyDescent="0.25">
      <c r="A5" s="2"/>
      <c r="B5" s="31" t="s">
        <v>22</v>
      </c>
      <c r="D5" s="218"/>
      <c r="E5" s="219"/>
      <c r="F5" s="219"/>
      <c r="G5" s="219"/>
      <c r="H5" s="18" t="s">
        <v>41</v>
      </c>
      <c r="I5" s="22"/>
      <c r="J5" s="8"/>
    </row>
    <row r="6" spans="1:15" ht="15.75" customHeight="1" x14ac:dyDescent="0.25">
      <c r="A6" s="2"/>
      <c r="B6" s="28"/>
      <c r="C6" s="55"/>
      <c r="D6" s="220"/>
      <c r="E6" s="221"/>
      <c r="F6" s="221"/>
      <c r="G6" s="221"/>
      <c r="H6" s="18" t="s">
        <v>35</v>
      </c>
      <c r="I6" s="22"/>
      <c r="J6" s="8"/>
    </row>
    <row r="7" spans="1:15" ht="15.75" customHeight="1" x14ac:dyDescent="0.25">
      <c r="A7" s="2"/>
      <c r="B7" s="29"/>
      <c r="C7" s="56"/>
      <c r="D7" s="53"/>
      <c r="E7" s="222"/>
      <c r="F7" s="223"/>
      <c r="G7" s="22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37"/>
      <c r="E11" s="237"/>
      <c r="F11" s="237"/>
      <c r="G11" s="237"/>
      <c r="H11" s="18" t="s">
        <v>41</v>
      </c>
      <c r="I11" s="84"/>
      <c r="J11" s="8"/>
    </row>
    <row r="12" spans="1:15" ht="15.75" customHeight="1" x14ac:dyDescent="0.25">
      <c r="A12" s="2"/>
      <c r="B12" s="28"/>
      <c r="C12" s="55"/>
      <c r="D12" s="213"/>
      <c r="E12" s="213"/>
      <c r="F12" s="213"/>
      <c r="G12" s="213"/>
      <c r="H12" s="18" t="s">
        <v>35</v>
      </c>
      <c r="I12" s="84"/>
      <c r="J12" s="8"/>
    </row>
    <row r="13" spans="1:15" ht="15.75" customHeight="1" x14ac:dyDescent="0.25">
      <c r="A13" s="2"/>
      <c r="B13" s="29"/>
      <c r="C13" s="56"/>
      <c r="D13" s="85"/>
      <c r="E13" s="216"/>
      <c r="F13" s="217"/>
      <c r="G13" s="217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33</v>
      </c>
      <c r="C15" s="61"/>
      <c r="D15" s="54"/>
      <c r="E15" s="236"/>
      <c r="F15" s="236"/>
      <c r="G15" s="238"/>
      <c r="H15" s="238"/>
      <c r="I15" s="238" t="s">
        <v>30</v>
      </c>
      <c r="J15" s="239"/>
    </row>
    <row r="16" spans="1:15" ht="23.25" customHeight="1" x14ac:dyDescent="0.25">
      <c r="A16" s="138" t="s">
        <v>25</v>
      </c>
      <c r="B16" s="38" t="s">
        <v>25</v>
      </c>
      <c r="C16" s="62"/>
      <c r="D16" s="63"/>
      <c r="E16" s="202"/>
      <c r="F16" s="203"/>
      <c r="G16" s="202"/>
      <c r="H16" s="203"/>
      <c r="I16" s="202">
        <f>SUMIF(F54:F62,A16,I54:I62)+SUMIF(F54:F62,"PSU",I54:I62)</f>
        <v>0</v>
      </c>
      <c r="J16" s="204"/>
    </row>
    <row r="17" spans="1:10" ht="23.25" customHeight="1" x14ac:dyDescent="0.25">
      <c r="A17" s="138" t="s">
        <v>26</v>
      </c>
      <c r="B17" s="38" t="s">
        <v>26</v>
      </c>
      <c r="C17" s="62"/>
      <c r="D17" s="63"/>
      <c r="E17" s="202"/>
      <c r="F17" s="203"/>
      <c r="G17" s="202"/>
      <c r="H17" s="203"/>
      <c r="I17" s="202">
        <f>SUMIF(F54:F62,A17,I54:I62)</f>
        <v>0</v>
      </c>
      <c r="J17" s="204"/>
    </row>
    <row r="18" spans="1:10" ht="23.25" customHeight="1" x14ac:dyDescent="0.25">
      <c r="A18" s="138" t="s">
        <v>27</v>
      </c>
      <c r="B18" s="38" t="s">
        <v>27</v>
      </c>
      <c r="C18" s="62"/>
      <c r="D18" s="63"/>
      <c r="E18" s="202"/>
      <c r="F18" s="203"/>
      <c r="G18" s="202"/>
      <c r="H18" s="203"/>
      <c r="I18" s="202">
        <f>SUMIF(F54:F62,A18,I54:I62)</f>
        <v>0</v>
      </c>
      <c r="J18" s="204"/>
    </row>
    <row r="19" spans="1:10" ht="23.25" customHeight="1" x14ac:dyDescent="0.25">
      <c r="A19" s="138" t="s">
        <v>80</v>
      </c>
      <c r="B19" s="38" t="s">
        <v>28</v>
      </c>
      <c r="C19" s="62"/>
      <c r="D19" s="63"/>
      <c r="E19" s="202"/>
      <c r="F19" s="203"/>
      <c r="G19" s="202"/>
      <c r="H19" s="203"/>
      <c r="I19" s="202">
        <f>SUMIF(F54:F62,A19,I54:I62)</f>
        <v>0</v>
      </c>
      <c r="J19" s="204"/>
    </row>
    <row r="20" spans="1:10" ht="23.25" customHeight="1" x14ac:dyDescent="0.25">
      <c r="A20" s="138" t="s">
        <v>81</v>
      </c>
      <c r="B20" s="38" t="s">
        <v>29</v>
      </c>
      <c r="C20" s="62"/>
      <c r="D20" s="63"/>
      <c r="E20" s="202"/>
      <c r="F20" s="203"/>
      <c r="G20" s="202"/>
      <c r="H20" s="203"/>
      <c r="I20" s="202">
        <f>SUMIF(F54:F62,A20,I54:I62)</f>
        <v>0</v>
      </c>
      <c r="J20" s="204"/>
    </row>
    <row r="21" spans="1:10" ht="23.25" customHeight="1" x14ac:dyDescent="0.3">
      <c r="A21" s="2"/>
      <c r="B21" s="48" t="s">
        <v>30</v>
      </c>
      <c r="C21" s="64"/>
      <c r="D21" s="65"/>
      <c r="E21" s="205"/>
      <c r="F21" s="240"/>
      <c r="G21" s="205"/>
      <c r="H21" s="240"/>
      <c r="I21" s="205">
        <f>SUM(I16:J20)</f>
        <v>0</v>
      </c>
      <c r="J21" s="206"/>
    </row>
    <row r="22" spans="1:10" ht="33" customHeight="1" x14ac:dyDescent="0.25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7">
        <f>A25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24</v>
      </c>
      <c r="C28" s="112"/>
      <c r="D28" s="112"/>
      <c r="E28" s="113"/>
      <c r="F28" s="114"/>
      <c r="G28" s="207">
        <f>ZakladDPHSniVypocet+ZakladDPHZaklVypocet</f>
        <v>0</v>
      </c>
      <c r="H28" s="208"/>
      <c r="I28" s="208"/>
      <c r="J28" s="115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1" t="s">
        <v>36</v>
      </c>
      <c r="C29" s="116"/>
      <c r="D29" s="116"/>
      <c r="E29" s="116"/>
      <c r="F29" s="117"/>
      <c r="G29" s="207">
        <f>A27</f>
        <v>0</v>
      </c>
      <c r="H29" s="207"/>
      <c r="I29" s="207"/>
      <c r="J29" s="118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5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5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44</v>
      </c>
      <c r="C39" s="192"/>
      <c r="D39" s="192"/>
      <c r="E39" s="192"/>
      <c r="F39" s="98">
        <f>'N 22-472-01-1 Pol'!AE344+'N 22-472-01-3 Pol'!AE230</f>
        <v>0</v>
      </c>
      <c r="G39" s="99">
        <f>'N 22-472-01-1 Pol'!AF344+'N 22-472-01-3 Pol'!AF230</f>
        <v>0</v>
      </c>
      <c r="H39" s="100">
        <f>(F39*SazbaDPH1/100)+(G39*SazbaDPH2/100)</f>
        <v>0</v>
      </c>
      <c r="I39" s="100">
        <f>F39+G39+H39</f>
        <v>0</v>
      </c>
      <c r="J39" s="101" t="e">
        <f ca="1">IF(_xlfn.SINGLE(CenaCelkemVypocet)=0,"",I39/_xlfn.SINGLE(CenaCelkemVypocet)*100)</f>
        <v>#NAME?</v>
      </c>
    </row>
    <row r="40" spans="1:10" ht="25.5" customHeight="1" x14ac:dyDescent="0.25">
      <c r="A40" s="87">
        <v>2</v>
      </c>
      <c r="B40" s="102" t="s">
        <v>45</v>
      </c>
      <c r="C40" s="193" t="s">
        <v>46</v>
      </c>
      <c r="D40" s="193"/>
      <c r="E40" s="193"/>
      <c r="F40" s="103">
        <f>'N 22-472-01-1 Pol'!AE344+'N 22-472-01-3 Pol'!AE230</f>
        <v>0</v>
      </c>
      <c r="G40" s="104">
        <f>'N 22-472-01-1 Pol'!AF344+'N 22-472-01-3 Pol'!AF230</f>
        <v>0</v>
      </c>
      <c r="H40" s="104">
        <f>(F40*SazbaDPH1/100)+(G40*SazbaDPH2/100)</f>
        <v>0</v>
      </c>
      <c r="I40" s="104">
        <f>F40+G40+H40</f>
        <v>0</v>
      </c>
      <c r="J40" s="105" t="e">
        <f ca="1">IF(_xlfn.SINGLE(CenaCelkemVypocet)=0,"",I40/_xlfn.SINGLE(CenaCelkemVypocet)*100)</f>
        <v>#NAME?</v>
      </c>
    </row>
    <row r="41" spans="1:10" ht="25.5" customHeight="1" x14ac:dyDescent="0.25">
      <c r="A41" s="87">
        <v>3</v>
      </c>
      <c r="B41" s="106" t="s">
        <v>47</v>
      </c>
      <c r="C41" s="192" t="s">
        <v>48</v>
      </c>
      <c r="D41" s="192"/>
      <c r="E41" s="192"/>
      <c r="F41" s="107">
        <f>'N 22-472-01-1 Pol'!AE344</f>
        <v>0</v>
      </c>
      <c r="G41" s="100">
        <f>'N 22-472-01-1 Pol'!AF344</f>
        <v>0</v>
      </c>
      <c r="H41" s="100">
        <f>(F41*SazbaDPH1/100)+(G41*SazbaDPH2/100)</f>
        <v>0</v>
      </c>
      <c r="I41" s="100">
        <f>F41+G41+H41</f>
        <v>0</v>
      </c>
      <c r="J41" s="101" t="e">
        <f ca="1">IF(_xlfn.SINGLE(CenaCelkemVypocet)=0,"",I41/_xlfn.SINGLE(CenaCelkemVypocet)*100)</f>
        <v>#NAME?</v>
      </c>
    </row>
    <row r="42" spans="1:10" ht="25.5" customHeight="1" x14ac:dyDescent="0.25">
      <c r="A42" s="87">
        <v>3</v>
      </c>
      <c r="B42" s="106" t="s">
        <v>49</v>
      </c>
      <c r="C42" s="192" t="s">
        <v>50</v>
      </c>
      <c r="D42" s="192"/>
      <c r="E42" s="192"/>
      <c r="F42" s="107">
        <f>'N 22-472-01-3 Pol'!AE230</f>
        <v>0</v>
      </c>
      <c r="G42" s="100">
        <f>'N 22-472-01-3 Pol'!AF230</f>
        <v>0</v>
      </c>
      <c r="H42" s="100">
        <f>(F42*SazbaDPH1/100)+(G42*SazbaDPH2/100)</f>
        <v>0</v>
      </c>
      <c r="I42" s="100">
        <f>F42+G42+H42</f>
        <v>0</v>
      </c>
      <c r="J42" s="101" t="e">
        <f ca="1">IF(_xlfn.SINGLE(CenaCelkemVypocet)=0,"",I42/_xlfn.SINGLE(CenaCelkemVypocet)*100)</f>
        <v>#NAME?</v>
      </c>
    </row>
    <row r="43" spans="1:10" ht="25.5" customHeight="1" x14ac:dyDescent="0.25">
      <c r="A43" s="87"/>
      <c r="B43" s="194" t="s">
        <v>51</v>
      </c>
      <c r="C43" s="195"/>
      <c r="D43" s="195"/>
      <c r="E43" s="196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09">
        <f>SUMIF(A39:A42,"=1",I39:I42)</f>
        <v>0</v>
      </c>
      <c r="J43" s="110" t="e">
        <f ca="1">SUMIF(A39:A42,"=1",J39:J42)</f>
        <v>#NAME?</v>
      </c>
    </row>
    <row r="45" spans="1:10" x14ac:dyDescent="0.25">
      <c r="A45" t="s">
        <v>53</v>
      </c>
      <c r="B45" t="s">
        <v>54</v>
      </c>
    </row>
    <row r="46" spans="1:10" x14ac:dyDescent="0.25">
      <c r="A46" t="s">
        <v>55</v>
      </c>
      <c r="B46" t="s">
        <v>56</v>
      </c>
    </row>
    <row r="47" spans="1:10" x14ac:dyDescent="0.25">
      <c r="A47" t="s">
        <v>57</v>
      </c>
      <c r="B47" t="s">
        <v>58</v>
      </c>
    </row>
    <row r="48" spans="1:10" x14ac:dyDescent="0.25">
      <c r="A48" t="s">
        <v>57</v>
      </c>
      <c r="B48" t="s">
        <v>59</v>
      </c>
    </row>
    <row r="51" spans="1:10" ht="15.5" x14ac:dyDescent="0.35">
      <c r="B51" s="119" t="s">
        <v>60</v>
      </c>
    </row>
    <row r="53" spans="1:10" ht="25.5" customHeight="1" x14ac:dyDescent="0.25">
      <c r="A53" s="121"/>
      <c r="B53" s="124" t="s">
        <v>17</v>
      </c>
      <c r="C53" s="124" t="s">
        <v>5</v>
      </c>
      <c r="D53" s="125"/>
      <c r="E53" s="125"/>
      <c r="F53" s="126" t="s">
        <v>61</v>
      </c>
      <c r="G53" s="126"/>
      <c r="H53" s="126"/>
      <c r="I53" s="126" t="s">
        <v>30</v>
      </c>
      <c r="J53" s="126" t="s">
        <v>0</v>
      </c>
    </row>
    <row r="54" spans="1:10" ht="36.75" customHeight="1" x14ac:dyDescent="0.25">
      <c r="A54" s="122"/>
      <c r="B54" s="127" t="s">
        <v>62</v>
      </c>
      <c r="C54" s="190" t="s">
        <v>63</v>
      </c>
      <c r="D54" s="191"/>
      <c r="E54" s="191"/>
      <c r="F54" s="136" t="s">
        <v>26</v>
      </c>
      <c r="G54" s="128"/>
      <c r="H54" s="128"/>
      <c r="I54" s="128">
        <f>'N 22-472-01-1 Pol'!G8+'N 22-472-01-3 Pol'!G8</f>
        <v>0</v>
      </c>
      <c r="J54" s="133" t="str">
        <f>IF(I63=0,"",I54/I63*100)</f>
        <v/>
      </c>
    </row>
    <row r="55" spans="1:10" ht="36.75" customHeight="1" x14ac:dyDescent="0.25">
      <c r="A55" s="122"/>
      <c r="B55" s="127" t="s">
        <v>64</v>
      </c>
      <c r="C55" s="190" t="s">
        <v>65</v>
      </c>
      <c r="D55" s="191"/>
      <c r="E55" s="191"/>
      <c r="F55" s="136" t="s">
        <v>26</v>
      </c>
      <c r="G55" s="128"/>
      <c r="H55" s="128"/>
      <c r="I55" s="128">
        <f>'N 22-472-01-1 Pol'!G44+'N 22-472-01-3 Pol'!G56</f>
        <v>0</v>
      </c>
      <c r="J55" s="133" t="str">
        <f>IF(I63=0,"",I55/I63*100)</f>
        <v/>
      </c>
    </row>
    <row r="56" spans="1:10" ht="36.75" customHeight="1" x14ac:dyDescent="0.25">
      <c r="A56" s="122"/>
      <c r="B56" s="127" t="s">
        <v>66</v>
      </c>
      <c r="C56" s="190" t="s">
        <v>67</v>
      </c>
      <c r="D56" s="191"/>
      <c r="E56" s="191"/>
      <c r="F56" s="136" t="s">
        <v>26</v>
      </c>
      <c r="G56" s="128"/>
      <c r="H56" s="128"/>
      <c r="I56" s="128">
        <f>'N 22-472-01-1 Pol'!G54+'N 22-472-01-3 Pol'!G66</f>
        <v>0</v>
      </c>
      <c r="J56" s="133" t="str">
        <f>IF(I63=0,"",I56/I63*100)</f>
        <v/>
      </c>
    </row>
    <row r="57" spans="1:10" ht="36.75" customHeight="1" x14ac:dyDescent="0.25">
      <c r="A57" s="122"/>
      <c r="B57" s="127" t="s">
        <v>68</v>
      </c>
      <c r="C57" s="190" t="s">
        <v>69</v>
      </c>
      <c r="D57" s="191"/>
      <c r="E57" s="191"/>
      <c r="F57" s="136" t="s">
        <v>26</v>
      </c>
      <c r="G57" s="128"/>
      <c r="H57" s="128"/>
      <c r="I57" s="128">
        <f>'N 22-472-01-1 Pol'!G78+'N 22-472-01-3 Pol'!G80</f>
        <v>0</v>
      </c>
      <c r="J57" s="133" t="str">
        <f>IF(I63=0,"",I57/I63*100)</f>
        <v/>
      </c>
    </row>
    <row r="58" spans="1:10" ht="36.75" customHeight="1" x14ac:dyDescent="0.25">
      <c r="A58" s="122"/>
      <c r="B58" s="127" t="s">
        <v>70</v>
      </c>
      <c r="C58" s="190" t="s">
        <v>71</v>
      </c>
      <c r="D58" s="191"/>
      <c r="E58" s="191"/>
      <c r="F58" s="136" t="s">
        <v>26</v>
      </c>
      <c r="G58" s="128"/>
      <c r="H58" s="128"/>
      <c r="I58" s="128">
        <f>'N 22-472-01-1 Pol'!G119+'N 22-472-01-3 Pol'!G121</f>
        <v>0</v>
      </c>
      <c r="J58" s="133" t="str">
        <f>IF(I63=0,"",I58/I63*100)</f>
        <v/>
      </c>
    </row>
    <row r="59" spans="1:10" ht="36.75" customHeight="1" x14ac:dyDescent="0.25">
      <c r="A59" s="122"/>
      <c r="B59" s="127" t="s">
        <v>72</v>
      </c>
      <c r="C59" s="190" t="s">
        <v>73</v>
      </c>
      <c r="D59" s="191"/>
      <c r="E59" s="191"/>
      <c r="F59" s="136" t="s">
        <v>26</v>
      </c>
      <c r="G59" s="128"/>
      <c r="H59" s="128"/>
      <c r="I59" s="128">
        <f>'N 22-472-01-1 Pol'!G216</f>
        <v>0</v>
      </c>
      <c r="J59" s="133" t="str">
        <f>IF(I63=0,"",I59/I63*100)</f>
        <v/>
      </c>
    </row>
    <row r="60" spans="1:10" ht="36.75" customHeight="1" x14ac:dyDescent="0.25">
      <c r="A60" s="122"/>
      <c r="B60" s="127" t="s">
        <v>74</v>
      </c>
      <c r="C60" s="190" t="s">
        <v>75</v>
      </c>
      <c r="D60" s="191"/>
      <c r="E60" s="191"/>
      <c r="F60" s="136" t="s">
        <v>26</v>
      </c>
      <c r="G60" s="128"/>
      <c r="H60" s="128"/>
      <c r="I60" s="128">
        <f>'N 22-472-01-1 Pol'!G306+'N 22-472-01-3 Pol'!G201</f>
        <v>0</v>
      </c>
      <c r="J60" s="133" t="str">
        <f>IF(I63=0,"",I60/I63*100)</f>
        <v/>
      </c>
    </row>
    <row r="61" spans="1:10" ht="36.75" customHeight="1" x14ac:dyDescent="0.25">
      <c r="A61" s="122"/>
      <c r="B61" s="127" t="s">
        <v>76</v>
      </c>
      <c r="C61" s="190" t="s">
        <v>77</v>
      </c>
      <c r="D61" s="191"/>
      <c r="E61" s="191"/>
      <c r="F61" s="136" t="s">
        <v>26</v>
      </c>
      <c r="G61" s="128"/>
      <c r="H61" s="128"/>
      <c r="I61" s="128">
        <f>'N 22-472-01-1 Pol'!G314+'N 22-472-01-3 Pol'!G209</f>
        <v>0</v>
      </c>
      <c r="J61" s="133" t="str">
        <f>IF(I63=0,"",I61/I63*100)</f>
        <v/>
      </c>
    </row>
    <row r="62" spans="1:10" ht="36.75" customHeight="1" x14ac:dyDescent="0.25">
      <c r="A62" s="122"/>
      <c r="B62" s="127" t="s">
        <v>78</v>
      </c>
      <c r="C62" s="190" t="s">
        <v>79</v>
      </c>
      <c r="D62" s="191"/>
      <c r="E62" s="191"/>
      <c r="F62" s="136" t="s">
        <v>26</v>
      </c>
      <c r="G62" s="128"/>
      <c r="H62" s="128"/>
      <c r="I62" s="128">
        <f>'N 22-472-01-1 Pol'!G330+'N 22-472-01-3 Pol'!G222</f>
        <v>0</v>
      </c>
      <c r="J62" s="133" t="str">
        <f>IF(I63=0,"",I62/I63*100)</f>
        <v/>
      </c>
    </row>
    <row r="63" spans="1:10" ht="25.5" customHeight="1" x14ac:dyDescent="0.25">
      <c r="A63" s="123"/>
      <c r="B63" s="129" t="s">
        <v>1</v>
      </c>
      <c r="C63" s="130"/>
      <c r="D63" s="131"/>
      <c r="E63" s="131"/>
      <c r="F63" s="137"/>
      <c r="G63" s="132"/>
      <c r="H63" s="132"/>
      <c r="I63" s="132">
        <f>SUM(I54:I62)</f>
        <v>0</v>
      </c>
      <c r="J63" s="134">
        <f>SUM(J54:J62)</f>
        <v>0</v>
      </c>
    </row>
    <row r="64" spans="1:10" x14ac:dyDescent="0.25">
      <c r="F64" s="86"/>
      <c r="G64" s="86"/>
      <c r="H64" s="86"/>
      <c r="I64" s="86"/>
      <c r="J64" s="135"/>
    </row>
    <row r="65" spans="6:10" x14ac:dyDescent="0.25">
      <c r="F65" s="86"/>
      <c r="G65" s="86"/>
      <c r="H65" s="86"/>
      <c r="I65" s="86"/>
      <c r="J65" s="135"/>
    </row>
    <row r="66" spans="6:10" x14ac:dyDescent="0.25">
      <c r="F66" s="86"/>
      <c r="G66" s="86"/>
      <c r="H66" s="86"/>
      <c r="I66" s="86"/>
      <c r="J66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9:E59"/>
    <mergeCell ref="C60:E60"/>
    <mergeCell ref="C61:E61"/>
    <mergeCell ref="C62:E62"/>
    <mergeCell ref="C54:E54"/>
    <mergeCell ref="C55:E55"/>
    <mergeCell ref="C56:E56"/>
    <mergeCell ref="C57:E57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41" t="s">
        <v>6</v>
      </c>
      <c r="B1" s="241"/>
      <c r="C1" s="242"/>
      <c r="D1" s="241"/>
      <c r="E1" s="241"/>
      <c r="F1" s="241"/>
      <c r="G1" s="241"/>
    </row>
    <row r="2" spans="1:7" ht="25" customHeight="1" x14ac:dyDescent="0.25">
      <c r="A2" s="50" t="s">
        <v>7</v>
      </c>
      <c r="B2" s="49"/>
      <c r="C2" s="243"/>
      <c r="D2" s="243"/>
      <c r="E2" s="243"/>
      <c r="F2" s="243"/>
      <c r="G2" s="244"/>
    </row>
    <row r="3" spans="1:7" ht="25" customHeight="1" x14ac:dyDescent="0.25">
      <c r="A3" s="50" t="s">
        <v>8</v>
      </c>
      <c r="B3" s="49"/>
      <c r="C3" s="243"/>
      <c r="D3" s="243"/>
      <c r="E3" s="243"/>
      <c r="F3" s="243"/>
      <c r="G3" s="244"/>
    </row>
    <row r="4" spans="1:7" ht="25" customHeight="1" x14ac:dyDescent="0.25">
      <c r="A4" s="50" t="s">
        <v>9</v>
      </c>
      <c r="B4" s="49"/>
      <c r="C4" s="243"/>
      <c r="D4" s="243"/>
      <c r="E4" s="243"/>
      <c r="F4" s="243"/>
      <c r="G4" s="24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84D55-6B0E-479D-944B-62BFA7B6C6E6}">
  <sheetPr>
    <outlinePr summaryBelow="0"/>
  </sheetPr>
  <dimension ref="A1:BH5000"/>
  <sheetViews>
    <sheetView tabSelected="1" workbookViewId="0">
      <pane ySplit="7" topLeftCell="A257" activePane="bottomLeft" state="frozen"/>
      <selection pane="bottomLeft" activeCell="C276" sqref="C276"/>
    </sheetView>
  </sheetViews>
  <sheetFormatPr defaultRowHeight="12.5" outlineLevelRow="3" x14ac:dyDescent="0.25"/>
  <cols>
    <col min="1" max="1" width="3.36328125" customWidth="1"/>
    <col min="2" max="2" width="12.453125" style="120" customWidth="1"/>
    <col min="3" max="3" width="38.1796875" style="120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45" t="s">
        <v>622</v>
      </c>
      <c r="B1" s="245"/>
      <c r="C1" s="245"/>
      <c r="D1" s="245"/>
      <c r="E1" s="245"/>
      <c r="F1" s="245"/>
      <c r="G1" s="245"/>
      <c r="AG1" t="s">
        <v>82</v>
      </c>
    </row>
    <row r="2" spans="1:60" ht="25" customHeight="1" x14ac:dyDescent="0.25">
      <c r="A2" s="139" t="s">
        <v>7</v>
      </c>
      <c r="B2" s="49" t="s">
        <v>42</v>
      </c>
      <c r="C2" s="246" t="s">
        <v>43</v>
      </c>
      <c r="D2" s="247"/>
      <c r="E2" s="247"/>
      <c r="F2" s="247"/>
      <c r="G2" s="248"/>
      <c r="AG2" t="s">
        <v>83</v>
      </c>
    </row>
    <row r="3" spans="1:60" ht="25" customHeight="1" x14ac:dyDescent="0.25">
      <c r="A3" s="139" t="s">
        <v>8</v>
      </c>
      <c r="B3" s="49" t="s">
        <v>45</v>
      </c>
      <c r="C3" s="246" t="s">
        <v>46</v>
      </c>
      <c r="D3" s="247"/>
      <c r="E3" s="247"/>
      <c r="F3" s="247"/>
      <c r="G3" s="248"/>
      <c r="AC3" s="120" t="s">
        <v>83</v>
      </c>
      <c r="AG3" t="s">
        <v>84</v>
      </c>
    </row>
    <row r="4" spans="1:60" ht="25" customHeight="1" x14ac:dyDescent="0.25">
      <c r="A4" s="140" t="s">
        <v>9</v>
      </c>
      <c r="B4" s="141" t="s">
        <v>47</v>
      </c>
      <c r="C4" s="249" t="s">
        <v>48</v>
      </c>
      <c r="D4" s="250"/>
      <c r="E4" s="250"/>
      <c r="F4" s="250"/>
      <c r="G4" s="251"/>
      <c r="AG4" t="s">
        <v>85</v>
      </c>
    </row>
    <row r="5" spans="1:60" x14ac:dyDescent="0.25">
      <c r="D5" s="10"/>
    </row>
    <row r="6" spans="1:60" ht="37.5" x14ac:dyDescent="0.25">
      <c r="A6" s="143" t="s">
        <v>86</v>
      </c>
      <c r="B6" s="145" t="s">
        <v>87</v>
      </c>
      <c r="C6" s="145" t="s">
        <v>88</v>
      </c>
      <c r="D6" s="144" t="s">
        <v>89</v>
      </c>
      <c r="E6" s="143" t="s">
        <v>90</v>
      </c>
      <c r="F6" s="142" t="s">
        <v>91</v>
      </c>
      <c r="G6" s="143" t="s">
        <v>30</v>
      </c>
      <c r="H6" s="146" t="s">
        <v>31</v>
      </c>
      <c r="I6" s="146" t="s">
        <v>92</v>
      </c>
      <c r="J6" s="146" t="s">
        <v>32</v>
      </c>
      <c r="K6" s="146" t="s">
        <v>93</v>
      </c>
      <c r="L6" s="146" t="s">
        <v>94</v>
      </c>
      <c r="M6" s="146" t="s">
        <v>95</v>
      </c>
      <c r="N6" s="146" t="s">
        <v>96</v>
      </c>
      <c r="O6" s="146" t="s">
        <v>97</v>
      </c>
      <c r="P6" s="146" t="s">
        <v>98</v>
      </c>
      <c r="Q6" s="146" t="s">
        <v>99</v>
      </c>
      <c r="R6" s="146" t="s">
        <v>100</v>
      </c>
      <c r="S6" s="146" t="s">
        <v>101</v>
      </c>
      <c r="T6" s="146" t="s">
        <v>102</v>
      </c>
      <c r="U6" s="146" t="s">
        <v>103</v>
      </c>
      <c r="V6" s="146" t="s">
        <v>104</v>
      </c>
      <c r="W6" s="146" t="s">
        <v>105</v>
      </c>
      <c r="X6" s="146" t="s">
        <v>106</v>
      </c>
      <c r="Y6" s="146" t="s">
        <v>107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ht="13" x14ac:dyDescent="0.25">
      <c r="A8" s="161" t="s">
        <v>108</v>
      </c>
      <c r="B8" s="162" t="s">
        <v>62</v>
      </c>
      <c r="C8" s="182" t="s">
        <v>63</v>
      </c>
      <c r="D8" s="163"/>
      <c r="E8" s="164"/>
      <c r="F8" s="165"/>
      <c r="G8" s="165">
        <f>SUMIF(AG9:AG43,"&lt;&gt;NOR",G9:G43)</f>
        <v>0</v>
      </c>
      <c r="H8" s="165"/>
      <c r="I8" s="165">
        <f>SUM(I9:I43)</f>
        <v>74841.8</v>
      </c>
      <c r="J8" s="165"/>
      <c r="K8" s="165">
        <f>SUM(K9:K43)</f>
        <v>72690.559999999998</v>
      </c>
      <c r="L8" s="165"/>
      <c r="M8" s="165">
        <f>SUM(M9:M43)</f>
        <v>0</v>
      </c>
      <c r="N8" s="164"/>
      <c r="O8" s="164">
        <f>SUM(O9:O43)</f>
        <v>0</v>
      </c>
      <c r="P8" s="164"/>
      <c r="Q8" s="164">
        <f>SUM(Q9:Q43)</f>
        <v>0.42</v>
      </c>
      <c r="R8" s="165"/>
      <c r="S8" s="165"/>
      <c r="T8" s="166"/>
      <c r="U8" s="160"/>
      <c r="V8" s="160">
        <f>SUM(V9:V43)</f>
        <v>0</v>
      </c>
      <c r="W8" s="160"/>
      <c r="X8" s="160"/>
      <c r="Y8" s="160"/>
      <c r="AG8" t="s">
        <v>109</v>
      </c>
    </row>
    <row r="9" spans="1:60" ht="20" outlineLevel="1" x14ac:dyDescent="0.25">
      <c r="A9" s="168">
        <v>1</v>
      </c>
      <c r="B9" s="169" t="s">
        <v>110</v>
      </c>
      <c r="C9" s="183" t="s">
        <v>111</v>
      </c>
      <c r="D9" s="170" t="s">
        <v>112</v>
      </c>
      <c r="E9" s="171">
        <v>78</v>
      </c>
      <c r="F9" s="172"/>
      <c r="G9" s="173">
        <f>ROUND(E9*F9,2)</f>
        <v>0</v>
      </c>
      <c r="H9" s="172">
        <v>0</v>
      </c>
      <c r="I9" s="173">
        <f>ROUND(E9*H9,2)</f>
        <v>0</v>
      </c>
      <c r="J9" s="172">
        <v>36.799999999999997</v>
      </c>
      <c r="K9" s="173">
        <f>ROUND(E9*J9,2)</f>
        <v>2870.4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5.4200000000000003E-3</v>
      </c>
      <c r="Q9" s="171">
        <f>ROUND(E9*P9,2)</f>
        <v>0.42</v>
      </c>
      <c r="R9" s="173"/>
      <c r="S9" s="173" t="s">
        <v>113</v>
      </c>
      <c r="T9" s="174" t="s">
        <v>114</v>
      </c>
      <c r="U9" s="157">
        <v>0</v>
      </c>
      <c r="V9" s="157">
        <f>ROUND(E9*U9,2)</f>
        <v>0</v>
      </c>
      <c r="W9" s="157"/>
      <c r="X9" s="157" t="s">
        <v>115</v>
      </c>
      <c r="Y9" s="157" t="s">
        <v>116</v>
      </c>
      <c r="Z9" s="147"/>
      <c r="AA9" s="147"/>
      <c r="AB9" s="147"/>
      <c r="AC9" s="147"/>
      <c r="AD9" s="147"/>
      <c r="AE9" s="147"/>
      <c r="AF9" s="147"/>
      <c r="AG9" s="147" t="s">
        <v>117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5">
      <c r="A10" s="154"/>
      <c r="B10" s="155"/>
      <c r="C10" s="184" t="s">
        <v>118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5">
      <c r="A11" s="154"/>
      <c r="B11" s="155"/>
      <c r="C11" s="184" t="s">
        <v>120</v>
      </c>
      <c r="D11" s="158"/>
      <c r="E11" s="159">
        <v>78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119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0" outlineLevel="1" x14ac:dyDescent="0.25">
      <c r="A12" s="168">
        <v>2</v>
      </c>
      <c r="B12" s="169" t="s">
        <v>121</v>
      </c>
      <c r="C12" s="183" t="s">
        <v>122</v>
      </c>
      <c r="D12" s="170" t="s">
        <v>112</v>
      </c>
      <c r="E12" s="171">
        <v>3</v>
      </c>
      <c r="F12" s="172"/>
      <c r="G12" s="173">
        <f>ROUND(E12*F12,2)</f>
        <v>0</v>
      </c>
      <c r="H12" s="172">
        <v>63.6</v>
      </c>
      <c r="I12" s="173">
        <f>ROUND(E12*H12,2)</f>
        <v>190.8</v>
      </c>
      <c r="J12" s="172">
        <v>0</v>
      </c>
      <c r="K12" s="173">
        <f>ROUND(E12*J12,2)</f>
        <v>0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/>
      <c r="S12" s="173" t="s">
        <v>123</v>
      </c>
      <c r="T12" s="174" t="s">
        <v>124</v>
      </c>
      <c r="U12" s="157">
        <v>0</v>
      </c>
      <c r="V12" s="157">
        <f>ROUND(E12*U12,2)</f>
        <v>0</v>
      </c>
      <c r="W12" s="157"/>
      <c r="X12" s="157" t="s">
        <v>125</v>
      </c>
      <c r="Y12" s="157" t="s">
        <v>116</v>
      </c>
      <c r="Z12" s="147"/>
      <c r="AA12" s="147"/>
      <c r="AB12" s="147"/>
      <c r="AC12" s="147"/>
      <c r="AD12" s="147"/>
      <c r="AE12" s="147"/>
      <c r="AF12" s="147"/>
      <c r="AG12" s="147" t="s">
        <v>126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5">
      <c r="A13" s="154"/>
      <c r="B13" s="155"/>
      <c r="C13" s="184" t="s">
        <v>127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119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5">
      <c r="A14" s="154"/>
      <c r="B14" s="155"/>
      <c r="C14" s="184" t="s">
        <v>128</v>
      </c>
      <c r="D14" s="158"/>
      <c r="E14" s="159">
        <v>3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0" outlineLevel="1" x14ac:dyDescent="0.25">
      <c r="A15" s="168">
        <v>3</v>
      </c>
      <c r="B15" s="169" t="s">
        <v>129</v>
      </c>
      <c r="C15" s="183" t="s">
        <v>130</v>
      </c>
      <c r="D15" s="170" t="s">
        <v>112</v>
      </c>
      <c r="E15" s="171">
        <v>35</v>
      </c>
      <c r="F15" s="172"/>
      <c r="G15" s="173">
        <f>ROUND(E15*F15,2)</f>
        <v>0</v>
      </c>
      <c r="H15" s="172">
        <v>72</v>
      </c>
      <c r="I15" s="173">
        <f>ROUND(E15*H15,2)</f>
        <v>2520</v>
      </c>
      <c r="J15" s="172">
        <v>0</v>
      </c>
      <c r="K15" s="173">
        <f>ROUND(E15*J15,2)</f>
        <v>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123</v>
      </c>
      <c r="T15" s="174" t="s">
        <v>124</v>
      </c>
      <c r="U15" s="157">
        <v>0</v>
      </c>
      <c r="V15" s="157">
        <f>ROUND(E15*U15,2)</f>
        <v>0</v>
      </c>
      <c r="W15" s="157"/>
      <c r="X15" s="157" t="s">
        <v>125</v>
      </c>
      <c r="Y15" s="157" t="s">
        <v>116</v>
      </c>
      <c r="Z15" s="147"/>
      <c r="AA15" s="147"/>
      <c r="AB15" s="147"/>
      <c r="AC15" s="147"/>
      <c r="AD15" s="147"/>
      <c r="AE15" s="147"/>
      <c r="AF15" s="147"/>
      <c r="AG15" s="147" t="s">
        <v>126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5">
      <c r="A16" s="154"/>
      <c r="B16" s="155"/>
      <c r="C16" s="184" t="s">
        <v>131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119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5">
      <c r="A17" s="154"/>
      <c r="B17" s="155"/>
      <c r="C17" s="184" t="s">
        <v>132</v>
      </c>
      <c r="D17" s="158"/>
      <c r="E17" s="159">
        <v>35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119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0" outlineLevel="1" x14ac:dyDescent="0.25">
      <c r="A18" s="168">
        <v>4</v>
      </c>
      <c r="B18" s="169" t="s">
        <v>133</v>
      </c>
      <c r="C18" s="183" t="s">
        <v>134</v>
      </c>
      <c r="D18" s="170" t="s">
        <v>112</v>
      </c>
      <c r="E18" s="171">
        <v>12</v>
      </c>
      <c r="F18" s="172"/>
      <c r="G18" s="173">
        <f>ROUND(E18*F18,2)</f>
        <v>0</v>
      </c>
      <c r="H18" s="172">
        <v>149</v>
      </c>
      <c r="I18" s="173">
        <f>ROUND(E18*H18,2)</f>
        <v>1788</v>
      </c>
      <c r="J18" s="172">
        <v>0</v>
      </c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123</v>
      </c>
      <c r="T18" s="174" t="s">
        <v>124</v>
      </c>
      <c r="U18" s="157">
        <v>0</v>
      </c>
      <c r="V18" s="157">
        <f>ROUND(E18*U18,2)</f>
        <v>0</v>
      </c>
      <c r="W18" s="157"/>
      <c r="X18" s="157" t="s">
        <v>125</v>
      </c>
      <c r="Y18" s="157" t="s">
        <v>116</v>
      </c>
      <c r="Z18" s="147"/>
      <c r="AA18" s="147"/>
      <c r="AB18" s="147"/>
      <c r="AC18" s="147"/>
      <c r="AD18" s="147"/>
      <c r="AE18" s="147"/>
      <c r="AF18" s="147"/>
      <c r="AG18" s="147" t="s">
        <v>126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5">
      <c r="A19" s="154"/>
      <c r="B19" s="155"/>
      <c r="C19" s="184" t="s">
        <v>135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5">
      <c r="A20" s="154"/>
      <c r="B20" s="155"/>
      <c r="C20" s="184" t="s">
        <v>42</v>
      </c>
      <c r="D20" s="158"/>
      <c r="E20" s="159">
        <v>12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119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0" outlineLevel="1" x14ac:dyDescent="0.25">
      <c r="A21" s="168">
        <v>5</v>
      </c>
      <c r="B21" s="169" t="s">
        <v>136</v>
      </c>
      <c r="C21" s="183" t="s">
        <v>137</v>
      </c>
      <c r="D21" s="170" t="s">
        <v>112</v>
      </c>
      <c r="E21" s="171">
        <v>58</v>
      </c>
      <c r="F21" s="172"/>
      <c r="G21" s="173">
        <f>ROUND(E21*F21,2)</f>
        <v>0</v>
      </c>
      <c r="H21" s="172">
        <v>160</v>
      </c>
      <c r="I21" s="173">
        <f>ROUND(E21*H21,2)</f>
        <v>9280</v>
      </c>
      <c r="J21" s="172">
        <v>0</v>
      </c>
      <c r="K21" s="173">
        <f>ROUND(E21*J21,2)</f>
        <v>0</v>
      </c>
      <c r="L21" s="173">
        <v>21</v>
      </c>
      <c r="M21" s="173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3"/>
      <c r="S21" s="173" t="s">
        <v>123</v>
      </c>
      <c r="T21" s="174" t="s">
        <v>124</v>
      </c>
      <c r="U21" s="157">
        <v>0</v>
      </c>
      <c r="V21" s="157">
        <f>ROUND(E21*U21,2)</f>
        <v>0</v>
      </c>
      <c r="W21" s="157"/>
      <c r="X21" s="157" t="s">
        <v>125</v>
      </c>
      <c r="Y21" s="157" t="s">
        <v>116</v>
      </c>
      <c r="Z21" s="147"/>
      <c r="AA21" s="147"/>
      <c r="AB21" s="147"/>
      <c r="AC21" s="147"/>
      <c r="AD21" s="147"/>
      <c r="AE21" s="147"/>
      <c r="AF21" s="147"/>
      <c r="AG21" s="147" t="s">
        <v>126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5">
      <c r="A22" s="154"/>
      <c r="B22" s="155"/>
      <c r="C22" s="184" t="s">
        <v>138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119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5">
      <c r="A23" s="154"/>
      <c r="B23" s="155"/>
      <c r="C23" s="184" t="s">
        <v>139</v>
      </c>
      <c r="D23" s="158"/>
      <c r="E23" s="159">
        <v>58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119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0" outlineLevel="1" x14ac:dyDescent="0.25">
      <c r="A24" s="168">
        <v>6</v>
      </c>
      <c r="B24" s="169" t="s">
        <v>140</v>
      </c>
      <c r="C24" s="183" t="s">
        <v>141</v>
      </c>
      <c r="D24" s="170" t="s">
        <v>112</v>
      </c>
      <c r="E24" s="171">
        <v>29</v>
      </c>
      <c r="F24" s="172"/>
      <c r="G24" s="173">
        <f>ROUND(E24*F24,2)</f>
        <v>0</v>
      </c>
      <c r="H24" s="172">
        <v>165</v>
      </c>
      <c r="I24" s="173">
        <f>ROUND(E24*H24,2)</f>
        <v>4785</v>
      </c>
      <c r="J24" s="172">
        <v>0</v>
      </c>
      <c r="K24" s="173">
        <f>ROUND(E24*J24,2)</f>
        <v>0</v>
      </c>
      <c r="L24" s="173">
        <v>21</v>
      </c>
      <c r="M24" s="173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3"/>
      <c r="S24" s="173" t="s">
        <v>123</v>
      </c>
      <c r="T24" s="174" t="s">
        <v>124</v>
      </c>
      <c r="U24" s="157">
        <v>0</v>
      </c>
      <c r="V24" s="157">
        <f>ROUND(E24*U24,2)</f>
        <v>0</v>
      </c>
      <c r="W24" s="157"/>
      <c r="X24" s="157" t="s">
        <v>125</v>
      </c>
      <c r="Y24" s="157" t="s">
        <v>116</v>
      </c>
      <c r="Z24" s="147"/>
      <c r="AA24" s="147"/>
      <c r="AB24" s="147"/>
      <c r="AC24" s="147"/>
      <c r="AD24" s="147"/>
      <c r="AE24" s="147"/>
      <c r="AF24" s="147"/>
      <c r="AG24" s="147" t="s">
        <v>126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5">
      <c r="A25" s="154"/>
      <c r="B25" s="155"/>
      <c r="C25" s="184" t="s">
        <v>142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119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5">
      <c r="A26" s="154"/>
      <c r="B26" s="155"/>
      <c r="C26" s="184" t="s">
        <v>143</v>
      </c>
      <c r="D26" s="158"/>
      <c r="E26" s="159">
        <v>29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119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0" outlineLevel="1" x14ac:dyDescent="0.25">
      <c r="A27" s="168">
        <v>7</v>
      </c>
      <c r="B27" s="169" t="s">
        <v>144</v>
      </c>
      <c r="C27" s="183" t="s">
        <v>145</v>
      </c>
      <c r="D27" s="170" t="s">
        <v>112</v>
      </c>
      <c r="E27" s="171">
        <v>58</v>
      </c>
      <c r="F27" s="172"/>
      <c r="G27" s="173">
        <f>ROUND(E27*F27,2)</f>
        <v>0</v>
      </c>
      <c r="H27" s="172">
        <v>245</v>
      </c>
      <c r="I27" s="173">
        <f>ROUND(E27*H27,2)</f>
        <v>14210</v>
      </c>
      <c r="J27" s="172">
        <v>0</v>
      </c>
      <c r="K27" s="173">
        <f>ROUND(E27*J27,2)</f>
        <v>0</v>
      </c>
      <c r="L27" s="173">
        <v>21</v>
      </c>
      <c r="M27" s="173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3"/>
      <c r="S27" s="173" t="s">
        <v>123</v>
      </c>
      <c r="T27" s="174" t="s">
        <v>124</v>
      </c>
      <c r="U27" s="157">
        <v>0</v>
      </c>
      <c r="V27" s="157">
        <f>ROUND(E27*U27,2)</f>
        <v>0</v>
      </c>
      <c r="W27" s="157"/>
      <c r="X27" s="157" t="s">
        <v>125</v>
      </c>
      <c r="Y27" s="157" t="s">
        <v>116</v>
      </c>
      <c r="Z27" s="147"/>
      <c r="AA27" s="147"/>
      <c r="AB27" s="147"/>
      <c r="AC27" s="147"/>
      <c r="AD27" s="147"/>
      <c r="AE27" s="147"/>
      <c r="AF27" s="147"/>
      <c r="AG27" s="147" t="s">
        <v>126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5">
      <c r="A28" s="154"/>
      <c r="B28" s="155"/>
      <c r="C28" s="184" t="s">
        <v>138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119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5">
      <c r="A29" s="154"/>
      <c r="B29" s="155"/>
      <c r="C29" s="184" t="s">
        <v>139</v>
      </c>
      <c r="D29" s="158"/>
      <c r="E29" s="159">
        <v>58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119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0" outlineLevel="1" x14ac:dyDescent="0.25">
      <c r="A30" s="168">
        <v>8</v>
      </c>
      <c r="B30" s="169" t="s">
        <v>146</v>
      </c>
      <c r="C30" s="183" t="s">
        <v>147</v>
      </c>
      <c r="D30" s="170" t="s">
        <v>112</v>
      </c>
      <c r="E30" s="171">
        <v>136</v>
      </c>
      <c r="F30" s="172"/>
      <c r="G30" s="173">
        <f>ROUND(E30*F30,2)</f>
        <v>0</v>
      </c>
      <c r="H30" s="172">
        <v>265</v>
      </c>
      <c r="I30" s="173">
        <f>ROUND(E30*H30,2)</f>
        <v>36040</v>
      </c>
      <c r="J30" s="172">
        <v>0</v>
      </c>
      <c r="K30" s="173">
        <f>ROUND(E30*J30,2)</f>
        <v>0</v>
      </c>
      <c r="L30" s="173">
        <v>21</v>
      </c>
      <c r="M30" s="173">
        <f>G30*(1+L30/100)</f>
        <v>0</v>
      </c>
      <c r="N30" s="171">
        <v>0</v>
      </c>
      <c r="O30" s="171">
        <f>ROUND(E30*N30,2)</f>
        <v>0</v>
      </c>
      <c r="P30" s="171">
        <v>0</v>
      </c>
      <c r="Q30" s="171">
        <f>ROUND(E30*P30,2)</f>
        <v>0</v>
      </c>
      <c r="R30" s="173"/>
      <c r="S30" s="173" t="s">
        <v>123</v>
      </c>
      <c r="T30" s="174" t="s">
        <v>124</v>
      </c>
      <c r="U30" s="157">
        <v>0</v>
      </c>
      <c r="V30" s="157">
        <f>ROUND(E30*U30,2)</f>
        <v>0</v>
      </c>
      <c r="W30" s="157"/>
      <c r="X30" s="157" t="s">
        <v>125</v>
      </c>
      <c r="Y30" s="157" t="s">
        <v>116</v>
      </c>
      <c r="Z30" s="147"/>
      <c r="AA30" s="147"/>
      <c r="AB30" s="147"/>
      <c r="AC30" s="147"/>
      <c r="AD30" s="147"/>
      <c r="AE30" s="147"/>
      <c r="AF30" s="147"/>
      <c r="AG30" s="147" t="s">
        <v>126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5">
      <c r="A31" s="154"/>
      <c r="B31" s="155"/>
      <c r="C31" s="184" t="s">
        <v>148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119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5">
      <c r="A32" s="154"/>
      <c r="B32" s="155"/>
      <c r="C32" s="184" t="s">
        <v>149</v>
      </c>
      <c r="D32" s="158"/>
      <c r="E32" s="159">
        <v>136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119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0" outlineLevel="1" x14ac:dyDescent="0.25">
      <c r="A33" s="168">
        <v>9</v>
      </c>
      <c r="B33" s="169" t="s">
        <v>150</v>
      </c>
      <c r="C33" s="183" t="s">
        <v>151</v>
      </c>
      <c r="D33" s="170" t="s">
        <v>112</v>
      </c>
      <c r="E33" s="171">
        <v>4</v>
      </c>
      <c r="F33" s="172"/>
      <c r="G33" s="173">
        <f>ROUND(E33*F33,2)</f>
        <v>0</v>
      </c>
      <c r="H33" s="172">
        <v>1507</v>
      </c>
      <c r="I33" s="173">
        <f>ROUND(E33*H33,2)</f>
        <v>6028</v>
      </c>
      <c r="J33" s="172">
        <v>0</v>
      </c>
      <c r="K33" s="173">
        <f>ROUND(E33*J33,2)</f>
        <v>0</v>
      </c>
      <c r="L33" s="173">
        <v>21</v>
      </c>
      <c r="M33" s="173">
        <f>G33*(1+L33/100)</f>
        <v>0</v>
      </c>
      <c r="N33" s="171">
        <v>0</v>
      </c>
      <c r="O33" s="171">
        <f>ROUND(E33*N33,2)</f>
        <v>0</v>
      </c>
      <c r="P33" s="171">
        <v>0</v>
      </c>
      <c r="Q33" s="171">
        <f>ROUND(E33*P33,2)</f>
        <v>0</v>
      </c>
      <c r="R33" s="173"/>
      <c r="S33" s="173" t="s">
        <v>123</v>
      </c>
      <c r="T33" s="174" t="s">
        <v>124</v>
      </c>
      <c r="U33" s="157">
        <v>0</v>
      </c>
      <c r="V33" s="157">
        <f>ROUND(E33*U33,2)</f>
        <v>0</v>
      </c>
      <c r="W33" s="157"/>
      <c r="X33" s="157" t="s">
        <v>125</v>
      </c>
      <c r="Y33" s="157" t="s">
        <v>116</v>
      </c>
      <c r="Z33" s="147"/>
      <c r="AA33" s="147"/>
      <c r="AB33" s="147"/>
      <c r="AC33" s="147"/>
      <c r="AD33" s="147"/>
      <c r="AE33" s="147"/>
      <c r="AF33" s="147"/>
      <c r="AG33" s="147" t="s">
        <v>126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5">
      <c r="A34" s="154"/>
      <c r="B34" s="155"/>
      <c r="C34" s="184" t="s">
        <v>152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119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5">
      <c r="A35" s="154"/>
      <c r="B35" s="155"/>
      <c r="C35" s="184" t="s">
        <v>153</v>
      </c>
      <c r="D35" s="158"/>
      <c r="E35" s="159">
        <v>4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119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5">
      <c r="A36" s="168">
        <v>10</v>
      </c>
      <c r="B36" s="169" t="s">
        <v>154</v>
      </c>
      <c r="C36" s="183" t="s">
        <v>155</v>
      </c>
      <c r="D36" s="170" t="s">
        <v>112</v>
      </c>
      <c r="E36" s="171">
        <v>38</v>
      </c>
      <c r="F36" s="172"/>
      <c r="G36" s="173">
        <f>ROUND(E36*F36,2)</f>
        <v>0</v>
      </c>
      <c r="H36" s="172">
        <v>0</v>
      </c>
      <c r="I36" s="173">
        <f>ROUND(E36*H36,2)</f>
        <v>0</v>
      </c>
      <c r="J36" s="172">
        <v>45</v>
      </c>
      <c r="K36" s="173">
        <f>ROUND(E36*J36,2)</f>
        <v>1710</v>
      </c>
      <c r="L36" s="173">
        <v>21</v>
      </c>
      <c r="M36" s="173">
        <f>G36*(1+L36/100)</f>
        <v>0</v>
      </c>
      <c r="N36" s="171">
        <v>0</v>
      </c>
      <c r="O36" s="171">
        <f>ROUND(E36*N36,2)</f>
        <v>0</v>
      </c>
      <c r="P36" s="171">
        <v>0</v>
      </c>
      <c r="Q36" s="171">
        <f>ROUND(E36*P36,2)</f>
        <v>0</v>
      </c>
      <c r="R36" s="173"/>
      <c r="S36" s="173" t="s">
        <v>123</v>
      </c>
      <c r="T36" s="174" t="s">
        <v>124</v>
      </c>
      <c r="U36" s="157">
        <v>0</v>
      </c>
      <c r="V36" s="157">
        <f>ROUND(E36*U36,2)</f>
        <v>0</v>
      </c>
      <c r="W36" s="157"/>
      <c r="X36" s="157" t="s">
        <v>115</v>
      </c>
      <c r="Y36" s="157" t="s">
        <v>116</v>
      </c>
      <c r="Z36" s="147"/>
      <c r="AA36" s="147"/>
      <c r="AB36" s="147"/>
      <c r="AC36" s="147"/>
      <c r="AD36" s="147"/>
      <c r="AE36" s="147"/>
      <c r="AF36" s="147"/>
      <c r="AG36" s="147" t="s">
        <v>117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5">
      <c r="A37" s="154"/>
      <c r="B37" s="155"/>
      <c r="C37" s="184" t="s">
        <v>156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119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5">
      <c r="A38" s="154"/>
      <c r="B38" s="155"/>
      <c r="C38" s="184" t="s">
        <v>157</v>
      </c>
      <c r="D38" s="158"/>
      <c r="E38" s="159">
        <v>38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119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0" outlineLevel="1" x14ac:dyDescent="0.25">
      <c r="A39" s="168">
        <v>11</v>
      </c>
      <c r="B39" s="169" t="s">
        <v>158</v>
      </c>
      <c r="C39" s="183" t="s">
        <v>159</v>
      </c>
      <c r="D39" s="170" t="s">
        <v>112</v>
      </c>
      <c r="E39" s="171">
        <v>297</v>
      </c>
      <c r="F39" s="172"/>
      <c r="G39" s="173">
        <f>ROUND(E39*F39,2)</f>
        <v>0</v>
      </c>
      <c r="H39" s="172">
        <v>0</v>
      </c>
      <c r="I39" s="173">
        <f>ROUND(E39*H39,2)</f>
        <v>0</v>
      </c>
      <c r="J39" s="172">
        <v>210</v>
      </c>
      <c r="K39" s="173">
        <f>ROUND(E39*J39,2)</f>
        <v>62370</v>
      </c>
      <c r="L39" s="173">
        <v>21</v>
      </c>
      <c r="M39" s="173">
        <f>G39*(1+L39/100)</f>
        <v>0</v>
      </c>
      <c r="N39" s="171">
        <v>0</v>
      </c>
      <c r="O39" s="171">
        <f>ROUND(E39*N39,2)</f>
        <v>0</v>
      </c>
      <c r="P39" s="171">
        <v>0</v>
      </c>
      <c r="Q39" s="171">
        <f>ROUND(E39*P39,2)</f>
        <v>0</v>
      </c>
      <c r="R39" s="173"/>
      <c r="S39" s="173" t="s">
        <v>123</v>
      </c>
      <c r="T39" s="174" t="s">
        <v>124</v>
      </c>
      <c r="U39" s="157">
        <v>0</v>
      </c>
      <c r="V39" s="157">
        <f>ROUND(E39*U39,2)</f>
        <v>0</v>
      </c>
      <c r="W39" s="157"/>
      <c r="X39" s="157" t="s">
        <v>115</v>
      </c>
      <c r="Y39" s="157" t="s">
        <v>116</v>
      </c>
      <c r="Z39" s="147"/>
      <c r="AA39" s="147"/>
      <c r="AB39" s="147"/>
      <c r="AC39" s="147"/>
      <c r="AD39" s="147"/>
      <c r="AE39" s="147"/>
      <c r="AF39" s="147"/>
      <c r="AG39" s="147" t="s">
        <v>117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5">
      <c r="A40" s="154"/>
      <c r="B40" s="155"/>
      <c r="C40" s="184" t="s">
        <v>160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119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5">
      <c r="A41" s="154"/>
      <c r="B41" s="155"/>
      <c r="C41" s="184" t="s">
        <v>161</v>
      </c>
      <c r="D41" s="158"/>
      <c r="E41" s="159">
        <v>297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119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0" outlineLevel="1" x14ac:dyDescent="0.25">
      <c r="A42" s="175">
        <v>12</v>
      </c>
      <c r="B42" s="176" t="s">
        <v>162</v>
      </c>
      <c r="C42" s="185" t="s">
        <v>163</v>
      </c>
      <c r="D42" s="177" t="s">
        <v>164</v>
      </c>
      <c r="E42" s="178">
        <v>2</v>
      </c>
      <c r="F42" s="179"/>
      <c r="G42" s="180">
        <f>ROUND(E42*F42,2)</f>
        <v>0</v>
      </c>
      <c r="H42" s="179">
        <v>0</v>
      </c>
      <c r="I42" s="180">
        <f>ROUND(E42*H42,2)</f>
        <v>0</v>
      </c>
      <c r="J42" s="179">
        <v>1945</v>
      </c>
      <c r="K42" s="180">
        <f>ROUND(E42*J42,2)</f>
        <v>3890</v>
      </c>
      <c r="L42" s="180">
        <v>21</v>
      </c>
      <c r="M42" s="180">
        <f>G42*(1+L42/100)</f>
        <v>0</v>
      </c>
      <c r="N42" s="178">
        <v>0</v>
      </c>
      <c r="O42" s="178">
        <f>ROUND(E42*N42,2)</f>
        <v>0</v>
      </c>
      <c r="P42" s="178">
        <v>0</v>
      </c>
      <c r="Q42" s="178">
        <f>ROUND(E42*P42,2)</f>
        <v>0</v>
      </c>
      <c r="R42" s="180"/>
      <c r="S42" s="180" t="s">
        <v>123</v>
      </c>
      <c r="T42" s="181" t="s">
        <v>124</v>
      </c>
      <c r="U42" s="157">
        <v>0</v>
      </c>
      <c r="V42" s="157">
        <f>ROUND(E42*U42,2)</f>
        <v>0</v>
      </c>
      <c r="W42" s="157"/>
      <c r="X42" s="157" t="s">
        <v>115</v>
      </c>
      <c r="Y42" s="157" t="s">
        <v>116</v>
      </c>
      <c r="Z42" s="147"/>
      <c r="AA42" s="147"/>
      <c r="AB42" s="147"/>
      <c r="AC42" s="147"/>
      <c r="AD42" s="147"/>
      <c r="AE42" s="147"/>
      <c r="AF42" s="147"/>
      <c r="AG42" s="147" t="s">
        <v>117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0" outlineLevel="1" x14ac:dyDescent="0.25">
      <c r="A43" s="175">
        <v>13</v>
      </c>
      <c r="B43" s="176" t="s">
        <v>165</v>
      </c>
      <c r="C43" s="185" t="s">
        <v>166</v>
      </c>
      <c r="D43" s="177" t="s">
        <v>0</v>
      </c>
      <c r="E43" s="178">
        <v>1456.8219999999999</v>
      </c>
      <c r="F43" s="179"/>
      <c r="G43" s="180">
        <f>ROUND(E43*F43,2)</f>
        <v>0</v>
      </c>
      <c r="H43" s="179">
        <v>0</v>
      </c>
      <c r="I43" s="180">
        <f>ROUND(E43*H43,2)</f>
        <v>0</v>
      </c>
      <c r="J43" s="179">
        <v>1.27</v>
      </c>
      <c r="K43" s="180">
        <f>ROUND(E43*J43,2)</f>
        <v>1850.16</v>
      </c>
      <c r="L43" s="180">
        <v>21</v>
      </c>
      <c r="M43" s="180">
        <f>G43*(1+L43/100)</f>
        <v>0</v>
      </c>
      <c r="N43" s="178">
        <v>0</v>
      </c>
      <c r="O43" s="178">
        <f>ROUND(E43*N43,2)</f>
        <v>0</v>
      </c>
      <c r="P43" s="178">
        <v>0</v>
      </c>
      <c r="Q43" s="178">
        <f>ROUND(E43*P43,2)</f>
        <v>0</v>
      </c>
      <c r="R43" s="180"/>
      <c r="S43" s="180" t="s">
        <v>113</v>
      </c>
      <c r="T43" s="181" t="s">
        <v>114</v>
      </c>
      <c r="U43" s="157">
        <v>0</v>
      </c>
      <c r="V43" s="157">
        <f>ROUND(E43*U43,2)</f>
        <v>0</v>
      </c>
      <c r="W43" s="157"/>
      <c r="X43" s="157" t="s">
        <v>115</v>
      </c>
      <c r="Y43" s="157" t="s">
        <v>116</v>
      </c>
      <c r="Z43" s="147"/>
      <c r="AA43" s="147"/>
      <c r="AB43" s="147"/>
      <c r="AC43" s="147"/>
      <c r="AD43" s="147"/>
      <c r="AE43" s="147"/>
      <c r="AF43" s="147"/>
      <c r="AG43" s="147" t="s">
        <v>117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13" x14ac:dyDescent="0.25">
      <c r="A44" s="161" t="s">
        <v>108</v>
      </c>
      <c r="B44" s="162" t="s">
        <v>64</v>
      </c>
      <c r="C44" s="182" t="s">
        <v>65</v>
      </c>
      <c r="D44" s="163"/>
      <c r="E44" s="164"/>
      <c r="F44" s="165"/>
      <c r="G44" s="165">
        <f>SUMIF(AG45:AG53,"&lt;&gt;NOR",G45:G53)</f>
        <v>0</v>
      </c>
      <c r="H44" s="165"/>
      <c r="I44" s="165">
        <f>SUM(I45:I53)</f>
        <v>0</v>
      </c>
      <c r="J44" s="165"/>
      <c r="K44" s="165">
        <f>SUM(K45:K53)</f>
        <v>6200</v>
      </c>
      <c r="L44" s="165"/>
      <c r="M44" s="165">
        <f>SUM(M45:M53)</f>
        <v>0</v>
      </c>
      <c r="N44" s="164"/>
      <c r="O44" s="164">
        <f>SUM(O45:O53)</f>
        <v>0</v>
      </c>
      <c r="P44" s="164"/>
      <c r="Q44" s="164">
        <f>SUM(Q45:Q53)</f>
        <v>0</v>
      </c>
      <c r="R44" s="165"/>
      <c r="S44" s="165"/>
      <c r="T44" s="166"/>
      <c r="U44" s="160"/>
      <c r="V44" s="160">
        <f>SUM(V45:V53)</f>
        <v>0</v>
      </c>
      <c r="W44" s="160"/>
      <c r="X44" s="160"/>
      <c r="Y44" s="160"/>
      <c r="AG44" t="s">
        <v>109</v>
      </c>
    </row>
    <row r="45" spans="1:60" outlineLevel="1" x14ac:dyDescent="0.25">
      <c r="A45" s="168">
        <v>14</v>
      </c>
      <c r="B45" s="169" t="s">
        <v>167</v>
      </c>
      <c r="C45" s="183" t="s">
        <v>168</v>
      </c>
      <c r="D45" s="170" t="s">
        <v>164</v>
      </c>
      <c r="E45" s="171">
        <v>10</v>
      </c>
      <c r="F45" s="172"/>
      <c r="G45" s="173">
        <f>ROUND(E45*F45,2)</f>
        <v>0</v>
      </c>
      <c r="H45" s="172">
        <v>0</v>
      </c>
      <c r="I45" s="173">
        <f>ROUND(E45*H45,2)</f>
        <v>0</v>
      </c>
      <c r="J45" s="172">
        <v>350</v>
      </c>
      <c r="K45" s="173">
        <f>ROUND(E45*J45,2)</f>
        <v>3500</v>
      </c>
      <c r="L45" s="173">
        <v>21</v>
      </c>
      <c r="M45" s="173">
        <f>G45*(1+L45/100)</f>
        <v>0</v>
      </c>
      <c r="N45" s="171">
        <v>0</v>
      </c>
      <c r="O45" s="171">
        <f>ROUND(E45*N45,2)</f>
        <v>0</v>
      </c>
      <c r="P45" s="171">
        <v>0</v>
      </c>
      <c r="Q45" s="171">
        <f>ROUND(E45*P45,2)</f>
        <v>0</v>
      </c>
      <c r="R45" s="173"/>
      <c r="S45" s="173" t="s">
        <v>123</v>
      </c>
      <c r="T45" s="174" t="s">
        <v>124</v>
      </c>
      <c r="U45" s="157">
        <v>0</v>
      </c>
      <c r="V45" s="157">
        <f>ROUND(E45*U45,2)</f>
        <v>0</v>
      </c>
      <c r="W45" s="157"/>
      <c r="X45" s="157" t="s">
        <v>115</v>
      </c>
      <c r="Y45" s="157" t="s">
        <v>116</v>
      </c>
      <c r="Z45" s="147"/>
      <c r="AA45" s="147"/>
      <c r="AB45" s="147"/>
      <c r="AC45" s="147"/>
      <c r="AD45" s="147"/>
      <c r="AE45" s="147"/>
      <c r="AF45" s="147"/>
      <c r="AG45" s="147" t="s">
        <v>117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5">
      <c r="A46" s="154"/>
      <c r="B46" s="155"/>
      <c r="C46" s="184" t="s">
        <v>169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119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5">
      <c r="A47" s="154"/>
      <c r="B47" s="155"/>
      <c r="C47" s="184" t="s">
        <v>170</v>
      </c>
      <c r="D47" s="158"/>
      <c r="E47" s="159">
        <v>10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119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5">
      <c r="A48" s="168">
        <v>15</v>
      </c>
      <c r="B48" s="169" t="s">
        <v>171</v>
      </c>
      <c r="C48" s="183" t="s">
        <v>172</v>
      </c>
      <c r="D48" s="170" t="s">
        <v>164</v>
      </c>
      <c r="E48" s="171">
        <v>2</v>
      </c>
      <c r="F48" s="172"/>
      <c r="G48" s="173">
        <f>ROUND(E48*F48,2)</f>
        <v>0</v>
      </c>
      <c r="H48" s="172">
        <v>0</v>
      </c>
      <c r="I48" s="173">
        <f>ROUND(E48*H48,2)</f>
        <v>0</v>
      </c>
      <c r="J48" s="172">
        <v>420</v>
      </c>
      <c r="K48" s="173">
        <f>ROUND(E48*J48,2)</f>
        <v>840</v>
      </c>
      <c r="L48" s="173">
        <v>21</v>
      </c>
      <c r="M48" s="173">
        <f>G48*(1+L48/100)</f>
        <v>0</v>
      </c>
      <c r="N48" s="171">
        <v>0</v>
      </c>
      <c r="O48" s="171">
        <f>ROUND(E48*N48,2)</f>
        <v>0</v>
      </c>
      <c r="P48" s="171">
        <v>0</v>
      </c>
      <c r="Q48" s="171">
        <f>ROUND(E48*P48,2)</f>
        <v>0</v>
      </c>
      <c r="R48" s="173"/>
      <c r="S48" s="173" t="s">
        <v>123</v>
      </c>
      <c r="T48" s="174" t="s">
        <v>124</v>
      </c>
      <c r="U48" s="157">
        <v>0</v>
      </c>
      <c r="V48" s="157">
        <f>ROUND(E48*U48,2)</f>
        <v>0</v>
      </c>
      <c r="W48" s="157"/>
      <c r="X48" s="157" t="s">
        <v>115</v>
      </c>
      <c r="Y48" s="157" t="s">
        <v>116</v>
      </c>
      <c r="Z48" s="147"/>
      <c r="AA48" s="147"/>
      <c r="AB48" s="147"/>
      <c r="AC48" s="147"/>
      <c r="AD48" s="147"/>
      <c r="AE48" s="147"/>
      <c r="AF48" s="147"/>
      <c r="AG48" s="147" t="s">
        <v>117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5">
      <c r="A49" s="154"/>
      <c r="B49" s="155"/>
      <c r="C49" s="184" t="s">
        <v>173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119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5">
      <c r="A50" s="154"/>
      <c r="B50" s="155"/>
      <c r="C50" s="184" t="s">
        <v>174</v>
      </c>
      <c r="D50" s="158"/>
      <c r="E50" s="159">
        <v>2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119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5">
      <c r="A51" s="168">
        <v>16</v>
      </c>
      <c r="B51" s="169" t="s">
        <v>175</v>
      </c>
      <c r="C51" s="183" t="s">
        <v>176</v>
      </c>
      <c r="D51" s="170" t="s">
        <v>164</v>
      </c>
      <c r="E51" s="171">
        <v>4</v>
      </c>
      <c r="F51" s="172"/>
      <c r="G51" s="173">
        <f>ROUND(E51*F51,2)</f>
        <v>0</v>
      </c>
      <c r="H51" s="172">
        <v>0</v>
      </c>
      <c r="I51" s="173">
        <f>ROUND(E51*H51,2)</f>
        <v>0</v>
      </c>
      <c r="J51" s="172">
        <v>465</v>
      </c>
      <c r="K51" s="173">
        <f>ROUND(E51*J51,2)</f>
        <v>1860</v>
      </c>
      <c r="L51" s="173">
        <v>21</v>
      </c>
      <c r="M51" s="173">
        <f>G51*(1+L51/100)</f>
        <v>0</v>
      </c>
      <c r="N51" s="171">
        <v>0</v>
      </c>
      <c r="O51" s="171">
        <f>ROUND(E51*N51,2)</f>
        <v>0</v>
      </c>
      <c r="P51" s="171">
        <v>0</v>
      </c>
      <c r="Q51" s="171">
        <f>ROUND(E51*P51,2)</f>
        <v>0</v>
      </c>
      <c r="R51" s="173"/>
      <c r="S51" s="173" t="s">
        <v>123</v>
      </c>
      <c r="T51" s="174" t="s">
        <v>124</v>
      </c>
      <c r="U51" s="157">
        <v>0</v>
      </c>
      <c r="V51" s="157">
        <f>ROUND(E51*U51,2)</f>
        <v>0</v>
      </c>
      <c r="W51" s="157"/>
      <c r="X51" s="157" t="s">
        <v>115</v>
      </c>
      <c r="Y51" s="157" t="s">
        <v>116</v>
      </c>
      <c r="Z51" s="147"/>
      <c r="AA51" s="147"/>
      <c r="AB51" s="147"/>
      <c r="AC51" s="147"/>
      <c r="AD51" s="147"/>
      <c r="AE51" s="147"/>
      <c r="AF51" s="147"/>
      <c r="AG51" s="147" t="s">
        <v>117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5">
      <c r="A52" s="154"/>
      <c r="B52" s="155"/>
      <c r="C52" s="184" t="s">
        <v>177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119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5">
      <c r="A53" s="154"/>
      <c r="B53" s="155"/>
      <c r="C53" s="184" t="s">
        <v>153</v>
      </c>
      <c r="D53" s="158"/>
      <c r="E53" s="159">
        <v>4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119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13" x14ac:dyDescent="0.25">
      <c r="A54" s="161" t="s">
        <v>108</v>
      </c>
      <c r="B54" s="162" t="s">
        <v>66</v>
      </c>
      <c r="C54" s="182" t="s">
        <v>67</v>
      </c>
      <c r="D54" s="163"/>
      <c r="E54" s="164"/>
      <c r="F54" s="165"/>
      <c r="G54" s="165">
        <f>SUMIF(AG55:AG77,"&lt;&gt;NOR",G55:G77)</f>
        <v>0</v>
      </c>
      <c r="H54" s="165"/>
      <c r="I54" s="165">
        <f>SUM(I55:I77)</f>
        <v>75905</v>
      </c>
      <c r="J54" s="165"/>
      <c r="K54" s="165">
        <f>SUM(K55:K77)</f>
        <v>11069.7</v>
      </c>
      <c r="L54" s="165"/>
      <c r="M54" s="165">
        <f>SUM(M55:M77)</f>
        <v>0</v>
      </c>
      <c r="N54" s="164"/>
      <c r="O54" s="164">
        <f>SUM(O55:O77)</f>
        <v>0.01</v>
      </c>
      <c r="P54" s="164"/>
      <c r="Q54" s="164">
        <f>SUM(Q55:Q77)</f>
        <v>0</v>
      </c>
      <c r="R54" s="165"/>
      <c r="S54" s="165"/>
      <c r="T54" s="166"/>
      <c r="U54" s="160"/>
      <c r="V54" s="160">
        <f>SUM(V55:V77)</f>
        <v>0</v>
      </c>
      <c r="W54" s="160"/>
      <c r="X54" s="160"/>
      <c r="Y54" s="160"/>
      <c r="AG54" t="s">
        <v>109</v>
      </c>
    </row>
    <row r="55" spans="1:60" outlineLevel="1" x14ac:dyDescent="0.25">
      <c r="A55" s="168">
        <v>17</v>
      </c>
      <c r="B55" s="169" t="s">
        <v>178</v>
      </c>
      <c r="C55" s="183" t="s">
        <v>179</v>
      </c>
      <c r="D55" s="170" t="s">
        <v>164</v>
      </c>
      <c r="E55" s="171">
        <v>2</v>
      </c>
      <c r="F55" s="172"/>
      <c r="G55" s="173">
        <f>ROUND(E55*F55,2)</f>
        <v>0</v>
      </c>
      <c r="H55" s="172">
        <v>0</v>
      </c>
      <c r="I55" s="173">
        <f>ROUND(E55*H55,2)</f>
        <v>0</v>
      </c>
      <c r="J55" s="172">
        <v>1166.5999999999999</v>
      </c>
      <c r="K55" s="173">
        <f>ROUND(E55*J55,2)</f>
        <v>2333.1999999999998</v>
      </c>
      <c r="L55" s="173">
        <v>21</v>
      </c>
      <c r="M55" s="173">
        <f>G55*(1+L55/100)</f>
        <v>0</v>
      </c>
      <c r="N55" s="171">
        <v>4.8199999999999996E-3</v>
      </c>
      <c r="O55" s="171">
        <f>ROUND(E55*N55,2)</f>
        <v>0.01</v>
      </c>
      <c r="P55" s="171">
        <v>0</v>
      </c>
      <c r="Q55" s="171">
        <f>ROUND(E55*P55,2)</f>
        <v>0</v>
      </c>
      <c r="R55" s="173"/>
      <c r="S55" s="173" t="s">
        <v>113</v>
      </c>
      <c r="T55" s="174" t="s">
        <v>114</v>
      </c>
      <c r="U55" s="157">
        <v>0</v>
      </c>
      <c r="V55" s="157">
        <f>ROUND(E55*U55,2)</f>
        <v>0</v>
      </c>
      <c r="W55" s="157"/>
      <c r="X55" s="157" t="s">
        <v>115</v>
      </c>
      <c r="Y55" s="157" t="s">
        <v>116</v>
      </c>
      <c r="Z55" s="147"/>
      <c r="AA55" s="147"/>
      <c r="AB55" s="147"/>
      <c r="AC55" s="147"/>
      <c r="AD55" s="147"/>
      <c r="AE55" s="147"/>
      <c r="AF55" s="147"/>
      <c r="AG55" s="147" t="s">
        <v>117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5">
      <c r="A56" s="154"/>
      <c r="B56" s="155"/>
      <c r="C56" s="184" t="s">
        <v>180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119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5">
      <c r="A57" s="154"/>
      <c r="B57" s="155"/>
      <c r="C57" s="184" t="s">
        <v>174</v>
      </c>
      <c r="D57" s="158"/>
      <c r="E57" s="159">
        <v>2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119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5">
      <c r="A58" s="175">
        <v>18</v>
      </c>
      <c r="B58" s="176" t="s">
        <v>181</v>
      </c>
      <c r="C58" s="185" t="s">
        <v>182</v>
      </c>
      <c r="D58" s="177" t="s">
        <v>164</v>
      </c>
      <c r="E58" s="178">
        <v>2</v>
      </c>
      <c r="F58" s="179"/>
      <c r="G58" s="180">
        <f>ROUND(E58*F58,2)</f>
        <v>0</v>
      </c>
      <c r="H58" s="179">
        <v>0</v>
      </c>
      <c r="I58" s="180">
        <f>ROUND(E58*H58,2)</f>
        <v>0</v>
      </c>
      <c r="J58" s="179">
        <v>1500</v>
      </c>
      <c r="K58" s="180">
        <f>ROUND(E58*J58,2)</f>
        <v>3000</v>
      </c>
      <c r="L58" s="180">
        <v>21</v>
      </c>
      <c r="M58" s="180">
        <f>G58*(1+L58/100)</f>
        <v>0</v>
      </c>
      <c r="N58" s="178">
        <v>0</v>
      </c>
      <c r="O58" s="178">
        <f>ROUND(E58*N58,2)</f>
        <v>0</v>
      </c>
      <c r="P58" s="178">
        <v>0</v>
      </c>
      <c r="Q58" s="178">
        <f>ROUND(E58*P58,2)</f>
        <v>0</v>
      </c>
      <c r="R58" s="180"/>
      <c r="S58" s="180" t="s">
        <v>123</v>
      </c>
      <c r="T58" s="181" t="s">
        <v>124</v>
      </c>
      <c r="U58" s="157">
        <v>0</v>
      </c>
      <c r="V58" s="157">
        <f>ROUND(E58*U58,2)</f>
        <v>0</v>
      </c>
      <c r="W58" s="157"/>
      <c r="X58" s="157" t="s">
        <v>115</v>
      </c>
      <c r="Y58" s="157" t="s">
        <v>116</v>
      </c>
      <c r="Z58" s="147"/>
      <c r="AA58" s="147"/>
      <c r="AB58" s="147"/>
      <c r="AC58" s="147"/>
      <c r="AD58" s="147"/>
      <c r="AE58" s="147"/>
      <c r="AF58" s="147"/>
      <c r="AG58" s="147" t="s">
        <v>117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0" outlineLevel="1" x14ac:dyDescent="0.25">
      <c r="A59" s="168">
        <v>19</v>
      </c>
      <c r="B59" s="169" t="s">
        <v>183</v>
      </c>
      <c r="C59" s="183" t="s">
        <v>184</v>
      </c>
      <c r="D59" s="170" t="s">
        <v>164</v>
      </c>
      <c r="E59" s="171">
        <v>1</v>
      </c>
      <c r="F59" s="172"/>
      <c r="G59" s="173">
        <f>ROUND(E59*F59,2)</f>
        <v>0</v>
      </c>
      <c r="H59" s="172">
        <v>12401</v>
      </c>
      <c r="I59" s="173">
        <f>ROUND(E59*H59,2)</f>
        <v>12401</v>
      </c>
      <c r="J59" s="172">
        <v>0</v>
      </c>
      <c r="K59" s="173">
        <f>ROUND(E59*J59,2)</f>
        <v>0</v>
      </c>
      <c r="L59" s="173">
        <v>21</v>
      </c>
      <c r="M59" s="173">
        <f>G59*(1+L59/100)</f>
        <v>0</v>
      </c>
      <c r="N59" s="171">
        <v>0</v>
      </c>
      <c r="O59" s="171">
        <f>ROUND(E59*N59,2)</f>
        <v>0</v>
      </c>
      <c r="P59" s="171">
        <v>0</v>
      </c>
      <c r="Q59" s="171">
        <f>ROUND(E59*P59,2)</f>
        <v>0</v>
      </c>
      <c r="R59" s="173"/>
      <c r="S59" s="173" t="s">
        <v>123</v>
      </c>
      <c r="T59" s="174" t="s">
        <v>124</v>
      </c>
      <c r="U59" s="157">
        <v>0</v>
      </c>
      <c r="V59" s="157">
        <f>ROUND(E59*U59,2)</f>
        <v>0</v>
      </c>
      <c r="W59" s="157"/>
      <c r="X59" s="157" t="s">
        <v>125</v>
      </c>
      <c r="Y59" s="157" t="s">
        <v>116</v>
      </c>
      <c r="Z59" s="147"/>
      <c r="AA59" s="147"/>
      <c r="AB59" s="147"/>
      <c r="AC59" s="147"/>
      <c r="AD59" s="147"/>
      <c r="AE59" s="147"/>
      <c r="AF59" s="147"/>
      <c r="AG59" s="147" t="s">
        <v>126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5">
      <c r="A60" s="154"/>
      <c r="B60" s="155"/>
      <c r="C60" s="184" t="s">
        <v>185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119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5">
      <c r="A61" s="154"/>
      <c r="B61" s="155"/>
      <c r="C61" s="184" t="s">
        <v>186</v>
      </c>
      <c r="D61" s="158"/>
      <c r="E61" s="159">
        <v>1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119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0" outlineLevel="1" x14ac:dyDescent="0.25">
      <c r="A62" s="168">
        <v>20</v>
      </c>
      <c r="B62" s="169" t="s">
        <v>187</v>
      </c>
      <c r="C62" s="183" t="s">
        <v>188</v>
      </c>
      <c r="D62" s="170" t="s">
        <v>164</v>
      </c>
      <c r="E62" s="171">
        <v>1</v>
      </c>
      <c r="F62" s="172"/>
      <c r="G62" s="173">
        <f>ROUND(E62*F62,2)</f>
        <v>0</v>
      </c>
      <c r="H62" s="172">
        <v>12401</v>
      </c>
      <c r="I62" s="173">
        <f>ROUND(E62*H62,2)</f>
        <v>12401</v>
      </c>
      <c r="J62" s="172">
        <v>0</v>
      </c>
      <c r="K62" s="173">
        <f>ROUND(E62*J62,2)</f>
        <v>0</v>
      </c>
      <c r="L62" s="173">
        <v>21</v>
      </c>
      <c r="M62" s="173">
        <f>G62*(1+L62/100)</f>
        <v>0</v>
      </c>
      <c r="N62" s="171">
        <v>0</v>
      </c>
      <c r="O62" s="171">
        <f>ROUND(E62*N62,2)</f>
        <v>0</v>
      </c>
      <c r="P62" s="171">
        <v>0</v>
      </c>
      <c r="Q62" s="171">
        <f>ROUND(E62*P62,2)</f>
        <v>0</v>
      </c>
      <c r="R62" s="173"/>
      <c r="S62" s="173" t="s">
        <v>123</v>
      </c>
      <c r="T62" s="174" t="s">
        <v>124</v>
      </c>
      <c r="U62" s="157">
        <v>0</v>
      </c>
      <c r="V62" s="157">
        <f>ROUND(E62*U62,2)</f>
        <v>0</v>
      </c>
      <c r="W62" s="157"/>
      <c r="X62" s="157" t="s">
        <v>125</v>
      </c>
      <c r="Y62" s="157" t="s">
        <v>116</v>
      </c>
      <c r="Z62" s="147"/>
      <c r="AA62" s="147"/>
      <c r="AB62" s="147"/>
      <c r="AC62" s="147"/>
      <c r="AD62" s="147"/>
      <c r="AE62" s="147"/>
      <c r="AF62" s="147"/>
      <c r="AG62" s="147" t="s">
        <v>126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5">
      <c r="A63" s="154"/>
      <c r="B63" s="155"/>
      <c r="C63" s="184" t="s">
        <v>185</v>
      </c>
      <c r="D63" s="158"/>
      <c r="E63" s="159"/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119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5">
      <c r="A64" s="154"/>
      <c r="B64" s="155"/>
      <c r="C64" s="184" t="s">
        <v>186</v>
      </c>
      <c r="D64" s="158"/>
      <c r="E64" s="159">
        <v>1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119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0" outlineLevel="1" x14ac:dyDescent="0.25">
      <c r="A65" s="168">
        <v>21</v>
      </c>
      <c r="B65" s="169" t="s">
        <v>189</v>
      </c>
      <c r="C65" s="183" t="s">
        <v>190</v>
      </c>
      <c r="D65" s="170" t="s">
        <v>164</v>
      </c>
      <c r="E65" s="171">
        <v>1</v>
      </c>
      <c r="F65" s="172"/>
      <c r="G65" s="173">
        <f>ROUND(E65*F65,2)</f>
        <v>0</v>
      </c>
      <c r="H65" s="172">
        <v>15424</v>
      </c>
      <c r="I65" s="173">
        <f>ROUND(E65*H65,2)</f>
        <v>15424</v>
      </c>
      <c r="J65" s="172">
        <v>0</v>
      </c>
      <c r="K65" s="173">
        <f>ROUND(E65*J65,2)</f>
        <v>0</v>
      </c>
      <c r="L65" s="173">
        <v>21</v>
      </c>
      <c r="M65" s="173">
        <f>G65*(1+L65/100)</f>
        <v>0</v>
      </c>
      <c r="N65" s="171">
        <v>0</v>
      </c>
      <c r="O65" s="171">
        <f>ROUND(E65*N65,2)</f>
        <v>0</v>
      </c>
      <c r="P65" s="171">
        <v>0</v>
      </c>
      <c r="Q65" s="171">
        <f>ROUND(E65*P65,2)</f>
        <v>0</v>
      </c>
      <c r="R65" s="173"/>
      <c r="S65" s="173" t="s">
        <v>123</v>
      </c>
      <c r="T65" s="174" t="s">
        <v>124</v>
      </c>
      <c r="U65" s="157">
        <v>0</v>
      </c>
      <c r="V65" s="157">
        <f>ROUND(E65*U65,2)</f>
        <v>0</v>
      </c>
      <c r="W65" s="157"/>
      <c r="X65" s="157" t="s">
        <v>125</v>
      </c>
      <c r="Y65" s="157" t="s">
        <v>116</v>
      </c>
      <c r="Z65" s="147"/>
      <c r="AA65" s="147"/>
      <c r="AB65" s="147"/>
      <c r="AC65" s="147"/>
      <c r="AD65" s="147"/>
      <c r="AE65" s="147"/>
      <c r="AF65" s="147"/>
      <c r="AG65" s="147" t="s">
        <v>126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5">
      <c r="A66" s="154"/>
      <c r="B66" s="155"/>
      <c r="C66" s="184" t="s">
        <v>185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119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5">
      <c r="A67" s="154"/>
      <c r="B67" s="155"/>
      <c r="C67" s="184" t="s">
        <v>186</v>
      </c>
      <c r="D67" s="158"/>
      <c r="E67" s="159">
        <v>1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119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0" outlineLevel="1" x14ac:dyDescent="0.25">
      <c r="A68" s="168">
        <v>22</v>
      </c>
      <c r="B68" s="169" t="s">
        <v>191</v>
      </c>
      <c r="C68" s="183" t="s">
        <v>192</v>
      </c>
      <c r="D68" s="170" t="s">
        <v>164</v>
      </c>
      <c r="E68" s="171">
        <v>1</v>
      </c>
      <c r="F68" s="172"/>
      <c r="G68" s="173">
        <f>ROUND(E68*F68,2)</f>
        <v>0</v>
      </c>
      <c r="H68" s="172">
        <v>35679</v>
      </c>
      <c r="I68" s="173">
        <f>ROUND(E68*H68,2)</f>
        <v>35679</v>
      </c>
      <c r="J68" s="172">
        <v>0</v>
      </c>
      <c r="K68" s="173">
        <f>ROUND(E68*J68,2)</f>
        <v>0</v>
      </c>
      <c r="L68" s="173">
        <v>21</v>
      </c>
      <c r="M68" s="173">
        <f>G68*(1+L68/100)</f>
        <v>0</v>
      </c>
      <c r="N68" s="171">
        <v>0</v>
      </c>
      <c r="O68" s="171">
        <f>ROUND(E68*N68,2)</f>
        <v>0</v>
      </c>
      <c r="P68" s="171">
        <v>0</v>
      </c>
      <c r="Q68" s="171">
        <f>ROUND(E68*P68,2)</f>
        <v>0</v>
      </c>
      <c r="R68" s="173"/>
      <c r="S68" s="173" t="s">
        <v>123</v>
      </c>
      <c r="T68" s="174" t="s">
        <v>124</v>
      </c>
      <c r="U68" s="157">
        <v>0</v>
      </c>
      <c r="V68" s="157">
        <f>ROUND(E68*U68,2)</f>
        <v>0</v>
      </c>
      <c r="W68" s="157"/>
      <c r="X68" s="157" t="s">
        <v>125</v>
      </c>
      <c r="Y68" s="157" t="s">
        <v>116</v>
      </c>
      <c r="Z68" s="147"/>
      <c r="AA68" s="147"/>
      <c r="AB68" s="147"/>
      <c r="AC68" s="147"/>
      <c r="AD68" s="147"/>
      <c r="AE68" s="147"/>
      <c r="AF68" s="147"/>
      <c r="AG68" s="147" t="s">
        <v>126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2" x14ac:dyDescent="0.25">
      <c r="A69" s="154"/>
      <c r="B69" s="155"/>
      <c r="C69" s="184" t="s">
        <v>185</v>
      </c>
      <c r="D69" s="158"/>
      <c r="E69" s="159"/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119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5">
      <c r="A70" s="154"/>
      <c r="B70" s="155"/>
      <c r="C70" s="184" t="s">
        <v>186</v>
      </c>
      <c r="D70" s="158"/>
      <c r="E70" s="159">
        <v>1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119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ht="20" outlineLevel="1" x14ac:dyDescent="0.25">
      <c r="A71" s="168">
        <v>23</v>
      </c>
      <c r="B71" s="169" t="s">
        <v>193</v>
      </c>
      <c r="C71" s="183" t="s">
        <v>194</v>
      </c>
      <c r="D71" s="170" t="s">
        <v>195</v>
      </c>
      <c r="E71" s="171">
        <v>3</v>
      </c>
      <c r="F71" s="172"/>
      <c r="G71" s="173">
        <f>ROUND(E71*F71,2)</f>
        <v>0</v>
      </c>
      <c r="H71" s="172">
        <v>0</v>
      </c>
      <c r="I71" s="173">
        <f>ROUND(E71*H71,2)</f>
        <v>0</v>
      </c>
      <c r="J71" s="172">
        <v>1109.5999999999999</v>
      </c>
      <c r="K71" s="173">
        <f>ROUND(E71*J71,2)</f>
        <v>3328.8</v>
      </c>
      <c r="L71" s="173">
        <v>21</v>
      </c>
      <c r="M71" s="173">
        <f>G71*(1+L71/100)</f>
        <v>0</v>
      </c>
      <c r="N71" s="171">
        <v>6.8000000000000005E-4</v>
      </c>
      <c r="O71" s="171">
        <f>ROUND(E71*N71,2)</f>
        <v>0</v>
      </c>
      <c r="P71" s="171">
        <v>0</v>
      </c>
      <c r="Q71" s="171">
        <f>ROUND(E71*P71,2)</f>
        <v>0</v>
      </c>
      <c r="R71" s="173"/>
      <c r="S71" s="173" t="s">
        <v>113</v>
      </c>
      <c r="T71" s="174" t="s">
        <v>114</v>
      </c>
      <c r="U71" s="157">
        <v>0</v>
      </c>
      <c r="V71" s="157">
        <f>ROUND(E71*U71,2)</f>
        <v>0</v>
      </c>
      <c r="W71" s="157"/>
      <c r="X71" s="157" t="s">
        <v>115</v>
      </c>
      <c r="Y71" s="157" t="s">
        <v>116</v>
      </c>
      <c r="Z71" s="147"/>
      <c r="AA71" s="147"/>
      <c r="AB71" s="147"/>
      <c r="AC71" s="147"/>
      <c r="AD71" s="147"/>
      <c r="AE71" s="147"/>
      <c r="AF71" s="147"/>
      <c r="AG71" s="147" t="s">
        <v>117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2" x14ac:dyDescent="0.25">
      <c r="A72" s="154"/>
      <c r="B72" s="155"/>
      <c r="C72" s="184" t="s">
        <v>196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119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5">
      <c r="A73" s="154"/>
      <c r="B73" s="155"/>
      <c r="C73" s="184" t="s">
        <v>128</v>
      </c>
      <c r="D73" s="158"/>
      <c r="E73" s="159">
        <v>3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119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0" outlineLevel="1" x14ac:dyDescent="0.25">
      <c r="A74" s="168">
        <v>24</v>
      </c>
      <c r="B74" s="169" t="s">
        <v>197</v>
      </c>
      <c r="C74" s="183" t="s">
        <v>198</v>
      </c>
      <c r="D74" s="170" t="s">
        <v>195</v>
      </c>
      <c r="E74" s="171">
        <v>1</v>
      </c>
      <c r="F74" s="172"/>
      <c r="G74" s="173">
        <f>ROUND(E74*F74,2)</f>
        <v>0</v>
      </c>
      <c r="H74" s="172">
        <v>0</v>
      </c>
      <c r="I74" s="173">
        <f>ROUND(E74*H74,2)</f>
        <v>0</v>
      </c>
      <c r="J74" s="172">
        <v>1683.2</v>
      </c>
      <c r="K74" s="173">
        <f>ROUND(E74*J74,2)</f>
        <v>1683.2</v>
      </c>
      <c r="L74" s="173">
        <v>21</v>
      </c>
      <c r="M74" s="173">
        <f>G74*(1+L74/100)</f>
        <v>0</v>
      </c>
      <c r="N74" s="171">
        <v>1.1900000000000001E-3</v>
      </c>
      <c r="O74" s="171">
        <f>ROUND(E74*N74,2)</f>
        <v>0</v>
      </c>
      <c r="P74" s="171">
        <v>0</v>
      </c>
      <c r="Q74" s="171">
        <f>ROUND(E74*P74,2)</f>
        <v>0</v>
      </c>
      <c r="R74" s="173"/>
      <c r="S74" s="173" t="s">
        <v>113</v>
      </c>
      <c r="T74" s="174" t="s">
        <v>114</v>
      </c>
      <c r="U74" s="157">
        <v>0</v>
      </c>
      <c r="V74" s="157">
        <f>ROUND(E74*U74,2)</f>
        <v>0</v>
      </c>
      <c r="W74" s="157"/>
      <c r="X74" s="157" t="s">
        <v>115</v>
      </c>
      <c r="Y74" s="157" t="s">
        <v>116</v>
      </c>
      <c r="Z74" s="147"/>
      <c r="AA74" s="147"/>
      <c r="AB74" s="147"/>
      <c r="AC74" s="147"/>
      <c r="AD74" s="147"/>
      <c r="AE74" s="147"/>
      <c r="AF74" s="147"/>
      <c r="AG74" s="147" t="s">
        <v>117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5">
      <c r="A75" s="154"/>
      <c r="B75" s="155"/>
      <c r="C75" s="184" t="s">
        <v>199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119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5">
      <c r="A76" s="154"/>
      <c r="B76" s="155"/>
      <c r="C76" s="184" t="s">
        <v>186</v>
      </c>
      <c r="D76" s="158"/>
      <c r="E76" s="159">
        <v>1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119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5">
      <c r="A77" s="175">
        <v>25</v>
      </c>
      <c r="B77" s="176" t="s">
        <v>200</v>
      </c>
      <c r="C77" s="185" t="s">
        <v>201</v>
      </c>
      <c r="D77" s="177" t="s">
        <v>0</v>
      </c>
      <c r="E77" s="178">
        <v>862.50199999999995</v>
      </c>
      <c r="F77" s="179"/>
      <c r="G77" s="180">
        <f>ROUND(E77*F77,2)</f>
        <v>0</v>
      </c>
      <c r="H77" s="179">
        <v>0</v>
      </c>
      <c r="I77" s="180">
        <f>ROUND(E77*H77,2)</f>
        <v>0</v>
      </c>
      <c r="J77" s="179">
        <v>0.84</v>
      </c>
      <c r="K77" s="180">
        <f>ROUND(E77*J77,2)</f>
        <v>724.5</v>
      </c>
      <c r="L77" s="180">
        <v>21</v>
      </c>
      <c r="M77" s="180">
        <f>G77*(1+L77/100)</f>
        <v>0</v>
      </c>
      <c r="N77" s="178">
        <v>0</v>
      </c>
      <c r="O77" s="178">
        <f>ROUND(E77*N77,2)</f>
        <v>0</v>
      </c>
      <c r="P77" s="178">
        <v>0</v>
      </c>
      <c r="Q77" s="178">
        <f>ROUND(E77*P77,2)</f>
        <v>0</v>
      </c>
      <c r="R77" s="180"/>
      <c r="S77" s="180" t="s">
        <v>113</v>
      </c>
      <c r="T77" s="181" t="s">
        <v>114</v>
      </c>
      <c r="U77" s="157">
        <v>0</v>
      </c>
      <c r="V77" s="157">
        <f>ROUND(E77*U77,2)</f>
        <v>0</v>
      </c>
      <c r="W77" s="157"/>
      <c r="X77" s="157" t="s">
        <v>115</v>
      </c>
      <c r="Y77" s="157" t="s">
        <v>116</v>
      </c>
      <c r="Z77" s="147"/>
      <c r="AA77" s="147"/>
      <c r="AB77" s="147"/>
      <c r="AC77" s="147"/>
      <c r="AD77" s="147"/>
      <c r="AE77" s="147"/>
      <c r="AF77" s="147"/>
      <c r="AG77" s="147" t="s">
        <v>117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13" x14ac:dyDescent="0.25">
      <c r="A78" s="161" t="s">
        <v>108</v>
      </c>
      <c r="B78" s="162" t="s">
        <v>68</v>
      </c>
      <c r="C78" s="182" t="s">
        <v>69</v>
      </c>
      <c r="D78" s="163"/>
      <c r="E78" s="164"/>
      <c r="F78" s="165"/>
      <c r="G78" s="165">
        <f>SUMIF(AG79:AG118,"&lt;&gt;NOR",G79:G118)</f>
        <v>0</v>
      </c>
      <c r="H78" s="165"/>
      <c r="I78" s="165">
        <f>SUM(I79:I118)</f>
        <v>0</v>
      </c>
      <c r="J78" s="165"/>
      <c r="K78" s="165">
        <f>SUM(K79:K118)</f>
        <v>214595.84000000003</v>
      </c>
      <c r="L78" s="165"/>
      <c r="M78" s="165">
        <f>SUM(M79:M118)</f>
        <v>0</v>
      </c>
      <c r="N78" s="164"/>
      <c r="O78" s="164">
        <f>SUM(O79:O118)</f>
        <v>1.1199999999999999</v>
      </c>
      <c r="P78" s="164"/>
      <c r="Q78" s="164">
        <f>SUM(Q79:Q118)</f>
        <v>0.18000000000000002</v>
      </c>
      <c r="R78" s="165"/>
      <c r="S78" s="165"/>
      <c r="T78" s="166"/>
      <c r="U78" s="160"/>
      <c r="V78" s="160">
        <f>SUM(V79:V118)</f>
        <v>0</v>
      </c>
      <c r="W78" s="160"/>
      <c r="X78" s="160"/>
      <c r="Y78" s="160"/>
      <c r="AG78" t="s">
        <v>109</v>
      </c>
    </row>
    <row r="79" spans="1:60" outlineLevel="1" x14ac:dyDescent="0.25">
      <c r="A79" s="168">
        <v>26</v>
      </c>
      <c r="B79" s="169" t="s">
        <v>202</v>
      </c>
      <c r="C79" s="183" t="s">
        <v>203</v>
      </c>
      <c r="D79" s="170" t="s">
        <v>112</v>
      </c>
      <c r="E79" s="171">
        <v>35</v>
      </c>
      <c r="F79" s="172"/>
      <c r="G79" s="173">
        <f>ROUND(E79*F79,2)</f>
        <v>0</v>
      </c>
      <c r="H79" s="172">
        <v>0</v>
      </c>
      <c r="I79" s="173">
        <f>ROUND(E79*H79,2)</f>
        <v>0</v>
      </c>
      <c r="J79" s="172">
        <v>30.9</v>
      </c>
      <c r="K79" s="173">
        <f>ROUND(E79*J79,2)</f>
        <v>1081.5</v>
      </c>
      <c r="L79" s="173">
        <v>21</v>
      </c>
      <c r="M79" s="173">
        <f>G79*(1+L79/100)</f>
        <v>0</v>
      </c>
      <c r="N79" s="171">
        <v>2.0000000000000002E-5</v>
      </c>
      <c r="O79" s="171">
        <f>ROUND(E79*N79,2)</f>
        <v>0</v>
      </c>
      <c r="P79" s="171">
        <v>1E-3</v>
      </c>
      <c r="Q79" s="171">
        <f>ROUND(E79*P79,2)</f>
        <v>0.04</v>
      </c>
      <c r="R79" s="173"/>
      <c r="S79" s="173" t="s">
        <v>113</v>
      </c>
      <c r="T79" s="174" t="s">
        <v>114</v>
      </c>
      <c r="U79" s="157">
        <v>0</v>
      </c>
      <c r="V79" s="157">
        <f>ROUND(E79*U79,2)</f>
        <v>0</v>
      </c>
      <c r="W79" s="157"/>
      <c r="X79" s="157" t="s">
        <v>115</v>
      </c>
      <c r="Y79" s="157" t="s">
        <v>116</v>
      </c>
      <c r="Z79" s="147"/>
      <c r="AA79" s="147"/>
      <c r="AB79" s="147"/>
      <c r="AC79" s="147"/>
      <c r="AD79" s="147"/>
      <c r="AE79" s="147"/>
      <c r="AF79" s="147"/>
      <c r="AG79" s="147" t="s">
        <v>117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 x14ac:dyDescent="0.25">
      <c r="A80" s="154"/>
      <c r="B80" s="155"/>
      <c r="C80" s="184" t="s">
        <v>204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119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5">
      <c r="A81" s="154"/>
      <c r="B81" s="155"/>
      <c r="C81" s="184" t="s">
        <v>205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119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5">
      <c r="A82" s="154"/>
      <c r="B82" s="155"/>
      <c r="C82" s="184" t="s">
        <v>132</v>
      </c>
      <c r="D82" s="158"/>
      <c r="E82" s="159">
        <v>35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119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5">
      <c r="A83" s="168">
        <v>27</v>
      </c>
      <c r="B83" s="169" t="s">
        <v>206</v>
      </c>
      <c r="C83" s="183" t="s">
        <v>207</v>
      </c>
      <c r="D83" s="170" t="s">
        <v>112</v>
      </c>
      <c r="E83" s="171">
        <v>43</v>
      </c>
      <c r="F83" s="172"/>
      <c r="G83" s="173">
        <f>ROUND(E83*F83,2)</f>
        <v>0</v>
      </c>
      <c r="H83" s="172">
        <v>0</v>
      </c>
      <c r="I83" s="173">
        <f>ROUND(E83*H83,2)</f>
        <v>0</v>
      </c>
      <c r="J83" s="172">
        <v>33.200000000000003</v>
      </c>
      <c r="K83" s="173">
        <f>ROUND(E83*J83,2)</f>
        <v>1427.6</v>
      </c>
      <c r="L83" s="173">
        <v>21</v>
      </c>
      <c r="M83" s="173">
        <f>G83*(1+L83/100)</f>
        <v>0</v>
      </c>
      <c r="N83" s="171">
        <v>2.0000000000000002E-5</v>
      </c>
      <c r="O83" s="171">
        <f>ROUND(E83*N83,2)</f>
        <v>0</v>
      </c>
      <c r="P83" s="171">
        <v>3.2000000000000002E-3</v>
      </c>
      <c r="Q83" s="171">
        <f>ROUND(E83*P83,2)</f>
        <v>0.14000000000000001</v>
      </c>
      <c r="R83" s="173"/>
      <c r="S83" s="173" t="s">
        <v>113</v>
      </c>
      <c r="T83" s="174" t="s">
        <v>114</v>
      </c>
      <c r="U83" s="157">
        <v>0</v>
      </c>
      <c r="V83" s="157">
        <f>ROUND(E83*U83,2)</f>
        <v>0</v>
      </c>
      <c r="W83" s="157"/>
      <c r="X83" s="157" t="s">
        <v>115</v>
      </c>
      <c r="Y83" s="157" t="s">
        <v>116</v>
      </c>
      <c r="Z83" s="147"/>
      <c r="AA83" s="147"/>
      <c r="AB83" s="147"/>
      <c r="AC83" s="147"/>
      <c r="AD83" s="147"/>
      <c r="AE83" s="147"/>
      <c r="AF83" s="147"/>
      <c r="AG83" s="147" t="s">
        <v>117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2" x14ac:dyDescent="0.25">
      <c r="A84" s="154"/>
      <c r="B84" s="155"/>
      <c r="C84" s="184" t="s">
        <v>208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119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5">
      <c r="A85" s="154"/>
      <c r="B85" s="155"/>
      <c r="C85" s="184" t="s">
        <v>209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119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5">
      <c r="A86" s="154"/>
      <c r="B86" s="155"/>
      <c r="C86" s="184" t="s">
        <v>210</v>
      </c>
      <c r="D86" s="158"/>
      <c r="E86" s="159">
        <v>43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119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ht="20" outlineLevel="1" x14ac:dyDescent="0.25">
      <c r="A87" s="168">
        <v>28</v>
      </c>
      <c r="B87" s="169" t="s">
        <v>211</v>
      </c>
      <c r="C87" s="183" t="s">
        <v>212</v>
      </c>
      <c r="D87" s="170" t="s">
        <v>112</v>
      </c>
      <c r="E87" s="171">
        <v>43</v>
      </c>
      <c r="F87" s="172"/>
      <c r="G87" s="173">
        <f>ROUND(E87*F87,2)</f>
        <v>0</v>
      </c>
      <c r="H87" s="172">
        <v>0</v>
      </c>
      <c r="I87" s="173">
        <f>ROUND(E87*H87,2)</f>
        <v>0</v>
      </c>
      <c r="J87" s="172">
        <v>266.2</v>
      </c>
      <c r="K87" s="173">
        <f>ROUND(E87*J87,2)</f>
        <v>11446.6</v>
      </c>
      <c r="L87" s="173">
        <v>21</v>
      </c>
      <c r="M87" s="173">
        <f>G87*(1+L87/100)</f>
        <v>0</v>
      </c>
      <c r="N87" s="171">
        <v>1.0499999999999999E-3</v>
      </c>
      <c r="O87" s="171">
        <f>ROUND(E87*N87,2)</f>
        <v>0.05</v>
      </c>
      <c r="P87" s="171">
        <v>0</v>
      </c>
      <c r="Q87" s="171">
        <f>ROUND(E87*P87,2)</f>
        <v>0</v>
      </c>
      <c r="R87" s="173"/>
      <c r="S87" s="173" t="s">
        <v>113</v>
      </c>
      <c r="T87" s="174" t="s">
        <v>114</v>
      </c>
      <c r="U87" s="157">
        <v>0</v>
      </c>
      <c r="V87" s="157">
        <f>ROUND(E87*U87,2)</f>
        <v>0</v>
      </c>
      <c r="W87" s="157"/>
      <c r="X87" s="157" t="s">
        <v>115</v>
      </c>
      <c r="Y87" s="157" t="s">
        <v>116</v>
      </c>
      <c r="Z87" s="147"/>
      <c r="AA87" s="147"/>
      <c r="AB87" s="147"/>
      <c r="AC87" s="147"/>
      <c r="AD87" s="147"/>
      <c r="AE87" s="147"/>
      <c r="AF87" s="147"/>
      <c r="AG87" s="147" t="s">
        <v>117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5">
      <c r="A88" s="154"/>
      <c r="B88" s="155"/>
      <c r="C88" s="184" t="s">
        <v>213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119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5">
      <c r="A89" s="154"/>
      <c r="B89" s="155"/>
      <c r="C89" s="184" t="s">
        <v>214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119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5">
      <c r="A90" s="154"/>
      <c r="B90" s="155"/>
      <c r="C90" s="184" t="s">
        <v>210</v>
      </c>
      <c r="D90" s="158"/>
      <c r="E90" s="159">
        <v>43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119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0" outlineLevel="1" x14ac:dyDescent="0.25">
      <c r="A91" s="168">
        <v>29</v>
      </c>
      <c r="B91" s="169" t="s">
        <v>215</v>
      </c>
      <c r="C91" s="183" t="s">
        <v>216</v>
      </c>
      <c r="D91" s="170" t="s">
        <v>112</v>
      </c>
      <c r="E91" s="171">
        <v>193</v>
      </c>
      <c r="F91" s="172"/>
      <c r="G91" s="173">
        <f>ROUND(E91*F91,2)</f>
        <v>0</v>
      </c>
      <c r="H91" s="172">
        <v>0</v>
      </c>
      <c r="I91" s="173">
        <f>ROUND(E91*H91,2)</f>
        <v>0</v>
      </c>
      <c r="J91" s="172">
        <v>289.3</v>
      </c>
      <c r="K91" s="173">
        <f>ROUND(E91*J91,2)</f>
        <v>55834.9</v>
      </c>
      <c r="L91" s="173">
        <v>21</v>
      </c>
      <c r="M91" s="173">
        <f>G91*(1+L91/100)</f>
        <v>0</v>
      </c>
      <c r="N91" s="171">
        <v>1.48E-3</v>
      </c>
      <c r="O91" s="171">
        <f>ROUND(E91*N91,2)</f>
        <v>0.28999999999999998</v>
      </c>
      <c r="P91" s="171">
        <v>0</v>
      </c>
      <c r="Q91" s="171">
        <f>ROUND(E91*P91,2)</f>
        <v>0</v>
      </c>
      <c r="R91" s="173"/>
      <c r="S91" s="173" t="s">
        <v>113</v>
      </c>
      <c r="T91" s="174" t="s">
        <v>114</v>
      </c>
      <c r="U91" s="157">
        <v>0</v>
      </c>
      <c r="V91" s="157">
        <f>ROUND(E91*U91,2)</f>
        <v>0</v>
      </c>
      <c r="W91" s="157"/>
      <c r="X91" s="157" t="s">
        <v>115</v>
      </c>
      <c r="Y91" s="157" t="s">
        <v>116</v>
      </c>
      <c r="Z91" s="147"/>
      <c r="AA91" s="147"/>
      <c r="AB91" s="147"/>
      <c r="AC91" s="147"/>
      <c r="AD91" s="147"/>
      <c r="AE91" s="147"/>
      <c r="AF91" s="147"/>
      <c r="AG91" s="147" t="s">
        <v>117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5">
      <c r="A92" s="154"/>
      <c r="B92" s="155"/>
      <c r="C92" s="184" t="s">
        <v>217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119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5">
      <c r="A93" s="154"/>
      <c r="B93" s="155"/>
      <c r="C93" s="184" t="s">
        <v>218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119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5">
      <c r="A94" s="154"/>
      <c r="B94" s="155"/>
      <c r="C94" s="184" t="s">
        <v>219</v>
      </c>
      <c r="D94" s="158"/>
      <c r="E94" s="159">
        <v>193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119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ht="20" outlineLevel="1" x14ac:dyDescent="0.25">
      <c r="A95" s="168">
        <v>30</v>
      </c>
      <c r="B95" s="169" t="s">
        <v>220</v>
      </c>
      <c r="C95" s="183" t="s">
        <v>221</v>
      </c>
      <c r="D95" s="170" t="s">
        <v>112</v>
      </c>
      <c r="E95" s="171">
        <v>29</v>
      </c>
      <c r="F95" s="172"/>
      <c r="G95" s="173">
        <f>ROUND(E95*F95,2)</f>
        <v>0</v>
      </c>
      <c r="H95" s="172">
        <v>0</v>
      </c>
      <c r="I95" s="173">
        <f>ROUND(E95*H95,2)</f>
        <v>0</v>
      </c>
      <c r="J95" s="172">
        <v>315.5</v>
      </c>
      <c r="K95" s="173">
        <f>ROUND(E95*J95,2)</f>
        <v>9149.5</v>
      </c>
      <c r="L95" s="173">
        <v>21</v>
      </c>
      <c r="M95" s="173">
        <f>G95*(1+L95/100)</f>
        <v>0</v>
      </c>
      <c r="N95" s="171">
        <v>1.89E-3</v>
      </c>
      <c r="O95" s="171">
        <f>ROUND(E95*N95,2)</f>
        <v>0.05</v>
      </c>
      <c r="P95" s="171">
        <v>0</v>
      </c>
      <c r="Q95" s="171">
        <f>ROUND(E95*P95,2)</f>
        <v>0</v>
      </c>
      <c r="R95" s="173"/>
      <c r="S95" s="173" t="s">
        <v>113</v>
      </c>
      <c r="T95" s="174" t="s">
        <v>114</v>
      </c>
      <c r="U95" s="157">
        <v>0</v>
      </c>
      <c r="V95" s="157">
        <f>ROUND(E95*U95,2)</f>
        <v>0</v>
      </c>
      <c r="W95" s="157"/>
      <c r="X95" s="157" t="s">
        <v>115</v>
      </c>
      <c r="Y95" s="157" t="s">
        <v>116</v>
      </c>
      <c r="Z95" s="147"/>
      <c r="AA95" s="147"/>
      <c r="AB95" s="147"/>
      <c r="AC95" s="147"/>
      <c r="AD95" s="147"/>
      <c r="AE95" s="147"/>
      <c r="AF95" s="147"/>
      <c r="AG95" s="147" t="s">
        <v>117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2" x14ac:dyDescent="0.25">
      <c r="A96" s="154"/>
      <c r="B96" s="155"/>
      <c r="C96" s="184" t="s">
        <v>222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119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5">
      <c r="A97" s="154"/>
      <c r="B97" s="155"/>
      <c r="C97" s="184" t="s">
        <v>143</v>
      </c>
      <c r="D97" s="158"/>
      <c r="E97" s="159">
        <v>29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119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0" outlineLevel="1" x14ac:dyDescent="0.25">
      <c r="A98" s="168">
        <v>31</v>
      </c>
      <c r="B98" s="169" t="s">
        <v>223</v>
      </c>
      <c r="C98" s="183" t="s">
        <v>224</v>
      </c>
      <c r="D98" s="170" t="s">
        <v>112</v>
      </c>
      <c r="E98" s="171">
        <v>58</v>
      </c>
      <c r="F98" s="172"/>
      <c r="G98" s="173">
        <f>ROUND(E98*F98,2)</f>
        <v>0</v>
      </c>
      <c r="H98" s="172">
        <v>0</v>
      </c>
      <c r="I98" s="173">
        <f>ROUND(E98*H98,2)</f>
        <v>0</v>
      </c>
      <c r="J98" s="172">
        <v>386.9</v>
      </c>
      <c r="K98" s="173">
        <f>ROUND(E98*J98,2)</f>
        <v>22440.2</v>
      </c>
      <c r="L98" s="173">
        <v>21</v>
      </c>
      <c r="M98" s="173">
        <f>G98*(1+L98/100)</f>
        <v>0</v>
      </c>
      <c r="N98" s="171">
        <v>2.8400000000000001E-3</v>
      </c>
      <c r="O98" s="171">
        <f>ROUND(E98*N98,2)</f>
        <v>0.16</v>
      </c>
      <c r="P98" s="171">
        <v>0</v>
      </c>
      <c r="Q98" s="171">
        <f>ROUND(E98*P98,2)</f>
        <v>0</v>
      </c>
      <c r="R98" s="173"/>
      <c r="S98" s="173" t="s">
        <v>113</v>
      </c>
      <c r="T98" s="174" t="s">
        <v>114</v>
      </c>
      <c r="U98" s="157">
        <v>0</v>
      </c>
      <c r="V98" s="157">
        <f>ROUND(E98*U98,2)</f>
        <v>0</v>
      </c>
      <c r="W98" s="157"/>
      <c r="X98" s="157" t="s">
        <v>115</v>
      </c>
      <c r="Y98" s="157" t="s">
        <v>116</v>
      </c>
      <c r="Z98" s="147"/>
      <c r="AA98" s="147"/>
      <c r="AB98" s="147"/>
      <c r="AC98" s="147"/>
      <c r="AD98" s="147"/>
      <c r="AE98" s="147"/>
      <c r="AF98" s="147"/>
      <c r="AG98" s="147" t="s">
        <v>117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2" x14ac:dyDescent="0.25">
      <c r="A99" s="154"/>
      <c r="B99" s="155"/>
      <c r="C99" s="184" t="s">
        <v>225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119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5">
      <c r="A100" s="154"/>
      <c r="B100" s="155"/>
      <c r="C100" s="184" t="s">
        <v>139</v>
      </c>
      <c r="D100" s="158"/>
      <c r="E100" s="159">
        <v>58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119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0" outlineLevel="1" x14ac:dyDescent="0.25">
      <c r="A101" s="168">
        <v>32</v>
      </c>
      <c r="B101" s="169" t="s">
        <v>226</v>
      </c>
      <c r="C101" s="183" t="s">
        <v>227</v>
      </c>
      <c r="D101" s="170" t="s">
        <v>112</v>
      </c>
      <c r="E101" s="171">
        <v>136</v>
      </c>
      <c r="F101" s="172"/>
      <c r="G101" s="173">
        <f>ROUND(E101*F101,2)</f>
        <v>0</v>
      </c>
      <c r="H101" s="172">
        <v>0</v>
      </c>
      <c r="I101" s="173">
        <f>ROUND(E101*H101,2)</f>
        <v>0</v>
      </c>
      <c r="J101" s="172">
        <v>585.4</v>
      </c>
      <c r="K101" s="173">
        <f>ROUND(E101*J101,2)</f>
        <v>79614.399999999994</v>
      </c>
      <c r="L101" s="173">
        <v>21</v>
      </c>
      <c r="M101" s="173">
        <f>G101*(1+L101/100)</f>
        <v>0</v>
      </c>
      <c r="N101" s="171">
        <v>3.6700000000000001E-3</v>
      </c>
      <c r="O101" s="171">
        <f>ROUND(E101*N101,2)</f>
        <v>0.5</v>
      </c>
      <c r="P101" s="171">
        <v>0</v>
      </c>
      <c r="Q101" s="171">
        <f>ROUND(E101*P101,2)</f>
        <v>0</v>
      </c>
      <c r="R101" s="173"/>
      <c r="S101" s="173" t="s">
        <v>113</v>
      </c>
      <c r="T101" s="174" t="s">
        <v>114</v>
      </c>
      <c r="U101" s="157">
        <v>0</v>
      </c>
      <c r="V101" s="157">
        <f>ROUND(E101*U101,2)</f>
        <v>0</v>
      </c>
      <c r="W101" s="157"/>
      <c r="X101" s="157" t="s">
        <v>115</v>
      </c>
      <c r="Y101" s="157" t="s">
        <v>116</v>
      </c>
      <c r="Z101" s="147"/>
      <c r="AA101" s="147"/>
      <c r="AB101" s="147"/>
      <c r="AC101" s="147"/>
      <c r="AD101" s="147"/>
      <c r="AE101" s="147"/>
      <c r="AF101" s="147"/>
      <c r="AG101" s="147" t="s">
        <v>117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5">
      <c r="A102" s="154"/>
      <c r="B102" s="155"/>
      <c r="C102" s="184" t="s">
        <v>228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119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5">
      <c r="A103" s="154"/>
      <c r="B103" s="155"/>
      <c r="C103" s="184" t="s">
        <v>149</v>
      </c>
      <c r="D103" s="158"/>
      <c r="E103" s="159">
        <v>136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119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0" outlineLevel="1" x14ac:dyDescent="0.25">
      <c r="A104" s="168">
        <v>33</v>
      </c>
      <c r="B104" s="169" t="s">
        <v>229</v>
      </c>
      <c r="C104" s="183" t="s">
        <v>230</v>
      </c>
      <c r="D104" s="170" t="s">
        <v>112</v>
      </c>
      <c r="E104" s="171">
        <v>5</v>
      </c>
      <c r="F104" s="172"/>
      <c r="G104" s="173">
        <f>ROUND(E104*F104,2)</f>
        <v>0</v>
      </c>
      <c r="H104" s="172">
        <v>0</v>
      </c>
      <c r="I104" s="173">
        <f>ROUND(E104*H104,2)</f>
        <v>0</v>
      </c>
      <c r="J104" s="172">
        <v>2380.4</v>
      </c>
      <c r="K104" s="173">
        <f>ROUND(E104*J104,2)</f>
        <v>11902</v>
      </c>
      <c r="L104" s="173">
        <v>21</v>
      </c>
      <c r="M104" s="173">
        <f>G104*(1+L104/100)</f>
        <v>0</v>
      </c>
      <c r="N104" s="171">
        <v>1.1310000000000001E-2</v>
      </c>
      <c r="O104" s="171">
        <f>ROUND(E104*N104,2)</f>
        <v>0.06</v>
      </c>
      <c r="P104" s="171">
        <v>0</v>
      </c>
      <c r="Q104" s="171">
        <f>ROUND(E104*P104,2)</f>
        <v>0</v>
      </c>
      <c r="R104" s="173"/>
      <c r="S104" s="173" t="s">
        <v>113</v>
      </c>
      <c r="T104" s="174" t="s">
        <v>114</v>
      </c>
      <c r="U104" s="157">
        <v>0</v>
      </c>
      <c r="V104" s="157">
        <f>ROUND(E104*U104,2)</f>
        <v>0</v>
      </c>
      <c r="W104" s="157"/>
      <c r="X104" s="157" t="s">
        <v>115</v>
      </c>
      <c r="Y104" s="157" t="s">
        <v>116</v>
      </c>
      <c r="Z104" s="147"/>
      <c r="AA104" s="147"/>
      <c r="AB104" s="147"/>
      <c r="AC104" s="147"/>
      <c r="AD104" s="147"/>
      <c r="AE104" s="147"/>
      <c r="AF104" s="147"/>
      <c r="AG104" s="147" t="s">
        <v>117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2" x14ac:dyDescent="0.25">
      <c r="A105" s="154"/>
      <c r="B105" s="155"/>
      <c r="C105" s="184" t="s">
        <v>231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119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5">
      <c r="A106" s="154"/>
      <c r="B106" s="155"/>
      <c r="C106" s="184" t="s">
        <v>232</v>
      </c>
      <c r="D106" s="158"/>
      <c r="E106" s="159">
        <v>5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119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5">
      <c r="A107" s="168">
        <v>34</v>
      </c>
      <c r="B107" s="169" t="s">
        <v>233</v>
      </c>
      <c r="C107" s="183" t="s">
        <v>234</v>
      </c>
      <c r="D107" s="170" t="s">
        <v>112</v>
      </c>
      <c r="E107" s="171">
        <v>459</v>
      </c>
      <c r="F107" s="172"/>
      <c r="G107" s="173">
        <f>ROUND(E107*F107,2)</f>
        <v>0</v>
      </c>
      <c r="H107" s="172">
        <v>0</v>
      </c>
      <c r="I107" s="173">
        <f>ROUND(E107*H107,2)</f>
        <v>0</v>
      </c>
      <c r="J107" s="172">
        <v>12.5</v>
      </c>
      <c r="K107" s="173">
        <f>ROUND(E107*J107,2)</f>
        <v>5737.5</v>
      </c>
      <c r="L107" s="173">
        <v>21</v>
      </c>
      <c r="M107" s="173">
        <f>G107*(1+L107/100)</f>
        <v>0</v>
      </c>
      <c r="N107" s="171">
        <v>0</v>
      </c>
      <c r="O107" s="171">
        <f>ROUND(E107*N107,2)</f>
        <v>0</v>
      </c>
      <c r="P107" s="171">
        <v>0</v>
      </c>
      <c r="Q107" s="171">
        <f>ROUND(E107*P107,2)</f>
        <v>0</v>
      </c>
      <c r="R107" s="173"/>
      <c r="S107" s="173" t="s">
        <v>113</v>
      </c>
      <c r="T107" s="174" t="s">
        <v>114</v>
      </c>
      <c r="U107" s="157">
        <v>0</v>
      </c>
      <c r="V107" s="157">
        <f>ROUND(E107*U107,2)</f>
        <v>0</v>
      </c>
      <c r="W107" s="157"/>
      <c r="X107" s="157" t="s">
        <v>115</v>
      </c>
      <c r="Y107" s="157" t="s">
        <v>116</v>
      </c>
      <c r="Z107" s="147"/>
      <c r="AA107" s="147"/>
      <c r="AB107" s="147"/>
      <c r="AC107" s="147"/>
      <c r="AD107" s="147"/>
      <c r="AE107" s="147"/>
      <c r="AF107" s="147"/>
      <c r="AG107" s="147" t="s">
        <v>117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2" x14ac:dyDescent="0.25">
      <c r="A108" s="154"/>
      <c r="B108" s="155"/>
      <c r="C108" s="184" t="s">
        <v>235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119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5">
      <c r="A109" s="154"/>
      <c r="B109" s="155"/>
      <c r="C109" s="184" t="s">
        <v>236</v>
      </c>
      <c r="D109" s="158"/>
      <c r="E109" s="159">
        <v>459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119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ht="20" outlineLevel="1" x14ac:dyDescent="0.25">
      <c r="A110" s="168">
        <v>35</v>
      </c>
      <c r="B110" s="169" t="s">
        <v>237</v>
      </c>
      <c r="C110" s="183" t="s">
        <v>238</v>
      </c>
      <c r="D110" s="170" t="s">
        <v>112</v>
      </c>
      <c r="E110" s="171">
        <v>5</v>
      </c>
      <c r="F110" s="172"/>
      <c r="G110" s="173">
        <f>ROUND(E110*F110,2)</f>
        <v>0</v>
      </c>
      <c r="H110" s="172">
        <v>0</v>
      </c>
      <c r="I110" s="173">
        <f>ROUND(E110*H110,2)</f>
        <v>0</v>
      </c>
      <c r="J110" s="172">
        <v>37.200000000000003</v>
      </c>
      <c r="K110" s="173">
        <f>ROUND(E110*J110,2)</f>
        <v>186</v>
      </c>
      <c r="L110" s="173">
        <v>21</v>
      </c>
      <c r="M110" s="173">
        <f>G110*(1+L110/100)</f>
        <v>0</v>
      </c>
      <c r="N110" s="171">
        <v>0</v>
      </c>
      <c r="O110" s="171">
        <f>ROUND(E110*N110,2)</f>
        <v>0</v>
      </c>
      <c r="P110" s="171">
        <v>0</v>
      </c>
      <c r="Q110" s="171">
        <f>ROUND(E110*P110,2)</f>
        <v>0</v>
      </c>
      <c r="R110" s="173"/>
      <c r="S110" s="173" t="s">
        <v>113</v>
      </c>
      <c r="T110" s="174" t="s">
        <v>114</v>
      </c>
      <c r="U110" s="157">
        <v>0</v>
      </c>
      <c r="V110" s="157">
        <f>ROUND(E110*U110,2)</f>
        <v>0</v>
      </c>
      <c r="W110" s="157"/>
      <c r="X110" s="157" t="s">
        <v>115</v>
      </c>
      <c r="Y110" s="157" t="s">
        <v>116</v>
      </c>
      <c r="Z110" s="147"/>
      <c r="AA110" s="147"/>
      <c r="AB110" s="147"/>
      <c r="AC110" s="147"/>
      <c r="AD110" s="147"/>
      <c r="AE110" s="147"/>
      <c r="AF110" s="147"/>
      <c r="AG110" s="147" t="s">
        <v>117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2" x14ac:dyDescent="0.25">
      <c r="A111" s="154"/>
      <c r="B111" s="155"/>
      <c r="C111" s="184" t="s">
        <v>231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119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5">
      <c r="A112" s="154"/>
      <c r="B112" s="155"/>
      <c r="C112" s="184" t="s">
        <v>232</v>
      </c>
      <c r="D112" s="158"/>
      <c r="E112" s="159">
        <v>5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119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5">
      <c r="A113" s="175">
        <v>36</v>
      </c>
      <c r="B113" s="176" t="s">
        <v>239</v>
      </c>
      <c r="C113" s="185" t="s">
        <v>240</v>
      </c>
      <c r="D113" s="177" t="s">
        <v>164</v>
      </c>
      <c r="E113" s="178">
        <v>4</v>
      </c>
      <c r="F113" s="179"/>
      <c r="G113" s="180">
        <f t="shared" ref="G113:G118" si="0">ROUND(E113*F113,2)</f>
        <v>0</v>
      </c>
      <c r="H113" s="179">
        <v>0</v>
      </c>
      <c r="I113" s="180">
        <f t="shared" ref="I113:I118" si="1">ROUND(E113*H113,2)</f>
        <v>0</v>
      </c>
      <c r="J113" s="179">
        <v>448.8</v>
      </c>
      <c r="K113" s="180">
        <f t="shared" ref="K113:K118" si="2">ROUND(E113*J113,2)</f>
        <v>1795.2</v>
      </c>
      <c r="L113" s="180">
        <v>21</v>
      </c>
      <c r="M113" s="180">
        <f t="shared" ref="M113:M118" si="3">G113*(1+L113/100)</f>
        <v>0</v>
      </c>
      <c r="N113" s="178">
        <v>8.0000000000000004E-4</v>
      </c>
      <c r="O113" s="178">
        <f t="shared" ref="O113:O118" si="4">ROUND(E113*N113,2)</f>
        <v>0</v>
      </c>
      <c r="P113" s="178">
        <v>0</v>
      </c>
      <c r="Q113" s="178">
        <f t="shared" ref="Q113:Q118" si="5">ROUND(E113*P113,2)</f>
        <v>0</v>
      </c>
      <c r="R113" s="180"/>
      <c r="S113" s="180" t="s">
        <v>113</v>
      </c>
      <c r="T113" s="181" t="s">
        <v>114</v>
      </c>
      <c r="U113" s="157">
        <v>0</v>
      </c>
      <c r="V113" s="157">
        <f t="shared" ref="V113:V118" si="6">ROUND(E113*U113,2)</f>
        <v>0</v>
      </c>
      <c r="W113" s="157"/>
      <c r="X113" s="157" t="s">
        <v>115</v>
      </c>
      <c r="Y113" s="157" t="s">
        <v>116</v>
      </c>
      <c r="Z113" s="147"/>
      <c r="AA113" s="147"/>
      <c r="AB113" s="147"/>
      <c r="AC113" s="147"/>
      <c r="AD113" s="147"/>
      <c r="AE113" s="147"/>
      <c r="AF113" s="147"/>
      <c r="AG113" s="147" t="s">
        <v>117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0" outlineLevel="1" x14ac:dyDescent="0.25">
      <c r="A114" s="175">
        <v>37</v>
      </c>
      <c r="B114" s="176" t="s">
        <v>241</v>
      </c>
      <c r="C114" s="185" t="s">
        <v>242</v>
      </c>
      <c r="D114" s="177" t="s">
        <v>164</v>
      </c>
      <c r="E114" s="178">
        <v>2</v>
      </c>
      <c r="F114" s="179"/>
      <c r="G114" s="180">
        <f t="shared" si="0"/>
        <v>0</v>
      </c>
      <c r="H114" s="179">
        <v>0</v>
      </c>
      <c r="I114" s="180">
        <f t="shared" si="1"/>
        <v>0</v>
      </c>
      <c r="J114" s="179">
        <v>155.69999999999999</v>
      </c>
      <c r="K114" s="180">
        <f t="shared" si="2"/>
        <v>311.39999999999998</v>
      </c>
      <c r="L114" s="180">
        <v>21</v>
      </c>
      <c r="M114" s="180">
        <f t="shared" si="3"/>
        <v>0</v>
      </c>
      <c r="N114" s="178">
        <v>2.9999999999999997E-4</v>
      </c>
      <c r="O114" s="178">
        <f t="shared" si="4"/>
        <v>0</v>
      </c>
      <c r="P114" s="178">
        <v>0</v>
      </c>
      <c r="Q114" s="178">
        <f t="shared" si="5"/>
        <v>0</v>
      </c>
      <c r="R114" s="180"/>
      <c r="S114" s="180" t="s">
        <v>113</v>
      </c>
      <c r="T114" s="181" t="s">
        <v>114</v>
      </c>
      <c r="U114" s="157">
        <v>0</v>
      </c>
      <c r="V114" s="157">
        <f t="shared" si="6"/>
        <v>0</v>
      </c>
      <c r="W114" s="157"/>
      <c r="X114" s="157" t="s">
        <v>115</v>
      </c>
      <c r="Y114" s="157" t="s">
        <v>116</v>
      </c>
      <c r="Z114" s="147"/>
      <c r="AA114" s="147"/>
      <c r="AB114" s="147"/>
      <c r="AC114" s="147"/>
      <c r="AD114" s="147"/>
      <c r="AE114" s="147"/>
      <c r="AF114" s="147"/>
      <c r="AG114" s="147" t="s">
        <v>117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ht="20" outlineLevel="1" x14ac:dyDescent="0.25">
      <c r="A115" s="175">
        <v>38</v>
      </c>
      <c r="B115" s="176" t="s">
        <v>243</v>
      </c>
      <c r="C115" s="185" t="s">
        <v>244</v>
      </c>
      <c r="D115" s="177" t="s">
        <v>164</v>
      </c>
      <c r="E115" s="178">
        <v>6</v>
      </c>
      <c r="F115" s="179"/>
      <c r="G115" s="180">
        <f t="shared" si="0"/>
        <v>0</v>
      </c>
      <c r="H115" s="179">
        <v>0</v>
      </c>
      <c r="I115" s="180">
        <f t="shared" si="1"/>
        <v>0</v>
      </c>
      <c r="J115" s="179">
        <v>167.5</v>
      </c>
      <c r="K115" s="180">
        <f t="shared" si="2"/>
        <v>1005</v>
      </c>
      <c r="L115" s="180">
        <v>21</v>
      </c>
      <c r="M115" s="180">
        <f t="shared" si="3"/>
        <v>0</v>
      </c>
      <c r="N115" s="178">
        <v>3.2000000000000003E-4</v>
      </c>
      <c r="O115" s="178">
        <f t="shared" si="4"/>
        <v>0</v>
      </c>
      <c r="P115" s="178">
        <v>0</v>
      </c>
      <c r="Q115" s="178">
        <f t="shared" si="5"/>
        <v>0</v>
      </c>
      <c r="R115" s="180"/>
      <c r="S115" s="180" t="s">
        <v>113</v>
      </c>
      <c r="T115" s="181" t="s">
        <v>114</v>
      </c>
      <c r="U115" s="157">
        <v>0</v>
      </c>
      <c r="V115" s="157">
        <f t="shared" si="6"/>
        <v>0</v>
      </c>
      <c r="W115" s="157"/>
      <c r="X115" s="157" t="s">
        <v>115</v>
      </c>
      <c r="Y115" s="157" t="s">
        <v>116</v>
      </c>
      <c r="Z115" s="147"/>
      <c r="AA115" s="147"/>
      <c r="AB115" s="147"/>
      <c r="AC115" s="147"/>
      <c r="AD115" s="147"/>
      <c r="AE115" s="147"/>
      <c r="AF115" s="147"/>
      <c r="AG115" s="147" t="s">
        <v>117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5">
      <c r="A116" s="175">
        <v>39</v>
      </c>
      <c r="B116" s="176" t="s">
        <v>245</v>
      </c>
      <c r="C116" s="185" t="s">
        <v>246</v>
      </c>
      <c r="D116" s="177" t="s">
        <v>164</v>
      </c>
      <c r="E116" s="178">
        <v>24</v>
      </c>
      <c r="F116" s="179"/>
      <c r="G116" s="180">
        <f t="shared" si="0"/>
        <v>0</v>
      </c>
      <c r="H116" s="179">
        <v>0</v>
      </c>
      <c r="I116" s="180">
        <f t="shared" si="1"/>
        <v>0</v>
      </c>
      <c r="J116" s="179">
        <v>303</v>
      </c>
      <c r="K116" s="180">
        <f t="shared" si="2"/>
        <v>7272</v>
      </c>
      <c r="L116" s="180">
        <v>21</v>
      </c>
      <c r="M116" s="180">
        <f t="shared" si="3"/>
        <v>0</v>
      </c>
      <c r="N116" s="178">
        <v>5.4000000000000001E-4</v>
      </c>
      <c r="O116" s="178">
        <f t="shared" si="4"/>
        <v>0.01</v>
      </c>
      <c r="P116" s="178">
        <v>0</v>
      </c>
      <c r="Q116" s="178">
        <f t="shared" si="5"/>
        <v>0</v>
      </c>
      <c r="R116" s="180"/>
      <c r="S116" s="180" t="s">
        <v>113</v>
      </c>
      <c r="T116" s="181" t="s">
        <v>114</v>
      </c>
      <c r="U116" s="157">
        <v>0</v>
      </c>
      <c r="V116" s="157">
        <f t="shared" si="6"/>
        <v>0</v>
      </c>
      <c r="W116" s="157"/>
      <c r="X116" s="157" t="s">
        <v>115</v>
      </c>
      <c r="Y116" s="157" t="s">
        <v>116</v>
      </c>
      <c r="Z116" s="147"/>
      <c r="AA116" s="147"/>
      <c r="AB116" s="147"/>
      <c r="AC116" s="147"/>
      <c r="AD116" s="147"/>
      <c r="AE116" s="147"/>
      <c r="AF116" s="147"/>
      <c r="AG116" s="147" t="s">
        <v>117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5">
      <c r="A117" s="175">
        <v>40</v>
      </c>
      <c r="B117" s="176" t="s">
        <v>247</v>
      </c>
      <c r="C117" s="185" t="s">
        <v>248</v>
      </c>
      <c r="D117" s="177" t="s">
        <v>164</v>
      </c>
      <c r="E117" s="178">
        <v>2</v>
      </c>
      <c r="F117" s="179"/>
      <c r="G117" s="180">
        <f t="shared" si="0"/>
        <v>0</v>
      </c>
      <c r="H117" s="179">
        <v>0</v>
      </c>
      <c r="I117" s="180">
        <f t="shared" si="1"/>
        <v>0</v>
      </c>
      <c r="J117" s="179">
        <v>850.6</v>
      </c>
      <c r="K117" s="180">
        <f t="shared" si="2"/>
        <v>1701.2</v>
      </c>
      <c r="L117" s="180">
        <v>21</v>
      </c>
      <c r="M117" s="180">
        <f t="shared" si="3"/>
        <v>0</v>
      </c>
      <c r="N117" s="178">
        <v>1.15E-3</v>
      </c>
      <c r="O117" s="178">
        <f t="shared" si="4"/>
        <v>0</v>
      </c>
      <c r="P117" s="178">
        <v>0</v>
      </c>
      <c r="Q117" s="178">
        <f t="shared" si="5"/>
        <v>0</v>
      </c>
      <c r="R117" s="180"/>
      <c r="S117" s="180" t="s">
        <v>113</v>
      </c>
      <c r="T117" s="181" t="s">
        <v>114</v>
      </c>
      <c r="U117" s="157">
        <v>0</v>
      </c>
      <c r="V117" s="157">
        <f t="shared" si="6"/>
        <v>0</v>
      </c>
      <c r="W117" s="157"/>
      <c r="X117" s="157" t="s">
        <v>115</v>
      </c>
      <c r="Y117" s="157" t="s">
        <v>116</v>
      </c>
      <c r="Z117" s="147"/>
      <c r="AA117" s="147"/>
      <c r="AB117" s="147"/>
      <c r="AC117" s="147"/>
      <c r="AD117" s="147"/>
      <c r="AE117" s="147"/>
      <c r="AF117" s="147"/>
      <c r="AG117" s="147" t="s">
        <v>117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20" outlineLevel="1" x14ac:dyDescent="0.25">
      <c r="A118" s="175">
        <v>41</v>
      </c>
      <c r="B118" s="176" t="s">
        <v>249</v>
      </c>
      <c r="C118" s="185" t="s">
        <v>250</v>
      </c>
      <c r="D118" s="177" t="s">
        <v>0</v>
      </c>
      <c r="E118" s="178">
        <v>2109.0500000000002</v>
      </c>
      <c r="F118" s="179"/>
      <c r="G118" s="180">
        <f t="shared" si="0"/>
        <v>0</v>
      </c>
      <c r="H118" s="179">
        <v>0</v>
      </c>
      <c r="I118" s="180">
        <f t="shared" si="1"/>
        <v>0</v>
      </c>
      <c r="J118" s="179">
        <v>1.75</v>
      </c>
      <c r="K118" s="180">
        <f t="shared" si="2"/>
        <v>3690.84</v>
      </c>
      <c r="L118" s="180">
        <v>21</v>
      </c>
      <c r="M118" s="180">
        <f t="shared" si="3"/>
        <v>0</v>
      </c>
      <c r="N118" s="178">
        <v>0</v>
      </c>
      <c r="O118" s="178">
        <f t="shared" si="4"/>
        <v>0</v>
      </c>
      <c r="P118" s="178">
        <v>0</v>
      </c>
      <c r="Q118" s="178">
        <f t="shared" si="5"/>
        <v>0</v>
      </c>
      <c r="R118" s="180"/>
      <c r="S118" s="180" t="s">
        <v>113</v>
      </c>
      <c r="T118" s="181" t="s">
        <v>114</v>
      </c>
      <c r="U118" s="157">
        <v>0</v>
      </c>
      <c r="V118" s="157">
        <f t="shared" si="6"/>
        <v>0</v>
      </c>
      <c r="W118" s="157"/>
      <c r="X118" s="157" t="s">
        <v>115</v>
      </c>
      <c r="Y118" s="157" t="s">
        <v>116</v>
      </c>
      <c r="Z118" s="147"/>
      <c r="AA118" s="147"/>
      <c r="AB118" s="147"/>
      <c r="AC118" s="147"/>
      <c r="AD118" s="147"/>
      <c r="AE118" s="147"/>
      <c r="AF118" s="147"/>
      <c r="AG118" s="147" t="s">
        <v>117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ht="13" x14ac:dyDescent="0.25">
      <c r="A119" s="161" t="s">
        <v>108</v>
      </c>
      <c r="B119" s="162" t="s">
        <v>70</v>
      </c>
      <c r="C119" s="182" t="s">
        <v>71</v>
      </c>
      <c r="D119" s="163"/>
      <c r="E119" s="164"/>
      <c r="F119" s="165"/>
      <c r="G119" s="165">
        <f>SUMIF(AG120:AG215,"&lt;&gt;NOR",G120:G215)</f>
        <v>0</v>
      </c>
      <c r="H119" s="165"/>
      <c r="I119" s="165">
        <f>SUM(I120:I215)</f>
        <v>136557</v>
      </c>
      <c r="J119" s="165"/>
      <c r="K119" s="165">
        <f>SUM(K120:K215)</f>
        <v>46002.41</v>
      </c>
      <c r="L119" s="165"/>
      <c r="M119" s="165">
        <f>SUM(M120:M215)</f>
        <v>0</v>
      </c>
      <c r="N119" s="164"/>
      <c r="O119" s="164">
        <f>SUM(O120:O215)</f>
        <v>6.9999999999999993E-2</v>
      </c>
      <c r="P119" s="164"/>
      <c r="Q119" s="164">
        <f>SUM(Q120:Q215)</f>
        <v>0.02</v>
      </c>
      <c r="R119" s="165"/>
      <c r="S119" s="165"/>
      <c r="T119" s="166"/>
      <c r="U119" s="160"/>
      <c r="V119" s="160">
        <f>SUM(V120:V215)</f>
        <v>0</v>
      </c>
      <c r="W119" s="160"/>
      <c r="X119" s="160"/>
      <c r="Y119" s="160"/>
      <c r="AG119" t="s">
        <v>109</v>
      </c>
    </row>
    <row r="120" spans="1:60" outlineLevel="1" x14ac:dyDescent="0.25">
      <c r="A120" s="168">
        <v>42</v>
      </c>
      <c r="B120" s="169" t="s">
        <v>251</v>
      </c>
      <c r="C120" s="183" t="s">
        <v>252</v>
      </c>
      <c r="D120" s="170" t="s">
        <v>195</v>
      </c>
      <c r="E120" s="171">
        <v>2</v>
      </c>
      <c r="F120" s="172"/>
      <c r="G120" s="173">
        <f>ROUND(E120*F120,2)</f>
        <v>0</v>
      </c>
      <c r="H120" s="172">
        <v>0</v>
      </c>
      <c r="I120" s="173">
        <f>ROUND(E120*H120,2)</f>
        <v>0</v>
      </c>
      <c r="J120" s="172">
        <v>2811.4</v>
      </c>
      <c r="K120" s="173">
        <f>ROUND(E120*J120,2)</f>
        <v>5622.8</v>
      </c>
      <c r="L120" s="173">
        <v>21</v>
      </c>
      <c r="M120" s="173">
        <f>G120*(1+L120/100)</f>
        <v>0</v>
      </c>
      <c r="N120" s="171">
        <v>1.1679999999999999E-2</v>
      </c>
      <c r="O120" s="171">
        <f>ROUND(E120*N120,2)</f>
        <v>0.02</v>
      </c>
      <c r="P120" s="171">
        <v>0</v>
      </c>
      <c r="Q120" s="171">
        <f>ROUND(E120*P120,2)</f>
        <v>0</v>
      </c>
      <c r="R120" s="173"/>
      <c r="S120" s="173" t="s">
        <v>113</v>
      </c>
      <c r="T120" s="174" t="s">
        <v>114</v>
      </c>
      <c r="U120" s="157">
        <v>0</v>
      </c>
      <c r="V120" s="157">
        <f>ROUND(E120*U120,2)</f>
        <v>0</v>
      </c>
      <c r="W120" s="157"/>
      <c r="X120" s="157" t="s">
        <v>115</v>
      </c>
      <c r="Y120" s="157" t="s">
        <v>116</v>
      </c>
      <c r="Z120" s="147"/>
      <c r="AA120" s="147"/>
      <c r="AB120" s="147"/>
      <c r="AC120" s="147"/>
      <c r="AD120" s="147"/>
      <c r="AE120" s="147"/>
      <c r="AF120" s="147"/>
      <c r="AG120" s="147" t="s">
        <v>117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5">
      <c r="A121" s="154"/>
      <c r="B121" s="155"/>
      <c r="C121" s="184" t="s">
        <v>253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119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5">
      <c r="A122" s="154"/>
      <c r="B122" s="155"/>
      <c r="C122" s="184" t="s">
        <v>174</v>
      </c>
      <c r="D122" s="158"/>
      <c r="E122" s="159">
        <v>2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119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0" outlineLevel="1" x14ac:dyDescent="0.25">
      <c r="A123" s="168">
        <v>43</v>
      </c>
      <c r="B123" s="169" t="s">
        <v>254</v>
      </c>
      <c r="C123" s="183" t="s">
        <v>255</v>
      </c>
      <c r="D123" s="170" t="s">
        <v>164</v>
      </c>
      <c r="E123" s="171">
        <v>32</v>
      </c>
      <c r="F123" s="172"/>
      <c r="G123" s="173">
        <f>ROUND(E123*F123,2)</f>
        <v>0</v>
      </c>
      <c r="H123" s="172">
        <v>0</v>
      </c>
      <c r="I123" s="173">
        <f>ROUND(E123*H123,2)</f>
        <v>0</v>
      </c>
      <c r="J123" s="172">
        <v>111.6</v>
      </c>
      <c r="K123" s="173">
        <f>ROUND(E123*J123,2)</f>
        <v>3571.2</v>
      </c>
      <c r="L123" s="173">
        <v>21</v>
      </c>
      <c r="M123" s="173">
        <f>G123*(1+L123/100)</f>
        <v>0</v>
      </c>
      <c r="N123" s="171">
        <v>9.0000000000000006E-5</v>
      </c>
      <c r="O123" s="171">
        <f>ROUND(E123*N123,2)</f>
        <v>0</v>
      </c>
      <c r="P123" s="171">
        <v>4.4999999999999999E-4</v>
      </c>
      <c r="Q123" s="171">
        <f>ROUND(E123*P123,2)</f>
        <v>0.01</v>
      </c>
      <c r="R123" s="173"/>
      <c r="S123" s="173" t="s">
        <v>113</v>
      </c>
      <c r="T123" s="174" t="s">
        <v>114</v>
      </c>
      <c r="U123" s="157">
        <v>0</v>
      </c>
      <c r="V123" s="157">
        <f>ROUND(E123*U123,2)</f>
        <v>0</v>
      </c>
      <c r="W123" s="157"/>
      <c r="X123" s="157" t="s">
        <v>115</v>
      </c>
      <c r="Y123" s="157" t="s">
        <v>116</v>
      </c>
      <c r="Z123" s="147"/>
      <c r="AA123" s="147"/>
      <c r="AB123" s="147"/>
      <c r="AC123" s="147"/>
      <c r="AD123" s="147"/>
      <c r="AE123" s="147"/>
      <c r="AF123" s="147"/>
      <c r="AG123" s="147" t="s">
        <v>117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2" x14ac:dyDescent="0.25">
      <c r="A124" s="154"/>
      <c r="B124" s="155"/>
      <c r="C124" s="184" t="s">
        <v>256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119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5">
      <c r="A125" s="154"/>
      <c r="B125" s="155"/>
      <c r="C125" s="184" t="s">
        <v>257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119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5">
      <c r="A126" s="154"/>
      <c r="B126" s="155"/>
      <c r="C126" s="184" t="s">
        <v>258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119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5">
      <c r="A127" s="154"/>
      <c r="B127" s="155"/>
      <c r="C127" s="184" t="s">
        <v>259</v>
      </c>
      <c r="D127" s="158"/>
      <c r="E127" s="159">
        <v>32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119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0" outlineLevel="1" x14ac:dyDescent="0.25">
      <c r="A128" s="168">
        <v>44</v>
      </c>
      <c r="B128" s="169" t="s">
        <v>260</v>
      </c>
      <c r="C128" s="183" t="s">
        <v>261</v>
      </c>
      <c r="D128" s="170" t="s">
        <v>164</v>
      </c>
      <c r="E128" s="171">
        <v>6</v>
      </c>
      <c r="F128" s="172"/>
      <c r="G128" s="173">
        <f>ROUND(E128*F128,2)</f>
        <v>0</v>
      </c>
      <c r="H128" s="172">
        <v>0</v>
      </c>
      <c r="I128" s="173">
        <f>ROUND(E128*H128,2)</f>
        <v>0</v>
      </c>
      <c r="J128" s="172">
        <v>154.5</v>
      </c>
      <c r="K128" s="173">
        <f>ROUND(E128*J128,2)</f>
        <v>927</v>
      </c>
      <c r="L128" s="173">
        <v>21</v>
      </c>
      <c r="M128" s="173">
        <f>G128*(1+L128/100)</f>
        <v>0</v>
      </c>
      <c r="N128" s="171">
        <v>1.2999999999999999E-4</v>
      </c>
      <c r="O128" s="171">
        <f>ROUND(E128*N128,2)</f>
        <v>0</v>
      </c>
      <c r="P128" s="171">
        <v>1.1000000000000001E-3</v>
      </c>
      <c r="Q128" s="171">
        <f>ROUND(E128*P128,2)</f>
        <v>0.01</v>
      </c>
      <c r="R128" s="173"/>
      <c r="S128" s="173" t="s">
        <v>113</v>
      </c>
      <c r="T128" s="174" t="s">
        <v>114</v>
      </c>
      <c r="U128" s="157">
        <v>0</v>
      </c>
      <c r="V128" s="157">
        <f>ROUND(E128*U128,2)</f>
        <v>0</v>
      </c>
      <c r="W128" s="157"/>
      <c r="X128" s="157" t="s">
        <v>115</v>
      </c>
      <c r="Y128" s="157" t="s">
        <v>116</v>
      </c>
      <c r="Z128" s="147"/>
      <c r="AA128" s="147"/>
      <c r="AB128" s="147"/>
      <c r="AC128" s="147"/>
      <c r="AD128" s="147"/>
      <c r="AE128" s="147"/>
      <c r="AF128" s="147"/>
      <c r="AG128" s="147" t="s">
        <v>117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2" x14ac:dyDescent="0.25">
      <c r="A129" s="154"/>
      <c r="B129" s="155"/>
      <c r="C129" s="184" t="s">
        <v>262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119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5">
      <c r="A130" s="154"/>
      <c r="B130" s="155"/>
      <c r="C130" s="184" t="s">
        <v>263</v>
      </c>
      <c r="D130" s="158"/>
      <c r="E130" s="159">
        <v>6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119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5">
      <c r="A131" s="168">
        <v>45</v>
      </c>
      <c r="B131" s="169" t="s">
        <v>264</v>
      </c>
      <c r="C131" s="183" t="s">
        <v>265</v>
      </c>
      <c r="D131" s="170" t="s">
        <v>164</v>
      </c>
      <c r="E131" s="171">
        <v>2</v>
      </c>
      <c r="F131" s="172"/>
      <c r="G131" s="173">
        <f>ROUND(E131*F131,2)</f>
        <v>0</v>
      </c>
      <c r="H131" s="172">
        <v>1924</v>
      </c>
      <c r="I131" s="173">
        <f>ROUND(E131*H131,2)</f>
        <v>3848</v>
      </c>
      <c r="J131" s="172">
        <v>0</v>
      </c>
      <c r="K131" s="173">
        <f>ROUND(E131*J131,2)</f>
        <v>0</v>
      </c>
      <c r="L131" s="173">
        <v>21</v>
      </c>
      <c r="M131" s="173">
        <f>G131*(1+L131/100)</f>
        <v>0</v>
      </c>
      <c r="N131" s="171">
        <v>0</v>
      </c>
      <c r="O131" s="171">
        <f>ROUND(E131*N131,2)</f>
        <v>0</v>
      </c>
      <c r="P131" s="171">
        <v>0</v>
      </c>
      <c r="Q131" s="171">
        <f>ROUND(E131*P131,2)</f>
        <v>0</v>
      </c>
      <c r="R131" s="173"/>
      <c r="S131" s="173" t="s">
        <v>123</v>
      </c>
      <c r="T131" s="174" t="s">
        <v>124</v>
      </c>
      <c r="U131" s="157">
        <v>0</v>
      </c>
      <c r="V131" s="157">
        <f>ROUND(E131*U131,2)</f>
        <v>0</v>
      </c>
      <c r="W131" s="157"/>
      <c r="X131" s="157" t="s">
        <v>125</v>
      </c>
      <c r="Y131" s="157" t="s">
        <v>116</v>
      </c>
      <c r="Z131" s="147"/>
      <c r="AA131" s="147"/>
      <c r="AB131" s="147"/>
      <c r="AC131" s="147"/>
      <c r="AD131" s="147"/>
      <c r="AE131" s="147"/>
      <c r="AF131" s="147"/>
      <c r="AG131" s="147" t="s">
        <v>126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5">
      <c r="A132" s="154"/>
      <c r="B132" s="155"/>
      <c r="C132" s="184" t="s">
        <v>266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119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5">
      <c r="A133" s="154"/>
      <c r="B133" s="155"/>
      <c r="C133" s="184" t="s">
        <v>174</v>
      </c>
      <c r="D133" s="158"/>
      <c r="E133" s="159">
        <v>2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119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5">
      <c r="A134" s="168">
        <v>46</v>
      </c>
      <c r="B134" s="169" t="s">
        <v>267</v>
      </c>
      <c r="C134" s="183" t="s">
        <v>268</v>
      </c>
      <c r="D134" s="170" t="s">
        <v>164</v>
      </c>
      <c r="E134" s="171">
        <v>24</v>
      </c>
      <c r="F134" s="172"/>
      <c r="G134" s="173">
        <f>ROUND(E134*F134,2)</f>
        <v>0</v>
      </c>
      <c r="H134" s="172">
        <v>171</v>
      </c>
      <c r="I134" s="173">
        <f>ROUND(E134*H134,2)</f>
        <v>4104</v>
      </c>
      <c r="J134" s="172">
        <v>0</v>
      </c>
      <c r="K134" s="173">
        <f>ROUND(E134*J134,2)</f>
        <v>0</v>
      </c>
      <c r="L134" s="173">
        <v>21</v>
      </c>
      <c r="M134" s="173">
        <f>G134*(1+L134/100)</f>
        <v>0</v>
      </c>
      <c r="N134" s="171">
        <v>0</v>
      </c>
      <c r="O134" s="171">
        <f>ROUND(E134*N134,2)</f>
        <v>0</v>
      </c>
      <c r="P134" s="171">
        <v>0</v>
      </c>
      <c r="Q134" s="171">
        <f>ROUND(E134*P134,2)</f>
        <v>0</v>
      </c>
      <c r="R134" s="173"/>
      <c r="S134" s="173" t="s">
        <v>123</v>
      </c>
      <c r="T134" s="174" t="s">
        <v>124</v>
      </c>
      <c r="U134" s="157">
        <v>0</v>
      </c>
      <c r="V134" s="157">
        <f>ROUND(E134*U134,2)</f>
        <v>0</v>
      </c>
      <c r="W134" s="157"/>
      <c r="X134" s="157" t="s">
        <v>125</v>
      </c>
      <c r="Y134" s="157" t="s">
        <v>116</v>
      </c>
      <c r="Z134" s="147"/>
      <c r="AA134" s="147"/>
      <c r="AB134" s="147"/>
      <c r="AC134" s="147"/>
      <c r="AD134" s="147"/>
      <c r="AE134" s="147"/>
      <c r="AF134" s="147"/>
      <c r="AG134" s="147" t="s">
        <v>126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2" x14ac:dyDescent="0.25">
      <c r="A135" s="154"/>
      <c r="B135" s="155"/>
      <c r="C135" s="184" t="s">
        <v>269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119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5">
      <c r="A136" s="154"/>
      <c r="B136" s="155"/>
      <c r="C136" s="184" t="s">
        <v>270</v>
      </c>
      <c r="D136" s="158"/>
      <c r="E136" s="159">
        <v>24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119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5">
      <c r="A137" s="168">
        <v>47</v>
      </c>
      <c r="B137" s="169" t="s">
        <v>271</v>
      </c>
      <c r="C137" s="183" t="s">
        <v>272</v>
      </c>
      <c r="D137" s="170" t="s">
        <v>164</v>
      </c>
      <c r="E137" s="171">
        <v>8</v>
      </c>
      <c r="F137" s="172"/>
      <c r="G137" s="173">
        <f>ROUND(E137*F137,2)</f>
        <v>0</v>
      </c>
      <c r="H137" s="172">
        <v>406</v>
      </c>
      <c r="I137" s="173">
        <f>ROUND(E137*H137,2)</f>
        <v>3248</v>
      </c>
      <c r="J137" s="172">
        <v>0</v>
      </c>
      <c r="K137" s="173">
        <f>ROUND(E137*J137,2)</f>
        <v>0</v>
      </c>
      <c r="L137" s="173">
        <v>21</v>
      </c>
      <c r="M137" s="173">
        <f>G137*(1+L137/100)</f>
        <v>0</v>
      </c>
      <c r="N137" s="171">
        <v>0</v>
      </c>
      <c r="O137" s="171">
        <f>ROUND(E137*N137,2)</f>
        <v>0</v>
      </c>
      <c r="P137" s="171">
        <v>0</v>
      </c>
      <c r="Q137" s="171">
        <f>ROUND(E137*P137,2)</f>
        <v>0</v>
      </c>
      <c r="R137" s="173"/>
      <c r="S137" s="173" t="s">
        <v>123</v>
      </c>
      <c r="T137" s="174" t="s">
        <v>124</v>
      </c>
      <c r="U137" s="157">
        <v>0</v>
      </c>
      <c r="V137" s="157">
        <f>ROUND(E137*U137,2)</f>
        <v>0</v>
      </c>
      <c r="W137" s="157"/>
      <c r="X137" s="157" t="s">
        <v>125</v>
      </c>
      <c r="Y137" s="157" t="s">
        <v>116</v>
      </c>
      <c r="Z137" s="147"/>
      <c r="AA137" s="147"/>
      <c r="AB137" s="147"/>
      <c r="AC137" s="147"/>
      <c r="AD137" s="147"/>
      <c r="AE137" s="147"/>
      <c r="AF137" s="147"/>
      <c r="AG137" s="147" t="s">
        <v>126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5">
      <c r="A138" s="154"/>
      <c r="B138" s="155"/>
      <c r="C138" s="184" t="s">
        <v>273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119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5">
      <c r="A139" s="154"/>
      <c r="B139" s="155"/>
      <c r="C139" s="184" t="s">
        <v>274</v>
      </c>
      <c r="D139" s="158"/>
      <c r="E139" s="159">
        <v>8</v>
      </c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119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5">
      <c r="A140" s="168">
        <v>48</v>
      </c>
      <c r="B140" s="169" t="s">
        <v>275</v>
      </c>
      <c r="C140" s="183" t="s">
        <v>276</v>
      </c>
      <c r="D140" s="170" t="s">
        <v>164</v>
      </c>
      <c r="E140" s="171">
        <v>4</v>
      </c>
      <c r="F140" s="172"/>
      <c r="G140" s="173">
        <f>ROUND(E140*F140,2)</f>
        <v>0</v>
      </c>
      <c r="H140" s="172">
        <v>643</v>
      </c>
      <c r="I140" s="173">
        <f>ROUND(E140*H140,2)</f>
        <v>2572</v>
      </c>
      <c r="J140" s="172">
        <v>0</v>
      </c>
      <c r="K140" s="173">
        <f>ROUND(E140*J140,2)</f>
        <v>0</v>
      </c>
      <c r="L140" s="173">
        <v>21</v>
      </c>
      <c r="M140" s="173">
        <f>G140*(1+L140/100)</f>
        <v>0</v>
      </c>
      <c r="N140" s="171">
        <v>0</v>
      </c>
      <c r="O140" s="171">
        <f>ROUND(E140*N140,2)</f>
        <v>0</v>
      </c>
      <c r="P140" s="171">
        <v>0</v>
      </c>
      <c r="Q140" s="171">
        <f>ROUND(E140*P140,2)</f>
        <v>0</v>
      </c>
      <c r="R140" s="173"/>
      <c r="S140" s="173" t="s">
        <v>123</v>
      </c>
      <c r="T140" s="174" t="s">
        <v>124</v>
      </c>
      <c r="U140" s="157">
        <v>0</v>
      </c>
      <c r="V140" s="157">
        <f>ROUND(E140*U140,2)</f>
        <v>0</v>
      </c>
      <c r="W140" s="157"/>
      <c r="X140" s="157" t="s">
        <v>125</v>
      </c>
      <c r="Y140" s="157" t="s">
        <v>116</v>
      </c>
      <c r="Z140" s="147"/>
      <c r="AA140" s="147"/>
      <c r="AB140" s="147"/>
      <c r="AC140" s="147"/>
      <c r="AD140" s="147"/>
      <c r="AE140" s="147"/>
      <c r="AF140" s="147"/>
      <c r="AG140" s="147" t="s">
        <v>126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2" x14ac:dyDescent="0.25">
      <c r="A141" s="154"/>
      <c r="B141" s="155"/>
      <c r="C141" s="184" t="s">
        <v>177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119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5">
      <c r="A142" s="154"/>
      <c r="B142" s="155"/>
      <c r="C142" s="184" t="s">
        <v>153</v>
      </c>
      <c r="D142" s="158"/>
      <c r="E142" s="159">
        <v>4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119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5">
      <c r="A143" s="168">
        <v>49</v>
      </c>
      <c r="B143" s="169" t="s">
        <v>277</v>
      </c>
      <c r="C143" s="183" t="s">
        <v>278</v>
      </c>
      <c r="D143" s="170" t="s">
        <v>164</v>
      </c>
      <c r="E143" s="171">
        <v>6</v>
      </c>
      <c r="F143" s="172"/>
      <c r="G143" s="173">
        <f>ROUND(E143*F143,2)</f>
        <v>0</v>
      </c>
      <c r="H143" s="172">
        <v>377</v>
      </c>
      <c r="I143" s="173">
        <f>ROUND(E143*H143,2)</f>
        <v>2262</v>
      </c>
      <c r="J143" s="172">
        <v>0</v>
      </c>
      <c r="K143" s="173">
        <f>ROUND(E143*J143,2)</f>
        <v>0</v>
      </c>
      <c r="L143" s="173">
        <v>21</v>
      </c>
      <c r="M143" s="173">
        <f>G143*(1+L143/100)</f>
        <v>0</v>
      </c>
      <c r="N143" s="171">
        <v>0</v>
      </c>
      <c r="O143" s="171">
        <f>ROUND(E143*N143,2)</f>
        <v>0</v>
      </c>
      <c r="P143" s="171">
        <v>0</v>
      </c>
      <c r="Q143" s="171">
        <f>ROUND(E143*P143,2)</f>
        <v>0</v>
      </c>
      <c r="R143" s="173"/>
      <c r="S143" s="173" t="s">
        <v>123</v>
      </c>
      <c r="T143" s="174" t="s">
        <v>124</v>
      </c>
      <c r="U143" s="157">
        <v>0</v>
      </c>
      <c r="V143" s="157">
        <f>ROUND(E143*U143,2)</f>
        <v>0</v>
      </c>
      <c r="W143" s="157"/>
      <c r="X143" s="157" t="s">
        <v>125</v>
      </c>
      <c r="Y143" s="157" t="s">
        <v>116</v>
      </c>
      <c r="Z143" s="147"/>
      <c r="AA143" s="147"/>
      <c r="AB143" s="147"/>
      <c r="AC143" s="147"/>
      <c r="AD143" s="147"/>
      <c r="AE143" s="147"/>
      <c r="AF143" s="147"/>
      <c r="AG143" s="147" t="s">
        <v>126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5">
      <c r="A144" s="154"/>
      <c r="B144" s="155"/>
      <c r="C144" s="184" t="s">
        <v>279</v>
      </c>
      <c r="D144" s="158"/>
      <c r="E144" s="159"/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119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5">
      <c r="A145" s="154"/>
      <c r="B145" s="155"/>
      <c r="C145" s="184" t="s">
        <v>263</v>
      </c>
      <c r="D145" s="158"/>
      <c r="E145" s="159">
        <v>6</v>
      </c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119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5">
      <c r="A146" s="168">
        <v>50</v>
      </c>
      <c r="B146" s="169" t="s">
        <v>280</v>
      </c>
      <c r="C146" s="183" t="s">
        <v>281</v>
      </c>
      <c r="D146" s="170" t="s">
        <v>164</v>
      </c>
      <c r="E146" s="171">
        <v>1</v>
      </c>
      <c r="F146" s="172"/>
      <c r="G146" s="173">
        <f>ROUND(E146*F146,2)</f>
        <v>0</v>
      </c>
      <c r="H146" s="172">
        <v>526</v>
      </c>
      <c r="I146" s="173">
        <f>ROUND(E146*H146,2)</f>
        <v>526</v>
      </c>
      <c r="J146" s="172">
        <v>0</v>
      </c>
      <c r="K146" s="173">
        <f>ROUND(E146*J146,2)</f>
        <v>0</v>
      </c>
      <c r="L146" s="173">
        <v>21</v>
      </c>
      <c r="M146" s="173">
        <f>G146*(1+L146/100)</f>
        <v>0</v>
      </c>
      <c r="N146" s="171">
        <v>0</v>
      </c>
      <c r="O146" s="171">
        <f>ROUND(E146*N146,2)</f>
        <v>0</v>
      </c>
      <c r="P146" s="171">
        <v>0</v>
      </c>
      <c r="Q146" s="171">
        <f>ROUND(E146*P146,2)</f>
        <v>0</v>
      </c>
      <c r="R146" s="173"/>
      <c r="S146" s="173" t="s">
        <v>123</v>
      </c>
      <c r="T146" s="174" t="s">
        <v>124</v>
      </c>
      <c r="U146" s="157">
        <v>0</v>
      </c>
      <c r="V146" s="157">
        <f>ROUND(E146*U146,2)</f>
        <v>0</v>
      </c>
      <c r="W146" s="157"/>
      <c r="X146" s="157" t="s">
        <v>125</v>
      </c>
      <c r="Y146" s="157" t="s">
        <v>116</v>
      </c>
      <c r="Z146" s="147"/>
      <c r="AA146" s="147"/>
      <c r="AB146" s="147"/>
      <c r="AC146" s="147"/>
      <c r="AD146" s="147"/>
      <c r="AE146" s="147"/>
      <c r="AF146" s="147"/>
      <c r="AG146" s="147" t="s">
        <v>126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2" x14ac:dyDescent="0.25">
      <c r="A147" s="154"/>
      <c r="B147" s="155"/>
      <c r="C147" s="184" t="s">
        <v>185</v>
      </c>
      <c r="D147" s="158"/>
      <c r="E147" s="159"/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119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5">
      <c r="A148" s="154"/>
      <c r="B148" s="155"/>
      <c r="C148" s="184" t="s">
        <v>186</v>
      </c>
      <c r="D148" s="158"/>
      <c r="E148" s="159">
        <v>1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119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5">
      <c r="A149" s="168">
        <v>51</v>
      </c>
      <c r="B149" s="169" t="s">
        <v>282</v>
      </c>
      <c r="C149" s="183" t="s">
        <v>283</v>
      </c>
      <c r="D149" s="170" t="s">
        <v>164</v>
      </c>
      <c r="E149" s="171">
        <v>3</v>
      </c>
      <c r="F149" s="172"/>
      <c r="G149" s="173">
        <f>ROUND(E149*F149,2)</f>
        <v>0</v>
      </c>
      <c r="H149" s="172">
        <v>407</v>
      </c>
      <c r="I149" s="173">
        <f>ROUND(E149*H149,2)</f>
        <v>1221</v>
      </c>
      <c r="J149" s="172">
        <v>0</v>
      </c>
      <c r="K149" s="173">
        <f>ROUND(E149*J149,2)</f>
        <v>0</v>
      </c>
      <c r="L149" s="173">
        <v>21</v>
      </c>
      <c r="M149" s="173">
        <f>G149*(1+L149/100)</f>
        <v>0</v>
      </c>
      <c r="N149" s="171">
        <v>0</v>
      </c>
      <c r="O149" s="171">
        <f>ROUND(E149*N149,2)</f>
        <v>0</v>
      </c>
      <c r="P149" s="171">
        <v>0</v>
      </c>
      <c r="Q149" s="171">
        <f>ROUND(E149*P149,2)</f>
        <v>0</v>
      </c>
      <c r="R149" s="173"/>
      <c r="S149" s="173" t="s">
        <v>123</v>
      </c>
      <c r="T149" s="174" t="s">
        <v>124</v>
      </c>
      <c r="U149" s="157">
        <v>0</v>
      </c>
      <c r="V149" s="157">
        <f>ROUND(E149*U149,2)</f>
        <v>0</v>
      </c>
      <c r="W149" s="157"/>
      <c r="X149" s="157" t="s">
        <v>125</v>
      </c>
      <c r="Y149" s="157" t="s">
        <v>116</v>
      </c>
      <c r="Z149" s="147"/>
      <c r="AA149" s="147"/>
      <c r="AB149" s="147"/>
      <c r="AC149" s="147"/>
      <c r="AD149" s="147"/>
      <c r="AE149" s="147"/>
      <c r="AF149" s="147"/>
      <c r="AG149" s="147" t="s">
        <v>126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2" x14ac:dyDescent="0.25">
      <c r="A150" s="154"/>
      <c r="B150" s="155"/>
      <c r="C150" s="184" t="s">
        <v>284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119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5">
      <c r="A151" s="154"/>
      <c r="B151" s="155"/>
      <c r="C151" s="184" t="s">
        <v>128</v>
      </c>
      <c r="D151" s="158"/>
      <c r="E151" s="159">
        <v>3</v>
      </c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119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5">
      <c r="A152" s="168">
        <v>52</v>
      </c>
      <c r="B152" s="169" t="s">
        <v>285</v>
      </c>
      <c r="C152" s="183" t="s">
        <v>286</v>
      </c>
      <c r="D152" s="170" t="s">
        <v>164</v>
      </c>
      <c r="E152" s="171">
        <v>1</v>
      </c>
      <c r="F152" s="172"/>
      <c r="G152" s="173">
        <f>ROUND(E152*F152,2)</f>
        <v>0</v>
      </c>
      <c r="H152" s="172">
        <v>691</v>
      </c>
      <c r="I152" s="173">
        <f>ROUND(E152*H152,2)</f>
        <v>691</v>
      </c>
      <c r="J152" s="172">
        <v>0</v>
      </c>
      <c r="K152" s="173">
        <f>ROUND(E152*J152,2)</f>
        <v>0</v>
      </c>
      <c r="L152" s="173">
        <v>21</v>
      </c>
      <c r="M152" s="173">
        <f>G152*(1+L152/100)</f>
        <v>0</v>
      </c>
      <c r="N152" s="171">
        <v>0</v>
      </c>
      <c r="O152" s="171">
        <f>ROUND(E152*N152,2)</f>
        <v>0</v>
      </c>
      <c r="P152" s="171">
        <v>0</v>
      </c>
      <c r="Q152" s="171">
        <f>ROUND(E152*P152,2)</f>
        <v>0</v>
      </c>
      <c r="R152" s="173"/>
      <c r="S152" s="173" t="s">
        <v>123</v>
      </c>
      <c r="T152" s="174" t="s">
        <v>124</v>
      </c>
      <c r="U152" s="157">
        <v>0</v>
      </c>
      <c r="V152" s="157">
        <f>ROUND(E152*U152,2)</f>
        <v>0</v>
      </c>
      <c r="W152" s="157"/>
      <c r="X152" s="157" t="s">
        <v>125</v>
      </c>
      <c r="Y152" s="157" t="s">
        <v>116</v>
      </c>
      <c r="Z152" s="147"/>
      <c r="AA152" s="147"/>
      <c r="AB152" s="147"/>
      <c r="AC152" s="147"/>
      <c r="AD152" s="147"/>
      <c r="AE152" s="147"/>
      <c r="AF152" s="147"/>
      <c r="AG152" s="147" t="s">
        <v>126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2" x14ac:dyDescent="0.25">
      <c r="A153" s="154"/>
      <c r="B153" s="155"/>
      <c r="C153" s="184" t="s">
        <v>185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119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5">
      <c r="A154" s="154"/>
      <c r="B154" s="155"/>
      <c r="C154" s="184" t="s">
        <v>186</v>
      </c>
      <c r="D154" s="158"/>
      <c r="E154" s="159">
        <v>1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119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5">
      <c r="A155" s="168">
        <v>53</v>
      </c>
      <c r="B155" s="169" t="s">
        <v>287</v>
      </c>
      <c r="C155" s="183" t="s">
        <v>288</v>
      </c>
      <c r="D155" s="170" t="s">
        <v>164</v>
      </c>
      <c r="E155" s="171">
        <v>3</v>
      </c>
      <c r="F155" s="172"/>
      <c r="G155" s="173">
        <f>ROUND(E155*F155,2)</f>
        <v>0</v>
      </c>
      <c r="H155" s="172">
        <v>3499</v>
      </c>
      <c r="I155" s="173">
        <f>ROUND(E155*H155,2)</f>
        <v>10497</v>
      </c>
      <c r="J155" s="172">
        <v>0</v>
      </c>
      <c r="K155" s="173">
        <f>ROUND(E155*J155,2)</f>
        <v>0</v>
      </c>
      <c r="L155" s="173">
        <v>21</v>
      </c>
      <c r="M155" s="173">
        <f>G155*(1+L155/100)</f>
        <v>0</v>
      </c>
      <c r="N155" s="171">
        <v>0</v>
      </c>
      <c r="O155" s="171">
        <f>ROUND(E155*N155,2)</f>
        <v>0</v>
      </c>
      <c r="P155" s="171">
        <v>0</v>
      </c>
      <c r="Q155" s="171">
        <f>ROUND(E155*P155,2)</f>
        <v>0</v>
      </c>
      <c r="R155" s="173"/>
      <c r="S155" s="173" t="s">
        <v>123</v>
      </c>
      <c r="T155" s="174" t="s">
        <v>124</v>
      </c>
      <c r="U155" s="157">
        <v>0</v>
      </c>
      <c r="V155" s="157">
        <f>ROUND(E155*U155,2)</f>
        <v>0</v>
      </c>
      <c r="W155" s="157"/>
      <c r="X155" s="157" t="s">
        <v>125</v>
      </c>
      <c r="Y155" s="157" t="s">
        <v>116</v>
      </c>
      <c r="Z155" s="147"/>
      <c r="AA155" s="147"/>
      <c r="AB155" s="147"/>
      <c r="AC155" s="147"/>
      <c r="AD155" s="147"/>
      <c r="AE155" s="147"/>
      <c r="AF155" s="147"/>
      <c r="AG155" s="147" t="s">
        <v>126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2" x14ac:dyDescent="0.25">
      <c r="A156" s="154"/>
      <c r="B156" s="155"/>
      <c r="C156" s="184" t="s">
        <v>284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119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5">
      <c r="A157" s="154"/>
      <c r="B157" s="155"/>
      <c r="C157" s="184" t="s">
        <v>128</v>
      </c>
      <c r="D157" s="158"/>
      <c r="E157" s="159">
        <v>3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119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5">
      <c r="A158" s="168">
        <v>54</v>
      </c>
      <c r="B158" s="169" t="s">
        <v>289</v>
      </c>
      <c r="C158" s="183" t="s">
        <v>290</v>
      </c>
      <c r="D158" s="170" t="s">
        <v>164</v>
      </c>
      <c r="E158" s="171">
        <v>1</v>
      </c>
      <c r="F158" s="172"/>
      <c r="G158" s="173">
        <f>ROUND(E158*F158,2)</f>
        <v>0</v>
      </c>
      <c r="H158" s="172">
        <v>3923</v>
      </c>
      <c r="I158" s="173">
        <f>ROUND(E158*H158,2)</f>
        <v>3923</v>
      </c>
      <c r="J158" s="172">
        <v>0</v>
      </c>
      <c r="K158" s="173">
        <f>ROUND(E158*J158,2)</f>
        <v>0</v>
      </c>
      <c r="L158" s="173">
        <v>21</v>
      </c>
      <c r="M158" s="173">
        <f>G158*(1+L158/100)</f>
        <v>0</v>
      </c>
      <c r="N158" s="171">
        <v>0</v>
      </c>
      <c r="O158" s="171">
        <f>ROUND(E158*N158,2)</f>
        <v>0</v>
      </c>
      <c r="P158" s="171">
        <v>0</v>
      </c>
      <c r="Q158" s="171">
        <f>ROUND(E158*P158,2)</f>
        <v>0</v>
      </c>
      <c r="R158" s="173"/>
      <c r="S158" s="173" t="s">
        <v>123</v>
      </c>
      <c r="T158" s="174" t="s">
        <v>124</v>
      </c>
      <c r="U158" s="157">
        <v>0</v>
      </c>
      <c r="V158" s="157">
        <f>ROUND(E158*U158,2)</f>
        <v>0</v>
      </c>
      <c r="W158" s="157"/>
      <c r="X158" s="157" t="s">
        <v>125</v>
      </c>
      <c r="Y158" s="157" t="s">
        <v>116</v>
      </c>
      <c r="Z158" s="147"/>
      <c r="AA158" s="147"/>
      <c r="AB158" s="147"/>
      <c r="AC158" s="147"/>
      <c r="AD158" s="147"/>
      <c r="AE158" s="147"/>
      <c r="AF158" s="147"/>
      <c r="AG158" s="147" t="s">
        <v>126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2" x14ac:dyDescent="0.25">
      <c r="A159" s="154"/>
      <c r="B159" s="155"/>
      <c r="C159" s="184" t="s">
        <v>185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119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5">
      <c r="A160" s="154"/>
      <c r="B160" s="155"/>
      <c r="C160" s="184" t="s">
        <v>186</v>
      </c>
      <c r="D160" s="158"/>
      <c r="E160" s="159">
        <v>1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119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5">
      <c r="A161" s="168">
        <v>55</v>
      </c>
      <c r="B161" s="169" t="s">
        <v>291</v>
      </c>
      <c r="C161" s="183" t="s">
        <v>292</v>
      </c>
      <c r="D161" s="170" t="s">
        <v>164</v>
      </c>
      <c r="E161" s="171">
        <v>16</v>
      </c>
      <c r="F161" s="172"/>
      <c r="G161" s="173">
        <f>ROUND(E161*F161,2)</f>
        <v>0</v>
      </c>
      <c r="H161" s="172">
        <v>198</v>
      </c>
      <c r="I161" s="173">
        <f>ROUND(E161*H161,2)</f>
        <v>3168</v>
      </c>
      <c r="J161" s="172">
        <v>0</v>
      </c>
      <c r="K161" s="173">
        <f>ROUND(E161*J161,2)</f>
        <v>0</v>
      </c>
      <c r="L161" s="173">
        <v>21</v>
      </c>
      <c r="M161" s="173">
        <f>G161*(1+L161/100)</f>
        <v>0</v>
      </c>
      <c r="N161" s="171">
        <v>0</v>
      </c>
      <c r="O161" s="171">
        <f>ROUND(E161*N161,2)</f>
        <v>0</v>
      </c>
      <c r="P161" s="171">
        <v>0</v>
      </c>
      <c r="Q161" s="171">
        <f>ROUND(E161*P161,2)</f>
        <v>0</v>
      </c>
      <c r="R161" s="173"/>
      <c r="S161" s="173" t="s">
        <v>123</v>
      </c>
      <c r="T161" s="174" t="s">
        <v>124</v>
      </c>
      <c r="U161" s="157">
        <v>0</v>
      </c>
      <c r="V161" s="157">
        <f>ROUND(E161*U161,2)</f>
        <v>0</v>
      </c>
      <c r="W161" s="157"/>
      <c r="X161" s="157" t="s">
        <v>125</v>
      </c>
      <c r="Y161" s="157" t="s">
        <v>116</v>
      </c>
      <c r="Z161" s="147"/>
      <c r="AA161" s="147"/>
      <c r="AB161" s="147"/>
      <c r="AC161" s="147"/>
      <c r="AD161" s="147"/>
      <c r="AE161" s="147"/>
      <c r="AF161" s="147"/>
      <c r="AG161" s="147" t="s">
        <v>126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2" x14ac:dyDescent="0.25">
      <c r="A162" s="154"/>
      <c r="B162" s="155"/>
      <c r="C162" s="184" t="s">
        <v>293</v>
      </c>
      <c r="D162" s="158"/>
      <c r="E162" s="159"/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119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5">
      <c r="A163" s="154"/>
      <c r="B163" s="155"/>
      <c r="C163" s="184" t="s">
        <v>294</v>
      </c>
      <c r="D163" s="158"/>
      <c r="E163" s="159">
        <v>16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119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5">
      <c r="A164" s="168">
        <v>56</v>
      </c>
      <c r="B164" s="169" t="s">
        <v>295</v>
      </c>
      <c r="C164" s="183" t="s">
        <v>296</v>
      </c>
      <c r="D164" s="170" t="s">
        <v>164</v>
      </c>
      <c r="E164" s="171">
        <v>22</v>
      </c>
      <c r="F164" s="172"/>
      <c r="G164" s="173">
        <f>ROUND(E164*F164,2)</f>
        <v>0</v>
      </c>
      <c r="H164" s="172">
        <v>164</v>
      </c>
      <c r="I164" s="173">
        <f>ROUND(E164*H164,2)</f>
        <v>3608</v>
      </c>
      <c r="J164" s="172">
        <v>0</v>
      </c>
      <c r="K164" s="173">
        <f>ROUND(E164*J164,2)</f>
        <v>0</v>
      </c>
      <c r="L164" s="173">
        <v>21</v>
      </c>
      <c r="M164" s="173">
        <f>G164*(1+L164/100)</f>
        <v>0</v>
      </c>
      <c r="N164" s="171">
        <v>0</v>
      </c>
      <c r="O164" s="171">
        <f>ROUND(E164*N164,2)</f>
        <v>0</v>
      </c>
      <c r="P164" s="171">
        <v>0</v>
      </c>
      <c r="Q164" s="171">
        <f>ROUND(E164*P164,2)</f>
        <v>0</v>
      </c>
      <c r="R164" s="173"/>
      <c r="S164" s="173" t="s">
        <v>123</v>
      </c>
      <c r="T164" s="174" t="s">
        <v>124</v>
      </c>
      <c r="U164" s="157">
        <v>0</v>
      </c>
      <c r="V164" s="157">
        <f>ROUND(E164*U164,2)</f>
        <v>0</v>
      </c>
      <c r="W164" s="157"/>
      <c r="X164" s="157" t="s">
        <v>125</v>
      </c>
      <c r="Y164" s="157" t="s">
        <v>116</v>
      </c>
      <c r="Z164" s="147"/>
      <c r="AA164" s="147"/>
      <c r="AB164" s="147"/>
      <c r="AC164" s="147"/>
      <c r="AD164" s="147"/>
      <c r="AE164" s="147"/>
      <c r="AF164" s="147"/>
      <c r="AG164" s="147" t="s">
        <v>126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 x14ac:dyDescent="0.25">
      <c r="A165" s="154"/>
      <c r="B165" s="155"/>
      <c r="C165" s="184" t="s">
        <v>297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119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5">
      <c r="A166" s="154"/>
      <c r="B166" s="155"/>
      <c r="C166" s="184" t="s">
        <v>298</v>
      </c>
      <c r="D166" s="158"/>
      <c r="E166" s="159">
        <v>22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119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ht="20" outlineLevel="1" x14ac:dyDescent="0.25">
      <c r="A167" s="168">
        <v>57</v>
      </c>
      <c r="B167" s="169" t="s">
        <v>299</v>
      </c>
      <c r="C167" s="183" t="s">
        <v>300</v>
      </c>
      <c r="D167" s="170" t="s">
        <v>164</v>
      </c>
      <c r="E167" s="171">
        <v>1</v>
      </c>
      <c r="F167" s="172"/>
      <c r="G167" s="173">
        <f>ROUND(E167*F167,2)</f>
        <v>0</v>
      </c>
      <c r="H167" s="172">
        <v>3957</v>
      </c>
      <c r="I167" s="173">
        <f>ROUND(E167*H167,2)</f>
        <v>3957</v>
      </c>
      <c r="J167" s="172">
        <v>0</v>
      </c>
      <c r="K167" s="173">
        <f>ROUND(E167*J167,2)</f>
        <v>0</v>
      </c>
      <c r="L167" s="173">
        <v>21</v>
      </c>
      <c r="M167" s="173">
        <f>G167*(1+L167/100)</f>
        <v>0</v>
      </c>
      <c r="N167" s="171">
        <v>0</v>
      </c>
      <c r="O167" s="171">
        <f>ROUND(E167*N167,2)</f>
        <v>0</v>
      </c>
      <c r="P167" s="171">
        <v>0</v>
      </c>
      <c r="Q167" s="171">
        <f>ROUND(E167*P167,2)</f>
        <v>0</v>
      </c>
      <c r="R167" s="173"/>
      <c r="S167" s="173" t="s">
        <v>123</v>
      </c>
      <c r="T167" s="174" t="s">
        <v>124</v>
      </c>
      <c r="U167" s="157">
        <v>0</v>
      </c>
      <c r="V167" s="157">
        <f>ROUND(E167*U167,2)</f>
        <v>0</v>
      </c>
      <c r="W167" s="157"/>
      <c r="X167" s="157" t="s">
        <v>125</v>
      </c>
      <c r="Y167" s="157" t="s">
        <v>116</v>
      </c>
      <c r="Z167" s="147"/>
      <c r="AA167" s="147"/>
      <c r="AB167" s="147"/>
      <c r="AC167" s="147"/>
      <c r="AD167" s="147"/>
      <c r="AE167" s="147"/>
      <c r="AF167" s="147"/>
      <c r="AG167" s="147" t="s">
        <v>126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5">
      <c r="A168" s="154"/>
      <c r="B168" s="155"/>
      <c r="C168" s="184" t="s">
        <v>185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119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5">
      <c r="A169" s="154"/>
      <c r="B169" s="155"/>
      <c r="C169" s="184" t="s">
        <v>186</v>
      </c>
      <c r="D169" s="158"/>
      <c r="E169" s="159">
        <v>1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119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0" outlineLevel="1" x14ac:dyDescent="0.25">
      <c r="A170" s="168">
        <v>58</v>
      </c>
      <c r="B170" s="169" t="s">
        <v>301</v>
      </c>
      <c r="C170" s="183" t="s">
        <v>302</v>
      </c>
      <c r="D170" s="170" t="s">
        <v>164</v>
      </c>
      <c r="E170" s="171">
        <v>3</v>
      </c>
      <c r="F170" s="172"/>
      <c r="G170" s="173">
        <f>ROUND(E170*F170,2)</f>
        <v>0</v>
      </c>
      <c r="H170" s="172">
        <v>14234</v>
      </c>
      <c r="I170" s="173">
        <f>ROUND(E170*H170,2)</f>
        <v>42702</v>
      </c>
      <c r="J170" s="172">
        <v>0</v>
      </c>
      <c r="K170" s="173">
        <f>ROUND(E170*J170,2)</f>
        <v>0</v>
      </c>
      <c r="L170" s="173">
        <v>21</v>
      </c>
      <c r="M170" s="173">
        <f>G170*(1+L170/100)</f>
        <v>0</v>
      </c>
      <c r="N170" s="171">
        <v>0</v>
      </c>
      <c r="O170" s="171">
        <f>ROUND(E170*N170,2)</f>
        <v>0</v>
      </c>
      <c r="P170" s="171">
        <v>0</v>
      </c>
      <c r="Q170" s="171">
        <f>ROUND(E170*P170,2)</f>
        <v>0</v>
      </c>
      <c r="R170" s="173"/>
      <c r="S170" s="173" t="s">
        <v>123</v>
      </c>
      <c r="T170" s="174" t="s">
        <v>124</v>
      </c>
      <c r="U170" s="157">
        <v>0</v>
      </c>
      <c r="V170" s="157">
        <f>ROUND(E170*U170,2)</f>
        <v>0</v>
      </c>
      <c r="W170" s="157"/>
      <c r="X170" s="157" t="s">
        <v>125</v>
      </c>
      <c r="Y170" s="157" t="s">
        <v>116</v>
      </c>
      <c r="Z170" s="147"/>
      <c r="AA170" s="147"/>
      <c r="AB170" s="147"/>
      <c r="AC170" s="147"/>
      <c r="AD170" s="147"/>
      <c r="AE170" s="147"/>
      <c r="AF170" s="147"/>
      <c r="AG170" s="147" t="s">
        <v>126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5">
      <c r="A171" s="154"/>
      <c r="B171" s="155"/>
      <c r="C171" s="184" t="s">
        <v>284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119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5">
      <c r="A172" s="154"/>
      <c r="B172" s="155"/>
      <c r="C172" s="184" t="s">
        <v>128</v>
      </c>
      <c r="D172" s="158"/>
      <c r="E172" s="159">
        <v>3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119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ht="20" outlineLevel="1" x14ac:dyDescent="0.25">
      <c r="A173" s="168">
        <v>59</v>
      </c>
      <c r="B173" s="169" t="s">
        <v>303</v>
      </c>
      <c r="C173" s="183" t="s">
        <v>304</v>
      </c>
      <c r="D173" s="170" t="s">
        <v>164</v>
      </c>
      <c r="E173" s="171">
        <v>20</v>
      </c>
      <c r="F173" s="172"/>
      <c r="G173" s="173">
        <f>ROUND(E173*F173,2)</f>
        <v>0</v>
      </c>
      <c r="H173" s="172">
        <v>655</v>
      </c>
      <c r="I173" s="173">
        <f>ROUND(E173*H173,2)</f>
        <v>13100</v>
      </c>
      <c r="J173" s="172">
        <v>0</v>
      </c>
      <c r="K173" s="173">
        <f>ROUND(E173*J173,2)</f>
        <v>0</v>
      </c>
      <c r="L173" s="173">
        <v>21</v>
      </c>
      <c r="M173" s="173">
        <f>G173*(1+L173/100)</f>
        <v>0</v>
      </c>
      <c r="N173" s="171">
        <v>0</v>
      </c>
      <c r="O173" s="171">
        <f>ROUND(E173*N173,2)</f>
        <v>0</v>
      </c>
      <c r="P173" s="171">
        <v>0</v>
      </c>
      <c r="Q173" s="171">
        <f>ROUND(E173*P173,2)</f>
        <v>0</v>
      </c>
      <c r="R173" s="173"/>
      <c r="S173" s="173" t="s">
        <v>123</v>
      </c>
      <c r="T173" s="174" t="s">
        <v>124</v>
      </c>
      <c r="U173" s="157">
        <v>0</v>
      </c>
      <c r="V173" s="157">
        <f>ROUND(E173*U173,2)</f>
        <v>0</v>
      </c>
      <c r="W173" s="157"/>
      <c r="X173" s="157" t="s">
        <v>125</v>
      </c>
      <c r="Y173" s="157" t="s">
        <v>116</v>
      </c>
      <c r="Z173" s="147"/>
      <c r="AA173" s="147"/>
      <c r="AB173" s="147"/>
      <c r="AC173" s="147"/>
      <c r="AD173" s="147"/>
      <c r="AE173" s="147"/>
      <c r="AF173" s="147"/>
      <c r="AG173" s="147" t="s">
        <v>126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5">
      <c r="A174" s="154"/>
      <c r="B174" s="155"/>
      <c r="C174" s="184" t="s">
        <v>305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119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5">
      <c r="A175" s="154"/>
      <c r="B175" s="155"/>
      <c r="C175" s="184" t="s">
        <v>306</v>
      </c>
      <c r="D175" s="158"/>
      <c r="E175" s="159">
        <v>20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119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ht="20" outlineLevel="1" x14ac:dyDescent="0.25">
      <c r="A176" s="168">
        <v>60</v>
      </c>
      <c r="B176" s="169" t="s">
        <v>307</v>
      </c>
      <c r="C176" s="183" t="s">
        <v>308</v>
      </c>
      <c r="D176" s="170" t="s">
        <v>164</v>
      </c>
      <c r="E176" s="171">
        <v>20</v>
      </c>
      <c r="F176" s="172"/>
      <c r="G176" s="173">
        <f>ROUND(E176*F176,2)</f>
        <v>0</v>
      </c>
      <c r="H176" s="172">
        <v>456</v>
      </c>
      <c r="I176" s="173">
        <f>ROUND(E176*H176,2)</f>
        <v>9120</v>
      </c>
      <c r="J176" s="172">
        <v>0</v>
      </c>
      <c r="K176" s="173">
        <f>ROUND(E176*J176,2)</f>
        <v>0</v>
      </c>
      <c r="L176" s="173">
        <v>21</v>
      </c>
      <c r="M176" s="173">
        <f>G176*(1+L176/100)</f>
        <v>0</v>
      </c>
      <c r="N176" s="171">
        <v>0</v>
      </c>
      <c r="O176" s="171">
        <f>ROUND(E176*N176,2)</f>
        <v>0</v>
      </c>
      <c r="P176" s="171">
        <v>0</v>
      </c>
      <c r="Q176" s="171">
        <f>ROUND(E176*P176,2)</f>
        <v>0</v>
      </c>
      <c r="R176" s="173"/>
      <c r="S176" s="173" t="s">
        <v>123</v>
      </c>
      <c r="T176" s="174" t="s">
        <v>124</v>
      </c>
      <c r="U176" s="157">
        <v>0</v>
      </c>
      <c r="V176" s="157">
        <f>ROUND(E176*U176,2)</f>
        <v>0</v>
      </c>
      <c r="W176" s="157"/>
      <c r="X176" s="157" t="s">
        <v>125</v>
      </c>
      <c r="Y176" s="157" t="s">
        <v>116</v>
      </c>
      <c r="Z176" s="147"/>
      <c r="AA176" s="147"/>
      <c r="AB176" s="147"/>
      <c r="AC176" s="147"/>
      <c r="AD176" s="147"/>
      <c r="AE176" s="147"/>
      <c r="AF176" s="147"/>
      <c r="AG176" s="147" t="s">
        <v>126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5">
      <c r="A177" s="154"/>
      <c r="B177" s="155"/>
      <c r="C177" s="184" t="s">
        <v>305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119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5">
      <c r="A178" s="154"/>
      <c r="B178" s="155"/>
      <c r="C178" s="184" t="s">
        <v>306</v>
      </c>
      <c r="D178" s="158"/>
      <c r="E178" s="159">
        <v>20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119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ht="20" outlineLevel="1" x14ac:dyDescent="0.25">
      <c r="A179" s="168">
        <v>61</v>
      </c>
      <c r="B179" s="169" t="s">
        <v>309</v>
      </c>
      <c r="C179" s="183" t="s">
        <v>310</v>
      </c>
      <c r="D179" s="170" t="s">
        <v>164</v>
      </c>
      <c r="E179" s="171">
        <v>9</v>
      </c>
      <c r="F179" s="172"/>
      <c r="G179" s="173">
        <f>ROUND(E179*F179,2)</f>
        <v>0</v>
      </c>
      <c r="H179" s="172">
        <v>905</v>
      </c>
      <c r="I179" s="173">
        <f>ROUND(E179*H179,2)</f>
        <v>8145</v>
      </c>
      <c r="J179" s="172">
        <v>0</v>
      </c>
      <c r="K179" s="173">
        <f>ROUND(E179*J179,2)</f>
        <v>0</v>
      </c>
      <c r="L179" s="173">
        <v>21</v>
      </c>
      <c r="M179" s="173">
        <f>G179*(1+L179/100)</f>
        <v>0</v>
      </c>
      <c r="N179" s="171">
        <v>0</v>
      </c>
      <c r="O179" s="171">
        <f>ROUND(E179*N179,2)</f>
        <v>0</v>
      </c>
      <c r="P179" s="171">
        <v>0</v>
      </c>
      <c r="Q179" s="171">
        <f>ROUND(E179*P179,2)</f>
        <v>0</v>
      </c>
      <c r="R179" s="173"/>
      <c r="S179" s="173" t="s">
        <v>123</v>
      </c>
      <c r="T179" s="174" t="s">
        <v>124</v>
      </c>
      <c r="U179" s="157">
        <v>0</v>
      </c>
      <c r="V179" s="157">
        <f>ROUND(E179*U179,2)</f>
        <v>0</v>
      </c>
      <c r="W179" s="157"/>
      <c r="X179" s="157" t="s">
        <v>125</v>
      </c>
      <c r="Y179" s="157" t="s">
        <v>116</v>
      </c>
      <c r="Z179" s="147"/>
      <c r="AA179" s="147"/>
      <c r="AB179" s="147"/>
      <c r="AC179" s="147"/>
      <c r="AD179" s="147"/>
      <c r="AE179" s="147"/>
      <c r="AF179" s="147"/>
      <c r="AG179" s="147" t="s">
        <v>126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 x14ac:dyDescent="0.25">
      <c r="A180" s="154"/>
      <c r="B180" s="155"/>
      <c r="C180" s="184" t="s">
        <v>311</v>
      </c>
      <c r="D180" s="158"/>
      <c r="E180" s="159"/>
      <c r="F180" s="157"/>
      <c r="G180" s="1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7"/>
      <c r="AA180" s="147"/>
      <c r="AB180" s="147"/>
      <c r="AC180" s="147"/>
      <c r="AD180" s="147"/>
      <c r="AE180" s="147"/>
      <c r="AF180" s="147"/>
      <c r="AG180" s="147" t="s">
        <v>119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3" x14ac:dyDescent="0.25">
      <c r="A181" s="154"/>
      <c r="B181" s="155"/>
      <c r="C181" s="184" t="s">
        <v>312</v>
      </c>
      <c r="D181" s="158"/>
      <c r="E181" s="159">
        <v>9</v>
      </c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119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5">
      <c r="A182" s="168">
        <v>62</v>
      </c>
      <c r="B182" s="169" t="s">
        <v>313</v>
      </c>
      <c r="C182" s="183" t="s">
        <v>314</v>
      </c>
      <c r="D182" s="170" t="s">
        <v>164</v>
      </c>
      <c r="E182" s="171">
        <v>29</v>
      </c>
      <c r="F182" s="172"/>
      <c r="G182" s="173">
        <f>ROUND(E182*F182,2)</f>
        <v>0</v>
      </c>
      <c r="H182" s="172">
        <v>685</v>
      </c>
      <c r="I182" s="173">
        <f>ROUND(E182*H182,2)</f>
        <v>19865</v>
      </c>
      <c r="J182" s="172">
        <v>0</v>
      </c>
      <c r="K182" s="173">
        <f>ROUND(E182*J182,2)</f>
        <v>0</v>
      </c>
      <c r="L182" s="173">
        <v>21</v>
      </c>
      <c r="M182" s="173">
        <f>G182*(1+L182/100)</f>
        <v>0</v>
      </c>
      <c r="N182" s="171">
        <v>0</v>
      </c>
      <c r="O182" s="171">
        <f>ROUND(E182*N182,2)</f>
        <v>0</v>
      </c>
      <c r="P182" s="171">
        <v>0</v>
      </c>
      <c r="Q182" s="171">
        <f>ROUND(E182*P182,2)</f>
        <v>0</v>
      </c>
      <c r="R182" s="173"/>
      <c r="S182" s="173" t="s">
        <v>123</v>
      </c>
      <c r="T182" s="174" t="s">
        <v>124</v>
      </c>
      <c r="U182" s="157">
        <v>0</v>
      </c>
      <c r="V182" s="157">
        <f>ROUND(E182*U182,2)</f>
        <v>0</v>
      </c>
      <c r="W182" s="157"/>
      <c r="X182" s="157" t="s">
        <v>125</v>
      </c>
      <c r="Y182" s="157" t="s">
        <v>116</v>
      </c>
      <c r="Z182" s="147"/>
      <c r="AA182" s="147"/>
      <c r="AB182" s="147"/>
      <c r="AC182" s="147"/>
      <c r="AD182" s="147"/>
      <c r="AE182" s="147"/>
      <c r="AF182" s="147"/>
      <c r="AG182" s="147" t="s">
        <v>126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2" x14ac:dyDescent="0.25">
      <c r="A183" s="154"/>
      <c r="B183" s="155"/>
      <c r="C183" s="184" t="s">
        <v>315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119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5">
      <c r="A184" s="154"/>
      <c r="B184" s="155"/>
      <c r="C184" s="184" t="s">
        <v>143</v>
      </c>
      <c r="D184" s="158"/>
      <c r="E184" s="159">
        <v>29</v>
      </c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119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5">
      <c r="A185" s="168">
        <v>63</v>
      </c>
      <c r="B185" s="169" t="s">
        <v>316</v>
      </c>
      <c r="C185" s="183" t="s">
        <v>317</v>
      </c>
      <c r="D185" s="170" t="s">
        <v>164</v>
      </c>
      <c r="E185" s="171">
        <v>8</v>
      </c>
      <c r="F185" s="172"/>
      <c r="G185" s="173">
        <f>ROUND(E185*F185,2)</f>
        <v>0</v>
      </c>
      <c r="H185" s="172">
        <v>0</v>
      </c>
      <c r="I185" s="173">
        <f>ROUND(E185*H185,2)</f>
        <v>0</v>
      </c>
      <c r="J185" s="172">
        <v>710.4</v>
      </c>
      <c r="K185" s="173">
        <f>ROUND(E185*J185,2)</f>
        <v>5683.2</v>
      </c>
      <c r="L185" s="173">
        <v>21</v>
      </c>
      <c r="M185" s="173">
        <f>G185*(1+L185/100)</f>
        <v>0</v>
      </c>
      <c r="N185" s="171">
        <v>5.1999999999999995E-4</v>
      </c>
      <c r="O185" s="171">
        <f>ROUND(E185*N185,2)</f>
        <v>0</v>
      </c>
      <c r="P185" s="171">
        <v>0</v>
      </c>
      <c r="Q185" s="171">
        <f>ROUND(E185*P185,2)</f>
        <v>0</v>
      </c>
      <c r="R185" s="173"/>
      <c r="S185" s="173" t="s">
        <v>113</v>
      </c>
      <c r="T185" s="174" t="s">
        <v>114</v>
      </c>
      <c r="U185" s="157">
        <v>0</v>
      </c>
      <c r="V185" s="157">
        <f>ROUND(E185*U185,2)</f>
        <v>0</v>
      </c>
      <c r="W185" s="157"/>
      <c r="X185" s="157" t="s">
        <v>115</v>
      </c>
      <c r="Y185" s="157" t="s">
        <v>116</v>
      </c>
      <c r="Z185" s="147"/>
      <c r="AA185" s="147"/>
      <c r="AB185" s="147"/>
      <c r="AC185" s="147"/>
      <c r="AD185" s="147"/>
      <c r="AE185" s="147"/>
      <c r="AF185" s="147"/>
      <c r="AG185" s="147" t="s">
        <v>117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2" x14ac:dyDescent="0.25">
      <c r="A186" s="154"/>
      <c r="B186" s="155"/>
      <c r="C186" s="184" t="s">
        <v>273</v>
      </c>
      <c r="D186" s="158"/>
      <c r="E186" s="159"/>
      <c r="F186" s="157"/>
      <c r="G186" s="157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119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5">
      <c r="A187" s="154"/>
      <c r="B187" s="155"/>
      <c r="C187" s="184" t="s">
        <v>274</v>
      </c>
      <c r="D187" s="158"/>
      <c r="E187" s="159">
        <v>8</v>
      </c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119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5">
      <c r="A188" s="168">
        <v>64</v>
      </c>
      <c r="B188" s="169" t="s">
        <v>318</v>
      </c>
      <c r="C188" s="183" t="s">
        <v>319</v>
      </c>
      <c r="D188" s="170" t="s">
        <v>164</v>
      </c>
      <c r="E188" s="171">
        <v>6</v>
      </c>
      <c r="F188" s="172"/>
      <c r="G188" s="173">
        <f>ROUND(E188*F188,2)</f>
        <v>0</v>
      </c>
      <c r="H188" s="172">
        <v>0</v>
      </c>
      <c r="I188" s="173">
        <f>ROUND(E188*H188,2)</f>
        <v>0</v>
      </c>
      <c r="J188" s="172">
        <v>1260</v>
      </c>
      <c r="K188" s="173">
        <f>ROUND(E188*J188,2)</f>
        <v>7560</v>
      </c>
      <c r="L188" s="173">
        <v>21</v>
      </c>
      <c r="M188" s="173">
        <f>G188*(1+L188/100)</f>
        <v>0</v>
      </c>
      <c r="N188" s="171">
        <v>1.47E-3</v>
      </c>
      <c r="O188" s="171">
        <f>ROUND(E188*N188,2)</f>
        <v>0.01</v>
      </c>
      <c r="P188" s="171">
        <v>0</v>
      </c>
      <c r="Q188" s="171">
        <f>ROUND(E188*P188,2)</f>
        <v>0</v>
      </c>
      <c r="R188" s="173"/>
      <c r="S188" s="173" t="s">
        <v>113</v>
      </c>
      <c r="T188" s="174" t="s">
        <v>114</v>
      </c>
      <c r="U188" s="157">
        <v>0</v>
      </c>
      <c r="V188" s="157">
        <f>ROUND(E188*U188,2)</f>
        <v>0</v>
      </c>
      <c r="W188" s="157"/>
      <c r="X188" s="157" t="s">
        <v>115</v>
      </c>
      <c r="Y188" s="157" t="s">
        <v>116</v>
      </c>
      <c r="Z188" s="147"/>
      <c r="AA188" s="147"/>
      <c r="AB188" s="147"/>
      <c r="AC188" s="147"/>
      <c r="AD188" s="147"/>
      <c r="AE188" s="147"/>
      <c r="AF188" s="147"/>
      <c r="AG188" s="147" t="s">
        <v>117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2" x14ac:dyDescent="0.25">
      <c r="A189" s="154"/>
      <c r="B189" s="155"/>
      <c r="C189" s="184" t="s">
        <v>279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119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5">
      <c r="A190" s="154"/>
      <c r="B190" s="155"/>
      <c r="C190" s="184" t="s">
        <v>263</v>
      </c>
      <c r="D190" s="158"/>
      <c r="E190" s="159">
        <v>6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119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ht="20" outlineLevel="1" x14ac:dyDescent="0.25">
      <c r="A191" s="168">
        <v>65</v>
      </c>
      <c r="B191" s="169" t="s">
        <v>320</v>
      </c>
      <c r="C191" s="183" t="s">
        <v>321</v>
      </c>
      <c r="D191" s="170" t="s">
        <v>195</v>
      </c>
      <c r="E191" s="171">
        <v>2</v>
      </c>
      <c r="F191" s="172"/>
      <c r="G191" s="173">
        <f>ROUND(E191*F191,2)</f>
        <v>0</v>
      </c>
      <c r="H191" s="172">
        <v>0</v>
      </c>
      <c r="I191" s="173">
        <f>ROUND(E191*H191,2)</f>
        <v>0</v>
      </c>
      <c r="J191" s="172">
        <v>3883.2</v>
      </c>
      <c r="K191" s="173">
        <f>ROUND(E191*J191,2)</f>
        <v>7766.4</v>
      </c>
      <c r="L191" s="173">
        <v>21</v>
      </c>
      <c r="M191" s="173">
        <f>G191*(1+L191/100)</f>
        <v>0</v>
      </c>
      <c r="N191" s="171">
        <v>1.362E-2</v>
      </c>
      <c r="O191" s="171">
        <f>ROUND(E191*N191,2)</f>
        <v>0.03</v>
      </c>
      <c r="P191" s="171">
        <v>0</v>
      </c>
      <c r="Q191" s="171">
        <f>ROUND(E191*P191,2)</f>
        <v>0</v>
      </c>
      <c r="R191" s="173"/>
      <c r="S191" s="173" t="s">
        <v>113</v>
      </c>
      <c r="T191" s="174" t="s">
        <v>114</v>
      </c>
      <c r="U191" s="157">
        <v>0</v>
      </c>
      <c r="V191" s="157">
        <f>ROUND(E191*U191,2)</f>
        <v>0</v>
      </c>
      <c r="W191" s="157"/>
      <c r="X191" s="157" t="s">
        <v>115</v>
      </c>
      <c r="Y191" s="157" t="s">
        <v>116</v>
      </c>
      <c r="Z191" s="147"/>
      <c r="AA191" s="147"/>
      <c r="AB191" s="147"/>
      <c r="AC191" s="147"/>
      <c r="AD191" s="147"/>
      <c r="AE191" s="147"/>
      <c r="AF191" s="147"/>
      <c r="AG191" s="147" t="s">
        <v>117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2" x14ac:dyDescent="0.25">
      <c r="A192" s="154"/>
      <c r="B192" s="155"/>
      <c r="C192" s="184" t="s">
        <v>322</v>
      </c>
      <c r="D192" s="158"/>
      <c r="E192" s="159"/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7"/>
      <c r="AA192" s="147"/>
      <c r="AB192" s="147"/>
      <c r="AC192" s="147"/>
      <c r="AD192" s="147"/>
      <c r="AE192" s="147"/>
      <c r="AF192" s="147"/>
      <c r="AG192" s="147" t="s">
        <v>119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5">
      <c r="A193" s="154"/>
      <c r="B193" s="155"/>
      <c r="C193" s="184" t="s">
        <v>174</v>
      </c>
      <c r="D193" s="158"/>
      <c r="E193" s="159">
        <v>2</v>
      </c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119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5">
      <c r="A194" s="168">
        <v>66</v>
      </c>
      <c r="B194" s="169" t="s">
        <v>323</v>
      </c>
      <c r="C194" s="183" t="s">
        <v>324</v>
      </c>
      <c r="D194" s="170" t="s">
        <v>164</v>
      </c>
      <c r="E194" s="171">
        <v>38</v>
      </c>
      <c r="F194" s="172"/>
      <c r="G194" s="173">
        <f>ROUND(E194*F194,2)</f>
        <v>0</v>
      </c>
      <c r="H194" s="172">
        <v>0</v>
      </c>
      <c r="I194" s="173">
        <f>ROUND(E194*H194,2)</f>
        <v>0</v>
      </c>
      <c r="J194" s="172">
        <v>35.299999999999997</v>
      </c>
      <c r="K194" s="173">
        <f>ROUND(E194*J194,2)</f>
        <v>1341.4</v>
      </c>
      <c r="L194" s="173">
        <v>21</v>
      </c>
      <c r="M194" s="173">
        <f>G194*(1+L194/100)</f>
        <v>0</v>
      </c>
      <c r="N194" s="171">
        <v>9.0000000000000006E-5</v>
      </c>
      <c r="O194" s="171">
        <f>ROUND(E194*N194,2)</f>
        <v>0</v>
      </c>
      <c r="P194" s="171">
        <v>0</v>
      </c>
      <c r="Q194" s="171">
        <f>ROUND(E194*P194,2)</f>
        <v>0</v>
      </c>
      <c r="R194" s="173"/>
      <c r="S194" s="173" t="s">
        <v>113</v>
      </c>
      <c r="T194" s="174" t="s">
        <v>114</v>
      </c>
      <c r="U194" s="157">
        <v>0</v>
      </c>
      <c r="V194" s="157">
        <f>ROUND(E194*U194,2)</f>
        <v>0</v>
      </c>
      <c r="W194" s="157"/>
      <c r="X194" s="157" t="s">
        <v>115</v>
      </c>
      <c r="Y194" s="157" t="s">
        <v>116</v>
      </c>
      <c r="Z194" s="147"/>
      <c r="AA194" s="147"/>
      <c r="AB194" s="147"/>
      <c r="AC194" s="147"/>
      <c r="AD194" s="147"/>
      <c r="AE194" s="147"/>
      <c r="AF194" s="147"/>
      <c r="AG194" s="147" t="s">
        <v>117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2" x14ac:dyDescent="0.25">
      <c r="A195" s="154"/>
      <c r="B195" s="155"/>
      <c r="C195" s="184" t="s">
        <v>325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119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5">
      <c r="A196" s="154"/>
      <c r="B196" s="155"/>
      <c r="C196" s="184" t="s">
        <v>157</v>
      </c>
      <c r="D196" s="158"/>
      <c r="E196" s="159">
        <v>38</v>
      </c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119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5">
      <c r="A197" s="168">
        <v>67</v>
      </c>
      <c r="B197" s="169" t="s">
        <v>326</v>
      </c>
      <c r="C197" s="183" t="s">
        <v>327</v>
      </c>
      <c r="D197" s="170" t="s">
        <v>164</v>
      </c>
      <c r="E197" s="171">
        <v>74</v>
      </c>
      <c r="F197" s="172"/>
      <c r="G197" s="173">
        <f>ROUND(E197*F197,2)</f>
        <v>0</v>
      </c>
      <c r="H197" s="172">
        <v>0</v>
      </c>
      <c r="I197" s="173">
        <f>ROUND(E197*H197,2)</f>
        <v>0</v>
      </c>
      <c r="J197" s="172">
        <v>100.7</v>
      </c>
      <c r="K197" s="173">
        <f>ROUND(E197*J197,2)</f>
        <v>7451.8</v>
      </c>
      <c r="L197" s="173">
        <v>21</v>
      </c>
      <c r="M197" s="173">
        <f>G197*(1+L197/100)</f>
        <v>0</v>
      </c>
      <c r="N197" s="171">
        <v>8.0000000000000007E-5</v>
      </c>
      <c r="O197" s="171">
        <f>ROUND(E197*N197,2)</f>
        <v>0.01</v>
      </c>
      <c r="P197" s="171">
        <v>0</v>
      </c>
      <c r="Q197" s="171">
        <f>ROUND(E197*P197,2)</f>
        <v>0</v>
      </c>
      <c r="R197" s="173"/>
      <c r="S197" s="173" t="s">
        <v>113</v>
      </c>
      <c r="T197" s="174" t="s">
        <v>114</v>
      </c>
      <c r="U197" s="157">
        <v>0</v>
      </c>
      <c r="V197" s="157">
        <f>ROUND(E197*U197,2)</f>
        <v>0</v>
      </c>
      <c r="W197" s="157"/>
      <c r="X197" s="157" t="s">
        <v>115</v>
      </c>
      <c r="Y197" s="157" t="s">
        <v>116</v>
      </c>
      <c r="Z197" s="147"/>
      <c r="AA197" s="147"/>
      <c r="AB197" s="147"/>
      <c r="AC197" s="147"/>
      <c r="AD197" s="147"/>
      <c r="AE197" s="147"/>
      <c r="AF197" s="147"/>
      <c r="AG197" s="147" t="s">
        <v>117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2" x14ac:dyDescent="0.25">
      <c r="A198" s="154"/>
      <c r="B198" s="155"/>
      <c r="C198" s="184" t="s">
        <v>328</v>
      </c>
      <c r="D198" s="158"/>
      <c r="E198" s="159"/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119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5">
      <c r="A199" s="154"/>
      <c r="B199" s="155"/>
      <c r="C199" s="184" t="s">
        <v>329</v>
      </c>
      <c r="D199" s="158"/>
      <c r="E199" s="159">
        <v>74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119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5">
      <c r="A200" s="168">
        <v>68</v>
      </c>
      <c r="B200" s="169" t="s">
        <v>330</v>
      </c>
      <c r="C200" s="183" t="s">
        <v>331</v>
      </c>
      <c r="D200" s="170" t="s">
        <v>164</v>
      </c>
      <c r="E200" s="171">
        <v>6</v>
      </c>
      <c r="F200" s="172"/>
      <c r="G200" s="173">
        <f>ROUND(E200*F200,2)</f>
        <v>0</v>
      </c>
      <c r="H200" s="172">
        <v>0</v>
      </c>
      <c r="I200" s="173">
        <f>ROUND(E200*H200,2)</f>
        <v>0</v>
      </c>
      <c r="J200" s="172">
        <v>125.8</v>
      </c>
      <c r="K200" s="173">
        <f>ROUND(E200*J200,2)</f>
        <v>754.8</v>
      </c>
      <c r="L200" s="173">
        <v>21</v>
      </c>
      <c r="M200" s="173">
        <f>G200*(1+L200/100)</f>
        <v>0</v>
      </c>
      <c r="N200" s="171">
        <v>1E-4</v>
      </c>
      <c r="O200" s="171">
        <f>ROUND(E200*N200,2)</f>
        <v>0</v>
      </c>
      <c r="P200" s="171">
        <v>0</v>
      </c>
      <c r="Q200" s="171">
        <f>ROUND(E200*P200,2)</f>
        <v>0</v>
      </c>
      <c r="R200" s="173"/>
      <c r="S200" s="173" t="s">
        <v>113</v>
      </c>
      <c r="T200" s="174" t="s">
        <v>114</v>
      </c>
      <c r="U200" s="157">
        <v>0</v>
      </c>
      <c r="V200" s="157">
        <f>ROUND(E200*U200,2)</f>
        <v>0</v>
      </c>
      <c r="W200" s="157"/>
      <c r="X200" s="157" t="s">
        <v>115</v>
      </c>
      <c r="Y200" s="157" t="s">
        <v>116</v>
      </c>
      <c r="Z200" s="147"/>
      <c r="AA200" s="147"/>
      <c r="AB200" s="147"/>
      <c r="AC200" s="147"/>
      <c r="AD200" s="147"/>
      <c r="AE200" s="147"/>
      <c r="AF200" s="147"/>
      <c r="AG200" s="147" t="s">
        <v>117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2" x14ac:dyDescent="0.25">
      <c r="A201" s="154"/>
      <c r="B201" s="155"/>
      <c r="C201" s="184" t="s">
        <v>332</v>
      </c>
      <c r="D201" s="158"/>
      <c r="E201" s="159"/>
      <c r="F201" s="157"/>
      <c r="G201" s="1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119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5">
      <c r="A202" s="154"/>
      <c r="B202" s="155"/>
      <c r="C202" s="184" t="s">
        <v>263</v>
      </c>
      <c r="D202" s="158"/>
      <c r="E202" s="159">
        <v>6</v>
      </c>
      <c r="F202" s="157"/>
      <c r="G202" s="1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119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5">
      <c r="A203" s="168">
        <v>69</v>
      </c>
      <c r="B203" s="169" t="s">
        <v>333</v>
      </c>
      <c r="C203" s="183" t="s">
        <v>334</v>
      </c>
      <c r="D203" s="170" t="s">
        <v>164</v>
      </c>
      <c r="E203" s="171">
        <v>18</v>
      </c>
      <c r="F203" s="172"/>
      <c r="G203" s="173">
        <f>ROUND(E203*F203,2)</f>
        <v>0</v>
      </c>
      <c r="H203" s="172">
        <v>0</v>
      </c>
      <c r="I203" s="173">
        <f>ROUND(E203*H203,2)</f>
        <v>0</v>
      </c>
      <c r="J203" s="172">
        <v>140.69999999999999</v>
      </c>
      <c r="K203" s="173">
        <f>ROUND(E203*J203,2)</f>
        <v>2532.6</v>
      </c>
      <c r="L203" s="173">
        <v>21</v>
      </c>
      <c r="M203" s="173">
        <f>G203*(1+L203/100)</f>
        <v>0</v>
      </c>
      <c r="N203" s="171">
        <v>1.3999999999999999E-4</v>
      </c>
      <c r="O203" s="171">
        <f>ROUND(E203*N203,2)</f>
        <v>0</v>
      </c>
      <c r="P203" s="171">
        <v>0</v>
      </c>
      <c r="Q203" s="171">
        <f>ROUND(E203*P203,2)</f>
        <v>0</v>
      </c>
      <c r="R203" s="173"/>
      <c r="S203" s="173" t="s">
        <v>113</v>
      </c>
      <c r="T203" s="174" t="s">
        <v>114</v>
      </c>
      <c r="U203" s="157">
        <v>0</v>
      </c>
      <c r="V203" s="157">
        <f>ROUND(E203*U203,2)</f>
        <v>0</v>
      </c>
      <c r="W203" s="157"/>
      <c r="X203" s="157" t="s">
        <v>115</v>
      </c>
      <c r="Y203" s="157" t="s">
        <v>116</v>
      </c>
      <c r="Z203" s="147"/>
      <c r="AA203" s="147"/>
      <c r="AB203" s="147"/>
      <c r="AC203" s="147"/>
      <c r="AD203" s="147"/>
      <c r="AE203" s="147"/>
      <c r="AF203" s="147"/>
      <c r="AG203" s="147" t="s">
        <v>117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2" x14ac:dyDescent="0.25">
      <c r="A204" s="154"/>
      <c r="B204" s="155"/>
      <c r="C204" s="184" t="s">
        <v>335</v>
      </c>
      <c r="D204" s="158"/>
      <c r="E204" s="159"/>
      <c r="F204" s="157"/>
      <c r="G204" s="1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119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5">
      <c r="A205" s="154"/>
      <c r="B205" s="155"/>
      <c r="C205" s="184" t="s">
        <v>336</v>
      </c>
      <c r="D205" s="158"/>
      <c r="E205" s="159">
        <v>18</v>
      </c>
      <c r="F205" s="157"/>
      <c r="G205" s="157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119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5">
      <c r="A206" s="168">
        <v>70</v>
      </c>
      <c r="B206" s="169" t="s">
        <v>337</v>
      </c>
      <c r="C206" s="183" t="s">
        <v>338</v>
      </c>
      <c r="D206" s="170" t="s">
        <v>164</v>
      </c>
      <c r="E206" s="171">
        <v>6</v>
      </c>
      <c r="F206" s="172"/>
      <c r="G206" s="173">
        <f>ROUND(E206*F206,2)</f>
        <v>0</v>
      </c>
      <c r="H206" s="172">
        <v>0</v>
      </c>
      <c r="I206" s="173">
        <f>ROUND(E206*H206,2)</f>
        <v>0</v>
      </c>
      <c r="J206" s="172">
        <v>168.4</v>
      </c>
      <c r="K206" s="173">
        <f>ROUND(E206*J206,2)</f>
        <v>1010.4</v>
      </c>
      <c r="L206" s="173">
        <v>21</v>
      </c>
      <c r="M206" s="173">
        <f>G206*(1+L206/100)</f>
        <v>0</v>
      </c>
      <c r="N206" s="171">
        <v>2.1000000000000001E-4</v>
      </c>
      <c r="O206" s="171">
        <f>ROUND(E206*N206,2)</f>
        <v>0</v>
      </c>
      <c r="P206" s="171">
        <v>0</v>
      </c>
      <c r="Q206" s="171">
        <f>ROUND(E206*P206,2)</f>
        <v>0</v>
      </c>
      <c r="R206" s="173"/>
      <c r="S206" s="173" t="s">
        <v>113</v>
      </c>
      <c r="T206" s="174" t="s">
        <v>114</v>
      </c>
      <c r="U206" s="157">
        <v>0</v>
      </c>
      <c r="V206" s="157">
        <f>ROUND(E206*U206,2)</f>
        <v>0</v>
      </c>
      <c r="W206" s="157"/>
      <c r="X206" s="157" t="s">
        <v>115</v>
      </c>
      <c r="Y206" s="157" t="s">
        <v>116</v>
      </c>
      <c r="Z206" s="147"/>
      <c r="AA206" s="147"/>
      <c r="AB206" s="147"/>
      <c r="AC206" s="147"/>
      <c r="AD206" s="147"/>
      <c r="AE206" s="147"/>
      <c r="AF206" s="147"/>
      <c r="AG206" s="147" t="s">
        <v>117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2" x14ac:dyDescent="0.25">
      <c r="A207" s="154"/>
      <c r="B207" s="155"/>
      <c r="C207" s="184" t="s">
        <v>339</v>
      </c>
      <c r="D207" s="158"/>
      <c r="E207" s="159"/>
      <c r="F207" s="157"/>
      <c r="G207" s="1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119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5">
      <c r="A208" s="154"/>
      <c r="B208" s="155"/>
      <c r="C208" s="184" t="s">
        <v>263</v>
      </c>
      <c r="D208" s="158"/>
      <c r="E208" s="159">
        <v>6</v>
      </c>
      <c r="F208" s="157"/>
      <c r="G208" s="1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119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5">
      <c r="A209" s="168">
        <v>71</v>
      </c>
      <c r="B209" s="169" t="s">
        <v>340</v>
      </c>
      <c r="C209" s="183" t="s">
        <v>341</v>
      </c>
      <c r="D209" s="170" t="s">
        <v>164</v>
      </c>
      <c r="E209" s="171">
        <v>1</v>
      </c>
      <c r="F209" s="172"/>
      <c r="G209" s="173">
        <f>ROUND(E209*F209,2)</f>
        <v>0</v>
      </c>
      <c r="H209" s="172">
        <v>0</v>
      </c>
      <c r="I209" s="173">
        <f>ROUND(E209*H209,2)</f>
        <v>0</v>
      </c>
      <c r="J209" s="172">
        <v>180.6</v>
      </c>
      <c r="K209" s="173">
        <f>ROUND(E209*J209,2)</f>
        <v>180.6</v>
      </c>
      <c r="L209" s="173">
        <v>21</v>
      </c>
      <c r="M209" s="173">
        <f>G209*(1+L209/100)</f>
        <v>0</v>
      </c>
      <c r="N209" s="171">
        <v>2.2000000000000001E-4</v>
      </c>
      <c r="O209" s="171">
        <f>ROUND(E209*N209,2)</f>
        <v>0</v>
      </c>
      <c r="P209" s="171">
        <v>0</v>
      </c>
      <c r="Q209" s="171">
        <f>ROUND(E209*P209,2)</f>
        <v>0</v>
      </c>
      <c r="R209" s="173"/>
      <c r="S209" s="173" t="s">
        <v>113</v>
      </c>
      <c r="T209" s="174" t="s">
        <v>114</v>
      </c>
      <c r="U209" s="157">
        <v>0</v>
      </c>
      <c r="V209" s="157">
        <f>ROUND(E209*U209,2)</f>
        <v>0</v>
      </c>
      <c r="W209" s="157"/>
      <c r="X209" s="157" t="s">
        <v>115</v>
      </c>
      <c r="Y209" s="157" t="s">
        <v>116</v>
      </c>
      <c r="Z209" s="147"/>
      <c r="AA209" s="147"/>
      <c r="AB209" s="147"/>
      <c r="AC209" s="147"/>
      <c r="AD209" s="147"/>
      <c r="AE209" s="147"/>
      <c r="AF209" s="147"/>
      <c r="AG209" s="147" t="s">
        <v>117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2" x14ac:dyDescent="0.25">
      <c r="A210" s="154"/>
      <c r="B210" s="155"/>
      <c r="C210" s="184" t="s">
        <v>342</v>
      </c>
      <c r="D210" s="158"/>
      <c r="E210" s="159"/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119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5">
      <c r="A211" s="154"/>
      <c r="B211" s="155"/>
      <c r="C211" s="184" t="s">
        <v>186</v>
      </c>
      <c r="D211" s="158"/>
      <c r="E211" s="159">
        <v>1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119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5">
      <c r="A212" s="168">
        <v>72</v>
      </c>
      <c r="B212" s="169" t="s">
        <v>343</v>
      </c>
      <c r="C212" s="183" t="s">
        <v>344</v>
      </c>
      <c r="D212" s="170" t="s">
        <v>164</v>
      </c>
      <c r="E212" s="171">
        <v>30</v>
      </c>
      <c r="F212" s="172"/>
      <c r="G212" s="173">
        <f>ROUND(E212*F212,2)</f>
        <v>0</v>
      </c>
      <c r="H212" s="172">
        <v>0</v>
      </c>
      <c r="I212" s="173">
        <f>ROUND(E212*H212,2)</f>
        <v>0</v>
      </c>
      <c r="J212" s="172">
        <v>41.8</v>
      </c>
      <c r="K212" s="173">
        <f>ROUND(E212*J212,2)</f>
        <v>1254</v>
      </c>
      <c r="L212" s="173">
        <v>21</v>
      </c>
      <c r="M212" s="173">
        <f>G212*(1+L212/100)</f>
        <v>0</v>
      </c>
      <c r="N212" s="171">
        <v>0</v>
      </c>
      <c r="O212" s="171">
        <f>ROUND(E212*N212,2)</f>
        <v>0</v>
      </c>
      <c r="P212" s="171">
        <v>0</v>
      </c>
      <c r="Q212" s="171">
        <f>ROUND(E212*P212,2)</f>
        <v>0</v>
      </c>
      <c r="R212" s="173"/>
      <c r="S212" s="173" t="s">
        <v>113</v>
      </c>
      <c r="T212" s="174" t="s">
        <v>114</v>
      </c>
      <c r="U212" s="157">
        <v>0</v>
      </c>
      <c r="V212" s="157">
        <f>ROUND(E212*U212,2)</f>
        <v>0</v>
      </c>
      <c r="W212" s="157"/>
      <c r="X212" s="157" t="s">
        <v>115</v>
      </c>
      <c r="Y212" s="157" t="s">
        <v>116</v>
      </c>
      <c r="Z212" s="147"/>
      <c r="AA212" s="147"/>
      <c r="AB212" s="147"/>
      <c r="AC212" s="147"/>
      <c r="AD212" s="147"/>
      <c r="AE212" s="147"/>
      <c r="AF212" s="147"/>
      <c r="AG212" s="147" t="s">
        <v>117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2" x14ac:dyDescent="0.25">
      <c r="A213" s="154"/>
      <c r="B213" s="155"/>
      <c r="C213" s="184" t="s">
        <v>345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119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5">
      <c r="A214" s="154"/>
      <c r="B214" s="155"/>
      <c r="C214" s="184" t="s">
        <v>346</v>
      </c>
      <c r="D214" s="158"/>
      <c r="E214" s="159">
        <v>30</v>
      </c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119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5">
      <c r="A215" s="175">
        <v>73</v>
      </c>
      <c r="B215" s="176" t="s">
        <v>347</v>
      </c>
      <c r="C215" s="185" t="s">
        <v>348</v>
      </c>
      <c r="D215" s="177" t="s">
        <v>0</v>
      </c>
      <c r="E215" s="178">
        <v>1822.1320000000001</v>
      </c>
      <c r="F215" s="179"/>
      <c r="G215" s="180">
        <f>ROUND(E215*F215,2)</f>
        <v>0</v>
      </c>
      <c r="H215" s="179">
        <v>0</v>
      </c>
      <c r="I215" s="180">
        <f>ROUND(E215*H215,2)</f>
        <v>0</v>
      </c>
      <c r="J215" s="179">
        <v>0.19</v>
      </c>
      <c r="K215" s="180">
        <f>ROUND(E215*J215,2)</f>
        <v>346.21</v>
      </c>
      <c r="L215" s="180">
        <v>21</v>
      </c>
      <c r="M215" s="180">
        <f>G215*(1+L215/100)</f>
        <v>0</v>
      </c>
      <c r="N215" s="178">
        <v>0</v>
      </c>
      <c r="O215" s="178">
        <f>ROUND(E215*N215,2)</f>
        <v>0</v>
      </c>
      <c r="P215" s="178">
        <v>0</v>
      </c>
      <c r="Q215" s="178">
        <f>ROUND(E215*P215,2)</f>
        <v>0</v>
      </c>
      <c r="R215" s="180"/>
      <c r="S215" s="180" t="s">
        <v>113</v>
      </c>
      <c r="T215" s="181" t="s">
        <v>114</v>
      </c>
      <c r="U215" s="157">
        <v>0</v>
      </c>
      <c r="V215" s="157">
        <f>ROUND(E215*U215,2)</f>
        <v>0</v>
      </c>
      <c r="W215" s="157"/>
      <c r="X215" s="157" t="s">
        <v>115</v>
      </c>
      <c r="Y215" s="157" t="s">
        <v>116</v>
      </c>
      <c r="Z215" s="147"/>
      <c r="AA215" s="147"/>
      <c r="AB215" s="147"/>
      <c r="AC215" s="147"/>
      <c r="AD215" s="147"/>
      <c r="AE215" s="147"/>
      <c r="AF215" s="147"/>
      <c r="AG215" s="147" t="s">
        <v>117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13" x14ac:dyDescent="0.25">
      <c r="A216" s="161" t="s">
        <v>108</v>
      </c>
      <c r="B216" s="162" t="s">
        <v>72</v>
      </c>
      <c r="C216" s="182" t="s">
        <v>73</v>
      </c>
      <c r="D216" s="163"/>
      <c r="E216" s="164"/>
      <c r="F216" s="165"/>
      <c r="G216" s="165">
        <f>SUMIF(AG217:AG305,"&lt;&gt;NOR",G217:G305)</f>
        <v>0</v>
      </c>
      <c r="H216" s="165"/>
      <c r="I216" s="165">
        <f>SUM(I217:I305)</f>
        <v>153436</v>
      </c>
      <c r="J216" s="165"/>
      <c r="K216" s="165">
        <f>SUM(K217:K305)</f>
        <v>36782.9</v>
      </c>
      <c r="L216" s="165"/>
      <c r="M216" s="165">
        <f>SUM(M217:M305)</f>
        <v>0</v>
      </c>
      <c r="N216" s="164"/>
      <c r="O216" s="164">
        <f>SUM(O217:O305)</f>
        <v>0</v>
      </c>
      <c r="P216" s="164"/>
      <c r="Q216" s="164">
        <f>SUM(Q217:Q305)</f>
        <v>2.7399999999999998</v>
      </c>
      <c r="R216" s="165"/>
      <c r="S216" s="165"/>
      <c r="T216" s="166"/>
      <c r="U216" s="160"/>
      <c r="V216" s="160">
        <f>SUM(V217:V305)</f>
        <v>0</v>
      </c>
      <c r="W216" s="160"/>
      <c r="X216" s="160"/>
      <c r="Y216" s="160"/>
      <c r="AG216" t="s">
        <v>109</v>
      </c>
    </row>
    <row r="217" spans="1:60" outlineLevel="1" x14ac:dyDescent="0.25">
      <c r="A217" s="168">
        <v>74</v>
      </c>
      <c r="B217" s="169" t="s">
        <v>349</v>
      </c>
      <c r="C217" s="183" t="s">
        <v>350</v>
      </c>
      <c r="D217" s="170" t="s">
        <v>351</v>
      </c>
      <c r="E217" s="171">
        <v>113.035</v>
      </c>
      <c r="F217" s="172"/>
      <c r="G217" s="173">
        <f>ROUND(E217*F217,2)</f>
        <v>0</v>
      </c>
      <c r="H217" s="172">
        <v>0</v>
      </c>
      <c r="I217" s="173">
        <f>ROUND(E217*H217,2)</f>
        <v>0</v>
      </c>
      <c r="J217" s="172">
        <v>43.3</v>
      </c>
      <c r="K217" s="173">
        <f>ROUND(E217*J217,2)</f>
        <v>4894.42</v>
      </c>
      <c r="L217" s="173">
        <v>21</v>
      </c>
      <c r="M217" s="173">
        <f>G217*(1+L217/100)</f>
        <v>0</v>
      </c>
      <c r="N217" s="171">
        <v>0</v>
      </c>
      <c r="O217" s="171">
        <f>ROUND(E217*N217,2)</f>
        <v>0</v>
      </c>
      <c r="P217" s="171">
        <v>2.3800000000000002E-2</v>
      </c>
      <c r="Q217" s="171">
        <f>ROUND(E217*P217,2)</f>
        <v>2.69</v>
      </c>
      <c r="R217" s="173"/>
      <c r="S217" s="173" t="s">
        <v>113</v>
      </c>
      <c r="T217" s="174" t="s">
        <v>114</v>
      </c>
      <c r="U217" s="157">
        <v>0</v>
      </c>
      <c r="V217" s="157">
        <f>ROUND(E217*U217,2)</f>
        <v>0</v>
      </c>
      <c r="W217" s="157"/>
      <c r="X217" s="157" t="s">
        <v>115</v>
      </c>
      <c r="Y217" s="157" t="s">
        <v>116</v>
      </c>
      <c r="Z217" s="147"/>
      <c r="AA217" s="147"/>
      <c r="AB217" s="147"/>
      <c r="AC217" s="147"/>
      <c r="AD217" s="147"/>
      <c r="AE217" s="147"/>
      <c r="AF217" s="147"/>
      <c r="AG217" s="147" t="s">
        <v>117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2" x14ac:dyDescent="0.25">
      <c r="A218" s="154"/>
      <c r="B218" s="155"/>
      <c r="C218" s="184" t="s">
        <v>352</v>
      </c>
      <c r="D218" s="158"/>
      <c r="E218" s="159"/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119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5">
      <c r="A219" s="154"/>
      <c r="B219" s="155"/>
      <c r="C219" s="184" t="s">
        <v>353</v>
      </c>
      <c r="D219" s="158"/>
      <c r="E219" s="159"/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119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5">
      <c r="A220" s="154"/>
      <c r="B220" s="155"/>
      <c r="C220" s="184" t="s">
        <v>354</v>
      </c>
      <c r="D220" s="158"/>
      <c r="E220" s="159"/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119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5">
      <c r="A221" s="154"/>
      <c r="B221" s="155"/>
      <c r="C221" s="184" t="s">
        <v>355</v>
      </c>
      <c r="D221" s="158"/>
      <c r="E221" s="159"/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119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5">
      <c r="A222" s="154"/>
      <c r="B222" s="155"/>
      <c r="C222" s="184" t="s">
        <v>356</v>
      </c>
      <c r="D222" s="158"/>
      <c r="E222" s="159"/>
      <c r="F222" s="157"/>
      <c r="G222" s="157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7"/>
      <c r="AA222" s="147"/>
      <c r="AB222" s="147"/>
      <c r="AC222" s="147"/>
      <c r="AD222" s="147"/>
      <c r="AE222" s="147"/>
      <c r="AF222" s="147"/>
      <c r="AG222" s="147" t="s">
        <v>119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 x14ac:dyDescent="0.25">
      <c r="A223" s="154"/>
      <c r="B223" s="155"/>
      <c r="C223" s="184" t="s">
        <v>357</v>
      </c>
      <c r="D223" s="158"/>
      <c r="E223" s="159"/>
      <c r="F223" s="157"/>
      <c r="G223" s="1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119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5">
      <c r="A224" s="154"/>
      <c r="B224" s="155"/>
      <c r="C224" s="184" t="s">
        <v>358</v>
      </c>
      <c r="D224" s="158"/>
      <c r="E224" s="159"/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119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5">
      <c r="A225" s="154"/>
      <c r="B225" s="155"/>
      <c r="C225" s="184" t="s">
        <v>359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119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5">
      <c r="A226" s="154"/>
      <c r="B226" s="155"/>
      <c r="C226" s="184" t="s">
        <v>360</v>
      </c>
      <c r="D226" s="158"/>
      <c r="E226" s="159"/>
      <c r="F226" s="157"/>
      <c r="G226" s="157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119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5">
      <c r="A227" s="154"/>
      <c r="B227" s="155"/>
      <c r="C227" s="184" t="s">
        <v>361</v>
      </c>
      <c r="D227" s="158"/>
      <c r="E227" s="159"/>
      <c r="F227" s="157"/>
      <c r="G227" s="15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119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5">
      <c r="A228" s="154"/>
      <c r="B228" s="155"/>
      <c r="C228" s="184" t="s">
        <v>362</v>
      </c>
      <c r="D228" s="158"/>
      <c r="E228" s="159"/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119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5">
      <c r="A229" s="154"/>
      <c r="B229" s="155"/>
      <c r="C229" s="184" t="s">
        <v>363</v>
      </c>
      <c r="D229" s="158"/>
      <c r="E229" s="159"/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119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5">
      <c r="A230" s="154"/>
      <c r="B230" s="155"/>
      <c r="C230" s="184" t="s">
        <v>364</v>
      </c>
      <c r="D230" s="158"/>
      <c r="E230" s="159">
        <v>113.03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119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20" outlineLevel="1" x14ac:dyDescent="0.25">
      <c r="A231" s="168">
        <v>75</v>
      </c>
      <c r="B231" s="169" t="s">
        <v>365</v>
      </c>
      <c r="C231" s="183" t="s">
        <v>366</v>
      </c>
      <c r="D231" s="170" t="s">
        <v>164</v>
      </c>
      <c r="E231" s="171">
        <v>2</v>
      </c>
      <c r="F231" s="172"/>
      <c r="G231" s="173">
        <f>ROUND(E231*F231,2)</f>
        <v>0</v>
      </c>
      <c r="H231" s="172">
        <v>0</v>
      </c>
      <c r="I231" s="173">
        <f>ROUND(E231*H231,2)</f>
        <v>0</v>
      </c>
      <c r="J231" s="172">
        <v>161.4</v>
      </c>
      <c r="K231" s="173">
        <f>ROUND(E231*J231,2)</f>
        <v>322.8</v>
      </c>
      <c r="L231" s="173">
        <v>21</v>
      </c>
      <c r="M231" s="173">
        <f>G231*(1+L231/100)</f>
        <v>0</v>
      </c>
      <c r="N231" s="171">
        <v>8.0000000000000007E-5</v>
      </c>
      <c r="O231" s="171">
        <f>ROUND(E231*N231,2)</f>
        <v>0</v>
      </c>
      <c r="P231" s="171">
        <v>2.4930000000000001E-2</v>
      </c>
      <c r="Q231" s="171">
        <f>ROUND(E231*P231,2)</f>
        <v>0.05</v>
      </c>
      <c r="R231" s="173"/>
      <c r="S231" s="173" t="s">
        <v>113</v>
      </c>
      <c r="T231" s="174" t="s">
        <v>114</v>
      </c>
      <c r="U231" s="157">
        <v>0</v>
      </c>
      <c r="V231" s="157">
        <f>ROUND(E231*U231,2)</f>
        <v>0</v>
      </c>
      <c r="W231" s="157"/>
      <c r="X231" s="157" t="s">
        <v>115</v>
      </c>
      <c r="Y231" s="157" t="s">
        <v>116</v>
      </c>
      <c r="Z231" s="147"/>
      <c r="AA231" s="147"/>
      <c r="AB231" s="147"/>
      <c r="AC231" s="147"/>
      <c r="AD231" s="147"/>
      <c r="AE231" s="147"/>
      <c r="AF231" s="147"/>
      <c r="AG231" s="147" t="s">
        <v>117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2" x14ac:dyDescent="0.25">
      <c r="A232" s="154"/>
      <c r="B232" s="155"/>
      <c r="C232" s="184" t="s">
        <v>367</v>
      </c>
      <c r="D232" s="158"/>
      <c r="E232" s="159"/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119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5">
      <c r="A233" s="154"/>
      <c r="B233" s="155"/>
      <c r="C233" s="184" t="s">
        <v>174</v>
      </c>
      <c r="D233" s="158"/>
      <c r="E233" s="159">
        <v>2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119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5">
      <c r="A234" s="168">
        <v>76</v>
      </c>
      <c r="B234" s="169" t="s">
        <v>368</v>
      </c>
      <c r="C234" s="183" t="s">
        <v>369</v>
      </c>
      <c r="D234" s="170" t="s">
        <v>351</v>
      </c>
      <c r="E234" s="171">
        <v>113.035</v>
      </c>
      <c r="F234" s="172"/>
      <c r="G234" s="173">
        <f>ROUND(E234*F234,2)</f>
        <v>0</v>
      </c>
      <c r="H234" s="172">
        <v>0</v>
      </c>
      <c r="I234" s="173">
        <f>ROUND(E234*H234,2)</f>
        <v>0</v>
      </c>
      <c r="J234" s="172">
        <v>27.4</v>
      </c>
      <c r="K234" s="173">
        <f>ROUND(E234*J234,2)</f>
        <v>3097.16</v>
      </c>
      <c r="L234" s="173">
        <v>21</v>
      </c>
      <c r="M234" s="173">
        <f>G234*(1+L234/100)</f>
        <v>0</v>
      </c>
      <c r="N234" s="171">
        <v>0</v>
      </c>
      <c r="O234" s="171">
        <f>ROUND(E234*N234,2)</f>
        <v>0</v>
      </c>
      <c r="P234" s="171">
        <v>0</v>
      </c>
      <c r="Q234" s="171">
        <f>ROUND(E234*P234,2)</f>
        <v>0</v>
      </c>
      <c r="R234" s="173"/>
      <c r="S234" s="173" t="s">
        <v>113</v>
      </c>
      <c r="T234" s="174" t="s">
        <v>114</v>
      </c>
      <c r="U234" s="157">
        <v>0</v>
      </c>
      <c r="V234" s="157">
        <f>ROUND(E234*U234,2)</f>
        <v>0</v>
      </c>
      <c r="W234" s="157"/>
      <c r="X234" s="157" t="s">
        <v>115</v>
      </c>
      <c r="Y234" s="157" t="s">
        <v>116</v>
      </c>
      <c r="Z234" s="147"/>
      <c r="AA234" s="147"/>
      <c r="AB234" s="147"/>
      <c r="AC234" s="147"/>
      <c r="AD234" s="147"/>
      <c r="AE234" s="147"/>
      <c r="AF234" s="147"/>
      <c r="AG234" s="147" t="s">
        <v>117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2" x14ac:dyDescent="0.25">
      <c r="A235" s="154"/>
      <c r="B235" s="155"/>
      <c r="C235" s="184" t="s">
        <v>370</v>
      </c>
      <c r="D235" s="158"/>
      <c r="E235" s="159"/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119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5">
      <c r="A236" s="154"/>
      <c r="B236" s="155"/>
      <c r="C236" s="184" t="s">
        <v>364</v>
      </c>
      <c r="D236" s="158"/>
      <c r="E236" s="159">
        <v>113.03</v>
      </c>
      <c r="F236" s="157"/>
      <c r="G236" s="157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7"/>
      <c r="AA236" s="147"/>
      <c r="AB236" s="147"/>
      <c r="AC236" s="147"/>
      <c r="AD236" s="147"/>
      <c r="AE236" s="147"/>
      <c r="AF236" s="147"/>
      <c r="AG236" s="147" t="s">
        <v>119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ht="40" outlineLevel="1" x14ac:dyDescent="0.25">
      <c r="A237" s="168">
        <v>77</v>
      </c>
      <c r="B237" s="169" t="s">
        <v>371</v>
      </c>
      <c r="C237" s="183" t="s">
        <v>372</v>
      </c>
      <c r="D237" s="170" t="s">
        <v>164</v>
      </c>
      <c r="E237" s="171">
        <v>1</v>
      </c>
      <c r="F237" s="172"/>
      <c r="G237" s="173">
        <f>ROUND(E237*F237,2)</f>
        <v>0</v>
      </c>
      <c r="H237" s="172">
        <v>2654</v>
      </c>
      <c r="I237" s="173">
        <f>ROUND(E237*H237,2)</f>
        <v>2654</v>
      </c>
      <c r="J237" s="172">
        <v>0</v>
      </c>
      <c r="K237" s="173">
        <f>ROUND(E237*J237,2)</f>
        <v>0</v>
      </c>
      <c r="L237" s="173">
        <v>21</v>
      </c>
      <c r="M237" s="173">
        <f>G237*(1+L237/100)</f>
        <v>0</v>
      </c>
      <c r="N237" s="171">
        <v>0</v>
      </c>
      <c r="O237" s="171">
        <f>ROUND(E237*N237,2)</f>
        <v>0</v>
      </c>
      <c r="P237" s="171">
        <v>0</v>
      </c>
      <c r="Q237" s="171">
        <f>ROUND(E237*P237,2)</f>
        <v>0</v>
      </c>
      <c r="R237" s="173"/>
      <c r="S237" s="173" t="s">
        <v>123</v>
      </c>
      <c r="T237" s="174" t="s">
        <v>124</v>
      </c>
      <c r="U237" s="157">
        <v>0</v>
      </c>
      <c r="V237" s="157">
        <f>ROUND(E237*U237,2)</f>
        <v>0</v>
      </c>
      <c r="W237" s="157"/>
      <c r="X237" s="157" t="s">
        <v>125</v>
      </c>
      <c r="Y237" s="157" t="s">
        <v>116</v>
      </c>
      <c r="Z237" s="147"/>
      <c r="AA237" s="147"/>
      <c r="AB237" s="147"/>
      <c r="AC237" s="147"/>
      <c r="AD237" s="147"/>
      <c r="AE237" s="147"/>
      <c r="AF237" s="147"/>
      <c r="AG237" s="147" t="s">
        <v>126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2" x14ac:dyDescent="0.25">
      <c r="A238" s="154"/>
      <c r="B238" s="155"/>
      <c r="C238" s="184" t="s">
        <v>373</v>
      </c>
      <c r="D238" s="158"/>
      <c r="E238" s="159"/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119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5">
      <c r="A239" s="154"/>
      <c r="B239" s="155"/>
      <c r="C239" s="184" t="s">
        <v>186</v>
      </c>
      <c r="D239" s="158"/>
      <c r="E239" s="159">
        <v>1</v>
      </c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119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40" outlineLevel="1" x14ac:dyDescent="0.25">
      <c r="A240" s="168">
        <v>78</v>
      </c>
      <c r="B240" s="169" t="s">
        <v>374</v>
      </c>
      <c r="C240" s="183" t="s">
        <v>375</v>
      </c>
      <c r="D240" s="170" t="s">
        <v>164</v>
      </c>
      <c r="E240" s="171">
        <v>3</v>
      </c>
      <c r="F240" s="172"/>
      <c r="G240" s="173">
        <f>ROUND(E240*F240,2)</f>
        <v>0</v>
      </c>
      <c r="H240" s="172">
        <v>3389</v>
      </c>
      <c r="I240" s="173">
        <f>ROUND(E240*H240,2)</f>
        <v>10167</v>
      </c>
      <c r="J240" s="172">
        <v>0</v>
      </c>
      <c r="K240" s="173">
        <f>ROUND(E240*J240,2)</f>
        <v>0</v>
      </c>
      <c r="L240" s="173">
        <v>21</v>
      </c>
      <c r="M240" s="173">
        <f>G240*(1+L240/100)</f>
        <v>0</v>
      </c>
      <c r="N240" s="171">
        <v>0</v>
      </c>
      <c r="O240" s="171">
        <f>ROUND(E240*N240,2)</f>
        <v>0</v>
      </c>
      <c r="P240" s="171">
        <v>0</v>
      </c>
      <c r="Q240" s="171">
        <f>ROUND(E240*P240,2)</f>
        <v>0</v>
      </c>
      <c r="R240" s="173"/>
      <c r="S240" s="173" t="s">
        <v>123</v>
      </c>
      <c r="T240" s="174" t="s">
        <v>124</v>
      </c>
      <c r="U240" s="157">
        <v>0</v>
      </c>
      <c r="V240" s="157">
        <f>ROUND(E240*U240,2)</f>
        <v>0</v>
      </c>
      <c r="W240" s="157"/>
      <c r="X240" s="157" t="s">
        <v>125</v>
      </c>
      <c r="Y240" s="157" t="s">
        <v>116</v>
      </c>
      <c r="Z240" s="147"/>
      <c r="AA240" s="147"/>
      <c r="AB240" s="147"/>
      <c r="AC240" s="147"/>
      <c r="AD240" s="147"/>
      <c r="AE240" s="147"/>
      <c r="AF240" s="147"/>
      <c r="AG240" s="147" t="s">
        <v>126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2" x14ac:dyDescent="0.25">
      <c r="A241" s="154"/>
      <c r="B241" s="155"/>
      <c r="C241" s="184" t="s">
        <v>284</v>
      </c>
      <c r="D241" s="158"/>
      <c r="E241" s="159"/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119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5">
      <c r="A242" s="154"/>
      <c r="B242" s="155"/>
      <c r="C242" s="184" t="s">
        <v>128</v>
      </c>
      <c r="D242" s="158"/>
      <c r="E242" s="159">
        <v>3</v>
      </c>
      <c r="F242" s="157"/>
      <c r="G242" s="157"/>
      <c r="H242" s="157"/>
      <c r="I242" s="157"/>
      <c r="J242" s="157"/>
      <c r="K242" s="157"/>
      <c r="L242" s="157"/>
      <c r="M242" s="157"/>
      <c r="N242" s="156"/>
      <c r="O242" s="156"/>
      <c r="P242" s="156"/>
      <c r="Q242" s="156"/>
      <c r="R242" s="157"/>
      <c r="S242" s="157"/>
      <c r="T242" s="157"/>
      <c r="U242" s="157"/>
      <c r="V242" s="157"/>
      <c r="W242" s="157"/>
      <c r="X242" s="157"/>
      <c r="Y242" s="157"/>
      <c r="Z242" s="147"/>
      <c r="AA242" s="147"/>
      <c r="AB242" s="147"/>
      <c r="AC242" s="147"/>
      <c r="AD242" s="147"/>
      <c r="AE242" s="147"/>
      <c r="AF242" s="147"/>
      <c r="AG242" s="147" t="s">
        <v>119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ht="40" outlineLevel="1" x14ac:dyDescent="0.25">
      <c r="A243" s="168">
        <v>79</v>
      </c>
      <c r="B243" s="169" t="s">
        <v>376</v>
      </c>
      <c r="C243" s="183" t="s">
        <v>377</v>
      </c>
      <c r="D243" s="170" t="s">
        <v>164</v>
      </c>
      <c r="E243" s="171">
        <v>5</v>
      </c>
      <c r="F243" s="172"/>
      <c r="G243" s="173">
        <f>ROUND(E243*F243,2)</f>
        <v>0</v>
      </c>
      <c r="H243" s="172">
        <v>3684</v>
      </c>
      <c r="I243" s="173">
        <f>ROUND(E243*H243,2)</f>
        <v>18420</v>
      </c>
      <c r="J243" s="172">
        <v>0</v>
      </c>
      <c r="K243" s="173">
        <f>ROUND(E243*J243,2)</f>
        <v>0</v>
      </c>
      <c r="L243" s="173">
        <v>21</v>
      </c>
      <c r="M243" s="173">
        <f>G243*(1+L243/100)</f>
        <v>0</v>
      </c>
      <c r="N243" s="171">
        <v>0</v>
      </c>
      <c r="O243" s="171">
        <f>ROUND(E243*N243,2)</f>
        <v>0</v>
      </c>
      <c r="P243" s="171">
        <v>0</v>
      </c>
      <c r="Q243" s="171">
        <f>ROUND(E243*P243,2)</f>
        <v>0</v>
      </c>
      <c r="R243" s="173"/>
      <c r="S243" s="173" t="s">
        <v>123</v>
      </c>
      <c r="T243" s="174" t="s">
        <v>124</v>
      </c>
      <c r="U243" s="157">
        <v>0</v>
      </c>
      <c r="V243" s="157">
        <f>ROUND(E243*U243,2)</f>
        <v>0</v>
      </c>
      <c r="W243" s="157"/>
      <c r="X243" s="157" t="s">
        <v>125</v>
      </c>
      <c r="Y243" s="157" t="s">
        <v>116</v>
      </c>
      <c r="Z243" s="147"/>
      <c r="AA243" s="147"/>
      <c r="AB243" s="147"/>
      <c r="AC243" s="147"/>
      <c r="AD243" s="147"/>
      <c r="AE243" s="147"/>
      <c r="AF243" s="147"/>
      <c r="AG243" s="147" t="s">
        <v>126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2" x14ac:dyDescent="0.25">
      <c r="A244" s="154"/>
      <c r="B244" s="155"/>
      <c r="C244" s="184" t="s">
        <v>378</v>
      </c>
      <c r="D244" s="158"/>
      <c r="E244" s="159"/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7"/>
      <c r="AA244" s="147"/>
      <c r="AB244" s="147"/>
      <c r="AC244" s="147"/>
      <c r="AD244" s="147"/>
      <c r="AE244" s="147"/>
      <c r="AF244" s="147"/>
      <c r="AG244" s="147" t="s">
        <v>119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5">
      <c r="A245" s="154"/>
      <c r="B245" s="155"/>
      <c r="C245" s="184" t="s">
        <v>232</v>
      </c>
      <c r="D245" s="158"/>
      <c r="E245" s="159">
        <v>5</v>
      </c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119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ht="40" outlineLevel="1" x14ac:dyDescent="0.25">
      <c r="A246" s="168">
        <v>80</v>
      </c>
      <c r="B246" s="169" t="s">
        <v>379</v>
      </c>
      <c r="C246" s="183" t="s">
        <v>380</v>
      </c>
      <c r="D246" s="170" t="s">
        <v>164</v>
      </c>
      <c r="E246" s="171">
        <v>1</v>
      </c>
      <c r="F246" s="172"/>
      <c r="G246" s="173">
        <f>ROUND(E246*F246,2)</f>
        <v>0</v>
      </c>
      <c r="H246" s="172">
        <v>4436</v>
      </c>
      <c r="I246" s="173">
        <f>ROUND(E246*H246,2)</f>
        <v>4436</v>
      </c>
      <c r="J246" s="172">
        <v>0</v>
      </c>
      <c r="K246" s="173">
        <f>ROUND(E246*J246,2)</f>
        <v>0</v>
      </c>
      <c r="L246" s="173">
        <v>21</v>
      </c>
      <c r="M246" s="173">
        <f>G246*(1+L246/100)</f>
        <v>0</v>
      </c>
      <c r="N246" s="171">
        <v>0</v>
      </c>
      <c r="O246" s="171">
        <f>ROUND(E246*N246,2)</f>
        <v>0</v>
      </c>
      <c r="P246" s="171">
        <v>0</v>
      </c>
      <c r="Q246" s="171">
        <f>ROUND(E246*P246,2)</f>
        <v>0</v>
      </c>
      <c r="R246" s="173"/>
      <c r="S246" s="173" t="s">
        <v>123</v>
      </c>
      <c r="T246" s="174" t="s">
        <v>124</v>
      </c>
      <c r="U246" s="157">
        <v>0</v>
      </c>
      <c r="V246" s="157">
        <f>ROUND(E246*U246,2)</f>
        <v>0</v>
      </c>
      <c r="W246" s="157"/>
      <c r="X246" s="157" t="s">
        <v>125</v>
      </c>
      <c r="Y246" s="157" t="s">
        <v>116</v>
      </c>
      <c r="Z246" s="147"/>
      <c r="AA246" s="147"/>
      <c r="AB246" s="147"/>
      <c r="AC246" s="147"/>
      <c r="AD246" s="147"/>
      <c r="AE246" s="147"/>
      <c r="AF246" s="147"/>
      <c r="AG246" s="147" t="s">
        <v>126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2" x14ac:dyDescent="0.25">
      <c r="A247" s="154"/>
      <c r="B247" s="155"/>
      <c r="C247" s="184" t="s">
        <v>373</v>
      </c>
      <c r="D247" s="158"/>
      <c r="E247" s="159"/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119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3" x14ac:dyDescent="0.25">
      <c r="A248" s="154"/>
      <c r="B248" s="155"/>
      <c r="C248" s="184" t="s">
        <v>186</v>
      </c>
      <c r="D248" s="158"/>
      <c r="E248" s="159">
        <v>1</v>
      </c>
      <c r="F248" s="157"/>
      <c r="G248" s="157"/>
      <c r="H248" s="157"/>
      <c r="I248" s="157"/>
      <c r="J248" s="157"/>
      <c r="K248" s="157"/>
      <c r="L248" s="157"/>
      <c r="M248" s="157"/>
      <c r="N248" s="156"/>
      <c r="O248" s="156"/>
      <c r="P248" s="156"/>
      <c r="Q248" s="156"/>
      <c r="R248" s="157"/>
      <c r="S248" s="157"/>
      <c r="T248" s="157"/>
      <c r="U248" s="157"/>
      <c r="V248" s="157"/>
      <c r="W248" s="157"/>
      <c r="X248" s="157"/>
      <c r="Y248" s="157"/>
      <c r="Z248" s="147"/>
      <c r="AA248" s="147"/>
      <c r="AB248" s="147"/>
      <c r="AC248" s="147"/>
      <c r="AD248" s="147"/>
      <c r="AE248" s="147"/>
      <c r="AF248" s="147"/>
      <c r="AG248" s="147" t="s">
        <v>119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ht="40" outlineLevel="1" x14ac:dyDescent="0.25">
      <c r="A249" s="168">
        <v>81</v>
      </c>
      <c r="B249" s="169" t="s">
        <v>381</v>
      </c>
      <c r="C249" s="183" t="s">
        <v>382</v>
      </c>
      <c r="D249" s="170" t="s">
        <v>164</v>
      </c>
      <c r="E249" s="171">
        <v>1</v>
      </c>
      <c r="F249" s="172"/>
      <c r="G249" s="173">
        <f>ROUND(E249*F249,2)</f>
        <v>0</v>
      </c>
      <c r="H249" s="172">
        <v>6872</v>
      </c>
      <c r="I249" s="173">
        <f>ROUND(E249*H249,2)</f>
        <v>6872</v>
      </c>
      <c r="J249" s="172">
        <v>0</v>
      </c>
      <c r="K249" s="173">
        <f>ROUND(E249*J249,2)</f>
        <v>0</v>
      </c>
      <c r="L249" s="173">
        <v>21</v>
      </c>
      <c r="M249" s="173">
        <f>G249*(1+L249/100)</f>
        <v>0</v>
      </c>
      <c r="N249" s="171">
        <v>0</v>
      </c>
      <c r="O249" s="171">
        <f>ROUND(E249*N249,2)</f>
        <v>0</v>
      </c>
      <c r="P249" s="171">
        <v>0</v>
      </c>
      <c r="Q249" s="171">
        <f>ROUND(E249*P249,2)</f>
        <v>0</v>
      </c>
      <c r="R249" s="173"/>
      <c r="S249" s="173" t="s">
        <v>123</v>
      </c>
      <c r="T249" s="174" t="s">
        <v>124</v>
      </c>
      <c r="U249" s="157">
        <v>0</v>
      </c>
      <c r="V249" s="157">
        <f>ROUND(E249*U249,2)</f>
        <v>0</v>
      </c>
      <c r="W249" s="157"/>
      <c r="X249" s="157" t="s">
        <v>125</v>
      </c>
      <c r="Y249" s="157" t="s">
        <v>116</v>
      </c>
      <c r="Z249" s="147"/>
      <c r="AA249" s="147"/>
      <c r="AB249" s="147"/>
      <c r="AC249" s="147"/>
      <c r="AD249" s="147"/>
      <c r="AE249" s="147"/>
      <c r="AF249" s="147"/>
      <c r="AG249" s="147" t="s">
        <v>126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2" x14ac:dyDescent="0.25">
      <c r="A250" s="154"/>
      <c r="B250" s="155"/>
      <c r="C250" s="184" t="s">
        <v>185</v>
      </c>
      <c r="D250" s="158"/>
      <c r="E250" s="159"/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119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3" x14ac:dyDescent="0.25">
      <c r="A251" s="154"/>
      <c r="B251" s="155"/>
      <c r="C251" s="184" t="s">
        <v>186</v>
      </c>
      <c r="D251" s="158"/>
      <c r="E251" s="159">
        <v>1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119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ht="40" outlineLevel="1" x14ac:dyDescent="0.25">
      <c r="A252" s="168">
        <v>82</v>
      </c>
      <c r="B252" s="169" t="s">
        <v>383</v>
      </c>
      <c r="C252" s="183" t="s">
        <v>384</v>
      </c>
      <c r="D252" s="170" t="s">
        <v>164</v>
      </c>
      <c r="E252" s="171">
        <v>1</v>
      </c>
      <c r="F252" s="172"/>
      <c r="G252" s="173">
        <f>ROUND(E252*F252,2)</f>
        <v>0</v>
      </c>
      <c r="H252" s="172">
        <v>7330</v>
      </c>
      <c r="I252" s="173">
        <f>ROUND(E252*H252,2)</f>
        <v>7330</v>
      </c>
      <c r="J252" s="172">
        <v>0</v>
      </c>
      <c r="K252" s="173">
        <f>ROUND(E252*J252,2)</f>
        <v>0</v>
      </c>
      <c r="L252" s="173">
        <v>21</v>
      </c>
      <c r="M252" s="173">
        <f>G252*(1+L252/100)</f>
        <v>0</v>
      </c>
      <c r="N252" s="171">
        <v>0</v>
      </c>
      <c r="O252" s="171">
        <f>ROUND(E252*N252,2)</f>
        <v>0</v>
      </c>
      <c r="P252" s="171">
        <v>0</v>
      </c>
      <c r="Q252" s="171">
        <f>ROUND(E252*P252,2)</f>
        <v>0</v>
      </c>
      <c r="R252" s="173"/>
      <c r="S252" s="173" t="s">
        <v>123</v>
      </c>
      <c r="T252" s="174" t="s">
        <v>124</v>
      </c>
      <c r="U252" s="157">
        <v>0</v>
      </c>
      <c r="V252" s="157">
        <f>ROUND(E252*U252,2)</f>
        <v>0</v>
      </c>
      <c r="W252" s="157"/>
      <c r="X252" s="157" t="s">
        <v>125</v>
      </c>
      <c r="Y252" s="157" t="s">
        <v>116</v>
      </c>
      <c r="Z252" s="147"/>
      <c r="AA252" s="147"/>
      <c r="AB252" s="147"/>
      <c r="AC252" s="147"/>
      <c r="AD252" s="147"/>
      <c r="AE252" s="147"/>
      <c r="AF252" s="147"/>
      <c r="AG252" s="147" t="s">
        <v>126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2" x14ac:dyDescent="0.25">
      <c r="A253" s="154"/>
      <c r="B253" s="155"/>
      <c r="C253" s="184" t="s">
        <v>185</v>
      </c>
      <c r="D253" s="158"/>
      <c r="E253" s="159"/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119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5">
      <c r="A254" s="154"/>
      <c r="B254" s="155"/>
      <c r="C254" s="184" t="s">
        <v>186</v>
      </c>
      <c r="D254" s="158"/>
      <c r="E254" s="159">
        <v>1</v>
      </c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119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ht="40" outlineLevel="1" x14ac:dyDescent="0.25">
      <c r="A255" s="168">
        <v>83</v>
      </c>
      <c r="B255" s="169" t="s">
        <v>385</v>
      </c>
      <c r="C255" s="183" t="s">
        <v>623</v>
      </c>
      <c r="D255" s="170" t="s">
        <v>164</v>
      </c>
      <c r="E255" s="171">
        <v>6</v>
      </c>
      <c r="F255" s="172"/>
      <c r="G255" s="173">
        <f>ROUND(E255*F255,2)</f>
        <v>0</v>
      </c>
      <c r="H255" s="172">
        <v>7055</v>
      </c>
      <c r="I255" s="173">
        <f>ROUND(E255*H255,2)</f>
        <v>42330</v>
      </c>
      <c r="J255" s="172">
        <v>0</v>
      </c>
      <c r="K255" s="173">
        <f>ROUND(E255*J255,2)</f>
        <v>0</v>
      </c>
      <c r="L255" s="173">
        <v>21</v>
      </c>
      <c r="M255" s="173">
        <f>G255*(1+L255/100)</f>
        <v>0</v>
      </c>
      <c r="N255" s="171">
        <v>0</v>
      </c>
      <c r="O255" s="171">
        <f>ROUND(E255*N255,2)</f>
        <v>0</v>
      </c>
      <c r="P255" s="171">
        <v>0</v>
      </c>
      <c r="Q255" s="171">
        <f>ROUND(E255*P255,2)</f>
        <v>0</v>
      </c>
      <c r="R255" s="173"/>
      <c r="S255" s="173" t="s">
        <v>123</v>
      </c>
      <c r="T255" s="174" t="s">
        <v>124</v>
      </c>
      <c r="U255" s="157">
        <v>0</v>
      </c>
      <c r="V255" s="157">
        <f>ROUND(E255*U255,2)</f>
        <v>0</v>
      </c>
      <c r="W255" s="157"/>
      <c r="X255" s="157" t="s">
        <v>125</v>
      </c>
      <c r="Y255" s="157" t="s">
        <v>116</v>
      </c>
      <c r="Z255" s="147"/>
      <c r="AA255" s="147"/>
      <c r="AB255" s="147"/>
      <c r="AC255" s="147"/>
      <c r="AD255" s="147"/>
      <c r="AE255" s="147"/>
      <c r="AF255" s="147"/>
      <c r="AG255" s="147" t="s">
        <v>126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2" x14ac:dyDescent="0.25">
      <c r="A256" s="154"/>
      <c r="B256" s="155"/>
      <c r="C256" s="266" t="s">
        <v>624</v>
      </c>
      <c r="D256" s="267"/>
      <c r="E256" s="267"/>
      <c r="F256" s="267"/>
      <c r="G256" s="26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7"/>
      <c r="AA256" s="147"/>
      <c r="AB256" s="147"/>
      <c r="AC256" s="147"/>
      <c r="AD256" s="147"/>
      <c r="AE256" s="147"/>
      <c r="AF256" s="147"/>
      <c r="AG256" s="147" t="s">
        <v>386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2" x14ac:dyDescent="0.25">
      <c r="A257" s="154"/>
      <c r="B257" s="155"/>
      <c r="C257" s="184" t="s">
        <v>387</v>
      </c>
      <c r="D257" s="158"/>
      <c r="E257" s="159"/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7"/>
      <c r="AA257" s="147"/>
      <c r="AB257" s="147"/>
      <c r="AC257" s="147"/>
      <c r="AD257" s="147"/>
      <c r="AE257" s="147"/>
      <c r="AF257" s="147"/>
      <c r="AG257" s="147" t="s">
        <v>119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3" x14ac:dyDescent="0.25">
      <c r="A258" s="154"/>
      <c r="B258" s="155"/>
      <c r="C258" s="184" t="s">
        <v>263</v>
      </c>
      <c r="D258" s="158"/>
      <c r="E258" s="159">
        <v>6</v>
      </c>
      <c r="F258" s="157"/>
      <c r="G258" s="157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7"/>
      <c r="AA258" s="147"/>
      <c r="AB258" s="147"/>
      <c r="AC258" s="147"/>
      <c r="AD258" s="147"/>
      <c r="AE258" s="147"/>
      <c r="AF258" s="147"/>
      <c r="AG258" s="147" t="s">
        <v>119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ht="40" outlineLevel="1" x14ac:dyDescent="0.25">
      <c r="A259" s="168">
        <v>84</v>
      </c>
      <c r="B259" s="169" t="s">
        <v>388</v>
      </c>
      <c r="C259" s="183" t="s">
        <v>627</v>
      </c>
      <c r="D259" s="170" t="s">
        <v>164</v>
      </c>
      <c r="E259" s="171">
        <v>1</v>
      </c>
      <c r="F259" s="172"/>
      <c r="G259" s="173">
        <f>ROUND(E259*F259,2)</f>
        <v>0</v>
      </c>
      <c r="H259" s="172">
        <v>3478</v>
      </c>
      <c r="I259" s="173">
        <f>ROUND(E259*H259,2)</f>
        <v>3478</v>
      </c>
      <c r="J259" s="172">
        <v>0</v>
      </c>
      <c r="K259" s="173">
        <f>ROUND(E259*J259,2)</f>
        <v>0</v>
      </c>
      <c r="L259" s="173">
        <v>21</v>
      </c>
      <c r="M259" s="173">
        <f>G259*(1+L259/100)</f>
        <v>0</v>
      </c>
      <c r="N259" s="171">
        <v>0</v>
      </c>
      <c r="O259" s="171">
        <f>ROUND(E259*N259,2)</f>
        <v>0</v>
      </c>
      <c r="P259" s="171">
        <v>0</v>
      </c>
      <c r="Q259" s="171">
        <f>ROUND(E259*P259,2)</f>
        <v>0</v>
      </c>
      <c r="R259" s="173"/>
      <c r="S259" s="173" t="s">
        <v>123</v>
      </c>
      <c r="T259" s="174" t="s">
        <v>124</v>
      </c>
      <c r="U259" s="157">
        <v>0</v>
      </c>
      <c r="V259" s="157">
        <f>ROUND(E259*U259,2)</f>
        <v>0</v>
      </c>
      <c r="W259" s="157"/>
      <c r="X259" s="157" t="s">
        <v>125</v>
      </c>
      <c r="Y259" s="157" t="s">
        <v>116</v>
      </c>
      <c r="Z259" s="147"/>
      <c r="AA259" s="147"/>
      <c r="AB259" s="147"/>
      <c r="AC259" s="147"/>
      <c r="AD259" s="147"/>
      <c r="AE259" s="147"/>
      <c r="AF259" s="147"/>
      <c r="AG259" s="147" t="s">
        <v>126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2" x14ac:dyDescent="0.25">
      <c r="A260" s="154"/>
      <c r="B260" s="155"/>
      <c r="C260" s="266" t="s">
        <v>389</v>
      </c>
      <c r="D260" s="267"/>
      <c r="E260" s="267"/>
      <c r="F260" s="267"/>
      <c r="G260" s="26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7"/>
      <c r="AA260" s="147"/>
      <c r="AB260" s="147"/>
      <c r="AC260" s="147"/>
      <c r="AD260" s="147"/>
      <c r="AE260" s="147"/>
      <c r="AF260" s="147"/>
      <c r="AG260" s="147" t="s">
        <v>386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2" x14ac:dyDescent="0.25">
      <c r="A261" s="154"/>
      <c r="B261" s="155"/>
      <c r="C261" s="184" t="s">
        <v>373</v>
      </c>
      <c r="D261" s="158"/>
      <c r="E261" s="159"/>
      <c r="F261" s="157"/>
      <c r="G261" s="157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7"/>
      <c r="AA261" s="147"/>
      <c r="AB261" s="147"/>
      <c r="AC261" s="147"/>
      <c r="AD261" s="147"/>
      <c r="AE261" s="147"/>
      <c r="AF261" s="147"/>
      <c r="AG261" s="147" t="s">
        <v>119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 x14ac:dyDescent="0.25">
      <c r="A262" s="154"/>
      <c r="B262" s="155"/>
      <c r="C262" s="184" t="s">
        <v>186</v>
      </c>
      <c r="D262" s="158"/>
      <c r="E262" s="159">
        <v>1</v>
      </c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119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ht="40" outlineLevel="1" x14ac:dyDescent="0.25">
      <c r="A263" s="168">
        <v>85</v>
      </c>
      <c r="B263" s="169" t="s">
        <v>390</v>
      </c>
      <c r="C263" s="183" t="s">
        <v>628</v>
      </c>
      <c r="D263" s="170" t="s">
        <v>164</v>
      </c>
      <c r="E263" s="171">
        <v>1</v>
      </c>
      <c r="F263" s="172"/>
      <c r="G263" s="173">
        <f>ROUND(E263*F263,2)</f>
        <v>0</v>
      </c>
      <c r="H263" s="172">
        <v>3883</v>
      </c>
      <c r="I263" s="173">
        <f>ROUND(E263*H263,2)</f>
        <v>3883</v>
      </c>
      <c r="J263" s="172">
        <v>0</v>
      </c>
      <c r="K263" s="173">
        <f>ROUND(E263*J263,2)</f>
        <v>0</v>
      </c>
      <c r="L263" s="173">
        <v>21</v>
      </c>
      <c r="M263" s="173">
        <f>G263*(1+L263/100)</f>
        <v>0</v>
      </c>
      <c r="N263" s="171">
        <v>0</v>
      </c>
      <c r="O263" s="171">
        <f>ROUND(E263*N263,2)</f>
        <v>0</v>
      </c>
      <c r="P263" s="171">
        <v>0</v>
      </c>
      <c r="Q263" s="171">
        <f>ROUND(E263*P263,2)</f>
        <v>0</v>
      </c>
      <c r="R263" s="173"/>
      <c r="S263" s="173" t="s">
        <v>123</v>
      </c>
      <c r="T263" s="174" t="s">
        <v>124</v>
      </c>
      <c r="U263" s="157">
        <v>0</v>
      </c>
      <c r="V263" s="157">
        <f>ROUND(E263*U263,2)</f>
        <v>0</v>
      </c>
      <c r="W263" s="157"/>
      <c r="X263" s="157" t="s">
        <v>125</v>
      </c>
      <c r="Y263" s="157" t="s">
        <v>116</v>
      </c>
      <c r="Z263" s="147"/>
      <c r="AA263" s="147"/>
      <c r="AB263" s="147"/>
      <c r="AC263" s="147"/>
      <c r="AD263" s="147"/>
      <c r="AE263" s="147"/>
      <c r="AF263" s="147"/>
      <c r="AG263" s="147" t="s">
        <v>126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2" x14ac:dyDescent="0.25">
      <c r="A264" s="154"/>
      <c r="B264" s="155"/>
      <c r="C264" s="266" t="s">
        <v>391</v>
      </c>
      <c r="D264" s="267"/>
      <c r="E264" s="267"/>
      <c r="F264" s="267"/>
      <c r="G264" s="267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57"/>
      <c r="Z264" s="147"/>
      <c r="AA264" s="147"/>
      <c r="AB264" s="147"/>
      <c r="AC264" s="147"/>
      <c r="AD264" s="147"/>
      <c r="AE264" s="147"/>
      <c r="AF264" s="147"/>
      <c r="AG264" s="147" t="s">
        <v>386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2" x14ac:dyDescent="0.25">
      <c r="A265" s="154"/>
      <c r="B265" s="155"/>
      <c r="C265" s="184" t="s">
        <v>373</v>
      </c>
      <c r="D265" s="158"/>
      <c r="E265" s="159"/>
      <c r="F265" s="157"/>
      <c r="G265" s="157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7"/>
      <c r="AA265" s="147"/>
      <c r="AB265" s="147"/>
      <c r="AC265" s="147"/>
      <c r="AD265" s="147"/>
      <c r="AE265" s="147"/>
      <c r="AF265" s="147"/>
      <c r="AG265" s="147" t="s">
        <v>119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3" x14ac:dyDescent="0.25">
      <c r="A266" s="154"/>
      <c r="B266" s="155"/>
      <c r="C266" s="184" t="s">
        <v>186</v>
      </c>
      <c r="D266" s="158"/>
      <c r="E266" s="159">
        <v>1</v>
      </c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119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ht="40" outlineLevel="1" x14ac:dyDescent="0.25">
      <c r="A267" s="168">
        <v>86</v>
      </c>
      <c r="B267" s="169" t="s">
        <v>392</v>
      </c>
      <c r="C267" s="183" t="s">
        <v>629</v>
      </c>
      <c r="D267" s="170" t="s">
        <v>164</v>
      </c>
      <c r="E267" s="171">
        <v>4</v>
      </c>
      <c r="F267" s="172"/>
      <c r="G267" s="173">
        <f>ROUND(E267*F267,2)</f>
        <v>0</v>
      </c>
      <c r="H267" s="172">
        <v>7270</v>
      </c>
      <c r="I267" s="173">
        <f>ROUND(E267*H267,2)</f>
        <v>29080</v>
      </c>
      <c r="J267" s="172">
        <v>0</v>
      </c>
      <c r="K267" s="173">
        <f>ROUND(E267*J267,2)</f>
        <v>0</v>
      </c>
      <c r="L267" s="173">
        <v>21</v>
      </c>
      <c r="M267" s="173">
        <f>G267*(1+L267/100)</f>
        <v>0</v>
      </c>
      <c r="N267" s="171">
        <v>0</v>
      </c>
      <c r="O267" s="171">
        <f>ROUND(E267*N267,2)</f>
        <v>0</v>
      </c>
      <c r="P267" s="171">
        <v>0</v>
      </c>
      <c r="Q267" s="171">
        <f>ROUND(E267*P267,2)</f>
        <v>0</v>
      </c>
      <c r="R267" s="173"/>
      <c r="S267" s="173" t="s">
        <v>123</v>
      </c>
      <c r="T267" s="174" t="s">
        <v>124</v>
      </c>
      <c r="U267" s="157">
        <v>0</v>
      </c>
      <c r="V267" s="157">
        <f>ROUND(E267*U267,2)</f>
        <v>0</v>
      </c>
      <c r="W267" s="157"/>
      <c r="X267" s="157" t="s">
        <v>125</v>
      </c>
      <c r="Y267" s="157" t="s">
        <v>116</v>
      </c>
      <c r="Z267" s="147"/>
      <c r="AA267" s="147"/>
      <c r="AB267" s="147"/>
      <c r="AC267" s="147"/>
      <c r="AD267" s="147"/>
      <c r="AE267" s="147"/>
      <c r="AF267" s="147"/>
      <c r="AG267" s="147" t="s">
        <v>126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2" x14ac:dyDescent="0.25">
      <c r="A268" s="154"/>
      <c r="B268" s="155"/>
      <c r="C268" s="266" t="s">
        <v>625</v>
      </c>
      <c r="D268" s="267"/>
      <c r="E268" s="267"/>
      <c r="F268" s="267"/>
      <c r="G268" s="26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7"/>
      <c r="AA268" s="147"/>
      <c r="AB268" s="147"/>
      <c r="AC268" s="147"/>
      <c r="AD268" s="147"/>
      <c r="AE268" s="147"/>
      <c r="AF268" s="147"/>
      <c r="AG268" s="147" t="s">
        <v>386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2" x14ac:dyDescent="0.25">
      <c r="A269" s="154"/>
      <c r="B269" s="155"/>
      <c r="C269" s="184" t="s">
        <v>393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7"/>
      <c r="AA269" s="147"/>
      <c r="AB269" s="147"/>
      <c r="AC269" s="147"/>
      <c r="AD269" s="147"/>
      <c r="AE269" s="147"/>
      <c r="AF269" s="147"/>
      <c r="AG269" s="147" t="s">
        <v>119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5">
      <c r="A270" s="154"/>
      <c r="B270" s="155"/>
      <c r="C270" s="184" t="s">
        <v>153</v>
      </c>
      <c r="D270" s="158"/>
      <c r="E270" s="159">
        <v>4</v>
      </c>
      <c r="F270" s="157"/>
      <c r="G270" s="157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119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ht="40" outlineLevel="1" x14ac:dyDescent="0.25">
      <c r="A271" s="168">
        <v>87</v>
      </c>
      <c r="B271" s="169" t="s">
        <v>394</v>
      </c>
      <c r="C271" s="183" t="s">
        <v>630</v>
      </c>
      <c r="D271" s="170" t="s">
        <v>164</v>
      </c>
      <c r="E271" s="171">
        <v>3</v>
      </c>
      <c r="F271" s="172"/>
      <c r="G271" s="173">
        <f>ROUND(E271*F271,2)</f>
        <v>0</v>
      </c>
      <c r="H271" s="172">
        <v>8262</v>
      </c>
      <c r="I271" s="173">
        <f>ROUND(E271*H271,2)</f>
        <v>24786</v>
      </c>
      <c r="J271" s="172">
        <v>0</v>
      </c>
      <c r="K271" s="173">
        <f>ROUND(E271*J271,2)</f>
        <v>0</v>
      </c>
      <c r="L271" s="173">
        <v>21</v>
      </c>
      <c r="M271" s="173">
        <f>G271*(1+L271/100)</f>
        <v>0</v>
      </c>
      <c r="N271" s="171">
        <v>0</v>
      </c>
      <c r="O271" s="171">
        <f>ROUND(E271*N271,2)</f>
        <v>0</v>
      </c>
      <c r="P271" s="171">
        <v>0</v>
      </c>
      <c r="Q271" s="171">
        <f>ROUND(E271*P271,2)</f>
        <v>0</v>
      </c>
      <c r="R271" s="173"/>
      <c r="S271" s="173" t="s">
        <v>123</v>
      </c>
      <c r="T271" s="174" t="s">
        <v>124</v>
      </c>
      <c r="U271" s="157">
        <v>0</v>
      </c>
      <c r="V271" s="157">
        <f>ROUND(E271*U271,2)</f>
        <v>0</v>
      </c>
      <c r="W271" s="157"/>
      <c r="X271" s="157" t="s">
        <v>125</v>
      </c>
      <c r="Y271" s="157" t="s">
        <v>116</v>
      </c>
      <c r="Z271" s="147"/>
      <c r="AA271" s="147"/>
      <c r="AB271" s="147"/>
      <c r="AC271" s="147"/>
      <c r="AD271" s="147"/>
      <c r="AE271" s="147"/>
      <c r="AF271" s="147"/>
      <c r="AG271" s="147" t="s">
        <v>126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2" x14ac:dyDescent="0.25">
      <c r="A272" s="154"/>
      <c r="B272" s="155"/>
      <c r="C272" s="266" t="s">
        <v>626</v>
      </c>
      <c r="D272" s="267"/>
      <c r="E272" s="267"/>
      <c r="F272" s="267"/>
      <c r="G272" s="26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386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2" x14ac:dyDescent="0.25">
      <c r="A273" s="154"/>
      <c r="B273" s="155"/>
      <c r="C273" s="184" t="s">
        <v>395</v>
      </c>
      <c r="D273" s="158"/>
      <c r="E273" s="159"/>
      <c r="F273" s="157"/>
      <c r="G273" s="15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119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3" x14ac:dyDescent="0.25">
      <c r="A274" s="154"/>
      <c r="B274" s="155"/>
      <c r="C274" s="184" t="s">
        <v>128</v>
      </c>
      <c r="D274" s="158"/>
      <c r="E274" s="159">
        <v>3</v>
      </c>
      <c r="F274" s="157"/>
      <c r="G274" s="157"/>
      <c r="H274" s="157"/>
      <c r="I274" s="157"/>
      <c r="J274" s="157"/>
      <c r="K274" s="157"/>
      <c r="L274" s="157"/>
      <c r="M274" s="157"/>
      <c r="N274" s="156"/>
      <c r="O274" s="156"/>
      <c r="P274" s="156"/>
      <c r="Q274" s="156"/>
      <c r="R274" s="157"/>
      <c r="S274" s="157"/>
      <c r="T274" s="157"/>
      <c r="U274" s="157"/>
      <c r="V274" s="157"/>
      <c r="W274" s="157"/>
      <c r="X274" s="157"/>
      <c r="Y274" s="157"/>
      <c r="Z274" s="147"/>
      <c r="AA274" s="147"/>
      <c r="AB274" s="147"/>
      <c r="AC274" s="147"/>
      <c r="AD274" s="147"/>
      <c r="AE274" s="147"/>
      <c r="AF274" s="147"/>
      <c r="AG274" s="147" t="s">
        <v>119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ht="20" outlineLevel="1" x14ac:dyDescent="0.25">
      <c r="A275" s="168">
        <v>88</v>
      </c>
      <c r="B275" s="169" t="s">
        <v>396</v>
      </c>
      <c r="C275" s="183" t="s">
        <v>397</v>
      </c>
      <c r="D275" s="170" t="s">
        <v>164</v>
      </c>
      <c r="E275" s="171">
        <v>29</v>
      </c>
      <c r="F275" s="172"/>
      <c r="G275" s="173">
        <f>ROUND(E275*F275,2)</f>
        <v>0</v>
      </c>
      <c r="H275" s="172">
        <v>0</v>
      </c>
      <c r="I275" s="173">
        <f>ROUND(E275*H275,2)</f>
        <v>0</v>
      </c>
      <c r="J275" s="172">
        <v>155.6</v>
      </c>
      <c r="K275" s="173">
        <f>ROUND(E275*J275,2)</f>
        <v>4512.3999999999996</v>
      </c>
      <c r="L275" s="173">
        <v>21</v>
      </c>
      <c r="M275" s="173">
        <f>G275*(1+L275/100)</f>
        <v>0</v>
      </c>
      <c r="N275" s="171">
        <v>0</v>
      </c>
      <c r="O275" s="171">
        <f>ROUND(E275*N275,2)</f>
        <v>0</v>
      </c>
      <c r="P275" s="171">
        <v>0</v>
      </c>
      <c r="Q275" s="171">
        <f>ROUND(E275*P275,2)</f>
        <v>0</v>
      </c>
      <c r="R275" s="173"/>
      <c r="S275" s="173" t="s">
        <v>113</v>
      </c>
      <c r="T275" s="174" t="s">
        <v>114</v>
      </c>
      <c r="U275" s="157">
        <v>0</v>
      </c>
      <c r="V275" s="157">
        <f>ROUND(E275*U275,2)</f>
        <v>0</v>
      </c>
      <c r="W275" s="157"/>
      <c r="X275" s="157" t="s">
        <v>115</v>
      </c>
      <c r="Y275" s="157" t="s">
        <v>116</v>
      </c>
      <c r="Z275" s="147"/>
      <c r="AA275" s="147"/>
      <c r="AB275" s="147"/>
      <c r="AC275" s="147"/>
      <c r="AD275" s="147"/>
      <c r="AE275" s="147"/>
      <c r="AF275" s="147"/>
      <c r="AG275" s="147" t="s">
        <v>117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2" x14ac:dyDescent="0.25">
      <c r="A276" s="154"/>
      <c r="B276" s="155"/>
      <c r="C276" s="184" t="s">
        <v>398</v>
      </c>
      <c r="D276" s="158"/>
      <c r="E276" s="159"/>
      <c r="F276" s="157"/>
      <c r="G276" s="157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57"/>
      <c r="Z276" s="147"/>
      <c r="AA276" s="147"/>
      <c r="AB276" s="147"/>
      <c r="AC276" s="147"/>
      <c r="AD276" s="147"/>
      <c r="AE276" s="147"/>
      <c r="AF276" s="147"/>
      <c r="AG276" s="147" t="s">
        <v>119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3" x14ac:dyDescent="0.25">
      <c r="A277" s="154"/>
      <c r="B277" s="155"/>
      <c r="C277" s="184" t="s">
        <v>143</v>
      </c>
      <c r="D277" s="158"/>
      <c r="E277" s="159">
        <v>29</v>
      </c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7"/>
      <c r="AA277" s="147"/>
      <c r="AB277" s="147"/>
      <c r="AC277" s="147"/>
      <c r="AD277" s="147"/>
      <c r="AE277" s="147"/>
      <c r="AF277" s="147"/>
      <c r="AG277" s="147" t="s">
        <v>119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5">
      <c r="A278" s="168">
        <v>89</v>
      </c>
      <c r="B278" s="169" t="s">
        <v>399</v>
      </c>
      <c r="C278" s="183" t="s">
        <v>400</v>
      </c>
      <c r="D278" s="170" t="s">
        <v>164</v>
      </c>
      <c r="E278" s="171">
        <v>11</v>
      </c>
      <c r="F278" s="172"/>
      <c r="G278" s="173">
        <f>ROUND(E278*F278,2)</f>
        <v>0</v>
      </c>
      <c r="H278" s="172">
        <v>0</v>
      </c>
      <c r="I278" s="173">
        <f>ROUND(E278*H278,2)</f>
        <v>0</v>
      </c>
      <c r="J278" s="172">
        <v>135</v>
      </c>
      <c r="K278" s="173">
        <f>ROUND(E278*J278,2)</f>
        <v>1485</v>
      </c>
      <c r="L278" s="173">
        <v>21</v>
      </c>
      <c r="M278" s="173">
        <f>G278*(1+L278/100)</f>
        <v>0</v>
      </c>
      <c r="N278" s="171">
        <v>0</v>
      </c>
      <c r="O278" s="171">
        <f>ROUND(E278*N278,2)</f>
        <v>0</v>
      </c>
      <c r="P278" s="171">
        <v>0</v>
      </c>
      <c r="Q278" s="171">
        <f>ROUND(E278*P278,2)</f>
        <v>0</v>
      </c>
      <c r="R278" s="173"/>
      <c r="S278" s="173" t="s">
        <v>123</v>
      </c>
      <c r="T278" s="174" t="s">
        <v>124</v>
      </c>
      <c r="U278" s="157">
        <v>0</v>
      </c>
      <c r="V278" s="157">
        <f>ROUND(E278*U278,2)</f>
        <v>0</v>
      </c>
      <c r="W278" s="157"/>
      <c r="X278" s="157" t="s">
        <v>115</v>
      </c>
      <c r="Y278" s="157" t="s">
        <v>116</v>
      </c>
      <c r="Z278" s="147"/>
      <c r="AA278" s="147"/>
      <c r="AB278" s="147"/>
      <c r="AC278" s="147"/>
      <c r="AD278" s="147"/>
      <c r="AE278" s="147"/>
      <c r="AF278" s="147"/>
      <c r="AG278" s="147" t="s">
        <v>117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2" x14ac:dyDescent="0.25">
      <c r="A279" s="154"/>
      <c r="B279" s="155"/>
      <c r="C279" s="184" t="s">
        <v>401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7"/>
      <c r="AA279" s="147"/>
      <c r="AB279" s="147"/>
      <c r="AC279" s="147"/>
      <c r="AD279" s="147"/>
      <c r="AE279" s="147"/>
      <c r="AF279" s="147"/>
      <c r="AG279" s="147" t="s">
        <v>119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3" x14ac:dyDescent="0.25">
      <c r="A280" s="154"/>
      <c r="B280" s="155"/>
      <c r="C280" s="184" t="s">
        <v>402</v>
      </c>
      <c r="D280" s="158"/>
      <c r="E280" s="159">
        <v>11</v>
      </c>
      <c r="F280" s="157"/>
      <c r="G280" s="157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7"/>
      <c r="AA280" s="147"/>
      <c r="AB280" s="147"/>
      <c r="AC280" s="147"/>
      <c r="AD280" s="147"/>
      <c r="AE280" s="147"/>
      <c r="AF280" s="147"/>
      <c r="AG280" s="147" t="s">
        <v>119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5">
      <c r="A281" s="168">
        <v>90</v>
      </c>
      <c r="B281" s="169" t="s">
        <v>403</v>
      </c>
      <c r="C281" s="183" t="s">
        <v>404</v>
      </c>
      <c r="D281" s="170" t="s">
        <v>164</v>
      </c>
      <c r="E281" s="171">
        <v>3</v>
      </c>
      <c r="F281" s="172"/>
      <c r="G281" s="173">
        <f>ROUND(E281*F281,2)</f>
        <v>0</v>
      </c>
      <c r="H281" s="172">
        <v>0</v>
      </c>
      <c r="I281" s="173">
        <f>ROUND(E281*H281,2)</f>
        <v>0</v>
      </c>
      <c r="J281" s="172">
        <v>190</v>
      </c>
      <c r="K281" s="173">
        <f>ROUND(E281*J281,2)</f>
        <v>570</v>
      </c>
      <c r="L281" s="173">
        <v>21</v>
      </c>
      <c r="M281" s="173">
        <f>G281*(1+L281/100)</f>
        <v>0</v>
      </c>
      <c r="N281" s="171">
        <v>0</v>
      </c>
      <c r="O281" s="171">
        <f>ROUND(E281*N281,2)</f>
        <v>0</v>
      </c>
      <c r="P281" s="171">
        <v>0</v>
      </c>
      <c r="Q281" s="171">
        <f>ROUND(E281*P281,2)</f>
        <v>0</v>
      </c>
      <c r="R281" s="173"/>
      <c r="S281" s="173" t="s">
        <v>123</v>
      </c>
      <c r="T281" s="174" t="s">
        <v>124</v>
      </c>
      <c r="U281" s="157">
        <v>0</v>
      </c>
      <c r="V281" s="157">
        <f>ROUND(E281*U281,2)</f>
        <v>0</v>
      </c>
      <c r="W281" s="157"/>
      <c r="X281" s="157" t="s">
        <v>115</v>
      </c>
      <c r="Y281" s="157" t="s">
        <v>116</v>
      </c>
      <c r="Z281" s="147"/>
      <c r="AA281" s="147"/>
      <c r="AB281" s="147"/>
      <c r="AC281" s="147"/>
      <c r="AD281" s="147"/>
      <c r="AE281" s="147"/>
      <c r="AF281" s="147"/>
      <c r="AG281" s="147" t="s">
        <v>117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2" x14ac:dyDescent="0.25">
      <c r="A282" s="154"/>
      <c r="B282" s="155"/>
      <c r="C282" s="184" t="s">
        <v>405</v>
      </c>
      <c r="D282" s="158"/>
      <c r="E282" s="159"/>
      <c r="F282" s="157"/>
      <c r="G282" s="157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119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5">
      <c r="A283" s="154"/>
      <c r="B283" s="155"/>
      <c r="C283" s="184" t="s">
        <v>128</v>
      </c>
      <c r="D283" s="158"/>
      <c r="E283" s="159">
        <v>3</v>
      </c>
      <c r="F283" s="157"/>
      <c r="G283" s="157"/>
      <c r="H283" s="157"/>
      <c r="I283" s="157"/>
      <c r="J283" s="157"/>
      <c r="K283" s="157"/>
      <c r="L283" s="157"/>
      <c r="M283" s="157"/>
      <c r="N283" s="156"/>
      <c r="O283" s="156"/>
      <c r="P283" s="156"/>
      <c r="Q283" s="156"/>
      <c r="R283" s="157"/>
      <c r="S283" s="157"/>
      <c r="T283" s="157"/>
      <c r="U283" s="157"/>
      <c r="V283" s="157"/>
      <c r="W283" s="157"/>
      <c r="X283" s="157"/>
      <c r="Y283" s="157"/>
      <c r="Z283" s="147"/>
      <c r="AA283" s="147"/>
      <c r="AB283" s="147"/>
      <c r="AC283" s="147"/>
      <c r="AD283" s="147"/>
      <c r="AE283" s="147"/>
      <c r="AF283" s="147"/>
      <c r="AG283" s="147" t="s">
        <v>119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5">
      <c r="A284" s="168">
        <v>91</v>
      </c>
      <c r="B284" s="169" t="s">
        <v>406</v>
      </c>
      <c r="C284" s="183" t="s">
        <v>407</v>
      </c>
      <c r="D284" s="170" t="s">
        <v>164</v>
      </c>
      <c r="E284" s="171">
        <v>15</v>
      </c>
      <c r="F284" s="172"/>
      <c r="G284" s="173">
        <f>ROUND(E284*F284,2)</f>
        <v>0</v>
      </c>
      <c r="H284" s="172">
        <v>0</v>
      </c>
      <c r="I284" s="173">
        <f>ROUND(E284*H284,2)</f>
        <v>0</v>
      </c>
      <c r="J284" s="172">
        <v>265</v>
      </c>
      <c r="K284" s="173">
        <f>ROUND(E284*J284,2)</f>
        <v>3975</v>
      </c>
      <c r="L284" s="173">
        <v>21</v>
      </c>
      <c r="M284" s="173">
        <f>G284*(1+L284/100)</f>
        <v>0</v>
      </c>
      <c r="N284" s="171">
        <v>0</v>
      </c>
      <c r="O284" s="171">
        <f>ROUND(E284*N284,2)</f>
        <v>0</v>
      </c>
      <c r="P284" s="171">
        <v>0</v>
      </c>
      <c r="Q284" s="171">
        <f>ROUND(E284*P284,2)</f>
        <v>0</v>
      </c>
      <c r="R284" s="173"/>
      <c r="S284" s="173" t="s">
        <v>123</v>
      </c>
      <c r="T284" s="174" t="s">
        <v>124</v>
      </c>
      <c r="U284" s="157">
        <v>0</v>
      </c>
      <c r="V284" s="157">
        <f>ROUND(E284*U284,2)</f>
        <v>0</v>
      </c>
      <c r="W284" s="157"/>
      <c r="X284" s="157" t="s">
        <v>115</v>
      </c>
      <c r="Y284" s="157" t="s">
        <v>116</v>
      </c>
      <c r="Z284" s="147"/>
      <c r="AA284" s="147"/>
      <c r="AB284" s="147"/>
      <c r="AC284" s="147"/>
      <c r="AD284" s="147"/>
      <c r="AE284" s="147"/>
      <c r="AF284" s="147"/>
      <c r="AG284" s="147" t="s">
        <v>117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2" x14ac:dyDescent="0.25">
      <c r="A285" s="154"/>
      <c r="B285" s="155"/>
      <c r="C285" s="184" t="s">
        <v>408</v>
      </c>
      <c r="D285" s="158"/>
      <c r="E285" s="159"/>
      <c r="F285" s="157"/>
      <c r="G285" s="157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7"/>
      <c r="AA285" s="147"/>
      <c r="AB285" s="147"/>
      <c r="AC285" s="147"/>
      <c r="AD285" s="147"/>
      <c r="AE285" s="147"/>
      <c r="AF285" s="147"/>
      <c r="AG285" s="147" t="s">
        <v>119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3" x14ac:dyDescent="0.25">
      <c r="A286" s="154"/>
      <c r="B286" s="155"/>
      <c r="C286" s="184" t="s">
        <v>409</v>
      </c>
      <c r="D286" s="158"/>
      <c r="E286" s="159">
        <v>15</v>
      </c>
      <c r="F286" s="157"/>
      <c r="G286" s="157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57"/>
      <c r="Z286" s="147"/>
      <c r="AA286" s="147"/>
      <c r="AB286" s="147"/>
      <c r="AC286" s="147"/>
      <c r="AD286" s="147"/>
      <c r="AE286" s="147"/>
      <c r="AF286" s="147"/>
      <c r="AG286" s="147" t="s">
        <v>119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ht="20" outlineLevel="1" x14ac:dyDescent="0.25">
      <c r="A287" s="168">
        <v>92</v>
      </c>
      <c r="B287" s="169" t="s">
        <v>410</v>
      </c>
      <c r="C287" s="183" t="s">
        <v>411</v>
      </c>
      <c r="D287" s="170" t="s">
        <v>164</v>
      </c>
      <c r="E287" s="171">
        <v>11</v>
      </c>
      <c r="F287" s="172"/>
      <c r="G287" s="173">
        <f>ROUND(E287*F287,2)</f>
        <v>0</v>
      </c>
      <c r="H287" s="172">
        <v>0</v>
      </c>
      <c r="I287" s="173">
        <f>ROUND(E287*H287,2)</f>
        <v>0</v>
      </c>
      <c r="J287" s="172">
        <v>419.3</v>
      </c>
      <c r="K287" s="173">
        <f>ROUND(E287*J287,2)</f>
        <v>4612.3</v>
      </c>
      <c r="L287" s="173">
        <v>21</v>
      </c>
      <c r="M287" s="173">
        <f>G287*(1+L287/100)</f>
        <v>0</v>
      </c>
      <c r="N287" s="171">
        <v>0</v>
      </c>
      <c r="O287" s="171">
        <f>ROUND(E287*N287,2)</f>
        <v>0</v>
      </c>
      <c r="P287" s="171">
        <v>0</v>
      </c>
      <c r="Q287" s="171">
        <f>ROUND(E287*P287,2)</f>
        <v>0</v>
      </c>
      <c r="R287" s="173"/>
      <c r="S287" s="173" t="s">
        <v>113</v>
      </c>
      <c r="T287" s="174" t="s">
        <v>114</v>
      </c>
      <c r="U287" s="157">
        <v>0</v>
      </c>
      <c r="V287" s="157">
        <f>ROUND(E287*U287,2)</f>
        <v>0</v>
      </c>
      <c r="W287" s="157"/>
      <c r="X287" s="157" t="s">
        <v>115</v>
      </c>
      <c r="Y287" s="157" t="s">
        <v>116</v>
      </c>
      <c r="Z287" s="147"/>
      <c r="AA287" s="147"/>
      <c r="AB287" s="147"/>
      <c r="AC287" s="147"/>
      <c r="AD287" s="147"/>
      <c r="AE287" s="147"/>
      <c r="AF287" s="147"/>
      <c r="AG287" s="147" t="s">
        <v>117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2" x14ac:dyDescent="0.25">
      <c r="A288" s="154"/>
      <c r="B288" s="155"/>
      <c r="C288" s="184" t="s">
        <v>412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6"/>
      <c r="O288" s="156"/>
      <c r="P288" s="156"/>
      <c r="Q288" s="156"/>
      <c r="R288" s="157"/>
      <c r="S288" s="157"/>
      <c r="T288" s="157"/>
      <c r="U288" s="157"/>
      <c r="V288" s="157"/>
      <c r="W288" s="157"/>
      <c r="X288" s="157"/>
      <c r="Y288" s="157"/>
      <c r="Z288" s="147"/>
      <c r="AA288" s="147"/>
      <c r="AB288" s="147"/>
      <c r="AC288" s="147"/>
      <c r="AD288" s="147"/>
      <c r="AE288" s="147"/>
      <c r="AF288" s="147"/>
      <c r="AG288" s="147" t="s">
        <v>119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5">
      <c r="A289" s="154"/>
      <c r="B289" s="155"/>
      <c r="C289" s="184" t="s">
        <v>402</v>
      </c>
      <c r="D289" s="158"/>
      <c r="E289" s="159">
        <v>11</v>
      </c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119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ht="20" outlineLevel="1" x14ac:dyDescent="0.25">
      <c r="A290" s="168">
        <v>93</v>
      </c>
      <c r="B290" s="169" t="s">
        <v>413</v>
      </c>
      <c r="C290" s="183" t="s">
        <v>414</v>
      </c>
      <c r="D290" s="170" t="s">
        <v>164</v>
      </c>
      <c r="E290" s="171">
        <v>1</v>
      </c>
      <c r="F290" s="172"/>
      <c r="G290" s="173">
        <f>ROUND(E290*F290,2)</f>
        <v>0</v>
      </c>
      <c r="H290" s="172">
        <v>0</v>
      </c>
      <c r="I290" s="173">
        <f>ROUND(E290*H290,2)</f>
        <v>0</v>
      </c>
      <c r="J290" s="172">
        <v>457.3</v>
      </c>
      <c r="K290" s="173">
        <f>ROUND(E290*J290,2)</f>
        <v>457.3</v>
      </c>
      <c r="L290" s="173">
        <v>21</v>
      </c>
      <c r="M290" s="173">
        <f>G290*(1+L290/100)</f>
        <v>0</v>
      </c>
      <c r="N290" s="171">
        <v>0</v>
      </c>
      <c r="O290" s="171">
        <f>ROUND(E290*N290,2)</f>
        <v>0</v>
      </c>
      <c r="P290" s="171">
        <v>0</v>
      </c>
      <c r="Q290" s="171">
        <f>ROUND(E290*P290,2)</f>
        <v>0</v>
      </c>
      <c r="R290" s="173"/>
      <c r="S290" s="173" t="s">
        <v>113</v>
      </c>
      <c r="T290" s="174" t="s">
        <v>114</v>
      </c>
      <c r="U290" s="157">
        <v>0</v>
      </c>
      <c r="V290" s="157">
        <f>ROUND(E290*U290,2)</f>
        <v>0</v>
      </c>
      <c r="W290" s="157"/>
      <c r="X290" s="157" t="s">
        <v>115</v>
      </c>
      <c r="Y290" s="157" t="s">
        <v>116</v>
      </c>
      <c r="Z290" s="147"/>
      <c r="AA290" s="147"/>
      <c r="AB290" s="147"/>
      <c r="AC290" s="147"/>
      <c r="AD290" s="147"/>
      <c r="AE290" s="147"/>
      <c r="AF290" s="147"/>
      <c r="AG290" s="147" t="s">
        <v>117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2" x14ac:dyDescent="0.25">
      <c r="A291" s="154"/>
      <c r="B291" s="155"/>
      <c r="C291" s="184" t="s">
        <v>199</v>
      </c>
      <c r="D291" s="158"/>
      <c r="E291" s="159"/>
      <c r="F291" s="157"/>
      <c r="G291" s="157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119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3" x14ac:dyDescent="0.25">
      <c r="A292" s="154"/>
      <c r="B292" s="155"/>
      <c r="C292" s="184" t="s">
        <v>186</v>
      </c>
      <c r="D292" s="158"/>
      <c r="E292" s="159">
        <v>1</v>
      </c>
      <c r="F292" s="157"/>
      <c r="G292" s="157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57"/>
      <c r="Z292" s="147"/>
      <c r="AA292" s="147"/>
      <c r="AB292" s="147"/>
      <c r="AC292" s="147"/>
      <c r="AD292" s="147"/>
      <c r="AE292" s="147"/>
      <c r="AF292" s="147"/>
      <c r="AG292" s="147" t="s">
        <v>119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20" outlineLevel="1" x14ac:dyDescent="0.25">
      <c r="A293" s="168">
        <v>94</v>
      </c>
      <c r="B293" s="169" t="s">
        <v>415</v>
      </c>
      <c r="C293" s="183" t="s">
        <v>416</v>
      </c>
      <c r="D293" s="170" t="s">
        <v>164</v>
      </c>
      <c r="E293" s="171">
        <v>2</v>
      </c>
      <c r="F293" s="172"/>
      <c r="G293" s="173">
        <f>ROUND(E293*F293,2)</f>
        <v>0</v>
      </c>
      <c r="H293" s="172">
        <v>0</v>
      </c>
      <c r="I293" s="173">
        <f>ROUND(E293*H293,2)</f>
        <v>0</v>
      </c>
      <c r="J293" s="172">
        <v>493.2</v>
      </c>
      <c r="K293" s="173">
        <f>ROUND(E293*J293,2)</f>
        <v>986.4</v>
      </c>
      <c r="L293" s="173">
        <v>21</v>
      </c>
      <c r="M293" s="173">
        <f>G293*(1+L293/100)</f>
        <v>0</v>
      </c>
      <c r="N293" s="171">
        <v>0</v>
      </c>
      <c r="O293" s="171">
        <f>ROUND(E293*N293,2)</f>
        <v>0</v>
      </c>
      <c r="P293" s="171">
        <v>0</v>
      </c>
      <c r="Q293" s="171">
        <f>ROUND(E293*P293,2)</f>
        <v>0</v>
      </c>
      <c r="R293" s="173"/>
      <c r="S293" s="173" t="s">
        <v>113</v>
      </c>
      <c r="T293" s="174" t="s">
        <v>114</v>
      </c>
      <c r="U293" s="157">
        <v>0</v>
      </c>
      <c r="V293" s="157">
        <f>ROUND(E293*U293,2)</f>
        <v>0</v>
      </c>
      <c r="W293" s="157"/>
      <c r="X293" s="157" t="s">
        <v>115</v>
      </c>
      <c r="Y293" s="157" t="s">
        <v>116</v>
      </c>
      <c r="Z293" s="147"/>
      <c r="AA293" s="147"/>
      <c r="AB293" s="147"/>
      <c r="AC293" s="147"/>
      <c r="AD293" s="147"/>
      <c r="AE293" s="147"/>
      <c r="AF293" s="147"/>
      <c r="AG293" s="147" t="s">
        <v>117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2" x14ac:dyDescent="0.25">
      <c r="A294" s="154"/>
      <c r="B294" s="155"/>
      <c r="C294" s="184" t="s">
        <v>417</v>
      </c>
      <c r="D294" s="158"/>
      <c r="E294" s="159"/>
      <c r="F294" s="157"/>
      <c r="G294" s="157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57"/>
      <c r="Z294" s="147"/>
      <c r="AA294" s="147"/>
      <c r="AB294" s="147"/>
      <c r="AC294" s="147"/>
      <c r="AD294" s="147"/>
      <c r="AE294" s="147"/>
      <c r="AF294" s="147"/>
      <c r="AG294" s="147" t="s">
        <v>119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3" x14ac:dyDescent="0.25">
      <c r="A295" s="154"/>
      <c r="B295" s="155"/>
      <c r="C295" s="184" t="s">
        <v>174</v>
      </c>
      <c r="D295" s="158"/>
      <c r="E295" s="159">
        <v>2</v>
      </c>
      <c r="F295" s="157"/>
      <c r="G295" s="157"/>
      <c r="H295" s="157"/>
      <c r="I295" s="157"/>
      <c r="J295" s="157"/>
      <c r="K295" s="157"/>
      <c r="L295" s="157"/>
      <c r="M295" s="157"/>
      <c r="N295" s="156"/>
      <c r="O295" s="156"/>
      <c r="P295" s="156"/>
      <c r="Q295" s="156"/>
      <c r="R295" s="157"/>
      <c r="S295" s="157"/>
      <c r="T295" s="157"/>
      <c r="U295" s="157"/>
      <c r="V295" s="157"/>
      <c r="W295" s="157"/>
      <c r="X295" s="157"/>
      <c r="Y295" s="157"/>
      <c r="Z295" s="147"/>
      <c r="AA295" s="147"/>
      <c r="AB295" s="147"/>
      <c r="AC295" s="147"/>
      <c r="AD295" s="147"/>
      <c r="AE295" s="147"/>
      <c r="AF295" s="147"/>
      <c r="AG295" s="147" t="s">
        <v>119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5">
      <c r="A296" s="168">
        <v>95</v>
      </c>
      <c r="B296" s="169" t="s">
        <v>418</v>
      </c>
      <c r="C296" s="183" t="s">
        <v>419</v>
      </c>
      <c r="D296" s="170" t="s">
        <v>164</v>
      </c>
      <c r="E296" s="171">
        <v>6</v>
      </c>
      <c r="F296" s="172"/>
      <c r="G296" s="173">
        <f>ROUND(E296*F296,2)</f>
        <v>0</v>
      </c>
      <c r="H296" s="172">
        <v>0</v>
      </c>
      <c r="I296" s="173">
        <f>ROUND(E296*H296,2)</f>
        <v>0</v>
      </c>
      <c r="J296" s="172">
        <v>549.70000000000005</v>
      </c>
      <c r="K296" s="173">
        <f>ROUND(E296*J296,2)</f>
        <v>3298.2</v>
      </c>
      <c r="L296" s="173">
        <v>21</v>
      </c>
      <c r="M296" s="173">
        <f>G296*(1+L296/100)</f>
        <v>0</v>
      </c>
      <c r="N296" s="171">
        <v>0</v>
      </c>
      <c r="O296" s="171">
        <f>ROUND(E296*N296,2)</f>
        <v>0</v>
      </c>
      <c r="P296" s="171">
        <v>0</v>
      </c>
      <c r="Q296" s="171">
        <f>ROUND(E296*P296,2)</f>
        <v>0</v>
      </c>
      <c r="R296" s="173"/>
      <c r="S296" s="173" t="s">
        <v>113</v>
      </c>
      <c r="T296" s="174" t="s">
        <v>114</v>
      </c>
      <c r="U296" s="157">
        <v>0</v>
      </c>
      <c r="V296" s="157">
        <f>ROUND(E296*U296,2)</f>
        <v>0</v>
      </c>
      <c r="W296" s="157"/>
      <c r="X296" s="157" t="s">
        <v>115</v>
      </c>
      <c r="Y296" s="157" t="s">
        <v>116</v>
      </c>
      <c r="Z296" s="147"/>
      <c r="AA296" s="147"/>
      <c r="AB296" s="147"/>
      <c r="AC296" s="147"/>
      <c r="AD296" s="147"/>
      <c r="AE296" s="147"/>
      <c r="AF296" s="147"/>
      <c r="AG296" s="147" t="s">
        <v>117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2" x14ac:dyDescent="0.25">
      <c r="A297" s="154"/>
      <c r="B297" s="155"/>
      <c r="C297" s="184" t="s">
        <v>420</v>
      </c>
      <c r="D297" s="158"/>
      <c r="E297" s="159"/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119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5">
      <c r="A298" s="154"/>
      <c r="B298" s="155"/>
      <c r="C298" s="184" t="s">
        <v>263</v>
      </c>
      <c r="D298" s="158"/>
      <c r="E298" s="159">
        <v>6</v>
      </c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7"/>
      <c r="AA298" s="147"/>
      <c r="AB298" s="147"/>
      <c r="AC298" s="147"/>
      <c r="AD298" s="147"/>
      <c r="AE298" s="147"/>
      <c r="AF298" s="147"/>
      <c r="AG298" s="147" t="s">
        <v>119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ht="20" outlineLevel="1" x14ac:dyDescent="0.25">
      <c r="A299" s="168">
        <v>96</v>
      </c>
      <c r="B299" s="169" t="s">
        <v>421</v>
      </c>
      <c r="C299" s="183" t="s">
        <v>422</v>
      </c>
      <c r="D299" s="170" t="s">
        <v>164</v>
      </c>
      <c r="E299" s="171">
        <v>9</v>
      </c>
      <c r="F299" s="172"/>
      <c r="G299" s="173">
        <f>ROUND(E299*F299,2)</f>
        <v>0</v>
      </c>
      <c r="H299" s="172">
        <v>0</v>
      </c>
      <c r="I299" s="173">
        <f>ROUND(E299*H299,2)</f>
        <v>0</v>
      </c>
      <c r="J299" s="172">
        <v>588.20000000000005</v>
      </c>
      <c r="K299" s="173">
        <f>ROUND(E299*J299,2)</f>
        <v>5293.8</v>
      </c>
      <c r="L299" s="173">
        <v>21</v>
      </c>
      <c r="M299" s="173">
        <f>G299*(1+L299/100)</f>
        <v>0</v>
      </c>
      <c r="N299" s="171">
        <v>0</v>
      </c>
      <c r="O299" s="171">
        <f>ROUND(E299*N299,2)</f>
        <v>0</v>
      </c>
      <c r="P299" s="171">
        <v>0</v>
      </c>
      <c r="Q299" s="171">
        <f>ROUND(E299*P299,2)</f>
        <v>0</v>
      </c>
      <c r="R299" s="173"/>
      <c r="S299" s="173" t="s">
        <v>113</v>
      </c>
      <c r="T299" s="174" t="s">
        <v>114</v>
      </c>
      <c r="U299" s="157">
        <v>0</v>
      </c>
      <c r="V299" s="157">
        <f>ROUND(E299*U299,2)</f>
        <v>0</v>
      </c>
      <c r="W299" s="157"/>
      <c r="X299" s="157" t="s">
        <v>115</v>
      </c>
      <c r="Y299" s="157" t="s">
        <v>116</v>
      </c>
      <c r="Z299" s="147"/>
      <c r="AA299" s="147"/>
      <c r="AB299" s="147"/>
      <c r="AC299" s="147"/>
      <c r="AD299" s="147"/>
      <c r="AE299" s="147"/>
      <c r="AF299" s="147"/>
      <c r="AG299" s="147" t="s">
        <v>117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2" x14ac:dyDescent="0.25">
      <c r="A300" s="154"/>
      <c r="B300" s="155"/>
      <c r="C300" s="184" t="s">
        <v>423</v>
      </c>
      <c r="D300" s="158"/>
      <c r="E300" s="159"/>
      <c r="F300" s="157"/>
      <c r="G300" s="157"/>
      <c r="H300" s="157"/>
      <c r="I300" s="157"/>
      <c r="J300" s="157"/>
      <c r="K300" s="157"/>
      <c r="L300" s="157"/>
      <c r="M300" s="157"/>
      <c r="N300" s="156"/>
      <c r="O300" s="156"/>
      <c r="P300" s="156"/>
      <c r="Q300" s="156"/>
      <c r="R300" s="157"/>
      <c r="S300" s="157"/>
      <c r="T300" s="157"/>
      <c r="U300" s="157"/>
      <c r="V300" s="157"/>
      <c r="W300" s="157"/>
      <c r="X300" s="157"/>
      <c r="Y300" s="157"/>
      <c r="Z300" s="147"/>
      <c r="AA300" s="147"/>
      <c r="AB300" s="147"/>
      <c r="AC300" s="147"/>
      <c r="AD300" s="147"/>
      <c r="AE300" s="147"/>
      <c r="AF300" s="147"/>
      <c r="AG300" s="147" t="s">
        <v>119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3" x14ac:dyDescent="0.25">
      <c r="A301" s="154"/>
      <c r="B301" s="155"/>
      <c r="C301" s="184" t="s">
        <v>312</v>
      </c>
      <c r="D301" s="158"/>
      <c r="E301" s="159">
        <v>9</v>
      </c>
      <c r="F301" s="157"/>
      <c r="G301" s="157"/>
      <c r="H301" s="157"/>
      <c r="I301" s="157"/>
      <c r="J301" s="157"/>
      <c r="K301" s="157"/>
      <c r="L301" s="157"/>
      <c r="M301" s="157"/>
      <c r="N301" s="156"/>
      <c r="O301" s="156"/>
      <c r="P301" s="156"/>
      <c r="Q301" s="156"/>
      <c r="R301" s="157"/>
      <c r="S301" s="157"/>
      <c r="T301" s="157"/>
      <c r="U301" s="157"/>
      <c r="V301" s="157"/>
      <c r="W301" s="157"/>
      <c r="X301" s="157"/>
      <c r="Y301" s="157"/>
      <c r="Z301" s="147"/>
      <c r="AA301" s="147"/>
      <c r="AB301" s="147"/>
      <c r="AC301" s="147"/>
      <c r="AD301" s="147"/>
      <c r="AE301" s="147"/>
      <c r="AF301" s="147"/>
      <c r="AG301" s="147" t="s">
        <v>119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5">
      <c r="A302" s="168">
        <v>97</v>
      </c>
      <c r="B302" s="169" t="s">
        <v>424</v>
      </c>
      <c r="C302" s="183" t="s">
        <v>425</v>
      </c>
      <c r="D302" s="170" t="s">
        <v>164</v>
      </c>
      <c r="E302" s="171">
        <v>29</v>
      </c>
      <c r="F302" s="172"/>
      <c r="G302" s="173">
        <f>ROUND(E302*F302,2)</f>
        <v>0</v>
      </c>
      <c r="H302" s="172">
        <v>0</v>
      </c>
      <c r="I302" s="173">
        <f>ROUND(E302*H302,2)</f>
        <v>0</v>
      </c>
      <c r="J302" s="172">
        <v>32.700000000000003</v>
      </c>
      <c r="K302" s="173">
        <f>ROUND(E302*J302,2)</f>
        <v>948.3</v>
      </c>
      <c r="L302" s="173">
        <v>21</v>
      </c>
      <c r="M302" s="173">
        <f>G302*(1+L302/100)</f>
        <v>0</v>
      </c>
      <c r="N302" s="171">
        <v>0</v>
      </c>
      <c r="O302" s="171">
        <f>ROUND(E302*N302,2)</f>
        <v>0</v>
      </c>
      <c r="P302" s="171">
        <v>0</v>
      </c>
      <c r="Q302" s="171">
        <f>ROUND(E302*P302,2)</f>
        <v>0</v>
      </c>
      <c r="R302" s="173"/>
      <c r="S302" s="173" t="s">
        <v>113</v>
      </c>
      <c r="T302" s="174" t="s">
        <v>114</v>
      </c>
      <c r="U302" s="157">
        <v>0</v>
      </c>
      <c r="V302" s="157">
        <f>ROUND(E302*U302,2)</f>
        <v>0</v>
      </c>
      <c r="W302" s="157"/>
      <c r="X302" s="157" t="s">
        <v>115</v>
      </c>
      <c r="Y302" s="157" t="s">
        <v>116</v>
      </c>
      <c r="Z302" s="147"/>
      <c r="AA302" s="147"/>
      <c r="AB302" s="147"/>
      <c r="AC302" s="147"/>
      <c r="AD302" s="147"/>
      <c r="AE302" s="147"/>
      <c r="AF302" s="147"/>
      <c r="AG302" s="147" t="s">
        <v>117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2" x14ac:dyDescent="0.25">
      <c r="A303" s="154"/>
      <c r="B303" s="155"/>
      <c r="C303" s="184" t="s">
        <v>398</v>
      </c>
      <c r="D303" s="158"/>
      <c r="E303" s="159"/>
      <c r="F303" s="157"/>
      <c r="G303" s="157"/>
      <c r="H303" s="157"/>
      <c r="I303" s="157"/>
      <c r="J303" s="157"/>
      <c r="K303" s="157"/>
      <c r="L303" s="157"/>
      <c r="M303" s="157"/>
      <c r="N303" s="156"/>
      <c r="O303" s="156"/>
      <c r="P303" s="156"/>
      <c r="Q303" s="156"/>
      <c r="R303" s="157"/>
      <c r="S303" s="157"/>
      <c r="T303" s="157"/>
      <c r="U303" s="157"/>
      <c r="V303" s="157"/>
      <c r="W303" s="157"/>
      <c r="X303" s="157"/>
      <c r="Y303" s="157"/>
      <c r="Z303" s="147"/>
      <c r="AA303" s="147"/>
      <c r="AB303" s="147"/>
      <c r="AC303" s="147"/>
      <c r="AD303" s="147"/>
      <c r="AE303" s="147"/>
      <c r="AF303" s="147"/>
      <c r="AG303" s="147" t="s">
        <v>119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 x14ac:dyDescent="0.25">
      <c r="A304" s="154"/>
      <c r="B304" s="155"/>
      <c r="C304" s="184" t="s">
        <v>143</v>
      </c>
      <c r="D304" s="158"/>
      <c r="E304" s="159">
        <v>29</v>
      </c>
      <c r="F304" s="157"/>
      <c r="G304" s="157"/>
      <c r="H304" s="157"/>
      <c r="I304" s="157"/>
      <c r="J304" s="157"/>
      <c r="K304" s="157"/>
      <c r="L304" s="157"/>
      <c r="M304" s="157"/>
      <c r="N304" s="156"/>
      <c r="O304" s="156"/>
      <c r="P304" s="156"/>
      <c r="Q304" s="156"/>
      <c r="R304" s="157"/>
      <c r="S304" s="157"/>
      <c r="T304" s="157"/>
      <c r="U304" s="157"/>
      <c r="V304" s="157"/>
      <c r="W304" s="157"/>
      <c r="X304" s="157"/>
      <c r="Y304" s="157"/>
      <c r="Z304" s="147"/>
      <c r="AA304" s="147"/>
      <c r="AB304" s="147"/>
      <c r="AC304" s="147"/>
      <c r="AD304" s="147"/>
      <c r="AE304" s="147"/>
      <c r="AF304" s="147"/>
      <c r="AG304" s="147" t="s">
        <v>119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ht="20" outlineLevel="1" x14ac:dyDescent="0.25">
      <c r="A305" s="175">
        <v>98</v>
      </c>
      <c r="B305" s="176" t="s">
        <v>426</v>
      </c>
      <c r="C305" s="185" t="s">
        <v>427</v>
      </c>
      <c r="D305" s="177" t="s">
        <v>0</v>
      </c>
      <c r="E305" s="178">
        <v>1878.8910000000001</v>
      </c>
      <c r="F305" s="179"/>
      <c r="G305" s="180">
        <f>ROUND(E305*F305,2)</f>
        <v>0</v>
      </c>
      <c r="H305" s="179">
        <v>0</v>
      </c>
      <c r="I305" s="180">
        <f>ROUND(E305*H305,2)</f>
        <v>0</v>
      </c>
      <c r="J305" s="179">
        <v>1.24</v>
      </c>
      <c r="K305" s="180">
        <f>ROUND(E305*J305,2)</f>
        <v>2329.8200000000002</v>
      </c>
      <c r="L305" s="180">
        <v>21</v>
      </c>
      <c r="M305" s="180">
        <f>G305*(1+L305/100)</f>
        <v>0</v>
      </c>
      <c r="N305" s="178">
        <v>0</v>
      </c>
      <c r="O305" s="178">
        <f>ROUND(E305*N305,2)</f>
        <v>0</v>
      </c>
      <c r="P305" s="178">
        <v>0</v>
      </c>
      <c r="Q305" s="178">
        <f>ROUND(E305*P305,2)</f>
        <v>0</v>
      </c>
      <c r="R305" s="180"/>
      <c r="S305" s="180" t="s">
        <v>113</v>
      </c>
      <c r="T305" s="181" t="s">
        <v>114</v>
      </c>
      <c r="U305" s="157">
        <v>0</v>
      </c>
      <c r="V305" s="157">
        <f>ROUND(E305*U305,2)</f>
        <v>0</v>
      </c>
      <c r="W305" s="157"/>
      <c r="X305" s="157" t="s">
        <v>115</v>
      </c>
      <c r="Y305" s="157" t="s">
        <v>116</v>
      </c>
      <c r="Z305" s="147"/>
      <c r="AA305" s="147"/>
      <c r="AB305" s="147"/>
      <c r="AC305" s="147"/>
      <c r="AD305" s="147"/>
      <c r="AE305" s="147"/>
      <c r="AF305" s="147"/>
      <c r="AG305" s="147" t="s">
        <v>117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ht="13" x14ac:dyDescent="0.25">
      <c r="A306" s="161" t="s">
        <v>108</v>
      </c>
      <c r="B306" s="162" t="s">
        <v>74</v>
      </c>
      <c r="C306" s="182" t="s">
        <v>75</v>
      </c>
      <c r="D306" s="163"/>
      <c r="E306" s="164"/>
      <c r="F306" s="165"/>
      <c r="G306" s="165">
        <f>SUMIF(AG307:AG313,"&lt;&gt;NOR",G307:G313)</f>
        <v>0</v>
      </c>
      <c r="H306" s="165"/>
      <c r="I306" s="165">
        <f>SUM(I307:I313)</f>
        <v>6975</v>
      </c>
      <c r="J306" s="165"/>
      <c r="K306" s="165">
        <f>SUM(K307:K313)</f>
        <v>26643.45</v>
      </c>
      <c r="L306" s="165"/>
      <c r="M306" s="165">
        <f>SUM(M307:M313)</f>
        <v>0</v>
      </c>
      <c r="N306" s="164"/>
      <c r="O306" s="164">
        <f>SUM(O307:O313)</f>
        <v>0.01</v>
      </c>
      <c r="P306" s="164"/>
      <c r="Q306" s="164">
        <f>SUM(Q307:Q313)</f>
        <v>0</v>
      </c>
      <c r="R306" s="165"/>
      <c r="S306" s="165"/>
      <c r="T306" s="166"/>
      <c r="U306" s="160"/>
      <c r="V306" s="160">
        <f>SUM(V307:V313)</f>
        <v>0</v>
      </c>
      <c r="W306" s="160"/>
      <c r="X306" s="160"/>
      <c r="Y306" s="160"/>
      <c r="AG306" t="s">
        <v>109</v>
      </c>
    </row>
    <row r="307" spans="1:60" outlineLevel="1" x14ac:dyDescent="0.25">
      <c r="A307" s="168">
        <v>99</v>
      </c>
      <c r="B307" s="169" t="s">
        <v>428</v>
      </c>
      <c r="C307" s="183" t="s">
        <v>429</v>
      </c>
      <c r="D307" s="170" t="s">
        <v>430</v>
      </c>
      <c r="E307" s="171">
        <v>155</v>
      </c>
      <c r="F307" s="172"/>
      <c r="G307" s="173">
        <f>ROUND(E307*F307,2)</f>
        <v>0</v>
      </c>
      <c r="H307" s="172">
        <v>45</v>
      </c>
      <c r="I307" s="173">
        <f>ROUND(E307*H307,2)</f>
        <v>6975</v>
      </c>
      <c r="J307" s="172">
        <v>0</v>
      </c>
      <c r="K307" s="173">
        <f>ROUND(E307*J307,2)</f>
        <v>0</v>
      </c>
      <c r="L307" s="173">
        <v>21</v>
      </c>
      <c r="M307" s="173">
        <f>G307*(1+L307/100)</f>
        <v>0</v>
      </c>
      <c r="N307" s="171">
        <v>0</v>
      </c>
      <c r="O307" s="171">
        <f>ROUND(E307*N307,2)</f>
        <v>0</v>
      </c>
      <c r="P307" s="171">
        <v>0</v>
      </c>
      <c r="Q307" s="171">
        <f>ROUND(E307*P307,2)</f>
        <v>0</v>
      </c>
      <c r="R307" s="173"/>
      <c r="S307" s="173" t="s">
        <v>123</v>
      </c>
      <c r="T307" s="174" t="s">
        <v>124</v>
      </c>
      <c r="U307" s="157">
        <v>0</v>
      </c>
      <c r="V307" s="157">
        <f>ROUND(E307*U307,2)</f>
        <v>0</v>
      </c>
      <c r="W307" s="157"/>
      <c r="X307" s="157" t="s">
        <v>125</v>
      </c>
      <c r="Y307" s="157" t="s">
        <v>116</v>
      </c>
      <c r="Z307" s="147"/>
      <c r="AA307" s="147"/>
      <c r="AB307" s="147"/>
      <c r="AC307" s="147"/>
      <c r="AD307" s="147"/>
      <c r="AE307" s="147"/>
      <c r="AF307" s="147"/>
      <c r="AG307" s="147" t="s">
        <v>126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2" x14ac:dyDescent="0.25">
      <c r="A308" s="154"/>
      <c r="B308" s="155"/>
      <c r="C308" s="184" t="s">
        <v>431</v>
      </c>
      <c r="D308" s="158"/>
      <c r="E308" s="159"/>
      <c r="F308" s="157"/>
      <c r="G308" s="157"/>
      <c r="H308" s="157"/>
      <c r="I308" s="157"/>
      <c r="J308" s="157"/>
      <c r="K308" s="157"/>
      <c r="L308" s="157"/>
      <c r="M308" s="157"/>
      <c r="N308" s="156"/>
      <c r="O308" s="156"/>
      <c r="P308" s="156"/>
      <c r="Q308" s="156"/>
      <c r="R308" s="157"/>
      <c r="S308" s="157"/>
      <c r="T308" s="157"/>
      <c r="U308" s="157"/>
      <c r="V308" s="157"/>
      <c r="W308" s="157"/>
      <c r="X308" s="157"/>
      <c r="Y308" s="157"/>
      <c r="Z308" s="147"/>
      <c r="AA308" s="147"/>
      <c r="AB308" s="147"/>
      <c r="AC308" s="147"/>
      <c r="AD308" s="147"/>
      <c r="AE308" s="147"/>
      <c r="AF308" s="147"/>
      <c r="AG308" s="147" t="s">
        <v>119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3" x14ac:dyDescent="0.25">
      <c r="A309" s="154"/>
      <c r="B309" s="155"/>
      <c r="C309" s="184" t="s">
        <v>432</v>
      </c>
      <c r="D309" s="158"/>
      <c r="E309" s="159">
        <v>155</v>
      </c>
      <c r="F309" s="157"/>
      <c r="G309" s="157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7"/>
      <c r="AA309" s="147"/>
      <c r="AB309" s="147"/>
      <c r="AC309" s="147"/>
      <c r="AD309" s="147"/>
      <c r="AE309" s="147"/>
      <c r="AF309" s="147"/>
      <c r="AG309" s="147" t="s">
        <v>119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5">
      <c r="A310" s="168">
        <v>100</v>
      </c>
      <c r="B310" s="169" t="s">
        <v>433</v>
      </c>
      <c r="C310" s="183" t="s">
        <v>434</v>
      </c>
      <c r="D310" s="170" t="s">
        <v>430</v>
      </c>
      <c r="E310" s="171">
        <v>155</v>
      </c>
      <c r="F310" s="172"/>
      <c r="G310" s="173">
        <f>ROUND(E310*F310,2)</f>
        <v>0</v>
      </c>
      <c r="H310" s="172">
        <v>0</v>
      </c>
      <c r="I310" s="173">
        <f>ROUND(E310*H310,2)</f>
        <v>0</v>
      </c>
      <c r="J310" s="172">
        <v>170.3</v>
      </c>
      <c r="K310" s="173">
        <f>ROUND(E310*J310,2)</f>
        <v>26396.5</v>
      </c>
      <c r="L310" s="173">
        <v>21</v>
      </c>
      <c r="M310" s="173">
        <f>G310*(1+L310/100)</f>
        <v>0</v>
      </c>
      <c r="N310" s="171">
        <v>6.9999999999999994E-5</v>
      </c>
      <c r="O310" s="171">
        <f>ROUND(E310*N310,2)</f>
        <v>0.01</v>
      </c>
      <c r="P310" s="171">
        <v>0</v>
      </c>
      <c r="Q310" s="171">
        <f>ROUND(E310*P310,2)</f>
        <v>0</v>
      </c>
      <c r="R310" s="173"/>
      <c r="S310" s="173" t="s">
        <v>113</v>
      </c>
      <c r="T310" s="174" t="s">
        <v>114</v>
      </c>
      <c r="U310" s="157">
        <v>0</v>
      </c>
      <c r="V310" s="157">
        <f>ROUND(E310*U310,2)</f>
        <v>0</v>
      </c>
      <c r="W310" s="157"/>
      <c r="X310" s="157" t="s">
        <v>115</v>
      </c>
      <c r="Y310" s="157" t="s">
        <v>116</v>
      </c>
      <c r="Z310" s="147"/>
      <c r="AA310" s="147"/>
      <c r="AB310" s="147"/>
      <c r="AC310" s="147"/>
      <c r="AD310" s="147"/>
      <c r="AE310" s="147"/>
      <c r="AF310" s="147"/>
      <c r="AG310" s="147" t="s">
        <v>117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2" x14ac:dyDescent="0.25">
      <c r="A311" s="154"/>
      <c r="B311" s="155"/>
      <c r="C311" s="184" t="s">
        <v>431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6"/>
      <c r="O311" s="156"/>
      <c r="P311" s="156"/>
      <c r="Q311" s="156"/>
      <c r="R311" s="157"/>
      <c r="S311" s="157"/>
      <c r="T311" s="157"/>
      <c r="U311" s="157"/>
      <c r="V311" s="157"/>
      <c r="W311" s="157"/>
      <c r="X311" s="157"/>
      <c r="Y311" s="157"/>
      <c r="Z311" s="147"/>
      <c r="AA311" s="147"/>
      <c r="AB311" s="147"/>
      <c r="AC311" s="147"/>
      <c r="AD311" s="147"/>
      <c r="AE311" s="147"/>
      <c r="AF311" s="147"/>
      <c r="AG311" s="147" t="s">
        <v>119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3" x14ac:dyDescent="0.25">
      <c r="A312" s="154"/>
      <c r="B312" s="155"/>
      <c r="C312" s="184" t="s">
        <v>432</v>
      </c>
      <c r="D312" s="158"/>
      <c r="E312" s="159">
        <v>155</v>
      </c>
      <c r="F312" s="157"/>
      <c r="G312" s="157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57"/>
      <c r="Z312" s="147"/>
      <c r="AA312" s="147"/>
      <c r="AB312" s="147"/>
      <c r="AC312" s="147"/>
      <c r="AD312" s="147"/>
      <c r="AE312" s="147"/>
      <c r="AF312" s="147"/>
      <c r="AG312" s="147" t="s">
        <v>119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ht="20" outlineLevel="1" x14ac:dyDescent="0.25">
      <c r="A313" s="175">
        <v>101</v>
      </c>
      <c r="B313" s="176" t="s">
        <v>435</v>
      </c>
      <c r="C313" s="185" t="s">
        <v>436</v>
      </c>
      <c r="D313" s="177" t="s">
        <v>0</v>
      </c>
      <c r="E313" s="178">
        <v>333.71499999999997</v>
      </c>
      <c r="F313" s="179"/>
      <c r="G313" s="180">
        <f>ROUND(E313*F313,2)</f>
        <v>0</v>
      </c>
      <c r="H313" s="179">
        <v>0</v>
      </c>
      <c r="I313" s="180">
        <f>ROUND(E313*H313,2)</f>
        <v>0</v>
      </c>
      <c r="J313" s="179">
        <v>0.74</v>
      </c>
      <c r="K313" s="180">
        <f>ROUND(E313*J313,2)</f>
        <v>246.95</v>
      </c>
      <c r="L313" s="180">
        <v>21</v>
      </c>
      <c r="M313" s="180">
        <f>G313*(1+L313/100)</f>
        <v>0</v>
      </c>
      <c r="N313" s="178">
        <v>0</v>
      </c>
      <c r="O313" s="178">
        <f>ROUND(E313*N313,2)</f>
        <v>0</v>
      </c>
      <c r="P313" s="178">
        <v>0</v>
      </c>
      <c r="Q313" s="178">
        <f>ROUND(E313*P313,2)</f>
        <v>0</v>
      </c>
      <c r="R313" s="180"/>
      <c r="S313" s="180" t="s">
        <v>113</v>
      </c>
      <c r="T313" s="181" t="s">
        <v>114</v>
      </c>
      <c r="U313" s="157">
        <v>0</v>
      </c>
      <c r="V313" s="157">
        <f>ROUND(E313*U313,2)</f>
        <v>0</v>
      </c>
      <c r="W313" s="157"/>
      <c r="X313" s="157" t="s">
        <v>115</v>
      </c>
      <c r="Y313" s="157" t="s">
        <v>116</v>
      </c>
      <c r="Z313" s="147"/>
      <c r="AA313" s="147"/>
      <c r="AB313" s="147"/>
      <c r="AC313" s="147"/>
      <c r="AD313" s="147"/>
      <c r="AE313" s="147"/>
      <c r="AF313" s="147"/>
      <c r="AG313" s="147" t="s">
        <v>117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ht="13" x14ac:dyDescent="0.25">
      <c r="A314" s="161" t="s">
        <v>108</v>
      </c>
      <c r="B314" s="162" t="s">
        <v>76</v>
      </c>
      <c r="C314" s="182" t="s">
        <v>77</v>
      </c>
      <c r="D314" s="163"/>
      <c r="E314" s="164"/>
      <c r="F314" s="165"/>
      <c r="G314" s="165">
        <f>SUMIF(AG315:AG329,"&lt;&gt;NOR",G315:G329)</f>
        <v>0</v>
      </c>
      <c r="H314" s="165"/>
      <c r="I314" s="165">
        <f>SUM(I315:I329)</f>
        <v>0</v>
      </c>
      <c r="J314" s="165"/>
      <c r="K314" s="165">
        <f>SUM(K315:K329)</f>
        <v>25856.3</v>
      </c>
      <c r="L314" s="165"/>
      <c r="M314" s="165">
        <f>SUM(M315:M329)</f>
        <v>0</v>
      </c>
      <c r="N314" s="164"/>
      <c r="O314" s="164">
        <f>SUM(O315:O329)</f>
        <v>0.02</v>
      </c>
      <c r="P314" s="164"/>
      <c r="Q314" s="164">
        <f>SUM(Q315:Q329)</f>
        <v>0</v>
      </c>
      <c r="R314" s="165"/>
      <c r="S314" s="165"/>
      <c r="T314" s="166"/>
      <c r="U314" s="160"/>
      <c r="V314" s="160">
        <f>SUM(V315:V329)</f>
        <v>0</v>
      </c>
      <c r="W314" s="160"/>
      <c r="X314" s="160"/>
      <c r="Y314" s="160"/>
      <c r="AG314" t="s">
        <v>109</v>
      </c>
    </row>
    <row r="315" spans="1:60" ht="20" outlineLevel="1" x14ac:dyDescent="0.25">
      <c r="A315" s="168">
        <v>102</v>
      </c>
      <c r="B315" s="169" t="s">
        <v>437</v>
      </c>
      <c r="C315" s="183" t="s">
        <v>438</v>
      </c>
      <c r="D315" s="170" t="s">
        <v>112</v>
      </c>
      <c r="E315" s="171">
        <v>459</v>
      </c>
      <c r="F315" s="172"/>
      <c r="G315" s="173">
        <f>ROUND(E315*F315,2)</f>
        <v>0</v>
      </c>
      <c r="H315" s="172">
        <v>0</v>
      </c>
      <c r="I315" s="173">
        <f>ROUND(E315*H315,2)</f>
        <v>0</v>
      </c>
      <c r="J315" s="172">
        <v>20.7</v>
      </c>
      <c r="K315" s="173">
        <f>ROUND(E315*J315,2)</f>
        <v>9501.2999999999993</v>
      </c>
      <c r="L315" s="173">
        <v>21</v>
      </c>
      <c r="M315" s="173">
        <f>G315*(1+L315/100)</f>
        <v>0</v>
      </c>
      <c r="N315" s="171">
        <v>2.0000000000000002E-5</v>
      </c>
      <c r="O315" s="171">
        <f>ROUND(E315*N315,2)</f>
        <v>0.01</v>
      </c>
      <c r="P315" s="171">
        <v>0</v>
      </c>
      <c r="Q315" s="171">
        <f>ROUND(E315*P315,2)</f>
        <v>0</v>
      </c>
      <c r="R315" s="173"/>
      <c r="S315" s="173" t="s">
        <v>113</v>
      </c>
      <c r="T315" s="174" t="s">
        <v>114</v>
      </c>
      <c r="U315" s="157">
        <v>0</v>
      </c>
      <c r="V315" s="157">
        <f>ROUND(E315*U315,2)</f>
        <v>0</v>
      </c>
      <c r="W315" s="157"/>
      <c r="X315" s="157" t="s">
        <v>115</v>
      </c>
      <c r="Y315" s="157" t="s">
        <v>116</v>
      </c>
      <c r="Z315" s="147"/>
      <c r="AA315" s="147"/>
      <c r="AB315" s="147"/>
      <c r="AC315" s="147"/>
      <c r="AD315" s="147"/>
      <c r="AE315" s="147"/>
      <c r="AF315" s="147"/>
      <c r="AG315" s="147" t="s">
        <v>117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2" x14ac:dyDescent="0.25">
      <c r="A316" s="154"/>
      <c r="B316" s="155"/>
      <c r="C316" s="184" t="s">
        <v>235</v>
      </c>
      <c r="D316" s="158"/>
      <c r="E316" s="159"/>
      <c r="F316" s="157"/>
      <c r="G316" s="157"/>
      <c r="H316" s="157"/>
      <c r="I316" s="157"/>
      <c r="J316" s="157"/>
      <c r="K316" s="157"/>
      <c r="L316" s="157"/>
      <c r="M316" s="157"/>
      <c r="N316" s="156"/>
      <c r="O316" s="156"/>
      <c r="P316" s="156"/>
      <c r="Q316" s="156"/>
      <c r="R316" s="157"/>
      <c r="S316" s="157"/>
      <c r="T316" s="157"/>
      <c r="U316" s="157"/>
      <c r="V316" s="157"/>
      <c r="W316" s="157"/>
      <c r="X316" s="157"/>
      <c r="Y316" s="157"/>
      <c r="Z316" s="147"/>
      <c r="AA316" s="147"/>
      <c r="AB316" s="147"/>
      <c r="AC316" s="147"/>
      <c r="AD316" s="147"/>
      <c r="AE316" s="147"/>
      <c r="AF316" s="147"/>
      <c r="AG316" s="147" t="s">
        <v>119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3" x14ac:dyDescent="0.25">
      <c r="A317" s="154"/>
      <c r="B317" s="155"/>
      <c r="C317" s="184" t="s">
        <v>236</v>
      </c>
      <c r="D317" s="158"/>
      <c r="E317" s="159">
        <v>459</v>
      </c>
      <c r="F317" s="157"/>
      <c r="G317" s="157"/>
      <c r="H317" s="157"/>
      <c r="I317" s="157"/>
      <c r="J317" s="157"/>
      <c r="K317" s="157"/>
      <c r="L317" s="157"/>
      <c r="M317" s="157"/>
      <c r="N317" s="156"/>
      <c r="O317" s="156"/>
      <c r="P317" s="156"/>
      <c r="Q317" s="156"/>
      <c r="R317" s="157"/>
      <c r="S317" s="157"/>
      <c r="T317" s="157"/>
      <c r="U317" s="157"/>
      <c r="V317" s="157"/>
      <c r="W317" s="157"/>
      <c r="X317" s="157"/>
      <c r="Y317" s="157"/>
      <c r="Z317" s="147"/>
      <c r="AA317" s="147"/>
      <c r="AB317" s="147"/>
      <c r="AC317" s="147"/>
      <c r="AD317" s="147"/>
      <c r="AE317" s="147"/>
      <c r="AF317" s="147"/>
      <c r="AG317" s="147" t="s">
        <v>119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ht="20" outlineLevel="1" x14ac:dyDescent="0.25">
      <c r="A318" s="168">
        <v>103</v>
      </c>
      <c r="B318" s="169" t="s">
        <v>439</v>
      </c>
      <c r="C318" s="183" t="s">
        <v>440</v>
      </c>
      <c r="D318" s="170" t="s">
        <v>112</v>
      </c>
      <c r="E318" s="171">
        <v>5</v>
      </c>
      <c r="F318" s="172"/>
      <c r="G318" s="173">
        <f>ROUND(E318*F318,2)</f>
        <v>0</v>
      </c>
      <c r="H318" s="172">
        <v>0</v>
      </c>
      <c r="I318" s="173">
        <f>ROUND(E318*H318,2)</f>
        <v>0</v>
      </c>
      <c r="J318" s="172">
        <v>39.200000000000003</v>
      </c>
      <c r="K318" s="173">
        <f>ROUND(E318*J318,2)</f>
        <v>196</v>
      </c>
      <c r="L318" s="173">
        <v>21</v>
      </c>
      <c r="M318" s="173">
        <f>G318*(1+L318/100)</f>
        <v>0</v>
      </c>
      <c r="N318" s="171">
        <v>4.0000000000000003E-5</v>
      </c>
      <c r="O318" s="171">
        <f>ROUND(E318*N318,2)</f>
        <v>0</v>
      </c>
      <c r="P318" s="171">
        <v>0</v>
      </c>
      <c r="Q318" s="171">
        <f>ROUND(E318*P318,2)</f>
        <v>0</v>
      </c>
      <c r="R318" s="173"/>
      <c r="S318" s="173" t="s">
        <v>113</v>
      </c>
      <c r="T318" s="174" t="s">
        <v>114</v>
      </c>
      <c r="U318" s="157">
        <v>0</v>
      </c>
      <c r="V318" s="157">
        <f>ROUND(E318*U318,2)</f>
        <v>0</v>
      </c>
      <c r="W318" s="157"/>
      <c r="X318" s="157" t="s">
        <v>115</v>
      </c>
      <c r="Y318" s="157" t="s">
        <v>116</v>
      </c>
      <c r="Z318" s="147"/>
      <c r="AA318" s="147"/>
      <c r="AB318" s="147"/>
      <c r="AC318" s="147"/>
      <c r="AD318" s="147"/>
      <c r="AE318" s="147"/>
      <c r="AF318" s="147"/>
      <c r="AG318" s="147" t="s">
        <v>117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2" x14ac:dyDescent="0.25">
      <c r="A319" s="154"/>
      <c r="B319" s="155"/>
      <c r="C319" s="184" t="s">
        <v>231</v>
      </c>
      <c r="D319" s="158"/>
      <c r="E319" s="159"/>
      <c r="F319" s="157"/>
      <c r="G319" s="157"/>
      <c r="H319" s="157"/>
      <c r="I319" s="157"/>
      <c r="J319" s="157"/>
      <c r="K319" s="157"/>
      <c r="L319" s="157"/>
      <c r="M319" s="157"/>
      <c r="N319" s="156"/>
      <c r="O319" s="156"/>
      <c r="P319" s="156"/>
      <c r="Q319" s="156"/>
      <c r="R319" s="157"/>
      <c r="S319" s="157"/>
      <c r="T319" s="157"/>
      <c r="U319" s="157"/>
      <c r="V319" s="157"/>
      <c r="W319" s="157"/>
      <c r="X319" s="157"/>
      <c r="Y319" s="157"/>
      <c r="Z319" s="147"/>
      <c r="AA319" s="147"/>
      <c r="AB319" s="147"/>
      <c r="AC319" s="147"/>
      <c r="AD319" s="147"/>
      <c r="AE319" s="147"/>
      <c r="AF319" s="147"/>
      <c r="AG319" s="147" t="s">
        <v>119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 x14ac:dyDescent="0.25">
      <c r="A320" s="154"/>
      <c r="B320" s="155"/>
      <c r="C320" s="184" t="s">
        <v>232</v>
      </c>
      <c r="D320" s="158"/>
      <c r="E320" s="159">
        <v>5</v>
      </c>
      <c r="F320" s="157"/>
      <c r="G320" s="157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7"/>
      <c r="AA320" s="147"/>
      <c r="AB320" s="147"/>
      <c r="AC320" s="147"/>
      <c r="AD320" s="147"/>
      <c r="AE320" s="147"/>
      <c r="AF320" s="147"/>
      <c r="AG320" s="147" t="s">
        <v>119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ht="20" outlineLevel="1" x14ac:dyDescent="0.25">
      <c r="A321" s="168">
        <v>104</v>
      </c>
      <c r="B321" s="169" t="s">
        <v>441</v>
      </c>
      <c r="C321" s="183" t="s">
        <v>442</v>
      </c>
      <c r="D321" s="170" t="s">
        <v>112</v>
      </c>
      <c r="E321" s="171">
        <v>459</v>
      </c>
      <c r="F321" s="172"/>
      <c r="G321" s="173">
        <f>ROUND(E321*F321,2)</f>
        <v>0</v>
      </c>
      <c r="H321" s="172">
        <v>0</v>
      </c>
      <c r="I321" s="173">
        <f>ROUND(E321*H321,2)</f>
        <v>0</v>
      </c>
      <c r="J321" s="172">
        <v>22.3</v>
      </c>
      <c r="K321" s="173">
        <f>ROUND(E321*J321,2)</f>
        <v>10235.700000000001</v>
      </c>
      <c r="L321" s="173">
        <v>21</v>
      </c>
      <c r="M321" s="173">
        <f>G321*(1+L321/100)</f>
        <v>0</v>
      </c>
      <c r="N321" s="171">
        <v>2.0000000000000002E-5</v>
      </c>
      <c r="O321" s="171">
        <f>ROUND(E321*N321,2)</f>
        <v>0.01</v>
      </c>
      <c r="P321" s="171">
        <v>0</v>
      </c>
      <c r="Q321" s="171">
        <f>ROUND(E321*P321,2)</f>
        <v>0</v>
      </c>
      <c r="R321" s="173"/>
      <c r="S321" s="173" t="s">
        <v>113</v>
      </c>
      <c r="T321" s="174" t="s">
        <v>114</v>
      </c>
      <c r="U321" s="157">
        <v>0</v>
      </c>
      <c r="V321" s="157">
        <f>ROUND(E321*U321,2)</f>
        <v>0</v>
      </c>
      <c r="W321" s="157"/>
      <c r="X321" s="157" t="s">
        <v>115</v>
      </c>
      <c r="Y321" s="157" t="s">
        <v>116</v>
      </c>
      <c r="Z321" s="147"/>
      <c r="AA321" s="147"/>
      <c r="AB321" s="147"/>
      <c r="AC321" s="147"/>
      <c r="AD321" s="147"/>
      <c r="AE321" s="147"/>
      <c r="AF321" s="147"/>
      <c r="AG321" s="147" t="s">
        <v>117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2" x14ac:dyDescent="0.25">
      <c r="A322" s="154"/>
      <c r="B322" s="155"/>
      <c r="C322" s="184" t="s">
        <v>235</v>
      </c>
      <c r="D322" s="158"/>
      <c r="E322" s="159"/>
      <c r="F322" s="157"/>
      <c r="G322" s="157"/>
      <c r="H322" s="157"/>
      <c r="I322" s="157"/>
      <c r="J322" s="157"/>
      <c r="K322" s="157"/>
      <c r="L322" s="157"/>
      <c r="M322" s="157"/>
      <c r="N322" s="156"/>
      <c r="O322" s="156"/>
      <c r="P322" s="156"/>
      <c r="Q322" s="156"/>
      <c r="R322" s="157"/>
      <c r="S322" s="157"/>
      <c r="T322" s="157"/>
      <c r="U322" s="157"/>
      <c r="V322" s="157"/>
      <c r="W322" s="157"/>
      <c r="X322" s="157"/>
      <c r="Y322" s="157"/>
      <c r="Z322" s="147"/>
      <c r="AA322" s="147"/>
      <c r="AB322" s="147"/>
      <c r="AC322" s="147"/>
      <c r="AD322" s="147"/>
      <c r="AE322" s="147"/>
      <c r="AF322" s="147"/>
      <c r="AG322" s="147" t="s">
        <v>119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3" x14ac:dyDescent="0.25">
      <c r="A323" s="154"/>
      <c r="B323" s="155"/>
      <c r="C323" s="184" t="s">
        <v>236</v>
      </c>
      <c r="D323" s="158"/>
      <c r="E323" s="159">
        <v>459</v>
      </c>
      <c r="F323" s="157"/>
      <c r="G323" s="157"/>
      <c r="H323" s="157"/>
      <c r="I323" s="157"/>
      <c r="J323" s="157"/>
      <c r="K323" s="157"/>
      <c r="L323" s="157"/>
      <c r="M323" s="157"/>
      <c r="N323" s="156"/>
      <c r="O323" s="156"/>
      <c r="P323" s="156"/>
      <c r="Q323" s="156"/>
      <c r="R323" s="157"/>
      <c r="S323" s="157"/>
      <c r="T323" s="157"/>
      <c r="U323" s="157"/>
      <c r="V323" s="157"/>
      <c r="W323" s="157"/>
      <c r="X323" s="157"/>
      <c r="Y323" s="157"/>
      <c r="Z323" s="147"/>
      <c r="AA323" s="147"/>
      <c r="AB323" s="147"/>
      <c r="AC323" s="147"/>
      <c r="AD323" s="147"/>
      <c r="AE323" s="147"/>
      <c r="AF323" s="147"/>
      <c r="AG323" s="147" t="s">
        <v>119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ht="20" outlineLevel="1" x14ac:dyDescent="0.25">
      <c r="A324" s="168">
        <v>105</v>
      </c>
      <c r="B324" s="169" t="s">
        <v>443</v>
      </c>
      <c r="C324" s="183" t="s">
        <v>444</v>
      </c>
      <c r="D324" s="170" t="s">
        <v>112</v>
      </c>
      <c r="E324" s="171">
        <v>5</v>
      </c>
      <c r="F324" s="172"/>
      <c r="G324" s="173">
        <f>ROUND(E324*F324,2)</f>
        <v>0</v>
      </c>
      <c r="H324" s="172">
        <v>0</v>
      </c>
      <c r="I324" s="173">
        <f>ROUND(E324*H324,2)</f>
        <v>0</v>
      </c>
      <c r="J324" s="172">
        <v>42.9</v>
      </c>
      <c r="K324" s="173">
        <f>ROUND(E324*J324,2)</f>
        <v>214.5</v>
      </c>
      <c r="L324" s="173">
        <v>21</v>
      </c>
      <c r="M324" s="173">
        <f>G324*(1+L324/100)</f>
        <v>0</v>
      </c>
      <c r="N324" s="171">
        <v>5.0000000000000002E-5</v>
      </c>
      <c r="O324" s="171">
        <f>ROUND(E324*N324,2)</f>
        <v>0</v>
      </c>
      <c r="P324" s="171">
        <v>0</v>
      </c>
      <c r="Q324" s="171">
        <f>ROUND(E324*P324,2)</f>
        <v>0</v>
      </c>
      <c r="R324" s="173"/>
      <c r="S324" s="173" t="s">
        <v>113</v>
      </c>
      <c r="T324" s="174" t="s">
        <v>114</v>
      </c>
      <c r="U324" s="157">
        <v>0</v>
      </c>
      <c r="V324" s="157">
        <f>ROUND(E324*U324,2)</f>
        <v>0</v>
      </c>
      <c r="W324" s="157"/>
      <c r="X324" s="157" t="s">
        <v>115</v>
      </c>
      <c r="Y324" s="157" t="s">
        <v>116</v>
      </c>
      <c r="Z324" s="147"/>
      <c r="AA324" s="147"/>
      <c r="AB324" s="147"/>
      <c r="AC324" s="147"/>
      <c r="AD324" s="147"/>
      <c r="AE324" s="147"/>
      <c r="AF324" s="147"/>
      <c r="AG324" s="147" t="s">
        <v>117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2" x14ac:dyDescent="0.25">
      <c r="A325" s="154"/>
      <c r="B325" s="155"/>
      <c r="C325" s="184" t="s">
        <v>231</v>
      </c>
      <c r="D325" s="158"/>
      <c r="E325" s="159"/>
      <c r="F325" s="157"/>
      <c r="G325" s="157"/>
      <c r="H325" s="157"/>
      <c r="I325" s="157"/>
      <c r="J325" s="157"/>
      <c r="K325" s="157"/>
      <c r="L325" s="157"/>
      <c r="M325" s="157"/>
      <c r="N325" s="156"/>
      <c r="O325" s="156"/>
      <c r="P325" s="156"/>
      <c r="Q325" s="156"/>
      <c r="R325" s="157"/>
      <c r="S325" s="157"/>
      <c r="T325" s="157"/>
      <c r="U325" s="157"/>
      <c r="V325" s="157"/>
      <c r="W325" s="157"/>
      <c r="X325" s="157"/>
      <c r="Y325" s="157"/>
      <c r="Z325" s="147"/>
      <c r="AA325" s="147"/>
      <c r="AB325" s="147"/>
      <c r="AC325" s="147"/>
      <c r="AD325" s="147"/>
      <c r="AE325" s="147"/>
      <c r="AF325" s="147"/>
      <c r="AG325" s="147" t="s">
        <v>119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 x14ac:dyDescent="0.25">
      <c r="A326" s="154"/>
      <c r="B326" s="155"/>
      <c r="C326" s="184" t="s">
        <v>232</v>
      </c>
      <c r="D326" s="158"/>
      <c r="E326" s="159">
        <v>5</v>
      </c>
      <c r="F326" s="157"/>
      <c r="G326" s="157"/>
      <c r="H326" s="157"/>
      <c r="I326" s="157"/>
      <c r="J326" s="157"/>
      <c r="K326" s="157"/>
      <c r="L326" s="157"/>
      <c r="M326" s="157"/>
      <c r="N326" s="156"/>
      <c r="O326" s="156"/>
      <c r="P326" s="156"/>
      <c r="Q326" s="156"/>
      <c r="R326" s="157"/>
      <c r="S326" s="157"/>
      <c r="T326" s="157"/>
      <c r="U326" s="157"/>
      <c r="V326" s="157"/>
      <c r="W326" s="157"/>
      <c r="X326" s="157"/>
      <c r="Y326" s="157"/>
      <c r="Z326" s="147"/>
      <c r="AA326" s="147"/>
      <c r="AB326" s="147"/>
      <c r="AC326" s="147"/>
      <c r="AD326" s="147"/>
      <c r="AE326" s="147"/>
      <c r="AF326" s="147"/>
      <c r="AG326" s="147" t="s">
        <v>119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5">
      <c r="A327" s="168">
        <v>106</v>
      </c>
      <c r="B327" s="169" t="s">
        <v>445</v>
      </c>
      <c r="C327" s="183" t="s">
        <v>446</v>
      </c>
      <c r="D327" s="170" t="s">
        <v>112</v>
      </c>
      <c r="E327" s="171">
        <v>128</v>
      </c>
      <c r="F327" s="172"/>
      <c r="G327" s="173">
        <f>ROUND(E327*F327,2)</f>
        <v>0</v>
      </c>
      <c r="H327" s="172">
        <v>0</v>
      </c>
      <c r="I327" s="173">
        <f>ROUND(E327*H327,2)</f>
        <v>0</v>
      </c>
      <c r="J327" s="172">
        <v>44.6</v>
      </c>
      <c r="K327" s="173">
        <f>ROUND(E327*J327,2)</f>
        <v>5708.8</v>
      </c>
      <c r="L327" s="173">
        <v>21</v>
      </c>
      <c r="M327" s="173">
        <f>G327*(1+L327/100)</f>
        <v>0</v>
      </c>
      <c r="N327" s="171">
        <v>3.0000000000000001E-5</v>
      </c>
      <c r="O327" s="171">
        <f>ROUND(E327*N327,2)</f>
        <v>0</v>
      </c>
      <c r="P327" s="171">
        <v>0</v>
      </c>
      <c r="Q327" s="171">
        <f>ROUND(E327*P327,2)</f>
        <v>0</v>
      </c>
      <c r="R327" s="173"/>
      <c r="S327" s="173" t="s">
        <v>113</v>
      </c>
      <c r="T327" s="174" t="s">
        <v>114</v>
      </c>
      <c r="U327" s="157">
        <v>0</v>
      </c>
      <c r="V327" s="157">
        <f>ROUND(E327*U327,2)</f>
        <v>0</v>
      </c>
      <c r="W327" s="157"/>
      <c r="X327" s="157" t="s">
        <v>115</v>
      </c>
      <c r="Y327" s="157" t="s">
        <v>116</v>
      </c>
      <c r="Z327" s="147"/>
      <c r="AA327" s="147"/>
      <c r="AB327" s="147"/>
      <c r="AC327" s="147"/>
      <c r="AD327" s="147"/>
      <c r="AE327" s="147"/>
      <c r="AF327" s="147"/>
      <c r="AG327" s="147" t="s">
        <v>117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2" x14ac:dyDescent="0.25">
      <c r="A328" s="154"/>
      <c r="B328" s="155"/>
      <c r="C328" s="184" t="s">
        <v>447</v>
      </c>
      <c r="D328" s="158"/>
      <c r="E328" s="159"/>
      <c r="F328" s="157"/>
      <c r="G328" s="157"/>
      <c r="H328" s="157"/>
      <c r="I328" s="157"/>
      <c r="J328" s="157"/>
      <c r="K328" s="157"/>
      <c r="L328" s="157"/>
      <c r="M328" s="157"/>
      <c r="N328" s="156"/>
      <c r="O328" s="156"/>
      <c r="P328" s="156"/>
      <c r="Q328" s="156"/>
      <c r="R328" s="157"/>
      <c r="S328" s="157"/>
      <c r="T328" s="157"/>
      <c r="U328" s="157"/>
      <c r="V328" s="157"/>
      <c r="W328" s="157"/>
      <c r="X328" s="157"/>
      <c r="Y328" s="157"/>
      <c r="Z328" s="147"/>
      <c r="AA328" s="147"/>
      <c r="AB328" s="147"/>
      <c r="AC328" s="147"/>
      <c r="AD328" s="147"/>
      <c r="AE328" s="147"/>
      <c r="AF328" s="147"/>
      <c r="AG328" s="147" t="s">
        <v>119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3" x14ac:dyDescent="0.25">
      <c r="A329" s="154"/>
      <c r="B329" s="155"/>
      <c r="C329" s="184" t="s">
        <v>448</v>
      </c>
      <c r="D329" s="158"/>
      <c r="E329" s="159">
        <v>128</v>
      </c>
      <c r="F329" s="157"/>
      <c r="G329" s="157"/>
      <c r="H329" s="157"/>
      <c r="I329" s="157"/>
      <c r="J329" s="157"/>
      <c r="K329" s="157"/>
      <c r="L329" s="157"/>
      <c r="M329" s="157"/>
      <c r="N329" s="156"/>
      <c r="O329" s="156"/>
      <c r="P329" s="156"/>
      <c r="Q329" s="156"/>
      <c r="R329" s="157"/>
      <c r="S329" s="157"/>
      <c r="T329" s="157"/>
      <c r="U329" s="157"/>
      <c r="V329" s="157"/>
      <c r="W329" s="157"/>
      <c r="X329" s="157"/>
      <c r="Y329" s="157"/>
      <c r="Z329" s="147"/>
      <c r="AA329" s="147"/>
      <c r="AB329" s="147"/>
      <c r="AC329" s="147"/>
      <c r="AD329" s="147"/>
      <c r="AE329" s="147"/>
      <c r="AF329" s="147"/>
      <c r="AG329" s="147" t="s">
        <v>119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ht="13" x14ac:dyDescent="0.25">
      <c r="A330" s="161" t="s">
        <v>108</v>
      </c>
      <c r="B330" s="162" t="s">
        <v>78</v>
      </c>
      <c r="C330" s="182" t="s">
        <v>79</v>
      </c>
      <c r="D330" s="163"/>
      <c r="E330" s="164"/>
      <c r="F330" s="165"/>
      <c r="G330" s="165">
        <f>SUMIF(AG331:AG342,"&lt;&gt;NOR",G331:G342)</f>
        <v>0</v>
      </c>
      <c r="H330" s="165"/>
      <c r="I330" s="165">
        <f>SUM(I331:I342)</f>
        <v>0</v>
      </c>
      <c r="J330" s="165"/>
      <c r="K330" s="165">
        <f>SUM(K331:K342)</f>
        <v>406580</v>
      </c>
      <c r="L330" s="165"/>
      <c r="M330" s="165">
        <f>SUM(M331:M342)</f>
        <v>0</v>
      </c>
      <c r="N330" s="164"/>
      <c r="O330" s="164">
        <f>SUM(O331:O342)</f>
        <v>0</v>
      </c>
      <c r="P330" s="164"/>
      <c r="Q330" s="164">
        <f>SUM(Q331:Q342)</f>
        <v>0</v>
      </c>
      <c r="R330" s="165"/>
      <c r="S330" s="165"/>
      <c r="T330" s="166"/>
      <c r="U330" s="160"/>
      <c r="V330" s="160">
        <f>SUM(V331:V342)</f>
        <v>0</v>
      </c>
      <c r="W330" s="160"/>
      <c r="X330" s="160"/>
      <c r="Y330" s="160"/>
      <c r="AG330" t="s">
        <v>109</v>
      </c>
    </row>
    <row r="331" spans="1:60" outlineLevel="1" x14ac:dyDescent="0.25">
      <c r="A331" s="175">
        <v>107</v>
      </c>
      <c r="B331" s="176" t="s">
        <v>449</v>
      </c>
      <c r="C331" s="185" t="s">
        <v>450</v>
      </c>
      <c r="D331" s="177" t="s">
        <v>451</v>
      </c>
      <c r="E331" s="178">
        <v>48</v>
      </c>
      <c r="F331" s="179"/>
      <c r="G331" s="180">
        <f t="shared" ref="G331:G342" si="7">ROUND(E331*F331,2)</f>
        <v>0</v>
      </c>
      <c r="H331" s="179">
        <v>0</v>
      </c>
      <c r="I331" s="180">
        <f t="shared" ref="I331:I342" si="8">ROUND(E331*H331,2)</f>
        <v>0</v>
      </c>
      <c r="J331" s="179">
        <v>600</v>
      </c>
      <c r="K331" s="180">
        <f t="shared" ref="K331:K342" si="9">ROUND(E331*J331,2)</f>
        <v>28800</v>
      </c>
      <c r="L331" s="180">
        <v>21</v>
      </c>
      <c r="M331" s="180">
        <f t="shared" ref="M331:M342" si="10">G331*(1+L331/100)</f>
        <v>0</v>
      </c>
      <c r="N331" s="178">
        <v>0</v>
      </c>
      <c r="O331" s="178">
        <f t="shared" ref="O331:O342" si="11">ROUND(E331*N331,2)</f>
        <v>0</v>
      </c>
      <c r="P331" s="178">
        <v>0</v>
      </c>
      <c r="Q331" s="178">
        <f t="shared" ref="Q331:Q342" si="12">ROUND(E331*P331,2)</f>
        <v>0</v>
      </c>
      <c r="R331" s="180"/>
      <c r="S331" s="180" t="s">
        <v>123</v>
      </c>
      <c r="T331" s="181" t="s">
        <v>124</v>
      </c>
      <c r="U331" s="157">
        <v>0</v>
      </c>
      <c r="V331" s="157">
        <f t="shared" ref="V331:V342" si="13">ROUND(E331*U331,2)</f>
        <v>0</v>
      </c>
      <c r="W331" s="157"/>
      <c r="X331" s="157" t="s">
        <v>115</v>
      </c>
      <c r="Y331" s="157" t="s">
        <v>116</v>
      </c>
      <c r="Z331" s="147"/>
      <c r="AA331" s="147"/>
      <c r="AB331" s="147"/>
      <c r="AC331" s="147"/>
      <c r="AD331" s="147"/>
      <c r="AE331" s="147"/>
      <c r="AF331" s="147"/>
      <c r="AG331" s="147" t="s">
        <v>452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ht="20" outlineLevel="1" x14ac:dyDescent="0.25">
      <c r="A332" s="175">
        <v>108</v>
      </c>
      <c r="B332" s="176" t="s">
        <v>453</v>
      </c>
      <c r="C332" s="185" t="s">
        <v>454</v>
      </c>
      <c r="D332" s="177" t="s">
        <v>164</v>
      </c>
      <c r="E332" s="178">
        <v>1</v>
      </c>
      <c r="F332" s="179"/>
      <c r="G332" s="180">
        <f t="shared" si="7"/>
        <v>0</v>
      </c>
      <c r="H332" s="179">
        <v>0</v>
      </c>
      <c r="I332" s="180">
        <f t="shared" si="8"/>
        <v>0</v>
      </c>
      <c r="J332" s="179">
        <v>25000</v>
      </c>
      <c r="K332" s="180">
        <f t="shared" si="9"/>
        <v>25000</v>
      </c>
      <c r="L332" s="180">
        <v>21</v>
      </c>
      <c r="M332" s="180">
        <f t="shared" si="10"/>
        <v>0</v>
      </c>
      <c r="N332" s="178">
        <v>0</v>
      </c>
      <c r="O332" s="178">
        <f t="shared" si="11"/>
        <v>0</v>
      </c>
      <c r="P332" s="178">
        <v>0</v>
      </c>
      <c r="Q332" s="178">
        <f t="shared" si="12"/>
        <v>0</v>
      </c>
      <c r="R332" s="180"/>
      <c r="S332" s="180" t="s">
        <v>123</v>
      </c>
      <c r="T332" s="181" t="s">
        <v>124</v>
      </c>
      <c r="U332" s="157">
        <v>0</v>
      </c>
      <c r="V332" s="157">
        <f t="shared" si="13"/>
        <v>0</v>
      </c>
      <c r="W332" s="157"/>
      <c r="X332" s="157" t="s">
        <v>115</v>
      </c>
      <c r="Y332" s="157" t="s">
        <v>116</v>
      </c>
      <c r="Z332" s="147"/>
      <c r="AA332" s="147"/>
      <c r="AB332" s="147"/>
      <c r="AC332" s="147"/>
      <c r="AD332" s="147"/>
      <c r="AE332" s="147"/>
      <c r="AF332" s="147"/>
      <c r="AG332" s="147" t="s">
        <v>452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5">
      <c r="A333" s="175">
        <v>109</v>
      </c>
      <c r="B333" s="176" t="s">
        <v>455</v>
      </c>
      <c r="C333" s="185" t="s">
        <v>456</v>
      </c>
      <c r="D333" s="177" t="s">
        <v>451</v>
      </c>
      <c r="E333" s="178">
        <v>72</v>
      </c>
      <c r="F333" s="179"/>
      <c r="G333" s="180">
        <f t="shared" si="7"/>
        <v>0</v>
      </c>
      <c r="H333" s="179">
        <v>0</v>
      </c>
      <c r="I333" s="180">
        <f t="shared" si="8"/>
        <v>0</v>
      </c>
      <c r="J333" s="179">
        <v>600</v>
      </c>
      <c r="K333" s="180">
        <f t="shared" si="9"/>
        <v>43200</v>
      </c>
      <c r="L333" s="180">
        <v>21</v>
      </c>
      <c r="M333" s="180">
        <f t="shared" si="10"/>
        <v>0</v>
      </c>
      <c r="N333" s="178">
        <v>0</v>
      </c>
      <c r="O333" s="178">
        <f t="shared" si="11"/>
        <v>0</v>
      </c>
      <c r="P333" s="178">
        <v>0</v>
      </c>
      <c r="Q333" s="178">
        <f t="shared" si="12"/>
        <v>0</v>
      </c>
      <c r="R333" s="180"/>
      <c r="S333" s="180" t="s">
        <v>123</v>
      </c>
      <c r="T333" s="181" t="s">
        <v>124</v>
      </c>
      <c r="U333" s="157">
        <v>0</v>
      </c>
      <c r="V333" s="157">
        <f t="shared" si="13"/>
        <v>0</v>
      </c>
      <c r="W333" s="157"/>
      <c r="X333" s="157" t="s">
        <v>115</v>
      </c>
      <c r="Y333" s="157" t="s">
        <v>116</v>
      </c>
      <c r="Z333" s="147"/>
      <c r="AA333" s="147"/>
      <c r="AB333" s="147"/>
      <c r="AC333" s="147"/>
      <c r="AD333" s="147"/>
      <c r="AE333" s="147"/>
      <c r="AF333" s="147"/>
      <c r="AG333" s="147" t="s">
        <v>452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5">
      <c r="A334" s="175">
        <v>110</v>
      </c>
      <c r="B334" s="176" t="s">
        <v>457</v>
      </c>
      <c r="C334" s="185" t="s">
        <v>458</v>
      </c>
      <c r="D334" s="177" t="s">
        <v>451</v>
      </c>
      <c r="E334" s="178">
        <v>48</v>
      </c>
      <c r="F334" s="179"/>
      <c r="G334" s="180">
        <f t="shared" si="7"/>
        <v>0</v>
      </c>
      <c r="H334" s="179">
        <v>0</v>
      </c>
      <c r="I334" s="180">
        <f t="shared" si="8"/>
        <v>0</v>
      </c>
      <c r="J334" s="179">
        <v>600</v>
      </c>
      <c r="K334" s="180">
        <f t="shared" si="9"/>
        <v>28800</v>
      </c>
      <c r="L334" s="180">
        <v>21</v>
      </c>
      <c r="M334" s="180">
        <f t="shared" si="10"/>
        <v>0</v>
      </c>
      <c r="N334" s="178">
        <v>0</v>
      </c>
      <c r="O334" s="178">
        <f t="shared" si="11"/>
        <v>0</v>
      </c>
      <c r="P334" s="178">
        <v>0</v>
      </c>
      <c r="Q334" s="178">
        <f t="shared" si="12"/>
        <v>0</v>
      </c>
      <c r="R334" s="180"/>
      <c r="S334" s="180" t="s">
        <v>123</v>
      </c>
      <c r="T334" s="181" t="s">
        <v>124</v>
      </c>
      <c r="U334" s="157">
        <v>0</v>
      </c>
      <c r="V334" s="157">
        <f t="shared" si="13"/>
        <v>0</v>
      </c>
      <c r="W334" s="157"/>
      <c r="X334" s="157" t="s">
        <v>115</v>
      </c>
      <c r="Y334" s="157" t="s">
        <v>116</v>
      </c>
      <c r="Z334" s="147"/>
      <c r="AA334" s="147"/>
      <c r="AB334" s="147"/>
      <c r="AC334" s="147"/>
      <c r="AD334" s="147"/>
      <c r="AE334" s="147"/>
      <c r="AF334" s="147"/>
      <c r="AG334" s="147" t="s">
        <v>452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5">
      <c r="A335" s="175">
        <v>111</v>
      </c>
      <c r="B335" s="176" t="s">
        <v>459</v>
      </c>
      <c r="C335" s="185" t="s">
        <v>460</v>
      </c>
      <c r="D335" s="177" t="s">
        <v>451</v>
      </c>
      <c r="E335" s="178">
        <v>4</v>
      </c>
      <c r="F335" s="179"/>
      <c r="G335" s="180">
        <f t="shared" si="7"/>
        <v>0</v>
      </c>
      <c r="H335" s="179">
        <v>0</v>
      </c>
      <c r="I335" s="180">
        <f t="shared" si="8"/>
        <v>0</v>
      </c>
      <c r="J335" s="179">
        <v>600</v>
      </c>
      <c r="K335" s="180">
        <f t="shared" si="9"/>
        <v>2400</v>
      </c>
      <c r="L335" s="180">
        <v>21</v>
      </c>
      <c r="M335" s="180">
        <f t="shared" si="10"/>
        <v>0</v>
      </c>
      <c r="N335" s="178">
        <v>0</v>
      </c>
      <c r="O335" s="178">
        <f t="shared" si="11"/>
        <v>0</v>
      </c>
      <c r="P335" s="178">
        <v>0</v>
      </c>
      <c r="Q335" s="178">
        <f t="shared" si="12"/>
        <v>0</v>
      </c>
      <c r="R335" s="180"/>
      <c r="S335" s="180" t="s">
        <v>123</v>
      </c>
      <c r="T335" s="181" t="s">
        <v>124</v>
      </c>
      <c r="U335" s="157">
        <v>0</v>
      </c>
      <c r="V335" s="157">
        <f t="shared" si="13"/>
        <v>0</v>
      </c>
      <c r="W335" s="157"/>
      <c r="X335" s="157" t="s">
        <v>115</v>
      </c>
      <c r="Y335" s="157" t="s">
        <v>116</v>
      </c>
      <c r="Z335" s="147"/>
      <c r="AA335" s="147"/>
      <c r="AB335" s="147"/>
      <c r="AC335" s="147"/>
      <c r="AD335" s="147"/>
      <c r="AE335" s="147"/>
      <c r="AF335" s="147"/>
      <c r="AG335" s="147" t="s">
        <v>452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ht="20" outlineLevel="1" x14ac:dyDescent="0.25">
      <c r="A336" s="175">
        <v>112</v>
      </c>
      <c r="B336" s="176" t="s">
        <v>461</v>
      </c>
      <c r="C336" s="185" t="s">
        <v>462</v>
      </c>
      <c r="D336" s="177" t="s">
        <v>451</v>
      </c>
      <c r="E336" s="178">
        <v>144</v>
      </c>
      <c r="F336" s="179"/>
      <c r="G336" s="180">
        <f t="shared" si="7"/>
        <v>0</v>
      </c>
      <c r="H336" s="179">
        <v>0</v>
      </c>
      <c r="I336" s="180">
        <f t="shared" si="8"/>
        <v>0</v>
      </c>
      <c r="J336" s="179">
        <v>600</v>
      </c>
      <c r="K336" s="180">
        <f t="shared" si="9"/>
        <v>86400</v>
      </c>
      <c r="L336" s="180">
        <v>21</v>
      </c>
      <c r="M336" s="180">
        <f t="shared" si="10"/>
        <v>0</v>
      </c>
      <c r="N336" s="178">
        <v>0</v>
      </c>
      <c r="O336" s="178">
        <f t="shared" si="11"/>
        <v>0</v>
      </c>
      <c r="P336" s="178">
        <v>0</v>
      </c>
      <c r="Q336" s="178">
        <f t="shared" si="12"/>
        <v>0</v>
      </c>
      <c r="R336" s="180"/>
      <c r="S336" s="180" t="s">
        <v>123</v>
      </c>
      <c r="T336" s="181" t="s">
        <v>124</v>
      </c>
      <c r="U336" s="157">
        <v>0</v>
      </c>
      <c r="V336" s="157">
        <f t="shared" si="13"/>
        <v>0</v>
      </c>
      <c r="W336" s="157"/>
      <c r="X336" s="157" t="s">
        <v>115</v>
      </c>
      <c r="Y336" s="157" t="s">
        <v>116</v>
      </c>
      <c r="Z336" s="147"/>
      <c r="AA336" s="147"/>
      <c r="AB336" s="147"/>
      <c r="AC336" s="147"/>
      <c r="AD336" s="147"/>
      <c r="AE336" s="147"/>
      <c r="AF336" s="147"/>
      <c r="AG336" s="147" t="s">
        <v>452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ht="20" outlineLevel="1" x14ac:dyDescent="0.25">
      <c r="A337" s="175">
        <v>113</v>
      </c>
      <c r="B337" s="176" t="s">
        <v>463</v>
      </c>
      <c r="C337" s="185" t="s">
        <v>464</v>
      </c>
      <c r="D337" s="177" t="s">
        <v>451</v>
      </c>
      <c r="E337" s="178">
        <v>72</v>
      </c>
      <c r="F337" s="179"/>
      <c r="G337" s="180">
        <f t="shared" si="7"/>
        <v>0</v>
      </c>
      <c r="H337" s="179">
        <v>0</v>
      </c>
      <c r="I337" s="180">
        <f t="shared" si="8"/>
        <v>0</v>
      </c>
      <c r="J337" s="179">
        <v>600</v>
      </c>
      <c r="K337" s="180">
        <f t="shared" si="9"/>
        <v>43200</v>
      </c>
      <c r="L337" s="180">
        <v>21</v>
      </c>
      <c r="M337" s="180">
        <f t="shared" si="10"/>
        <v>0</v>
      </c>
      <c r="N337" s="178">
        <v>0</v>
      </c>
      <c r="O337" s="178">
        <f t="shared" si="11"/>
        <v>0</v>
      </c>
      <c r="P337" s="178">
        <v>0</v>
      </c>
      <c r="Q337" s="178">
        <f t="shared" si="12"/>
        <v>0</v>
      </c>
      <c r="R337" s="180"/>
      <c r="S337" s="180" t="s">
        <v>123</v>
      </c>
      <c r="T337" s="181" t="s">
        <v>124</v>
      </c>
      <c r="U337" s="157">
        <v>0</v>
      </c>
      <c r="V337" s="157">
        <f t="shared" si="13"/>
        <v>0</v>
      </c>
      <c r="W337" s="157"/>
      <c r="X337" s="157" t="s">
        <v>115</v>
      </c>
      <c r="Y337" s="157" t="s">
        <v>116</v>
      </c>
      <c r="Z337" s="147"/>
      <c r="AA337" s="147"/>
      <c r="AB337" s="147"/>
      <c r="AC337" s="147"/>
      <c r="AD337" s="147"/>
      <c r="AE337" s="147"/>
      <c r="AF337" s="147"/>
      <c r="AG337" s="147" t="s">
        <v>452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5">
      <c r="A338" s="175">
        <v>114</v>
      </c>
      <c r="B338" s="176" t="s">
        <v>465</v>
      </c>
      <c r="C338" s="185" t="s">
        <v>466</v>
      </c>
      <c r="D338" s="177" t="s">
        <v>451</v>
      </c>
      <c r="E338" s="178">
        <v>72</v>
      </c>
      <c r="F338" s="179"/>
      <c r="G338" s="180">
        <f t="shared" si="7"/>
        <v>0</v>
      </c>
      <c r="H338" s="179">
        <v>0</v>
      </c>
      <c r="I338" s="180">
        <f t="shared" si="8"/>
        <v>0</v>
      </c>
      <c r="J338" s="179">
        <v>600</v>
      </c>
      <c r="K338" s="180">
        <f t="shared" si="9"/>
        <v>43200</v>
      </c>
      <c r="L338" s="180">
        <v>21</v>
      </c>
      <c r="M338" s="180">
        <f t="shared" si="10"/>
        <v>0</v>
      </c>
      <c r="N338" s="178">
        <v>0</v>
      </c>
      <c r="O338" s="178">
        <f t="shared" si="11"/>
        <v>0</v>
      </c>
      <c r="P338" s="178">
        <v>0</v>
      </c>
      <c r="Q338" s="178">
        <f t="shared" si="12"/>
        <v>0</v>
      </c>
      <c r="R338" s="180"/>
      <c r="S338" s="180" t="s">
        <v>123</v>
      </c>
      <c r="T338" s="181" t="s">
        <v>124</v>
      </c>
      <c r="U338" s="157">
        <v>0</v>
      </c>
      <c r="V338" s="157">
        <f t="shared" si="13"/>
        <v>0</v>
      </c>
      <c r="W338" s="157"/>
      <c r="X338" s="157" t="s">
        <v>115</v>
      </c>
      <c r="Y338" s="157" t="s">
        <v>116</v>
      </c>
      <c r="Z338" s="147"/>
      <c r="AA338" s="147"/>
      <c r="AB338" s="147"/>
      <c r="AC338" s="147"/>
      <c r="AD338" s="147"/>
      <c r="AE338" s="147"/>
      <c r="AF338" s="147"/>
      <c r="AG338" s="147" t="s">
        <v>452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5">
      <c r="A339" s="175">
        <v>115</v>
      </c>
      <c r="B339" s="176" t="s">
        <v>467</v>
      </c>
      <c r="C339" s="185" t="s">
        <v>468</v>
      </c>
      <c r="D339" s="177" t="s">
        <v>451</v>
      </c>
      <c r="E339" s="178">
        <v>24</v>
      </c>
      <c r="F339" s="179"/>
      <c r="G339" s="180">
        <f t="shared" si="7"/>
        <v>0</v>
      </c>
      <c r="H339" s="179">
        <v>0</v>
      </c>
      <c r="I339" s="180">
        <f t="shared" si="8"/>
        <v>0</v>
      </c>
      <c r="J339" s="179">
        <v>600</v>
      </c>
      <c r="K339" s="180">
        <f t="shared" si="9"/>
        <v>14400</v>
      </c>
      <c r="L339" s="180">
        <v>21</v>
      </c>
      <c r="M339" s="180">
        <f t="shared" si="10"/>
        <v>0</v>
      </c>
      <c r="N339" s="178">
        <v>0</v>
      </c>
      <c r="O339" s="178">
        <f t="shared" si="11"/>
        <v>0</v>
      </c>
      <c r="P339" s="178">
        <v>0</v>
      </c>
      <c r="Q339" s="178">
        <f t="shared" si="12"/>
        <v>0</v>
      </c>
      <c r="R339" s="180"/>
      <c r="S339" s="180" t="s">
        <v>123</v>
      </c>
      <c r="T339" s="181" t="s">
        <v>124</v>
      </c>
      <c r="U339" s="157">
        <v>0</v>
      </c>
      <c r="V339" s="157">
        <f t="shared" si="13"/>
        <v>0</v>
      </c>
      <c r="W339" s="157"/>
      <c r="X339" s="157" t="s">
        <v>115</v>
      </c>
      <c r="Y339" s="157" t="s">
        <v>116</v>
      </c>
      <c r="Z339" s="147"/>
      <c r="AA339" s="147"/>
      <c r="AB339" s="147"/>
      <c r="AC339" s="147"/>
      <c r="AD339" s="147"/>
      <c r="AE339" s="147"/>
      <c r="AF339" s="147"/>
      <c r="AG339" s="147" t="s">
        <v>452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5">
      <c r="A340" s="175">
        <v>116</v>
      </c>
      <c r="B340" s="176" t="s">
        <v>469</v>
      </c>
      <c r="C340" s="185" t="s">
        <v>470</v>
      </c>
      <c r="D340" s="177" t="s">
        <v>451</v>
      </c>
      <c r="E340" s="178">
        <v>24</v>
      </c>
      <c r="F340" s="179"/>
      <c r="G340" s="180">
        <f t="shared" si="7"/>
        <v>0</v>
      </c>
      <c r="H340" s="179">
        <v>0</v>
      </c>
      <c r="I340" s="180">
        <f t="shared" si="8"/>
        <v>0</v>
      </c>
      <c r="J340" s="179">
        <v>600</v>
      </c>
      <c r="K340" s="180">
        <f t="shared" si="9"/>
        <v>14400</v>
      </c>
      <c r="L340" s="180">
        <v>21</v>
      </c>
      <c r="M340" s="180">
        <f t="shared" si="10"/>
        <v>0</v>
      </c>
      <c r="N340" s="178">
        <v>0</v>
      </c>
      <c r="O340" s="178">
        <f t="shared" si="11"/>
        <v>0</v>
      </c>
      <c r="P340" s="178">
        <v>0</v>
      </c>
      <c r="Q340" s="178">
        <f t="shared" si="12"/>
        <v>0</v>
      </c>
      <c r="R340" s="180"/>
      <c r="S340" s="180" t="s">
        <v>123</v>
      </c>
      <c r="T340" s="181" t="s">
        <v>124</v>
      </c>
      <c r="U340" s="157">
        <v>0</v>
      </c>
      <c r="V340" s="157">
        <f t="shared" si="13"/>
        <v>0</v>
      </c>
      <c r="W340" s="157"/>
      <c r="X340" s="157" t="s">
        <v>115</v>
      </c>
      <c r="Y340" s="157" t="s">
        <v>116</v>
      </c>
      <c r="Z340" s="147"/>
      <c r="AA340" s="147"/>
      <c r="AB340" s="147"/>
      <c r="AC340" s="147"/>
      <c r="AD340" s="147"/>
      <c r="AE340" s="147"/>
      <c r="AF340" s="147"/>
      <c r="AG340" s="147" t="s">
        <v>452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5">
      <c r="A341" s="175">
        <v>117</v>
      </c>
      <c r="B341" s="176" t="s">
        <v>471</v>
      </c>
      <c r="C341" s="185" t="s">
        <v>472</v>
      </c>
      <c r="D341" s="177" t="s">
        <v>473</v>
      </c>
      <c r="E341" s="178">
        <v>3.3559999999999999</v>
      </c>
      <c r="F341" s="179"/>
      <c r="G341" s="180">
        <f t="shared" si="7"/>
        <v>0</v>
      </c>
      <c r="H341" s="179">
        <v>0</v>
      </c>
      <c r="I341" s="180">
        <f t="shared" si="8"/>
        <v>0</v>
      </c>
      <c r="J341" s="179">
        <v>5000</v>
      </c>
      <c r="K341" s="180">
        <f t="shared" si="9"/>
        <v>16780</v>
      </c>
      <c r="L341" s="180">
        <v>21</v>
      </c>
      <c r="M341" s="180">
        <f t="shared" si="10"/>
        <v>0</v>
      </c>
      <c r="N341" s="178">
        <v>0</v>
      </c>
      <c r="O341" s="178">
        <f t="shared" si="11"/>
        <v>0</v>
      </c>
      <c r="P341" s="178">
        <v>0</v>
      </c>
      <c r="Q341" s="178">
        <f t="shared" si="12"/>
        <v>0</v>
      </c>
      <c r="R341" s="180"/>
      <c r="S341" s="180" t="s">
        <v>123</v>
      </c>
      <c r="T341" s="181" t="s">
        <v>124</v>
      </c>
      <c r="U341" s="157">
        <v>0</v>
      </c>
      <c r="V341" s="157">
        <f t="shared" si="13"/>
        <v>0</v>
      </c>
      <c r="W341" s="157"/>
      <c r="X341" s="157" t="s">
        <v>115</v>
      </c>
      <c r="Y341" s="157" t="s">
        <v>116</v>
      </c>
      <c r="Z341" s="147"/>
      <c r="AA341" s="147"/>
      <c r="AB341" s="147"/>
      <c r="AC341" s="147"/>
      <c r="AD341" s="147"/>
      <c r="AE341" s="147"/>
      <c r="AF341" s="147"/>
      <c r="AG341" s="147" t="s">
        <v>452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5">
      <c r="A342" s="168">
        <v>118</v>
      </c>
      <c r="B342" s="169" t="s">
        <v>474</v>
      </c>
      <c r="C342" s="183" t="s">
        <v>475</v>
      </c>
      <c r="D342" s="170" t="s">
        <v>476</v>
      </c>
      <c r="E342" s="171">
        <v>50</v>
      </c>
      <c r="F342" s="172"/>
      <c r="G342" s="173">
        <f t="shared" si="7"/>
        <v>0</v>
      </c>
      <c r="H342" s="172">
        <v>0</v>
      </c>
      <c r="I342" s="173">
        <f t="shared" si="8"/>
        <v>0</v>
      </c>
      <c r="J342" s="172">
        <v>1200</v>
      </c>
      <c r="K342" s="173">
        <f t="shared" si="9"/>
        <v>60000</v>
      </c>
      <c r="L342" s="173">
        <v>21</v>
      </c>
      <c r="M342" s="173">
        <f t="shared" si="10"/>
        <v>0</v>
      </c>
      <c r="N342" s="171">
        <v>0</v>
      </c>
      <c r="O342" s="171">
        <f t="shared" si="11"/>
        <v>0</v>
      </c>
      <c r="P342" s="171">
        <v>0</v>
      </c>
      <c r="Q342" s="171">
        <f t="shared" si="12"/>
        <v>0</v>
      </c>
      <c r="R342" s="173"/>
      <c r="S342" s="173" t="s">
        <v>123</v>
      </c>
      <c r="T342" s="174" t="s">
        <v>124</v>
      </c>
      <c r="U342" s="157">
        <v>0</v>
      </c>
      <c r="V342" s="157">
        <f t="shared" si="13"/>
        <v>0</v>
      </c>
      <c r="W342" s="157"/>
      <c r="X342" s="157" t="s">
        <v>115</v>
      </c>
      <c r="Y342" s="157" t="s">
        <v>116</v>
      </c>
      <c r="Z342" s="147"/>
      <c r="AA342" s="147"/>
      <c r="AB342" s="147"/>
      <c r="AC342" s="147"/>
      <c r="AD342" s="147"/>
      <c r="AE342" s="147"/>
      <c r="AF342" s="147"/>
      <c r="AG342" s="147" t="s">
        <v>452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x14ac:dyDescent="0.25">
      <c r="A343" s="3"/>
      <c r="B343" s="4"/>
      <c r="C343" s="186"/>
      <c r="D343" s="6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AE343">
        <v>12</v>
      </c>
      <c r="AF343">
        <v>21</v>
      </c>
      <c r="AG343" t="s">
        <v>94</v>
      </c>
    </row>
    <row r="344" spans="1:60" ht="13" x14ac:dyDescent="0.25">
      <c r="A344" s="150"/>
      <c r="B344" s="151" t="s">
        <v>30</v>
      </c>
      <c r="C344" s="187"/>
      <c r="D344" s="152"/>
      <c r="E344" s="153"/>
      <c r="F344" s="153"/>
      <c r="G344" s="167">
        <f>G8+G44+G54+G78+G119+G216+G306+G314+G330</f>
        <v>0</v>
      </c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AE344">
        <f>SUMIF(L7:L342,AE343,G7:G342)</f>
        <v>0</v>
      </c>
      <c r="AF344">
        <f>SUMIF(L7:L342,AF343,G7:G342)</f>
        <v>0</v>
      </c>
      <c r="AG344" t="s">
        <v>477</v>
      </c>
    </row>
    <row r="345" spans="1:60" x14ac:dyDescent="0.25">
      <c r="A345" s="3"/>
      <c r="B345" s="4"/>
      <c r="C345" s="186"/>
      <c r="D345" s="6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60" x14ac:dyDescent="0.25">
      <c r="A346" s="3"/>
      <c r="B346" s="4"/>
      <c r="C346" s="186"/>
      <c r="D346" s="6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60" x14ac:dyDescent="0.25">
      <c r="A347" s="252" t="s">
        <v>478</v>
      </c>
      <c r="B347" s="252"/>
      <c r="C347" s="253"/>
      <c r="D347" s="6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60" x14ac:dyDescent="0.25">
      <c r="A348" s="254"/>
      <c r="B348" s="255"/>
      <c r="C348" s="256"/>
      <c r="D348" s="255"/>
      <c r="E348" s="255"/>
      <c r="F348" s="255"/>
      <c r="G348" s="257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AG348" t="s">
        <v>479</v>
      </c>
    </row>
    <row r="349" spans="1:60" x14ac:dyDescent="0.25">
      <c r="A349" s="258"/>
      <c r="B349" s="259"/>
      <c r="C349" s="260"/>
      <c r="D349" s="259"/>
      <c r="E349" s="259"/>
      <c r="F349" s="259"/>
      <c r="G349" s="261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60" x14ac:dyDescent="0.25">
      <c r="A350" s="258"/>
      <c r="B350" s="259"/>
      <c r="C350" s="260"/>
      <c r="D350" s="259"/>
      <c r="E350" s="259"/>
      <c r="F350" s="259"/>
      <c r="G350" s="261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60" x14ac:dyDescent="0.25">
      <c r="A351" s="258"/>
      <c r="B351" s="259"/>
      <c r="C351" s="260"/>
      <c r="D351" s="259"/>
      <c r="E351" s="259"/>
      <c r="F351" s="259"/>
      <c r="G351" s="261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60" x14ac:dyDescent="0.25">
      <c r="A352" s="262"/>
      <c r="B352" s="263"/>
      <c r="C352" s="264"/>
      <c r="D352" s="263"/>
      <c r="E352" s="263"/>
      <c r="F352" s="263"/>
      <c r="G352" s="265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33" x14ac:dyDescent="0.25">
      <c r="A353" s="3"/>
      <c r="B353" s="4"/>
      <c r="C353" s="186"/>
      <c r="D353" s="6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33" x14ac:dyDescent="0.25">
      <c r="C354" s="188"/>
      <c r="D354" s="10"/>
      <c r="AG354" t="s">
        <v>480</v>
      </c>
    </row>
    <row r="355" spans="1:33" x14ac:dyDescent="0.25">
      <c r="D355" s="10"/>
    </row>
    <row r="356" spans="1:33" x14ac:dyDescent="0.25">
      <c r="D356" s="10"/>
    </row>
    <row r="357" spans="1:33" x14ac:dyDescent="0.25">
      <c r="D357" s="10"/>
    </row>
    <row r="358" spans="1:33" x14ac:dyDescent="0.25">
      <c r="D358" s="10"/>
    </row>
    <row r="359" spans="1:33" x14ac:dyDescent="0.25">
      <c r="D359" s="10"/>
    </row>
    <row r="360" spans="1:33" x14ac:dyDescent="0.25">
      <c r="D360" s="10"/>
    </row>
    <row r="361" spans="1:33" x14ac:dyDescent="0.25">
      <c r="D361" s="10"/>
    </row>
    <row r="362" spans="1:33" x14ac:dyDescent="0.25">
      <c r="D362" s="10"/>
    </row>
    <row r="363" spans="1:33" x14ac:dyDescent="0.25">
      <c r="D363" s="10"/>
    </row>
    <row r="364" spans="1:33" x14ac:dyDescent="0.25">
      <c r="D364" s="10"/>
    </row>
    <row r="365" spans="1:33" x14ac:dyDescent="0.25">
      <c r="D365" s="10"/>
    </row>
    <row r="366" spans="1:33" x14ac:dyDescent="0.25">
      <c r="D366" s="10"/>
    </row>
    <row r="367" spans="1:33" x14ac:dyDescent="0.25">
      <c r="D367" s="10"/>
    </row>
    <row r="368" spans="1:33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1">
    <mergeCell ref="A348:G352"/>
    <mergeCell ref="C256:G256"/>
    <mergeCell ref="C260:G260"/>
    <mergeCell ref="C264:G264"/>
    <mergeCell ref="C268:G268"/>
    <mergeCell ref="C272:G272"/>
    <mergeCell ref="A1:G1"/>
    <mergeCell ref="C2:G2"/>
    <mergeCell ref="C3:G3"/>
    <mergeCell ref="C4:G4"/>
    <mergeCell ref="A347:C3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BC62-71F1-4E35-9221-6440C2D14BBB}">
  <sheetPr>
    <outlinePr summaryBelow="0"/>
  </sheetPr>
  <dimension ref="A1:BH5000"/>
  <sheetViews>
    <sheetView workbookViewId="0">
      <pane ySplit="7" topLeftCell="A8" activePane="bottomLeft" state="frozen"/>
      <selection pane="bottomLeft" activeCell="G240" sqref="G240"/>
    </sheetView>
  </sheetViews>
  <sheetFormatPr defaultRowHeight="12.5" outlineLevelRow="3" x14ac:dyDescent="0.25"/>
  <cols>
    <col min="1" max="1" width="3.36328125" customWidth="1"/>
    <col min="2" max="2" width="12.453125" style="120" customWidth="1"/>
    <col min="3" max="3" width="38.1796875" style="120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45" t="s">
        <v>6</v>
      </c>
      <c r="B1" s="245"/>
      <c r="C1" s="245"/>
      <c r="D1" s="245"/>
      <c r="E1" s="245"/>
      <c r="F1" s="245"/>
      <c r="G1" s="245"/>
      <c r="AG1" t="s">
        <v>82</v>
      </c>
    </row>
    <row r="2" spans="1:60" ht="25" customHeight="1" x14ac:dyDescent="0.25">
      <c r="A2" s="139" t="s">
        <v>7</v>
      </c>
      <c r="B2" s="49" t="s">
        <v>42</v>
      </c>
      <c r="C2" s="246" t="s">
        <v>43</v>
      </c>
      <c r="D2" s="247"/>
      <c r="E2" s="247"/>
      <c r="F2" s="247"/>
      <c r="G2" s="248"/>
      <c r="AG2" t="s">
        <v>83</v>
      </c>
    </row>
    <row r="3" spans="1:60" ht="25" customHeight="1" x14ac:dyDescent="0.25">
      <c r="A3" s="139" t="s">
        <v>8</v>
      </c>
      <c r="B3" s="49" t="s">
        <v>45</v>
      </c>
      <c r="C3" s="246" t="s">
        <v>46</v>
      </c>
      <c r="D3" s="247"/>
      <c r="E3" s="247"/>
      <c r="F3" s="247"/>
      <c r="G3" s="248"/>
      <c r="AC3" s="120" t="s">
        <v>83</v>
      </c>
      <c r="AG3" t="s">
        <v>84</v>
      </c>
    </row>
    <row r="4" spans="1:60" ht="25" customHeight="1" x14ac:dyDescent="0.25">
      <c r="A4" s="140" t="s">
        <v>9</v>
      </c>
      <c r="B4" s="141" t="s">
        <v>49</v>
      </c>
      <c r="C4" s="249" t="s">
        <v>50</v>
      </c>
      <c r="D4" s="250"/>
      <c r="E4" s="250"/>
      <c r="F4" s="250"/>
      <c r="G4" s="251"/>
      <c r="AG4" t="s">
        <v>85</v>
      </c>
    </row>
    <row r="5" spans="1:60" x14ac:dyDescent="0.25">
      <c r="D5" s="10"/>
    </row>
    <row r="6" spans="1:60" ht="37.5" x14ac:dyDescent="0.25">
      <c r="A6" s="143" t="s">
        <v>86</v>
      </c>
      <c r="B6" s="145" t="s">
        <v>87</v>
      </c>
      <c r="C6" s="145" t="s">
        <v>88</v>
      </c>
      <c r="D6" s="144" t="s">
        <v>89</v>
      </c>
      <c r="E6" s="143" t="s">
        <v>90</v>
      </c>
      <c r="F6" s="142" t="s">
        <v>91</v>
      </c>
      <c r="G6" s="143" t="s">
        <v>30</v>
      </c>
      <c r="H6" s="146" t="s">
        <v>31</v>
      </c>
      <c r="I6" s="146" t="s">
        <v>92</v>
      </c>
      <c r="J6" s="146" t="s">
        <v>32</v>
      </c>
      <c r="K6" s="146" t="s">
        <v>93</v>
      </c>
      <c r="L6" s="146" t="s">
        <v>94</v>
      </c>
      <c r="M6" s="146" t="s">
        <v>95</v>
      </c>
      <c r="N6" s="146" t="s">
        <v>96</v>
      </c>
      <c r="O6" s="146" t="s">
        <v>97</v>
      </c>
      <c r="P6" s="146" t="s">
        <v>98</v>
      </c>
      <c r="Q6" s="146" t="s">
        <v>99</v>
      </c>
      <c r="R6" s="146" t="s">
        <v>100</v>
      </c>
      <c r="S6" s="146" t="s">
        <v>101</v>
      </c>
      <c r="T6" s="146" t="s">
        <v>102</v>
      </c>
      <c r="U6" s="146" t="s">
        <v>103</v>
      </c>
      <c r="V6" s="146" t="s">
        <v>104</v>
      </c>
      <c r="W6" s="146" t="s">
        <v>105</v>
      </c>
      <c r="X6" s="146" t="s">
        <v>106</v>
      </c>
      <c r="Y6" s="146" t="s">
        <v>107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ht="13" x14ac:dyDescent="0.25">
      <c r="A8" s="161" t="s">
        <v>108</v>
      </c>
      <c r="B8" s="162" t="s">
        <v>62</v>
      </c>
      <c r="C8" s="182" t="s">
        <v>63</v>
      </c>
      <c r="D8" s="163"/>
      <c r="E8" s="164"/>
      <c r="F8" s="165"/>
      <c r="G8" s="165">
        <f>SUMIF(AG9:AG55,"&lt;&gt;NOR",G9:G55)</f>
        <v>0</v>
      </c>
      <c r="H8" s="165"/>
      <c r="I8" s="165">
        <f>SUM(I9:I55)</f>
        <v>492026.7</v>
      </c>
      <c r="J8" s="165"/>
      <c r="K8" s="165">
        <f>SUM(K9:K55)</f>
        <v>102971.72</v>
      </c>
      <c r="L8" s="165"/>
      <c r="M8" s="165">
        <f>SUM(M9:M55)</f>
        <v>0</v>
      </c>
      <c r="N8" s="164"/>
      <c r="O8" s="164">
        <f>SUM(O9:O55)</f>
        <v>0</v>
      </c>
      <c r="P8" s="164"/>
      <c r="Q8" s="164">
        <f>SUM(Q9:Q55)</f>
        <v>0</v>
      </c>
      <c r="R8" s="165"/>
      <c r="S8" s="165"/>
      <c r="T8" s="166"/>
      <c r="U8" s="160"/>
      <c r="V8" s="160">
        <f>SUM(V9:V55)</f>
        <v>0</v>
      </c>
      <c r="W8" s="160"/>
      <c r="X8" s="160"/>
      <c r="Y8" s="160"/>
      <c r="AG8" t="s">
        <v>109</v>
      </c>
    </row>
    <row r="9" spans="1:60" ht="30" outlineLevel="1" x14ac:dyDescent="0.25">
      <c r="A9" s="168">
        <v>1</v>
      </c>
      <c r="B9" s="169" t="s">
        <v>481</v>
      </c>
      <c r="C9" s="183" t="s">
        <v>482</v>
      </c>
      <c r="D9" s="170" t="s">
        <v>112</v>
      </c>
      <c r="E9" s="171">
        <v>5</v>
      </c>
      <c r="F9" s="172"/>
      <c r="G9" s="173">
        <f>ROUND(E9*F9,2)</f>
        <v>0</v>
      </c>
      <c r="H9" s="172">
        <v>138.6</v>
      </c>
      <c r="I9" s="173">
        <f>ROUND(E9*H9,2)</f>
        <v>693</v>
      </c>
      <c r="J9" s="172">
        <v>0</v>
      </c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123</v>
      </c>
      <c r="T9" s="174" t="s">
        <v>124</v>
      </c>
      <c r="U9" s="157">
        <v>0</v>
      </c>
      <c r="V9" s="157">
        <f>ROUND(E9*U9,2)</f>
        <v>0</v>
      </c>
      <c r="W9" s="157"/>
      <c r="X9" s="157" t="s">
        <v>125</v>
      </c>
      <c r="Y9" s="157" t="s">
        <v>116</v>
      </c>
      <c r="Z9" s="147"/>
      <c r="AA9" s="147"/>
      <c r="AB9" s="147"/>
      <c r="AC9" s="147"/>
      <c r="AD9" s="147"/>
      <c r="AE9" s="147"/>
      <c r="AF9" s="147"/>
      <c r="AG9" s="147" t="s">
        <v>126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5">
      <c r="A10" s="154"/>
      <c r="B10" s="155"/>
      <c r="C10" s="184" t="s">
        <v>231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5">
      <c r="A11" s="154"/>
      <c r="B11" s="155"/>
      <c r="C11" s="184" t="s">
        <v>232</v>
      </c>
      <c r="D11" s="158"/>
      <c r="E11" s="159">
        <v>5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119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0" outlineLevel="1" x14ac:dyDescent="0.25">
      <c r="A12" s="168">
        <v>2</v>
      </c>
      <c r="B12" s="169" t="s">
        <v>483</v>
      </c>
      <c r="C12" s="183" t="s">
        <v>484</v>
      </c>
      <c r="D12" s="170" t="s">
        <v>112</v>
      </c>
      <c r="E12" s="171">
        <v>83</v>
      </c>
      <c r="F12" s="172"/>
      <c r="G12" s="173">
        <f>ROUND(E12*F12,2)</f>
        <v>0</v>
      </c>
      <c r="H12" s="172">
        <v>189.1</v>
      </c>
      <c r="I12" s="173">
        <f>ROUND(E12*H12,2)</f>
        <v>15695.3</v>
      </c>
      <c r="J12" s="172">
        <v>0</v>
      </c>
      <c r="K12" s="173">
        <f>ROUND(E12*J12,2)</f>
        <v>0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/>
      <c r="S12" s="173" t="s">
        <v>123</v>
      </c>
      <c r="T12" s="174" t="s">
        <v>124</v>
      </c>
      <c r="U12" s="157">
        <v>0</v>
      </c>
      <c r="V12" s="157">
        <f>ROUND(E12*U12,2)</f>
        <v>0</v>
      </c>
      <c r="W12" s="157"/>
      <c r="X12" s="157" t="s">
        <v>125</v>
      </c>
      <c r="Y12" s="157" t="s">
        <v>116</v>
      </c>
      <c r="Z12" s="147"/>
      <c r="AA12" s="147"/>
      <c r="AB12" s="147"/>
      <c r="AC12" s="147"/>
      <c r="AD12" s="147"/>
      <c r="AE12" s="147"/>
      <c r="AF12" s="147"/>
      <c r="AG12" s="147" t="s">
        <v>126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5">
      <c r="A13" s="154"/>
      <c r="B13" s="155"/>
      <c r="C13" s="184" t="s">
        <v>485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119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5">
      <c r="A14" s="154"/>
      <c r="B14" s="155"/>
      <c r="C14" s="184" t="s">
        <v>486</v>
      </c>
      <c r="D14" s="158"/>
      <c r="E14" s="159">
        <v>83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0" outlineLevel="1" x14ac:dyDescent="0.25">
      <c r="A15" s="168">
        <v>3</v>
      </c>
      <c r="B15" s="169" t="s">
        <v>487</v>
      </c>
      <c r="C15" s="183" t="s">
        <v>488</v>
      </c>
      <c r="D15" s="170" t="s">
        <v>112</v>
      </c>
      <c r="E15" s="171">
        <v>7</v>
      </c>
      <c r="F15" s="172"/>
      <c r="G15" s="173">
        <f>ROUND(E15*F15,2)</f>
        <v>0</v>
      </c>
      <c r="H15" s="172">
        <v>218.6</v>
      </c>
      <c r="I15" s="173">
        <f>ROUND(E15*H15,2)</f>
        <v>1530.2</v>
      </c>
      <c r="J15" s="172">
        <v>0</v>
      </c>
      <c r="K15" s="173">
        <f>ROUND(E15*J15,2)</f>
        <v>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123</v>
      </c>
      <c r="T15" s="174" t="s">
        <v>124</v>
      </c>
      <c r="U15" s="157">
        <v>0</v>
      </c>
      <c r="V15" s="157">
        <f>ROUND(E15*U15,2)</f>
        <v>0</v>
      </c>
      <c r="W15" s="157"/>
      <c r="X15" s="157" t="s">
        <v>125</v>
      </c>
      <c r="Y15" s="157" t="s">
        <v>116</v>
      </c>
      <c r="Z15" s="147"/>
      <c r="AA15" s="147"/>
      <c r="AB15" s="147"/>
      <c r="AC15" s="147"/>
      <c r="AD15" s="147"/>
      <c r="AE15" s="147"/>
      <c r="AF15" s="147"/>
      <c r="AG15" s="147" t="s">
        <v>126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5">
      <c r="A16" s="154"/>
      <c r="B16" s="155"/>
      <c r="C16" s="184" t="s">
        <v>489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119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5">
      <c r="A17" s="154"/>
      <c r="B17" s="155"/>
      <c r="C17" s="184" t="s">
        <v>490</v>
      </c>
      <c r="D17" s="158"/>
      <c r="E17" s="159">
        <v>7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119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30" outlineLevel="1" x14ac:dyDescent="0.25">
      <c r="A18" s="168">
        <v>4</v>
      </c>
      <c r="B18" s="169" t="s">
        <v>491</v>
      </c>
      <c r="C18" s="183" t="s">
        <v>492</v>
      </c>
      <c r="D18" s="170" t="s">
        <v>112</v>
      </c>
      <c r="E18" s="171">
        <v>22</v>
      </c>
      <c r="F18" s="172"/>
      <c r="G18" s="173">
        <f>ROUND(E18*F18,2)</f>
        <v>0</v>
      </c>
      <c r="H18" s="172">
        <v>533.1</v>
      </c>
      <c r="I18" s="173">
        <f>ROUND(E18*H18,2)</f>
        <v>11728.2</v>
      </c>
      <c r="J18" s="172">
        <v>0</v>
      </c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123</v>
      </c>
      <c r="T18" s="174" t="s">
        <v>124</v>
      </c>
      <c r="U18" s="157">
        <v>0</v>
      </c>
      <c r="V18" s="157">
        <f>ROUND(E18*U18,2)</f>
        <v>0</v>
      </c>
      <c r="W18" s="157"/>
      <c r="X18" s="157" t="s">
        <v>125</v>
      </c>
      <c r="Y18" s="157" t="s">
        <v>116</v>
      </c>
      <c r="Z18" s="147"/>
      <c r="AA18" s="147"/>
      <c r="AB18" s="147"/>
      <c r="AC18" s="147"/>
      <c r="AD18" s="147"/>
      <c r="AE18" s="147"/>
      <c r="AF18" s="147"/>
      <c r="AG18" s="147" t="s">
        <v>126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5">
      <c r="A19" s="154"/>
      <c r="B19" s="155"/>
      <c r="C19" s="184" t="s">
        <v>493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5">
      <c r="A20" s="154"/>
      <c r="B20" s="155"/>
      <c r="C20" s="184" t="s">
        <v>298</v>
      </c>
      <c r="D20" s="158"/>
      <c r="E20" s="159">
        <v>22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119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30" outlineLevel="1" x14ac:dyDescent="0.25">
      <c r="A21" s="168">
        <v>5</v>
      </c>
      <c r="B21" s="169" t="s">
        <v>494</v>
      </c>
      <c r="C21" s="183" t="s">
        <v>495</v>
      </c>
      <c r="D21" s="170" t="s">
        <v>112</v>
      </c>
      <c r="E21" s="171">
        <v>154</v>
      </c>
      <c r="F21" s="172"/>
      <c r="G21" s="173">
        <f>ROUND(E21*F21,2)</f>
        <v>0</v>
      </c>
      <c r="H21" s="172">
        <v>577.4</v>
      </c>
      <c r="I21" s="173">
        <f>ROUND(E21*H21,2)</f>
        <v>88919.6</v>
      </c>
      <c r="J21" s="172">
        <v>0</v>
      </c>
      <c r="K21" s="173">
        <f>ROUND(E21*J21,2)</f>
        <v>0</v>
      </c>
      <c r="L21" s="173">
        <v>21</v>
      </c>
      <c r="M21" s="173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3"/>
      <c r="S21" s="173" t="s">
        <v>123</v>
      </c>
      <c r="T21" s="174" t="s">
        <v>124</v>
      </c>
      <c r="U21" s="157">
        <v>0</v>
      </c>
      <c r="V21" s="157">
        <f>ROUND(E21*U21,2)</f>
        <v>0</v>
      </c>
      <c r="W21" s="157"/>
      <c r="X21" s="157" t="s">
        <v>125</v>
      </c>
      <c r="Y21" s="157" t="s">
        <v>116</v>
      </c>
      <c r="Z21" s="147"/>
      <c r="AA21" s="147"/>
      <c r="AB21" s="147"/>
      <c r="AC21" s="147"/>
      <c r="AD21" s="147"/>
      <c r="AE21" s="147"/>
      <c r="AF21" s="147"/>
      <c r="AG21" s="147" t="s">
        <v>126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5">
      <c r="A22" s="154"/>
      <c r="B22" s="155"/>
      <c r="C22" s="184" t="s">
        <v>496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119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5">
      <c r="A23" s="154"/>
      <c r="B23" s="155"/>
      <c r="C23" s="184" t="s">
        <v>497</v>
      </c>
      <c r="D23" s="158"/>
      <c r="E23" s="159">
        <v>154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119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30" outlineLevel="1" x14ac:dyDescent="0.25">
      <c r="A24" s="168">
        <v>6</v>
      </c>
      <c r="B24" s="169" t="s">
        <v>498</v>
      </c>
      <c r="C24" s="183" t="s">
        <v>499</v>
      </c>
      <c r="D24" s="170" t="s">
        <v>112</v>
      </c>
      <c r="E24" s="171">
        <v>50</v>
      </c>
      <c r="F24" s="172"/>
      <c r="G24" s="173">
        <f>ROUND(E24*F24,2)</f>
        <v>0</v>
      </c>
      <c r="H24" s="172">
        <v>720</v>
      </c>
      <c r="I24" s="173">
        <f>ROUND(E24*H24,2)</f>
        <v>36000</v>
      </c>
      <c r="J24" s="172">
        <v>0</v>
      </c>
      <c r="K24" s="173">
        <f>ROUND(E24*J24,2)</f>
        <v>0</v>
      </c>
      <c r="L24" s="173">
        <v>21</v>
      </c>
      <c r="M24" s="173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3"/>
      <c r="S24" s="173" t="s">
        <v>123</v>
      </c>
      <c r="T24" s="174" t="s">
        <v>124</v>
      </c>
      <c r="U24" s="157">
        <v>0</v>
      </c>
      <c r="V24" s="157">
        <f>ROUND(E24*U24,2)</f>
        <v>0</v>
      </c>
      <c r="W24" s="157"/>
      <c r="X24" s="157" t="s">
        <v>125</v>
      </c>
      <c r="Y24" s="157" t="s">
        <v>116</v>
      </c>
      <c r="Z24" s="147"/>
      <c r="AA24" s="147"/>
      <c r="AB24" s="147"/>
      <c r="AC24" s="147"/>
      <c r="AD24" s="147"/>
      <c r="AE24" s="147"/>
      <c r="AF24" s="147"/>
      <c r="AG24" s="147" t="s">
        <v>126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5">
      <c r="A25" s="154"/>
      <c r="B25" s="155"/>
      <c r="C25" s="184" t="s">
        <v>500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119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5">
      <c r="A26" s="154"/>
      <c r="B26" s="155"/>
      <c r="C26" s="184" t="s">
        <v>501</v>
      </c>
      <c r="D26" s="158"/>
      <c r="E26" s="159">
        <v>50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119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30" outlineLevel="1" x14ac:dyDescent="0.25">
      <c r="A27" s="168">
        <v>7</v>
      </c>
      <c r="B27" s="169" t="s">
        <v>502</v>
      </c>
      <c r="C27" s="183" t="s">
        <v>503</v>
      </c>
      <c r="D27" s="170" t="s">
        <v>112</v>
      </c>
      <c r="E27" s="171">
        <v>97</v>
      </c>
      <c r="F27" s="172"/>
      <c r="G27" s="173">
        <f>ROUND(E27*F27,2)</f>
        <v>0</v>
      </c>
      <c r="H27" s="172">
        <v>2075.5</v>
      </c>
      <c r="I27" s="173">
        <f>ROUND(E27*H27,2)</f>
        <v>201323.5</v>
      </c>
      <c r="J27" s="172">
        <v>0</v>
      </c>
      <c r="K27" s="173">
        <f>ROUND(E27*J27,2)</f>
        <v>0</v>
      </c>
      <c r="L27" s="173">
        <v>21</v>
      </c>
      <c r="M27" s="173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3"/>
      <c r="S27" s="173" t="s">
        <v>123</v>
      </c>
      <c r="T27" s="174" t="s">
        <v>124</v>
      </c>
      <c r="U27" s="157">
        <v>0</v>
      </c>
      <c r="V27" s="157">
        <f>ROUND(E27*U27,2)</f>
        <v>0</v>
      </c>
      <c r="W27" s="157"/>
      <c r="X27" s="157" t="s">
        <v>125</v>
      </c>
      <c r="Y27" s="157" t="s">
        <v>116</v>
      </c>
      <c r="Z27" s="147"/>
      <c r="AA27" s="147"/>
      <c r="AB27" s="147"/>
      <c r="AC27" s="147"/>
      <c r="AD27" s="147"/>
      <c r="AE27" s="147"/>
      <c r="AF27" s="147"/>
      <c r="AG27" s="147" t="s">
        <v>126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5">
      <c r="A28" s="154"/>
      <c r="B28" s="155"/>
      <c r="C28" s="184" t="s">
        <v>504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119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5">
      <c r="A29" s="154"/>
      <c r="B29" s="155"/>
      <c r="C29" s="184" t="s">
        <v>505</v>
      </c>
      <c r="D29" s="158"/>
      <c r="E29" s="159">
        <v>97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119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0" outlineLevel="1" x14ac:dyDescent="0.25">
      <c r="A30" s="175">
        <v>8</v>
      </c>
      <c r="B30" s="176" t="s">
        <v>506</v>
      </c>
      <c r="C30" s="185" t="s">
        <v>507</v>
      </c>
      <c r="D30" s="177" t="s">
        <v>164</v>
      </c>
      <c r="E30" s="178">
        <v>2</v>
      </c>
      <c r="F30" s="179"/>
      <c r="G30" s="180">
        <f t="shared" ref="G30:G37" si="0">ROUND(E30*F30,2)</f>
        <v>0</v>
      </c>
      <c r="H30" s="179">
        <v>285</v>
      </c>
      <c r="I30" s="180">
        <f t="shared" ref="I30:I37" si="1">ROUND(E30*H30,2)</f>
        <v>570</v>
      </c>
      <c r="J30" s="179">
        <v>0</v>
      </c>
      <c r="K30" s="180">
        <f t="shared" ref="K30:K37" si="2">ROUND(E30*J30,2)</f>
        <v>0</v>
      </c>
      <c r="L30" s="180">
        <v>21</v>
      </c>
      <c r="M30" s="180">
        <f t="shared" ref="M30:M37" si="3">G30*(1+L30/100)</f>
        <v>0</v>
      </c>
      <c r="N30" s="178">
        <v>0</v>
      </c>
      <c r="O30" s="178">
        <f t="shared" ref="O30:O37" si="4">ROUND(E30*N30,2)</f>
        <v>0</v>
      </c>
      <c r="P30" s="178">
        <v>0</v>
      </c>
      <c r="Q30" s="178">
        <f t="shared" ref="Q30:Q37" si="5">ROUND(E30*P30,2)</f>
        <v>0</v>
      </c>
      <c r="R30" s="180"/>
      <c r="S30" s="180" t="s">
        <v>123</v>
      </c>
      <c r="T30" s="181" t="s">
        <v>124</v>
      </c>
      <c r="U30" s="157">
        <v>0</v>
      </c>
      <c r="V30" s="157">
        <f t="shared" ref="V30:V37" si="6">ROUND(E30*U30,2)</f>
        <v>0</v>
      </c>
      <c r="W30" s="157"/>
      <c r="X30" s="157" t="s">
        <v>125</v>
      </c>
      <c r="Y30" s="157" t="s">
        <v>116</v>
      </c>
      <c r="Z30" s="147"/>
      <c r="AA30" s="147"/>
      <c r="AB30" s="147"/>
      <c r="AC30" s="147"/>
      <c r="AD30" s="147"/>
      <c r="AE30" s="147"/>
      <c r="AF30" s="147"/>
      <c r="AG30" s="147" t="s">
        <v>126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0" outlineLevel="1" x14ac:dyDescent="0.25">
      <c r="A31" s="175">
        <v>9</v>
      </c>
      <c r="B31" s="176" t="s">
        <v>508</v>
      </c>
      <c r="C31" s="185" t="s">
        <v>509</v>
      </c>
      <c r="D31" s="177" t="s">
        <v>164</v>
      </c>
      <c r="E31" s="178">
        <v>28</v>
      </c>
      <c r="F31" s="179"/>
      <c r="G31" s="180">
        <f t="shared" si="0"/>
        <v>0</v>
      </c>
      <c r="H31" s="179">
        <v>285</v>
      </c>
      <c r="I31" s="180">
        <f t="shared" si="1"/>
        <v>7980</v>
      </c>
      <c r="J31" s="179">
        <v>0</v>
      </c>
      <c r="K31" s="180">
        <f t="shared" si="2"/>
        <v>0</v>
      </c>
      <c r="L31" s="180">
        <v>21</v>
      </c>
      <c r="M31" s="180">
        <f t="shared" si="3"/>
        <v>0</v>
      </c>
      <c r="N31" s="178">
        <v>0</v>
      </c>
      <c r="O31" s="178">
        <f t="shared" si="4"/>
        <v>0</v>
      </c>
      <c r="P31" s="178">
        <v>0</v>
      </c>
      <c r="Q31" s="178">
        <f t="shared" si="5"/>
        <v>0</v>
      </c>
      <c r="R31" s="180"/>
      <c r="S31" s="180" t="s">
        <v>123</v>
      </c>
      <c r="T31" s="181" t="s">
        <v>124</v>
      </c>
      <c r="U31" s="157">
        <v>0</v>
      </c>
      <c r="V31" s="157">
        <f t="shared" si="6"/>
        <v>0</v>
      </c>
      <c r="W31" s="157"/>
      <c r="X31" s="157" t="s">
        <v>125</v>
      </c>
      <c r="Y31" s="157" t="s">
        <v>116</v>
      </c>
      <c r="Z31" s="147"/>
      <c r="AA31" s="147"/>
      <c r="AB31" s="147"/>
      <c r="AC31" s="147"/>
      <c r="AD31" s="147"/>
      <c r="AE31" s="147"/>
      <c r="AF31" s="147"/>
      <c r="AG31" s="147" t="s">
        <v>126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0" outlineLevel="1" x14ac:dyDescent="0.25">
      <c r="A32" s="175">
        <v>10</v>
      </c>
      <c r="B32" s="176" t="s">
        <v>510</v>
      </c>
      <c r="C32" s="185" t="s">
        <v>511</v>
      </c>
      <c r="D32" s="177" t="s">
        <v>164</v>
      </c>
      <c r="E32" s="178">
        <v>3</v>
      </c>
      <c r="F32" s="179"/>
      <c r="G32" s="180">
        <f t="shared" si="0"/>
        <v>0</v>
      </c>
      <c r="H32" s="179">
        <v>317.39999999999998</v>
      </c>
      <c r="I32" s="180">
        <f t="shared" si="1"/>
        <v>952.2</v>
      </c>
      <c r="J32" s="179">
        <v>0</v>
      </c>
      <c r="K32" s="180">
        <f t="shared" si="2"/>
        <v>0</v>
      </c>
      <c r="L32" s="180">
        <v>21</v>
      </c>
      <c r="M32" s="180">
        <f t="shared" si="3"/>
        <v>0</v>
      </c>
      <c r="N32" s="178">
        <v>0</v>
      </c>
      <c r="O32" s="178">
        <f t="shared" si="4"/>
        <v>0</v>
      </c>
      <c r="P32" s="178">
        <v>0</v>
      </c>
      <c r="Q32" s="178">
        <f t="shared" si="5"/>
        <v>0</v>
      </c>
      <c r="R32" s="180"/>
      <c r="S32" s="180" t="s">
        <v>123</v>
      </c>
      <c r="T32" s="181" t="s">
        <v>124</v>
      </c>
      <c r="U32" s="157">
        <v>0</v>
      </c>
      <c r="V32" s="157">
        <f t="shared" si="6"/>
        <v>0</v>
      </c>
      <c r="W32" s="157"/>
      <c r="X32" s="157" t="s">
        <v>125</v>
      </c>
      <c r="Y32" s="157" t="s">
        <v>116</v>
      </c>
      <c r="Z32" s="147"/>
      <c r="AA32" s="147"/>
      <c r="AB32" s="147"/>
      <c r="AC32" s="147"/>
      <c r="AD32" s="147"/>
      <c r="AE32" s="147"/>
      <c r="AF32" s="147"/>
      <c r="AG32" s="147" t="s">
        <v>126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0" outlineLevel="1" x14ac:dyDescent="0.25">
      <c r="A33" s="175">
        <v>11</v>
      </c>
      <c r="B33" s="176" t="s">
        <v>512</v>
      </c>
      <c r="C33" s="185" t="s">
        <v>513</v>
      </c>
      <c r="D33" s="177" t="s">
        <v>164</v>
      </c>
      <c r="E33" s="178">
        <v>7</v>
      </c>
      <c r="F33" s="179"/>
      <c r="G33" s="180">
        <f t="shared" si="0"/>
        <v>0</v>
      </c>
      <c r="H33" s="179">
        <v>449.2</v>
      </c>
      <c r="I33" s="180">
        <f t="shared" si="1"/>
        <v>3144.4</v>
      </c>
      <c r="J33" s="179">
        <v>0</v>
      </c>
      <c r="K33" s="180">
        <f t="shared" si="2"/>
        <v>0</v>
      </c>
      <c r="L33" s="180">
        <v>21</v>
      </c>
      <c r="M33" s="180">
        <f t="shared" si="3"/>
        <v>0</v>
      </c>
      <c r="N33" s="178">
        <v>0</v>
      </c>
      <c r="O33" s="178">
        <f t="shared" si="4"/>
        <v>0</v>
      </c>
      <c r="P33" s="178">
        <v>0</v>
      </c>
      <c r="Q33" s="178">
        <f t="shared" si="5"/>
        <v>0</v>
      </c>
      <c r="R33" s="180"/>
      <c r="S33" s="180" t="s">
        <v>123</v>
      </c>
      <c r="T33" s="181" t="s">
        <v>124</v>
      </c>
      <c r="U33" s="157">
        <v>0</v>
      </c>
      <c r="V33" s="157">
        <f t="shared" si="6"/>
        <v>0</v>
      </c>
      <c r="W33" s="157"/>
      <c r="X33" s="157" t="s">
        <v>125</v>
      </c>
      <c r="Y33" s="157" t="s">
        <v>116</v>
      </c>
      <c r="Z33" s="147"/>
      <c r="AA33" s="147"/>
      <c r="AB33" s="147"/>
      <c r="AC33" s="147"/>
      <c r="AD33" s="147"/>
      <c r="AE33" s="147"/>
      <c r="AF33" s="147"/>
      <c r="AG33" s="147" t="s">
        <v>126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0" outlineLevel="1" x14ac:dyDescent="0.25">
      <c r="A34" s="175">
        <v>12</v>
      </c>
      <c r="B34" s="176" t="s">
        <v>514</v>
      </c>
      <c r="C34" s="185" t="s">
        <v>515</v>
      </c>
      <c r="D34" s="177" t="s">
        <v>164</v>
      </c>
      <c r="E34" s="178">
        <v>52</v>
      </c>
      <c r="F34" s="179"/>
      <c r="G34" s="180">
        <f t="shared" si="0"/>
        <v>0</v>
      </c>
      <c r="H34" s="179">
        <v>488.1</v>
      </c>
      <c r="I34" s="180">
        <f t="shared" si="1"/>
        <v>25381.200000000001</v>
      </c>
      <c r="J34" s="179">
        <v>0</v>
      </c>
      <c r="K34" s="180">
        <f t="shared" si="2"/>
        <v>0</v>
      </c>
      <c r="L34" s="180">
        <v>21</v>
      </c>
      <c r="M34" s="180">
        <f t="shared" si="3"/>
        <v>0</v>
      </c>
      <c r="N34" s="178">
        <v>0</v>
      </c>
      <c r="O34" s="178">
        <f t="shared" si="4"/>
        <v>0</v>
      </c>
      <c r="P34" s="178">
        <v>0</v>
      </c>
      <c r="Q34" s="178">
        <f t="shared" si="5"/>
        <v>0</v>
      </c>
      <c r="R34" s="180"/>
      <c r="S34" s="180" t="s">
        <v>123</v>
      </c>
      <c r="T34" s="181" t="s">
        <v>124</v>
      </c>
      <c r="U34" s="157">
        <v>0</v>
      </c>
      <c r="V34" s="157">
        <f t="shared" si="6"/>
        <v>0</v>
      </c>
      <c r="W34" s="157"/>
      <c r="X34" s="157" t="s">
        <v>125</v>
      </c>
      <c r="Y34" s="157" t="s">
        <v>116</v>
      </c>
      <c r="Z34" s="147"/>
      <c r="AA34" s="147"/>
      <c r="AB34" s="147"/>
      <c r="AC34" s="147"/>
      <c r="AD34" s="147"/>
      <c r="AE34" s="147"/>
      <c r="AF34" s="147"/>
      <c r="AG34" s="147" t="s">
        <v>126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0" outlineLevel="1" x14ac:dyDescent="0.25">
      <c r="A35" s="175">
        <v>13</v>
      </c>
      <c r="B35" s="176" t="s">
        <v>516</v>
      </c>
      <c r="C35" s="185" t="s">
        <v>517</v>
      </c>
      <c r="D35" s="177" t="s">
        <v>164</v>
      </c>
      <c r="E35" s="178">
        <v>18</v>
      </c>
      <c r="F35" s="179"/>
      <c r="G35" s="180">
        <f t="shared" si="0"/>
        <v>0</v>
      </c>
      <c r="H35" s="179">
        <v>631.20000000000005</v>
      </c>
      <c r="I35" s="180">
        <f t="shared" si="1"/>
        <v>11361.6</v>
      </c>
      <c r="J35" s="179">
        <v>0</v>
      </c>
      <c r="K35" s="180">
        <f t="shared" si="2"/>
        <v>0</v>
      </c>
      <c r="L35" s="180">
        <v>21</v>
      </c>
      <c r="M35" s="180">
        <f t="shared" si="3"/>
        <v>0</v>
      </c>
      <c r="N35" s="178">
        <v>0</v>
      </c>
      <c r="O35" s="178">
        <f t="shared" si="4"/>
        <v>0</v>
      </c>
      <c r="P35" s="178">
        <v>0</v>
      </c>
      <c r="Q35" s="178">
        <f t="shared" si="5"/>
        <v>0</v>
      </c>
      <c r="R35" s="180"/>
      <c r="S35" s="180" t="s">
        <v>123</v>
      </c>
      <c r="T35" s="181" t="s">
        <v>124</v>
      </c>
      <c r="U35" s="157">
        <v>0</v>
      </c>
      <c r="V35" s="157">
        <f t="shared" si="6"/>
        <v>0</v>
      </c>
      <c r="W35" s="157"/>
      <c r="X35" s="157" t="s">
        <v>125</v>
      </c>
      <c r="Y35" s="157" t="s">
        <v>116</v>
      </c>
      <c r="Z35" s="147"/>
      <c r="AA35" s="147"/>
      <c r="AB35" s="147"/>
      <c r="AC35" s="147"/>
      <c r="AD35" s="147"/>
      <c r="AE35" s="147"/>
      <c r="AF35" s="147"/>
      <c r="AG35" s="147" t="s">
        <v>126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0" outlineLevel="1" x14ac:dyDescent="0.25">
      <c r="A36" s="175">
        <v>14</v>
      </c>
      <c r="B36" s="176" t="s">
        <v>518</v>
      </c>
      <c r="C36" s="185" t="s">
        <v>519</v>
      </c>
      <c r="D36" s="177" t="s">
        <v>164</v>
      </c>
      <c r="E36" s="178">
        <v>34</v>
      </c>
      <c r="F36" s="179"/>
      <c r="G36" s="180">
        <f t="shared" si="0"/>
        <v>0</v>
      </c>
      <c r="H36" s="179">
        <v>742</v>
      </c>
      <c r="I36" s="180">
        <f t="shared" si="1"/>
        <v>25228</v>
      </c>
      <c r="J36" s="179">
        <v>0</v>
      </c>
      <c r="K36" s="180">
        <f t="shared" si="2"/>
        <v>0</v>
      </c>
      <c r="L36" s="180">
        <v>21</v>
      </c>
      <c r="M36" s="180">
        <f t="shared" si="3"/>
        <v>0</v>
      </c>
      <c r="N36" s="178">
        <v>0</v>
      </c>
      <c r="O36" s="178">
        <f t="shared" si="4"/>
        <v>0</v>
      </c>
      <c r="P36" s="178">
        <v>0</v>
      </c>
      <c r="Q36" s="178">
        <f t="shared" si="5"/>
        <v>0</v>
      </c>
      <c r="R36" s="180"/>
      <c r="S36" s="180" t="s">
        <v>123</v>
      </c>
      <c r="T36" s="181" t="s">
        <v>124</v>
      </c>
      <c r="U36" s="157">
        <v>0</v>
      </c>
      <c r="V36" s="157">
        <f t="shared" si="6"/>
        <v>0</v>
      </c>
      <c r="W36" s="157"/>
      <c r="X36" s="157" t="s">
        <v>125</v>
      </c>
      <c r="Y36" s="157" t="s">
        <v>116</v>
      </c>
      <c r="Z36" s="147"/>
      <c r="AA36" s="147"/>
      <c r="AB36" s="147"/>
      <c r="AC36" s="147"/>
      <c r="AD36" s="147"/>
      <c r="AE36" s="147"/>
      <c r="AF36" s="147"/>
      <c r="AG36" s="147" t="s">
        <v>126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0" outlineLevel="1" x14ac:dyDescent="0.25">
      <c r="A37" s="168">
        <v>15</v>
      </c>
      <c r="B37" s="169" t="s">
        <v>520</v>
      </c>
      <c r="C37" s="183" t="s">
        <v>521</v>
      </c>
      <c r="D37" s="170" t="s">
        <v>164</v>
      </c>
      <c r="E37" s="171">
        <v>79</v>
      </c>
      <c r="F37" s="172"/>
      <c r="G37" s="173">
        <f t="shared" si="0"/>
        <v>0</v>
      </c>
      <c r="H37" s="172">
        <v>485</v>
      </c>
      <c r="I37" s="173">
        <f t="shared" si="1"/>
        <v>38315</v>
      </c>
      <c r="J37" s="172">
        <v>0</v>
      </c>
      <c r="K37" s="173">
        <f t="shared" si="2"/>
        <v>0</v>
      </c>
      <c r="L37" s="173">
        <v>21</v>
      </c>
      <c r="M37" s="173">
        <f t="shared" si="3"/>
        <v>0</v>
      </c>
      <c r="N37" s="171">
        <v>0</v>
      </c>
      <c r="O37" s="171">
        <f t="shared" si="4"/>
        <v>0</v>
      </c>
      <c r="P37" s="171">
        <v>0</v>
      </c>
      <c r="Q37" s="171">
        <f t="shared" si="5"/>
        <v>0</v>
      </c>
      <c r="R37" s="173"/>
      <c r="S37" s="173" t="s">
        <v>123</v>
      </c>
      <c r="T37" s="174" t="s">
        <v>124</v>
      </c>
      <c r="U37" s="157">
        <v>0</v>
      </c>
      <c r="V37" s="157">
        <f t="shared" si="6"/>
        <v>0</v>
      </c>
      <c r="W37" s="157"/>
      <c r="X37" s="157" t="s">
        <v>125</v>
      </c>
      <c r="Y37" s="157" t="s">
        <v>116</v>
      </c>
      <c r="Z37" s="147"/>
      <c r="AA37" s="147"/>
      <c r="AB37" s="147"/>
      <c r="AC37" s="147"/>
      <c r="AD37" s="147"/>
      <c r="AE37" s="147"/>
      <c r="AF37" s="147"/>
      <c r="AG37" s="147" t="s">
        <v>126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5">
      <c r="A38" s="154"/>
      <c r="B38" s="155"/>
      <c r="C38" s="184" t="s">
        <v>522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119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5">
      <c r="A39" s="154"/>
      <c r="B39" s="155"/>
      <c r="C39" s="184" t="s">
        <v>523</v>
      </c>
      <c r="D39" s="158"/>
      <c r="E39" s="159">
        <v>79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119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0" outlineLevel="1" x14ac:dyDescent="0.25">
      <c r="A40" s="168">
        <v>16</v>
      </c>
      <c r="B40" s="169" t="s">
        <v>524</v>
      </c>
      <c r="C40" s="183" t="s">
        <v>525</v>
      </c>
      <c r="D40" s="170" t="s">
        <v>164</v>
      </c>
      <c r="E40" s="171">
        <v>21</v>
      </c>
      <c r="F40" s="172"/>
      <c r="G40" s="173">
        <f>ROUND(E40*F40,2)</f>
        <v>0</v>
      </c>
      <c r="H40" s="172">
        <v>634</v>
      </c>
      <c r="I40" s="173">
        <f>ROUND(E40*H40,2)</f>
        <v>13314</v>
      </c>
      <c r="J40" s="172">
        <v>0</v>
      </c>
      <c r="K40" s="173">
        <f>ROUND(E40*J40,2)</f>
        <v>0</v>
      </c>
      <c r="L40" s="173">
        <v>21</v>
      </c>
      <c r="M40" s="173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3"/>
      <c r="S40" s="173" t="s">
        <v>123</v>
      </c>
      <c r="T40" s="174" t="s">
        <v>124</v>
      </c>
      <c r="U40" s="157">
        <v>0</v>
      </c>
      <c r="V40" s="157">
        <f>ROUND(E40*U40,2)</f>
        <v>0</v>
      </c>
      <c r="W40" s="157"/>
      <c r="X40" s="157" t="s">
        <v>125</v>
      </c>
      <c r="Y40" s="157" t="s">
        <v>116</v>
      </c>
      <c r="Z40" s="147"/>
      <c r="AA40" s="147"/>
      <c r="AB40" s="147"/>
      <c r="AC40" s="147"/>
      <c r="AD40" s="147"/>
      <c r="AE40" s="147"/>
      <c r="AF40" s="147"/>
      <c r="AG40" s="147" t="s">
        <v>126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5">
      <c r="A41" s="154"/>
      <c r="B41" s="155"/>
      <c r="C41" s="184" t="s">
        <v>526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119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5">
      <c r="A42" s="154"/>
      <c r="B42" s="155"/>
      <c r="C42" s="184" t="s">
        <v>527</v>
      </c>
      <c r="D42" s="158"/>
      <c r="E42" s="159">
        <v>21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119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0" outlineLevel="1" x14ac:dyDescent="0.25">
      <c r="A43" s="168">
        <v>17</v>
      </c>
      <c r="B43" s="169" t="s">
        <v>528</v>
      </c>
      <c r="C43" s="183" t="s">
        <v>529</v>
      </c>
      <c r="D43" s="170" t="s">
        <v>164</v>
      </c>
      <c r="E43" s="171">
        <v>4</v>
      </c>
      <c r="F43" s="172"/>
      <c r="G43" s="173">
        <f>ROUND(E43*F43,2)</f>
        <v>0</v>
      </c>
      <c r="H43" s="172">
        <v>985</v>
      </c>
      <c r="I43" s="173">
        <f>ROUND(E43*H43,2)</f>
        <v>3940</v>
      </c>
      <c r="J43" s="172">
        <v>0</v>
      </c>
      <c r="K43" s="173">
        <f>ROUND(E43*J43,2)</f>
        <v>0</v>
      </c>
      <c r="L43" s="173">
        <v>21</v>
      </c>
      <c r="M43" s="173">
        <f>G43*(1+L43/100)</f>
        <v>0</v>
      </c>
      <c r="N43" s="171">
        <v>0</v>
      </c>
      <c r="O43" s="171">
        <f>ROUND(E43*N43,2)</f>
        <v>0</v>
      </c>
      <c r="P43" s="171">
        <v>0</v>
      </c>
      <c r="Q43" s="171">
        <f>ROUND(E43*P43,2)</f>
        <v>0</v>
      </c>
      <c r="R43" s="173"/>
      <c r="S43" s="173" t="s">
        <v>123</v>
      </c>
      <c r="T43" s="174" t="s">
        <v>124</v>
      </c>
      <c r="U43" s="157">
        <v>0</v>
      </c>
      <c r="V43" s="157">
        <f>ROUND(E43*U43,2)</f>
        <v>0</v>
      </c>
      <c r="W43" s="157"/>
      <c r="X43" s="157" t="s">
        <v>125</v>
      </c>
      <c r="Y43" s="157" t="s">
        <v>116</v>
      </c>
      <c r="Z43" s="147"/>
      <c r="AA43" s="147"/>
      <c r="AB43" s="147"/>
      <c r="AC43" s="147"/>
      <c r="AD43" s="147"/>
      <c r="AE43" s="147"/>
      <c r="AF43" s="147"/>
      <c r="AG43" s="147" t="s">
        <v>126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5">
      <c r="A44" s="154"/>
      <c r="B44" s="155"/>
      <c r="C44" s="184" t="s">
        <v>530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119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5">
      <c r="A45" s="154"/>
      <c r="B45" s="155"/>
      <c r="C45" s="184" t="s">
        <v>153</v>
      </c>
      <c r="D45" s="158"/>
      <c r="E45" s="159">
        <v>4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119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0" outlineLevel="1" x14ac:dyDescent="0.25">
      <c r="A46" s="168">
        <v>18</v>
      </c>
      <c r="B46" s="169" t="s">
        <v>531</v>
      </c>
      <c r="C46" s="183" t="s">
        <v>532</v>
      </c>
      <c r="D46" s="170" t="s">
        <v>351</v>
      </c>
      <c r="E46" s="171">
        <v>3</v>
      </c>
      <c r="F46" s="172"/>
      <c r="G46" s="173">
        <f>ROUND(E46*F46,2)</f>
        <v>0</v>
      </c>
      <c r="H46" s="172">
        <v>1983.5</v>
      </c>
      <c r="I46" s="173">
        <f>ROUND(E46*H46,2)</f>
        <v>5950.5</v>
      </c>
      <c r="J46" s="172">
        <v>0</v>
      </c>
      <c r="K46" s="173">
        <f>ROUND(E46*J46,2)</f>
        <v>0</v>
      </c>
      <c r="L46" s="173">
        <v>21</v>
      </c>
      <c r="M46" s="173">
        <f>G46*(1+L46/100)</f>
        <v>0</v>
      </c>
      <c r="N46" s="171">
        <v>0</v>
      </c>
      <c r="O46" s="171">
        <f>ROUND(E46*N46,2)</f>
        <v>0</v>
      </c>
      <c r="P46" s="171">
        <v>0</v>
      </c>
      <c r="Q46" s="171">
        <f>ROUND(E46*P46,2)</f>
        <v>0</v>
      </c>
      <c r="R46" s="173"/>
      <c r="S46" s="173" t="s">
        <v>123</v>
      </c>
      <c r="T46" s="174" t="s">
        <v>124</v>
      </c>
      <c r="U46" s="157">
        <v>0</v>
      </c>
      <c r="V46" s="157">
        <f>ROUND(E46*U46,2)</f>
        <v>0</v>
      </c>
      <c r="W46" s="157"/>
      <c r="X46" s="157" t="s">
        <v>125</v>
      </c>
      <c r="Y46" s="157" t="s">
        <v>116</v>
      </c>
      <c r="Z46" s="147"/>
      <c r="AA46" s="147"/>
      <c r="AB46" s="147"/>
      <c r="AC46" s="147"/>
      <c r="AD46" s="147"/>
      <c r="AE46" s="147"/>
      <c r="AF46" s="147"/>
      <c r="AG46" s="147" t="s">
        <v>126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5">
      <c r="A47" s="154"/>
      <c r="B47" s="155"/>
      <c r="C47" s="184" t="s">
        <v>533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119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5">
      <c r="A48" s="154"/>
      <c r="B48" s="155"/>
      <c r="C48" s="184" t="s">
        <v>128</v>
      </c>
      <c r="D48" s="158"/>
      <c r="E48" s="159">
        <v>3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119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68">
        <v>19</v>
      </c>
      <c r="B49" s="169" t="s">
        <v>534</v>
      </c>
      <c r="C49" s="183" t="s">
        <v>535</v>
      </c>
      <c r="D49" s="170" t="s">
        <v>112</v>
      </c>
      <c r="E49" s="171">
        <v>409</v>
      </c>
      <c r="F49" s="172"/>
      <c r="G49" s="173">
        <f>ROUND(E49*F49,2)</f>
        <v>0</v>
      </c>
      <c r="H49" s="172">
        <v>0</v>
      </c>
      <c r="I49" s="173">
        <f>ROUND(E49*H49,2)</f>
        <v>0</v>
      </c>
      <c r="J49" s="172">
        <v>230</v>
      </c>
      <c r="K49" s="173">
        <f>ROUND(E49*J49,2)</f>
        <v>94070</v>
      </c>
      <c r="L49" s="173">
        <v>21</v>
      </c>
      <c r="M49" s="173">
        <f>G49*(1+L49/100)</f>
        <v>0</v>
      </c>
      <c r="N49" s="171">
        <v>0</v>
      </c>
      <c r="O49" s="171">
        <f>ROUND(E49*N49,2)</f>
        <v>0</v>
      </c>
      <c r="P49" s="171">
        <v>0</v>
      </c>
      <c r="Q49" s="171">
        <f>ROUND(E49*P49,2)</f>
        <v>0</v>
      </c>
      <c r="R49" s="173"/>
      <c r="S49" s="173" t="s">
        <v>123</v>
      </c>
      <c r="T49" s="174" t="s">
        <v>124</v>
      </c>
      <c r="U49" s="157">
        <v>0</v>
      </c>
      <c r="V49" s="157">
        <f>ROUND(E49*U49,2)</f>
        <v>0</v>
      </c>
      <c r="W49" s="157"/>
      <c r="X49" s="157" t="s">
        <v>115</v>
      </c>
      <c r="Y49" s="157" t="s">
        <v>116</v>
      </c>
      <c r="Z49" s="147"/>
      <c r="AA49" s="147"/>
      <c r="AB49" s="147"/>
      <c r="AC49" s="147"/>
      <c r="AD49" s="147"/>
      <c r="AE49" s="147"/>
      <c r="AF49" s="147"/>
      <c r="AG49" s="147" t="s">
        <v>117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5">
      <c r="A50" s="154"/>
      <c r="B50" s="155"/>
      <c r="C50" s="184" t="s">
        <v>536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119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5">
      <c r="A51" s="154"/>
      <c r="B51" s="155"/>
      <c r="C51" s="184" t="s">
        <v>537</v>
      </c>
      <c r="D51" s="158"/>
      <c r="E51" s="159">
        <v>409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119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5">
      <c r="A52" s="168">
        <v>20</v>
      </c>
      <c r="B52" s="169" t="s">
        <v>538</v>
      </c>
      <c r="C52" s="183" t="s">
        <v>539</v>
      </c>
      <c r="D52" s="170" t="s">
        <v>351</v>
      </c>
      <c r="E52" s="171">
        <v>3</v>
      </c>
      <c r="F52" s="172"/>
      <c r="G52" s="173">
        <f>ROUND(E52*F52,2)</f>
        <v>0</v>
      </c>
      <c r="H52" s="172">
        <v>0</v>
      </c>
      <c r="I52" s="173">
        <f>ROUND(E52*H52,2)</f>
        <v>0</v>
      </c>
      <c r="J52" s="172">
        <v>480</v>
      </c>
      <c r="K52" s="173">
        <f>ROUND(E52*J52,2)</f>
        <v>1440</v>
      </c>
      <c r="L52" s="173">
        <v>21</v>
      </c>
      <c r="M52" s="173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3"/>
      <c r="S52" s="173" t="s">
        <v>123</v>
      </c>
      <c r="T52" s="174" t="s">
        <v>124</v>
      </c>
      <c r="U52" s="157">
        <v>0</v>
      </c>
      <c r="V52" s="157">
        <f>ROUND(E52*U52,2)</f>
        <v>0</v>
      </c>
      <c r="W52" s="157"/>
      <c r="X52" s="157" t="s">
        <v>115</v>
      </c>
      <c r="Y52" s="157" t="s">
        <v>116</v>
      </c>
      <c r="Z52" s="147"/>
      <c r="AA52" s="147"/>
      <c r="AB52" s="147"/>
      <c r="AC52" s="147"/>
      <c r="AD52" s="147"/>
      <c r="AE52" s="147"/>
      <c r="AF52" s="147"/>
      <c r="AG52" s="147" t="s">
        <v>117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5">
      <c r="A53" s="154"/>
      <c r="B53" s="155"/>
      <c r="C53" s="184" t="s">
        <v>540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119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5">
      <c r="A54" s="154"/>
      <c r="B54" s="155"/>
      <c r="C54" s="184" t="s">
        <v>128</v>
      </c>
      <c r="D54" s="158"/>
      <c r="E54" s="159">
        <v>3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119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0" outlineLevel="1" x14ac:dyDescent="0.25">
      <c r="A55" s="175">
        <v>21</v>
      </c>
      <c r="B55" s="176" t="s">
        <v>165</v>
      </c>
      <c r="C55" s="185" t="s">
        <v>166</v>
      </c>
      <c r="D55" s="177" t="s">
        <v>0</v>
      </c>
      <c r="E55" s="178">
        <v>5875.3670000000002</v>
      </c>
      <c r="F55" s="179"/>
      <c r="G55" s="180">
        <f>ROUND(E55*F55,2)</f>
        <v>0</v>
      </c>
      <c r="H55" s="179">
        <v>0</v>
      </c>
      <c r="I55" s="180">
        <f>ROUND(E55*H55,2)</f>
        <v>0</v>
      </c>
      <c r="J55" s="179">
        <v>1.27</v>
      </c>
      <c r="K55" s="180">
        <f>ROUND(E55*J55,2)</f>
        <v>7461.72</v>
      </c>
      <c r="L55" s="180">
        <v>21</v>
      </c>
      <c r="M55" s="180">
        <f>G55*(1+L55/100)</f>
        <v>0</v>
      </c>
      <c r="N55" s="178">
        <v>0</v>
      </c>
      <c r="O55" s="178">
        <f>ROUND(E55*N55,2)</f>
        <v>0</v>
      </c>
      <c r="P55" s="178">
        <v>0</v>
      </c>
      <c r="Q55" s="178">
        <f>ROUND(E55*P55,2)</f>
        <v>0</v>
      </c>
      <c r="R55" s="180"/>
      <c r="S55" s="180" t="s">
        <v>113</v>
      </c>
      <c r="T55" s="181" t="s">
        <v>114</v>
      </c>
      <c r="U55" s="157">
        <v>0</v>
      </c>
      <c r="V55" s="157">
        <f>ROUND(E55*U55,2)</f>
        <v>0</v>
      </c>
      <c r="W55" s="157"/>
      <c r="X55" s="157" t="s">
        <v>115</v>
      </c>
      <c r="Y55" s="157" t="s">
        <v>116</v>
      </c>
      <c r="Z55" s="147"/>
      <c r="AA55" s="147"/>
      <c r="AB55" s="147"/>
      <c r="AC55" s="147"/>
      <c r="AD55" s="147"/>
      <c r="AE55" s="147"/>
      <c r="AF55" s="147"/>
      <c r="AG55" s="147" t="s">
        <v>117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13" x14ac:dyDescent="0.25">
      <c r="A56" s="161" t="s">
        <v>108</v>
      </c>
      <c r="B56" s="162" t="s">
        <v>64</v>
      </c>
      <c r="C56" s="182" t="s">
        <v>65</v>
      </c>
      <c r="D56" s="163"/>
      <c r="E56" s="164"/>
      <c r="F56" s="165"/>
      <c r="G56" s="165">
        <f>SUMIF(AG57:AG65,"&lt;&gt;NOR",G57:G65)</f>
        <v>0</v>
      </c>
      <c r="H56" s="165"/>
      <c r="I56" s="165">
        <f>SUM(I57:I65)</f>
        <v>0</v>
      </c>
      <c r="J56" s="165"/>
      <c r="K56" s="165">
        <f>SUM(K57:K65)</f>
        <v>9750</v>
      </c>
      <c r="L56" s="165"/>
      <c r="M56" s="165">
        <f>SUM(M57:M65)</f>
        <v>0</v>
      </c>
      <c r="N56" s="164"/>
      <c r="O56" s="164">
        <f>SUM(O57:O65)</f>
        <v>0</v>
      </c>
      <c r="P56" s="164"/>
      <c r="Q56" s="164">
        <f>SUM(Q57:Q65)</f>
        <v>0</v>
      </c>
      <c r="R56" s="165"/>
      <c r="S56" s="165"/>
      <c r="T56" s="166"/>
      <c r="U56" s="160"/>
      <c r="V56" s="160">
        <f>SUM(V57:V65)</f>
        <v>0</v>
      </c>
      <c r="W56" s="160"/>
      <c r="X56" s="160"/>
      <c r="Y56" s="160"/>
      <c r="AG56" t="s">
        <v>109</v>
      </c>
    </row>
    <row r="57" spans="1:60" outlineLevel="1" x14ac:dyDescent="0.25">
      <c r="A57" s="168">
        <v>22</v>
      </c>
      <c r="B57" s="169" t="s">
        <v>541</v>
      </c>
      <c r="C57" s="183" t="s">
        <v>542</v>
      </c>
      <c r="D57" s="170" t="s">
        <v>164</v>
      </c>
      <c r="E57" s="171">
        <v>4</v>
      </c>
      <c r="F57" s="172"/>
      <c r="G57" s="173">
        <f>ROUND(E57*F57,2)</f>
        <v>0</v>
      </c>
      <c r="H57" s="172">
        <v>0</v>
      </c>
      <c r="I57" s="173">
        <f>ROUND(E57*H57,2)</f>
        <v>0</v>
      </c>
      <c r="J57" s="172">
        <v>570</v>
      </c>
      <c r="K57" s="173">
        <f>ROUND(E57*J57,2)</f>
        <v>2280</v>
      </c>
      <c r="L57" s="173">
        <v>21</v>
      </c>
      <c r="M57" s="173">
        <f>G57*(1+L57/100)</f>
        <v>0</v>
      </c>
      <c r="N57" s="171">
        <v>0</v>
      </c>
      <c r="O57" s="171">
        <f>ROUND(E57*N57,2)</f>
        <v>0</v>
      </c>
      <c r="P57" s="171">
        <v>0</v>
      </c>
      <c r="Q57" s="171">
        <f>ROUND(E57*P57,2)</f>
        <v>0</v>
      </c>
      <c r="R57" s="173"/>
      <c r="S57" s="173" t="s">
        <v>123</v>
      </c>
      <c r="T57" s="174" t="s">
        <v>124</v>
      </c>
      <c r="U57" s="157">
        <v>0</v>
      </c>
      <c r="V57" s="157">
        <f>ROUND(E57*U57,2)</f>
        <v>0</v>
      </c>
      <c r="W57" s="157"/>
      <c r="X57" s="157" t="s">
        <v>115</v>
      </c>
      <c r="Y57" s="157" t="s">
        <v>116</v>
      </c>
      <c r="Z57" s="147"/>
      <c r="AA57" s="147"/>
      <c r="AB57" s="147"/>
      <c r="AC57" s="147"/>
      <c r="AD57" s="147"/>
      <c r="AE57" s="147"/>
      <c r="AF57" s="147"/>
      <c r="AG57" s="147" t="s">
        <v>117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5">
      <c r="A58" s="154"/>
      <c r="B58" s="155"/>
      <c r="C58" s="184" t="s">
        <v>530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119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5">
      <c r="A59" s="154"/>
      <c r="B59" s="155"/>
      <c r="C59" s="184" t="s">
        <v>153</v>
      </c>
      <c r="D59" s="158"/>
      <c r="E59" s="159">
        <v>4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119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5">
      <c r="A60" s="168">
        <v>23</v>
      </c>
      <c r="B60" s="169" t="s">
        <v>543</v>
      </c>
      <c r="C60" s="183" t="s">
        <v>544</v>
      </c>
      <c r="D60" s="170" t="s">
        <v>164</v>
      </c>
      <c r="E60" s="171">
        <v>4</v>
      </c>
      <c r="F60" s="172"/>
      <c r="G60" s="173">
        <f>ROUND(E60*F60,2)</f>
        <v>0</v>
      </c>
      <c r="H60" s="172">
        <v>0</v>
      </c>
      <c r="I60" s="173">
        <f>ROUND(E60*H60,2)</f>
        <v>0</v>
      </c>
      <c r="J60" s="172">
        <v>690</v>
      </c>
      <c r="K60" s="173">
        <f>ROUND(E60*J60,2)</f>
        <v>2760</v>
      </c>
      <c r="L60" s="173">
        <v>21</v>
      </c>
      <c r="M60" s="173">
        <f>G60*(1+L60/100)</f>
        <v>0</v>
      </c>
      <c r="N60" s="171">
        <v>0</v>
      </c>
      <c r="O60" s="171">
        <f>ROUND(E60*N60,2)</f>
        <v>0</v>
      </c>
      <c r="P60" s="171">
        <v>0</v>
      </c>
      <c r="Q60" s="171">
        <f>ROUND(E60*P60,2)</f>
        <v>0</v>
      </c>
      <c r="R60" s="173"/>
      <c r="S60" s="173" t="s">
        <v>123</v>
      </c>
      <c r="T60" s="174" t="s">
        <v>124</v>
      </c>
      <c r="U60" s="157">
        <v>0</v>
      </c>
      <c r="V60" s="157">
        <f>ROUND(E60*U60,2)</f>
        <v>0</v>
      </c>
      <c r="W60" s="157"/>
      <c r="X60" s="157" t="s">
        <v>115</v>
      </c>
      <c r="Y60" s="157" t="s">
        <v>116</v>
      </c>
      <c r="Z60" s="147"/>
      <c r="AA60" s="147"/>
      <c r="AB60" s="147"/>
      <c r="AC60" s="147"/>
      <c r="AD60" s="147"/>
      <c r="AE60" s="147"/>
      <c r="AF60" s="147"/>
      <c r="AG60" s="147" t="s">
        <v>117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5">
      <c r="A61" s="154"/>
      <c r="B61" s="155"/>
      <c r="C61" s="184" t="s">
        <v>530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119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5">
      <c r="A62" s="154"/>
      <c r="B62" s="155"/>
      <c r="C62" s="184" t="s">
        <v>153</v>
      </c>
      <c r="D62" s="158"/>
      <c r="E62" s="159">
        <v>4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119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5">
      <c r="A63" s="168">
        <v>24</v>
      </c>
      <c r="B63" s="169" t="s">
        <v>545</v>
      </c>
      <c r="C63" s="183" t="s">
        <v>546</v>
      </c>
      <c r="D63" s="170" t="s">
        <v>164</v>
      </c>
      <c r="E63" s="171">
        <v>6</v>
      </c>
      <c r="F63" s="172"/>
      <c r="G63" s="173">
        <f>ROUND(E63*F63,2)</f>
        <v>0</v>
      </c>
      <c r="H63" s="172">
        <v>0</v>
      </c>
      <c r="I63" s="173">
        <f>ROUND(E63*H63,2)</f>
        <v>0</v>
      </c>
      <c r="J63" s="172">
        <v>785</v>
      </c>
      <c r="K63" s="173">
        <f>ROUND(E63*J63,2)</f>
        <v>4710</v>
      </c>
      <c r="L63" s="173">
        <v>21</v>
      </c>
      <c r="M63" s="173">
        <f>G63*(1+L63/100)</f>
        <v>0</v>
      </c>
      <c r="N63" s="171">
        <v>0</v>
      </c>
      <c r="O63" s="171">
        <f>ROUND(E63*N63,2)</f>
        <v>0</v>
      </c>
      <c r="P63" s="171">
        <v>0</v>
      </c>
      <c r="Q63" s="171">
        <f>ROUND(E63*P63,2)</f>
        <v>0</v>
      </c>
      <c r="R63" s="173"/>
      <c r="S63" s="173" t="s">
        <v>123</v>
      </c>
      <c r="T63" s="174" t="s">
        <v>124</v>
      </c>
      <c r="U63" s="157">
        <v>0</v>
      </c>
      <c r="V63" s="157">
        <f>ROUND(E63*U63,2)</f>
        <v>0</v>
      </c>
      <c r="W63" s="157"/>
      <c r="X63" s="157" t="s">
        <v>115</v>
      </c>
      <c r="Y63" s="157" t="s">
        <v>116</v>
      </c>
      <c r="Z63" s="147"/>
      <c r="AA63" s="147"/>
      <c r="AB63" s="147"/>
      <c r="AC63" s="147"/>
      <c r="AD63" s="147"/>
      <c r="AE63" s="147"/>
      <c r="AF63" s="147"/>
      <c r="AG63" s="147" t="s">
        <v>117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2" x14ac:dyDescent="0.25">
      <c r="A64" s="154"/>
      <c r="B64" s="155"/>
      <c r="C64" s="184" t="s">
        <v>547</v>
      </c>
      <c r="D64" s="158"/>
      <c r="E64" s="159"/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119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5">
      <c r="A65" s="154"/>
      <c r="B65" s="155"/>
      <c r="C65" s="184" t="s">
        <v>263</v>
      </c>
      <c r="D65" s="158"/>
      <c r="E65" s="159">
        <v>6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119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13" x14ac:dyDescent="0.25">
      <c r="A66" s="161" t="s">
        <v>108</v>
      </c>
      <c r="B66" s="162" t="s">
        <v>66</v>
      </c>
      <c r="C66" s="182" t="s">
        <v>67</v>
      </c>
      <c r="D66" s="163"/>
      <c r="E66" s="164"/>
      <c r="F66" s="165"/>
      <c r="G66" s="165">
        <f>SUMIF(AG67:AG79,"&lt;&gt;NOR",G67:G79)</f>
        <v>0</v>
      </c>
      <c r="H66" s="165"/>
      <c r="I66" s="165">
        <f>SUM(I67:I79)</f>
        <v>135939</v>
      </c>
      <c r="J66" s="165"/>
      <c r="K66" s="165">
        <f>SUM(K67:K79)</f>
        <v>3585.85</v>
      </c>
      <c r="L66" s="165"/>
      <c r="M66" s="165">
        <f>SUM(M67:M79)</f>
        <v>0</v>
      </c>
      <c r="N66" s="164"/>
      <c r="O66" s="164">
        <f>SUM(O67:O79)</f>
        <v>0</v>
      </c>
      <c r="P66" s="164"/>
      <c r="Q66" s="164">
        <f>SUM(Q67:Q79)</f>
        <v>0</v>
      </c>
      <c r="R66" s="165"/>
      <c r="S66" s="165"/>
      <c r="T66" s="166"/>
      <c r="U66" s="160"/>
      <c r="V66" s="160">
        <f>SUM(V67:V79)</f>
        <v>0</v>
      </c>
      <c r="W66" s="160"/>
      <c r="X66" s="160"/>
      <c r="Y66" s="160"/>
      <c r="AG66" t="s">
        <v>109</v>
      </c>
    </row>
    <row r="67" spans="1:60" ht="20" outlineLevel="1" x14ac:dyDescent="0.25">
      <c r="A67" s="168">
        <v>25</v>
      </c>
      <c r="B67" s="169" t="s">
        <v>548</v>
      </c>
      <c r="C67" s="183" t="s">
        <v>549</v>
      </c>
      <c r="D67" s="170" t="s">
        <v>164</v>
      </c>
      <c r="E67" s="171">
        <v>1</v>
      </c>
      <c r="F67" s="172"/>
      <c r="G67" s="173">
        <f>ROUND(E67*F67,2)</f>
        <v>0</v>
      </c>
      <c r="H67" s="172">
        <v>54494</v>
      </c>
      <c r="I67" s="173">
        <f>ROUND(E67*H67,2)</f>
        <v>54494</v>
      </c>
      <c r="J67" s="172">
        <v>0</v>
      </c>
      <c r="K67" s="173">
        <f>ROUND(E67*J67,2)</f>
        <v>0</v>
      </c>
      <c r="L67" s="173">
        <v>21</v>
      </c>
      <c r="M67" s="173">
        <f>G67*(1+L67/100)</f>
        <v>0</v>
      </c>
      <c r="N67" s="171">
        <v>0</v>
      </c>
      <c r="O67" s="171">
        <f>ROUND(E67*N67,2)</f>
        <v>0</v>
      </c>
      <c r="P67" s="171">
        <v>0</v>
      </c>
      <c r="Q67" s="171">
        <f>ROUND(E67*P67,2)</f>
        <v>0</v>
      </c>
      <c r="R67" s="173"/>
      <c r="S67" s="173" t="s">
        <v>123</v>
      </c>
      <c r="T67" s="174" t="s">
        <v>124</v>
      </c>
      <c r="U67" s="157">
        <v>0</v>
      </c>
      <c r="V67" s="157">
        <f>ROUND(E67*U67,2)</f>
        <v>0</v>
      </c>
      <c r="W67" s="157"/>
      <c r="X67" s="157" t="s">
        <v>125</v>
      </c>
      <c r="Y67" s="157" t="s">
        <v>116</v>
      </c>
      <c r="Z67" s="147"/>
      <c r="AA67" s="147"/>
      <c r="AB67" s="147"/>
      <c r="AC67" s="147"/>
      <c r="AD67" s="147"/>
      <c r="AE67" s="147"/>
      <c r="AF67" s="147"/>
      <c r="AG67" s="147" t="s">
        <v>126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5">
      <c r="A68" s="154"/>
      <c r="B68" s="155"/>
      <c r="C68" s="184" t="s">
        <v>199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119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5">
      <c r="A69" s="154"/>
      <c r="B69" s="155"/>
      <c r="C69" s="184" t="s">
        <v>186</v>
      </c>
      <c r="D69" s="158"/>
      <c r="E69" s="159">
        <v>1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119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0" outlineLevel="1" x14ac:dyDescent="0.25">
      <c r="A70" s="168">
        <v>26</v>
      </c>
      <c r="B70" s="169" t="s">
        <v>550</v>
      </c>
      <c r="C70" s="183" t="s">
        <v>551</v>
      </c>
      <c r="D70" s="170" t="s">
        <v>164</v>
      </c>
      <c r="E70" s="171">
        <v>1</v>
      </c>
      <c r="F70" s="172"/>
      <c r="G70" s="173">
        <f>ROUND(E70*F70,2)</f>
        <v>0</v>
      </c>
      <c r="H70" s="172">
        <v>81445</v>
      </c>
      <c r="I70" s="173">
        <f>ROUND(E70*H70,2)</f>
        <v>81445</v>
      </c>
      <c r="J70" s="172">
        <v>0</v>
      </c>
      <c r="K70" s="173">
        <f>ROUND(E70*J70,2)</f>
        <v>0</v>
      </c>
      <c r="L70" s="173">
        <v>21</v>
      </c>
      <c r="M70" s="173">
        <f>G70*(1+L70/100)</f>
        <v>0</v>
      </c>
      <c r="N70" s="171">
        <v>0</v>
      </c>
      <c r="O70" s="171">
        <f>ROUND(E70*N70,2)</f>
        <v>0</v>
      </c>
      <c r="P70" s="171">
        <v>0</v>
      </c>
      <c r="Q70" s="171">
        <f>ROUND(E70*P70,2)</f>
        <v>0</v>
      </c>
      <c r="R70" s="173"/>
      <c r="S70" s="173" t="s">
        <v>123</v>
      </c>
      <c r="T70" s="174" t="s">
        <v>124</v>
      </c>
      <c r="U70" s="157">
        <v>0</v>
      </c>
      <c r="V70" s="157">
        <f>ROUND(E70*U70,2)</f>
        <v>0</v>
      </c>
      <c r="W70" s="157"/>
      <c r="X70" s="157" t="s">
        <v>125</v>
      </c>
      <c r="Y70" s="157" t="s">
        <v>116</v>
      </c>
      <c r="Z70" s="147"/>
      <c r="AA70" s="147"/>
      <c r="AB70" s="147"/>
      <c r="AC70" s="147"/>
      <c r="AD70" s="147"/>
      <c r="AE70" s="147"/>
      <c r="AF70" s="147"/>
      <c r="AG70" s="147" t="s">
        <v>126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5">
      <c r="A71" s="154"/>
      <c r="B71" s="155"/>
      <c r="C71" s="184" t="s">
        <v>199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119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5">
      <c r="A72" s="154"/>
      <c r="B72" s="155"/>
      <c r="C72" s="184" t="s">
        <v>186</v>
      </c>
      <c r="D72" s="158"/>
      <c r="E72" s="159">
        <v>1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119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20" outlineLevel="1" x14ac:dyDescent="0.25">
      <c r="A73" s="168">
        <v>27</v>
      </c>
      <c r="B73" s="169" t="s">
        <v>552</v>
      </c>
      <c r="C73" s="183" t="s">
        <v>553</v>
      </c>
      <c r="D73" s="170" t="s">
        <v>195</v>
      </c>
      <c r="E73" s="171">
        <v>1</v>
      </c>
      <c r="F73" s="172"/>
      <c r="G73" s="173">
        <f>ROUND(E73*F73,2)</f>
        <v>0</v>
      </c>
      <c r="H73" s="172">
        <v>0</v>
      </c>
      <c r="I73" s="173">
        <f>ROUND(E73*H73,2)</f>
        <v>0</v>
      </c>
      <c r="J73" s="172">
        <v>1136.5</v>
      </c>
      <c r="K73" s="173">
        <f>ROUND(E73*J73,2)</f>
        <v>1136.5</v>
      </c>
      <c r="L73" s="173">
        <v>21</v>
      </c>
      <c r="M73" s="173">
        <f>G73*(1+L73/100)</f>
        <v>0</v>
      </c>
      <c r="N73" s="171">
        <v>3.4399999999999999E-3</v>
      </c>
      <c r="O73" s="171">
        <f>ROUND(E73*N73,2)</f>
        <v>0</v>
      </c>
      <c r="P73" s="171">
        <v>0</v>
      </c>
      <c r="Q73" s="171">
        <f>ROUND(E73*P73,2)</f>
        <v>0</v>
      </c>
      <c r="R73" s="173"/>
      <c r="S73" s="173" t="s">
        <v>113</v>
      </c>
      <c r="T73" s="174" t="s">
        <v>114</v>
      </c>
      <c r="U73" s="157">
        <v>0</v>
      </c>
      <c r="V73" s="157">
        <f>ROUND(E73*U73,2)</f>
        <v>0</v>
      </c>
      <c r="W73" s="157"/>
      <c r="X73" s="157" t="s">
        <v>115</v>
      </c>
      <c r="Y73" s="157" t="s">
        <v>116</v>
      </c>
      <c r="Z73" s="147"/>
      <c r="AA73" s="147"/>
      <c r="AB73" s="147"/>
      <c r="AC73" s="147"/>
      <c r="AD73" s="147"/>
      <c r="AE73" s="147"/>
      <c r="AF73" s="147"/>
      <c r="AG73" s="147" t="s">
        <v>117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5">
      <c r="A74" s="154"/>
      <c r="B74" s="155"/>
      <c r="C74" s="184" t="s">
        <v>199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119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5">
      <c r="A75" s="154"/>
      <c r="B75" s="155"/>
      <c r="C75" s="184" t="s">
        <v>186</v>
      </c>
      <c r="D75" s="158"/>
      <c r="E75" s="159">
        <v>1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119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0" outlineLevel="1" x14ac:dyDescent="0.25">
      <c r="A76" s="168">
        <v>28</v>
      </c>
      <c r="B76" s="169" t="s">
        <v>554</v>
      </c>
      <c r="C76" s="183" t="s">
        <v>555</v>
      </c>
      <c r="D76" s="170" t="s">
        <v>195</v>
      </c>
      <c r="E76" s="171">
        <v>1</v>
      </c>
      <c r="F76" s="172"/>
      <c r="G76" s="173">
        <f>ROUND(E76*F76,2)</f>
        <v>0</v>
      </c>
      <c r="H76" s="172">
        <v>0</v>
      </c>
      <c r="I76" s="173">
        <f>ROUND(E76*H76,2)</f>
        <v>0</v>
      </c>
      <c r="J76" s="172">
        <v>1287.0999999999999</v>
      </c>
      <c r="K76" s="173">
        <f>ROUND(E76*J76,2)</f>
        <v>1287.0999999999999</v>
      </c>
      <c r="L76" s="173">
        <v>21</v>
      </c>
      <c r="M76" s="173">
        <f>G76*(1+L76/100)</f>
        <v>0</v>
      </c>
      <c r="N76" s="171">
        <v>3.5400000000000002E-3</v>
      </c>
      <c r="O76" s="171">
        <f>ROUND(E76*N76,2)</f>
        <v>0</v>
      </c>
      <c r="P76" s="171">
        <v>0</v>
      </c>
      <c r="Q76" s="171">
        <f>ROUND(E76*P76,2)</f>
        <v>0</v>
      </c>
      <c r="R76" s="173"/>
      <c r="S76" s="173" t="s">
        <v>113</v>
      </c>
      <c r="T76" s="174" t="s">
        <v>114</v>
      </c>
      <c r="U76" s="157">
        <v>0</v>
      </c>
      <c r="V76" s="157">
        <f>ROUND(E76*U76,2)</f>
        <v>0</v>
      </c>
      <c r="W76" s="157"/>
      <c r="X76" s="157" t="s">
        <v>115</v>
      </c>
      <c r="Y76" s="157" t="s">
        <v>116</v>
      </c>
      <c r="Z76" s="147"/>
      <c r="AA76" s="147"/>
      <c r="AB76" s="147"/>
      <c r="AC76" s="147"/>
      <c r="AD76" s="147"/>
      <c r="AE76" s="147"/>
      <c r="AF76" s="147"/>
      <c r="AG76" s="147" t="s">
        <v>117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25">
      <c r="A77" s="154"/>
      <c r="B77" s="155"/>
      <c r="C77" s="184" t="s">
        <v>199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119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5">
      <c r="A78" s="154"/>
      <c r="B78" s="155"/>
      <c r="C78" s="184" t="s">
        <v>186</v>
      </c>
      <c r="D78" s="158"/>
      <c r="E78" s="159">
        <v>1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119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5">
      <c r="A79" s="175">
        <v>29</v>
      </c>
      <c r="B79" s="176" t="s">
        <v>200</v>
      </c>
      <c r="C79" s="185" t="s">
        <v>201</v>
      </c>
      <c r="D79" s="177" t="s">
        <v>0</v>
      </c>
      <c r="E79" s="178">
        <v>1383.626</v>
      </c>
      <c r="F79" s="179"/>
      <c r="G79" s="180">
        <f>ROUND(E79*F79,2)</f>
        <v>0</v>
      </c>
      <c r="H79" s="179">
        <v>0</v>
      </c>
      <c r="I79" s="180">
        <f>ROUND(E79*H79,2)</f>
        <v>0</v>
      </c>
      <c r="J79" s="179">
        <v>0.84</v>
      </c>
      <c r="K79" s="180">
        <f>ROUND(E79*J79,2)</f>
        <v>1162.25</v>
      </c>
      <c r="L79" s="180">
        <v>21</v>
      </c>
      <c r="M79" s="180">
        <f>G79*(1+L79/100)</f>
        <v>0</v>
      </c>
      <c r="N79" s="178">
        <v>0</v>
      </c>
      <c r="O79" s="178">
        <f>ROUND(E79*N79,2)</f>
        <v>0</v>
      </c>
      <c r="P79" s="178">
        <v>0</v>
      </c>
      <c r="Q79" s="178">
        <f>ROUND(E79*P79,2)</f>
        <v>0</v>
      </c>
      <c r="R79" s="180"/>
      <c r="S79" s="180" t="s">
        <v>113</v>
      </c>
      <c r="T79" s="181" t="s">
        <v>114</v>
      </c>
      <c r="U79" s="157">
        <v>0</v>
      </c>
      <c r="V79" s="157">
        <f>ROUND(E79*U79,2)</f>
        <v>0</v>
      </c>
      <c r="W79" s="157"/>
      <c r="X79" s="157" t="s">
        <v>115</v>
      </c>
      <c r="Y79" s="157" t="s">
        <v>116</v>
      </c>
      <c r="Z79" s="147"/>
      <c r="AA79" s="147"/>
      <c r="AB79" s="147"/>
      <c r="AC79" s="147"/>
      <c r="AD79" s="147"/>
      <c r="AE79" s="147"/>
      <c r="AF79" s="147"/>
      <c r="AG79" s="147" t="s">
        <v>117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ht="13" x14ac:dyDescent="0.25">
      <c r="A80" s="161" t="s">
        <v>108</v>
      </c>
      <c r="B80" s="162" t="s">
        <v>68</v>
      </c>
      <c r="C80" s="182" t="s">
        <v>69</v>
      </c>
      <c r="D80" s="163"/>
      <c r="E80" s="164"/>
      <c r="F80" s="165"/>
      <c r="G80" s="165">
        <f>SUMIF(AG81:AG120,"&lt;&gt;NOR",G81:G120)</f>
        <v>0</v>
      </c>
      <c r="H80" s="165"/>
      <c r="I80" s="165">
        <f>SUM(I81:I120)</f>
        <v>0</v>
      </c>
      <c r="J80" s="165"/>
      <c r="K80" s="165">
        <f>SUM(K81:K120)</f>
        <v>338023.26999999996</v>
      </c>
      <c r="L80" s="165"/>
      <c r="M80" s="165">
        <f>SUM(M81:M120)</f>
        <v>0</v>
      </c>
      <c r="N80" s="164"/>
      <c r="O80" s="164">
        <f>SUM(O81:O120)</f>
        <v>1.95</v>
      </c>
      <c r="P80" s="164"/>
      <c r="Q80" s="164">
        <f>SUM(Q81:Q120)</f>
        <v>0</v>
      </c>
      <c r="R80" s="165"/>
      <c r="S80" s="165"/>
      <c r="T80" s="166"/>
      <c r="U80" s="160"/>
      <c r="V80" s="160">
        <f>SUM(V81:V120)</f>
        <v>0</v>
      </c>
      <c r="W80" s="160"/>
      <c r="X80" s="160"/>
      <c r="Y80" s="160"/>
      <c r="AG80" t="s">
        <v>109</v>
      </c>
    </row>
    <row r="81" spans="1:60" ht="20" outlineLevel="1" x14ac:dyDescent="0.25">
      <c r="A81" s="168">
        <v>30</v>
      </c>
      <c r="B81" s="169" t="s">
        <v>215</v>
      </c>
      <c r="C81" s="183" t="s">
        <v>216</v>
      </c>
      <c r="D81" s="170" t="s">
        <v>112</v>
      </c>
      <c r="E81" s="171">
        <v>5</v>
      </c>
      <c r="F81" s="172"/>
      <c r="G81" s="173">
        <f>ROUND(E81*F81,2)</f>
        <v>0</v>
      </c>
      <c r="H81" s="172">
        <v>0</v>
      </c>
      <c r="I81" s="173">
        <f>ROUND(E81*H81,2)</f>
        <v>0</v>
      </c>
      <c r="J81" s="172">
        <v>289.3</v>
      </c>
      <c r="K81" s="173">
        <f>ROUND(E81*J81,2)</f>
        <v>1446.5</v>
      </c>
      <c r="L81" s="173">
        <v>21</v>
      </c>
      <c r="M81" s="173">
        <f>G81*(1+L81/100)</f>
        <v>0</v>
      </c>
      <c r="N81" s="171">
        <v>1.48E-3</v>
      </c>
      <c r="O81" s="171">
        <f>ROUND(E81*N81,2)</f>
        <v>0.01</v>
      </c>
      <c r="P81" s="171">
        <v>0</v>
      </c>
      <c r="Q81" s="171">
        <f>ROUND(E81*P81,2)</f>
        <v>0</v>
      </c>
      <c r="R81" s="173"/>
      <c r="S81" s="173" t="s">
        <v>113</v>
      </c>
      <c r="T81" s="174" t="s">
        <v>114</v>
      </c>
      <c r="U81" s="157">
        <v>0</v>
      </c>
      <c r="V81" s="157">
        <f>ROUND(E81*U81,2)</f>
        <v>0</v>
      </c>
      <c r="W81" s="157"/>
      <c r="X81" s="157" t="s">
        <v>115</v>
      </c>
      <c r="Y81" s="157" t="s">
        <v>116</v>
      </c>
      <c r="Z81" s="147"/>
      <c r="AA81" s="147"/>
      <c r="AB81" s="147"/>
      <c r="AC81" s="147"/>
      <c r="AD81" s="147"/>
      <c r="AE81" s="147"/>
      <c r="AF81" s="147"/>
      <c r="AG81" s="147" t="s">
        <v>117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5">
      <c r="A82" s="154"/>
      <c r="B82" s="155"/>
      <c r="C82" s="184" t="s">
        <v>231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119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5">
      <c r="A83" s="154"/>
      <c r="B83" s="155"/>
      <c r="C83" s="184" t="s">
        <v>232</v>
      </c>
      <c r="D83" s="158"/>
      <c r="E83" s="159">
        <v>5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119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ht="20" outlineLevel="1" x14ac:dyDescent="0.25">
      <c r="A84" s="168">
        <v>31</v>
      </c>
      <c r="B84" s="169" t="s">
        <v>220</v>
      </c>
      <c r="C84" s="183" t="s">
        <v>221</v>
      </c>
      <c r="D84" s="170" t="s">
        <v>112</v>
      </c>
      <c r="E84" s="171">
        <v>83</v>
      </c>
      <c r="F84" s="172"/>
      <c r="G84" s="173">
        <f>ROUND(E84*F84,2)</f>
        <v>0</v>
      </c>
      <c r="H84" s="172">
        <v>0</v>
      </c>
      <c r="I84" s="173">
        <f>ROUND(E84*H84,2)</f>
        <v>0</v>
      </c>
      <c r="J84" s="172">
        <v>315.5</v>
      </c>
      <c r="K84" s="173">
        <f>ROUND(E84*J84,2)</f>
        <v>26186.5</v>
      </c>
      <c r="L84" s="173">
        <v>21</v>
      </c>
      <c r="M84" s="173">
        <f>G84*(1+L84/100)</f>
        <v>0</v>
      </c>
      <c r="N84" s="171">
        <v>1.89E-3</v>
      </c>
      <c r="O84" s="171">
        <f>ROUND(E84*N84,2)</f>
        <v>0.16</v>
      </c>
      <c r="P84" s="171">
        <v>0</v>
      </c>
      <c r="Q84" s="171">
        <f>ROUND(E84*P84,2)</f>
        <v>0</v>
      </c>
      <c r="R84" s="173"/>
      <c r="S84" s="173" t="s">
        <v>113</v>
      </c>
      <c r="T84" s="174" t="s">
        <v>114</v>
      </c>
      <c r="U84" s="157">
        <v>0</v>
      </c>
      <c r="V84" s="157">
        <f>ROUND(E84*U84,2)</f>
        <v>0</v>
      </c>
      <c r="W84" s="157"/>
      <c r="X84" s="157" t="s">
        <v>115</v>
      </c>
      <c r="Y84" s="157" t="s">
        <v>116</v>
      </c>
      <c r="Z84" s="147"/>
      <c r="AA84" s="147"/>
      <c r="AB84" s="147"/>
      <c r="AC84" s="147"/>
      <c r="AD84" s="147"/>
      <c r="AE84" s="147"/>
      <c r="AF84" s="147"/>
      <c r="AG84" s="147" t="s">
        <v>117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5">
      <c r="A85" s="154"/>
      <c r="B85" s="155"/>
      <c r="C85" s="184" t="s">
        <v>485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119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5">
      <c r="A86" s="154"/>
      <c r="B86" s="155"/>
      <c r="C86" s="184" t="s">
        <v>486</v>
      </c>
      <c r="D86" s="158"/>
      <c r="E86" s="159">
        <v>83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119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ht="20" outlineLevel="1" x14ac:dyDescent="0.25">
      <c r="A87" s="168">
        <v>32</v>
      </c>
      <c r="B87" s="169" t="s">
        <v>223</v>
      </c>
      <c r="C87" s="183" t="s">
        <v>224</v>
      </c>
      <c r="D87" s="170" t="s">
        <v>112</v>
      </c>
      <c r="E87" s="171">
        <v>7</v>
      </c>
      <c r="F87" s="172"/>
      <c r="G87" s="173">
        <f>ROUND(E87*F87,2)</f>
        <v>0</v>
      </c>
      <c r="H87" s="172">
        <v>0</v>
      </c>
      <c r="I87" s="173">
        <f>ROUND(E87*H87,2)</f>
        <v>0</v>
      </c>
      <c r="J87" s="172">
        <v>386.9</v>
      </c>
      <c r="K87" s="173">
        <f>ROUND(E87*J87,2)</f>
        <v>2708.3</v>
      </c>
      <c r="L87" s="173">
        <v>21</v>
      </c>
      <c r="M87" s="173">
        <f>G87*(1+L87/100)</f>
        <v>0</v>
      </c>
      <c r="N87" s="171">
        <v>2.8400000000000001E-3</v>
      </c>
      <c r="O87" s="171">
        <f>ROUND(E87*N87,2)</f>
        <v>0.02</v>
      </c>
      <c r="P87" s="171">
        <v>0</v>
      </c>
      <c r="Q87" s="171">
        <f>ROUND(E87*P87,2)</f>
        <v>0</v>
      </c>
      <c r="R87" s="173"/>
      <c r="S87" s="173" t="s">
        <v>113</v>
      </c>
      <c r="T87" s="174" t="s">
        <v>114</v>
      </c>
      <c r="U87" s="157">
        <v>0</v>
      </c>
      <c r="V87" s="157">
        <f>ROUND(E87*U87,2)</f>
        <v>0</v>
      </c>
      <c r="W87" s="157"/>
      <c r="X87" s="157" t="s">
        <v>115</v>
      </c>
      <c r="Y87" s="157" t="s">
        <v>116</v>
      </c>
      <c r="Z87" s="147"/>
      <c r="AA87" s="147"/>
      <c r="AB87" s="147"/>
      <c r="AC87" s="147"/>
      <c r="AD87" s="147"/>
      <c r="AE87" s="147"/>
      <c r="AF87" s="147"/>
      <c r="AG87" s="147" t="s">
        <v>117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5">
      <c r="A88" s="154"/>
      <c r="B88" s="155"/>
      <c r="C88" s="184" t="s">
        <v>489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119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5">
      <c r="A89" s="154"/>
      <c r="B89" s="155"/>
      <c r="C89" s="184" t="s">
        <v>490</v>
      </c>
      <c r="D89" s="158"/>
      <c r="E89" s="159">
        <v>7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119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ht="20" outlineLevel="1" x14ac:dyDescent="0.25">
      <c r="A90" s="168">
        <v>33</v>
      </c>
      <c r="B90" s="169" t="s">
        <v>226</v>
      </c>
      <c r="C90" s="183" t="s">
        <v>227</v>
      </c>
      <c r="D90" s="170" t="s">
        <v>112</v>
      </c>
      <c r="E90" s="171">
        <v>22</v>
      </c>
      <c r="F90" s="172"/>
      <c r="G90" s="173">
        <f>ROUND(E90*F90,2)</f>
        <v>0</v>
      </c>
      <c r="H90" s="172">
        <v>0</v>
      </c>
      <c r="I90" s="173">
        <f>ROUND(E90*H90,2)</f>
        <v>0</v>
      </c>
      <c r="J90" s="172">
        <v>585.4</v>
      </c>
      <c r="K90" s="173">
        <f>ROUND(E90*J90,2)</f>
        <v>12878.8</v>
      </c>
      <c r="L90" s="173">
        <v>21</v>
      </c>
      <c r="M90" s="173">
        <f>G90*(1+L90/100)</f>
        <v>0</v>
      </c>
      <c r="N90" s="171">
        <v>3.6700000000000001E-3</v>
      </c>
      <c r="O90" s="171">
        <f>ROUND(E90*N90,2)</f>
        <v>0.08</v>
      </c>
      <c r="P90" s="171">
        <v>0</v>
      </c>
      <c r="Q90" s="171">
        <f>ROUND(E90*P90,2)</f>
        <v>0</v>
      </c>
      <c r="R90" s="173"/>
      <c r="S90" s="173" t="s">
        <v>113</v>
      </c>
      <c r="T90" s="174" t="s">
        <v>114</v>
      </c>
      <c r="U90" s="157">
        <v>0</v>
      </c>
      <c r="V90" s="157">
        <f>ROUND(E90*U90,2)</f>
        <v>0</v>
      </c>
      <c r="W90" s="157"/>
      <c r="X90" s="157" t="s">
        <v>115</v>
      </c>
      <c r="Y90" s="157" t="s">
        <v>116</v>
      </c>
      <c r="Z90" s="147"/>
      <c r="AA90" s="147"/>
      <c r="AB90" s="147"/>
      <c r="AC90" s="147"/>
      <c r="AD90" s="147"/>
      <c r="AE90" s="147"/>
      <c r="AF90" s="147"/>
      <c r="AG90" s="147" t="s">
        <v>117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5">
      <c r="A91" s="154"/>
      <c r="B91" s="155"/>
      <c r="C91" s="184" t="s">
        <v>493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119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5">
      <c r="A92" s="154"/>
      <c r="B92" s="155"/>
      <c r="C92" s="184" t="s">
        <v>298</v>
      </c>
      <c r="D92" s="158"/>
      <c r="E92" s="159">
        <v>22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119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0" outlineLevel="1" x14ac:dyDescent="0.25">
      <c r="A93" s="168">
        <v>34</v>
      </c>
      <c r="B93" s="169" t="s">
        <v>556</v>
      </c>
      <c r="C93" s="183" t="s">
        <v>557</v>
      </c>
      <c r="D93" s="170" t="s">
        <v>112</v>
      </c>
      <c r="E93" s="171">
        <v>154</v>
      </c>
      <c r="F93" s="172"/>
      <c r="G93" s="173">
        <f>ROUND(E93*F93,2)</f>
        <v>0</v>
      </c>
      <c r="H93" s="172">
        <v>0</v>
      </c>
      <c r="I93" s="173">
        <f>ROUND(E93*H93,2)</f>
        <v>0</v>
      </c>
      <c r="J93" s="172">
        <v>660.5</v>
      </c>
      <c r="K93" s="173">
        <f>ROUND(E93*J93,2)</f>
        <v>101717</v>
      </c>
      <c r="L93" s="173">
        <v>21</v>
      </c>
      <c r="M93" s="173">
        <f>G93*(1+L93/100)</f>
        <v>0</v>
      </c>
      <c r="N93" s="171">
        <v>4.28E-3</v>
      </c>
      <c r="O93" s="171">
        <f>ROUND(E93*N93,2)</f>
        <v>0.66</v>
      </c>
      <c r="P93" s="171">
        <v>0</v>
      </c>
      <c r="Q93" s="171">
        <f>ROUND(E93*P93,2)</f>
        <v>0</v>
      </c>
      <c r="R93" s="173"/>
      <c r="S93" s="173" t="s">
        <v>113</v>
      </c>
      <c r="T93" s="174" t="s">
        <v>114</v>
      </c>
      <c r="U93" s="157">
        <v>0</v>
      </c>
      <c r="V93" s="157">
        <f>ROUND(E93*U93,2)</f>
        <v>0</v>
      </c>
      <c r="W93" s="157"/>
      <c r="X93" s="157" t="s">
        <v>115</v>
      </c>
      <c r="Y93" s="157" t="s">
        <v>116</v>
      </c>
      <c r="Z93" s="147"/>
      <c r="AA93" s="147"/>
      <c r="AB93" s="147"/>
      <c r="AC93" s="147"/>
      <c r="AD93" s="147"/>
      <c r="AE93" s="147"/>
      <c r="AF93" s="147"/>
      <c r="AG93" s="147" t="s">
        <v>117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2" x14ac:dyDescent="0.25">
      <c r="A94" s="154"/>
      <c r="B94" s="155"/>
      <c r="C94" s="184" t="s">
        <v>496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119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5">
      <c r="A95" s="154"/>
      <c r="B95" s="155"/>
      <c r="C95" s="184" t="s">
        <v>497</v>
      </c>
      <c r="D95" s="158"/>
      <c r="E95" s="159">
        <v>154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119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0" outlineLevel="1" x14ac:dyDescent="0.25">
      <c r="A96" s="168">
        <v>35</v>
      </c>
      <c r="B96" s="169" t="s">
        <v>558</v>
      </c>
      <c r="C96" s="183" t="s">
        <v>559</v>
      </c>
      <c r="D96" s="170" t="s">
        <v>112</v>
      </c>
      <c r="E96" s="171">
        <v>50</v>
      </c>
      <c r="F96" s="172"/>
      <c r="G96" s="173">
        <f>ROUND(E96*F96,2)</f>
        <v>0</v>
      </c>
      <c r="H96" s="172">
        <v>0</v>
      </c>
      <c r="I96" s="173">
        <f>ROUND(E96*H96,2)</f>
        <v>0</v>
      </c>
      <c r="J96" s="172">
        <v>843.2</v>
      </c>
      <c r="K96" s="173">
        <f>ROUND(E96*J96,2)</f>
        <v>42160</v>
      </c>
      <c r="L96" s="173">
        <v>21</v>
      </c>
      <c r="M96" s="173">
        <f>G96*(1+L96/100)</f>
        <v>0</v>
      </c>
      <c r="N96" s="171">
        <v>5.94E-3</v>
      </c>
      <c r="O96" s="171">
        <f>ROUND(E96*N96,2)</f>
        <v>0.3</v>
      </c>
      <c r="P96" s="171">
        <v>0</v>
      </c>
      <c r="Q96" s="171">
        <f>ROUND(E96*P96,2)</f>
        <v>0</v>
      </c>
      <c r="R96" s="173"/>
      <c r="S96" s="173" t="s">
        <v>113</v>
      </c>
      <c r="T96" s="174" t="s">
        <v>114</v>
      </c>
      <c r="U96" s="157">
        <v>0</v>
      </c>
      <c r="V96" s="157">
        <f>ROUND(E96*U96,2)</f>
        <v>0</v>
      </c>
      <c r="W96" s="157"/>
      <c r="X96" s="157" t="s">
        <v>115</v>
      </c>
      <c r="Y96" s="157" t="s">
        <v>116</v>
      </c>
      <c r="Z96" s="147"/>
      <c r="AA96" s="147"/>
      <c r="AB96" s="147"/>
      <c r="AC96" s="147"/>
      <c r="AD96" s="147"/>
      <c r="AE96" s="147"/>
      <c r="AF96" s="147"/>
      <c r="AG96" s="147" t="s">
        <v>117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2" x14ac:dyDescent="0.25">
      <c r="A97" s="154"/>
      <c r="B97" s="155"/>
      <c r="C97" s="184" t="s">
        <v>500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119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5">
      <c r="A98" s="154"/>
      <c r="B98" s="155"/>
      <c r="C98" s="184" t="s">
        <v>501</v>
      </c>
      <c r="D98" s="158"/>
      <c r="E98" s="159">
        <v>50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119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0" outlineLevel="1" x14ac:dyDescent="0.25">
      <c r="A99" s="168">
        <v>36</v>
      </c>
      <c r="B99" s="169" t="s">
        <v>560</v>
      </c>
      <c r="C99" s="183" t="s">
        <v>561</v>
      </c>
      <c r="D99" s="170" t="s">
        <v>112</v>
      </c>
      <c r="E99" s="171">
        <v>97</v>
      </c>
      <c r="F99" s="172"/>
      <c r="G99" s="173">
        <f>ROUND(E99*F99,2)</f>
        <v>0</v>
      </c>
      <c r="H99" s="172">
        <v>0</v>
      </c>
      <c r="I99" s="173">
        <f>ROUND(E99*H99,2)</f>
        <v>0</v>
      </c>
      <c r="J99" s="172">
        <v>1306.9000000000001</v>
      </c>
      <c r="K99" s="173">
        <f>ROUND(E99*J99,2)</f>
        <v>126769.3</v>
      </c>
      <c r="L99" s="173">
        <v>21</v>
      </c>
      <c r="M99" s="173">
        <f>G99*(1+L99/100)</f>
        <v>0</v>
      </c>
      <c r="N99" s="171">
        <v>7.3000000000000001E-3</v>
      </c>
      <c r="O99" s="171">
        <f>ROUND(E99*N99,2)</f>
        <v>0.71</v>
      </c>
      <c r="P99" s="171">
        <v>0</v>
      </c>
      <c r="Q99" s="171">
        <f>ROUND(E99*P99,2)</f>
        <v>0</v>
      </c>
      <c r="R99" s="173"/>
      <c r="S99" s="173" t="s">
        <v>113</v>
      </c>
      <c r="T99" s="174" t="s">
        <v>114</v>
      </c>
      <c r="U99" s="157">
        <v>0</v>
      </c>
      <c r="V99" s="157">
        <f>ROUND(E99*U99,2)</f>
        <v>0</v>
      </c>
      <c r="W99" s="157"/>
      <c r="X99" s="157" t="s">
        <v>115</v>
      </c>
      <c r="Y99" s="157" t="s">
        <v>116</v>
      </c>
      <c r="Z99" s="147"/>
      <c r="AA99" s="147"/>
      <c r="AB99" s="147"/>
      <c r="AC99" s="147"/>
      <c r="AD99" s="147"/>
      <c r="AE99" s="147"/>
      <c r="AF99" s="147"/>
      <c r="AG99" s="147" t="s">
        <v>117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5">
      <c r="A100" s="154"/>
      <c r="B100" s="155"/>
      <c r="C100" s="184" t="s">
        <v>504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119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5">
      <c r="A101" s="154"/>
      <c r="B101" s="155"/>
      <c r="C101" s="184" t="s">
        <v>505</v>
      </c>
      <c r="D101" s="158"/>
      <c r="E101" s="159">
        <v>97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119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0" outlineLevel="1" x14ac:dyDescent="0.25">
      <c r="A102" s="168">
        <v>37</v>
      </c>
      <c r="B102" s="169" t="s">
        <v>562</v>
      </c>
      <c r="C102" s="183" t="s">
        <v>563</v>
      </c>
      <c r="D102" s="170" t="s">
        <v>164</v>
      </c>
      <c r="E102" s="171">
        <v>6</v>
      </c>
      <c r="F102" s="172"/>
      <c r="G102" s="173">
        <f>ROUND(E102*F102,2)</f>
        <v>0</v>
      </c>
      <c r="H102" s="172">
        <v>0</v>
      </c>
      <c r="I102" s="173">
        <f>ROUND(E102*H102,2)</f>
        <v>0</v>
      </c>
      <c r="J102" s="172">
        <v>1363.6</v>
      </c>
      <c r="K102" s="173">
        <f>ROUND(E102*J102,2)</f>
        <v>8181.6</v>
      </c>
      <c r="L102" s="173">
        <v>21</v>
      </c>
      <c r="M102" s="173">
        <f>G102*(1+L102/100)</f>
        <v>0</v>
      </c>
      <c r="N102" s="171">
        <v>2.1900000000000001E-3</v>
      </c>
      <c r="O102" s="171">
        <f>ROUND(E102*N102,2)</f>
        <v>0.01</v>
      </c>
      <c r="P102" s="171">
        <v>0</v>
      </c>
      <c r="Q102" s="171">
        <f>ROUND(E102*P102,2)</f>
        <v>0</v>
      </c>
      <c r="R102" s="173"/>
      <c r="S102" s="173" t="s">
        <v>113</v>
      </c>
      <c r="T102" s="174" t="s">
        <v>114</v>
      </c>
      <c r="U102" s="157">
        <v>0</v>
      </c>
      <c r="V102" s="157">
        <f>ROUND(E102*U102,2)</f>
        <v>0</v>
      </c>
      <c r="W102" s="157"/>
      <c r="X102" s="157" t="s">
        <v>115</v>
      </c>
      <c r="Y102" s="157" t="s">
        <v>116</v>
      </c>
      <c r="Z102" s="147"/>
      <c r="AA102" s="147"/>
      <c r="AB102" s="147"/>
      <c r="AC102" s="147"/>
      <c r="AD102" s="147"/>
      <c r="AE102" s="147"/>
      <c r="AF102" s="147"/>
      <c r="AG102" s="147" t="s">
        <v>117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2" x14ac:dyDescent="0.25">
      <c r="A103" s="154"/>
      <c r="B103" s="155"/>
      <c r="C103" s="184" t="s">
        <v>547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119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5">
      <c r="A104" s="154"/>
      <c r="B104" s="155"/>
      <c r="C104" s="184" t="s">
        <v>263</v>
      </c>
      <c r="D104" s="158"/>
      <c r="E104" s="159">
        <v>6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119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5">
      <c r="A105" s="168">
        <v>38</v>
      </c>
      <c r="B105" s="169" t="s">
        <v>233</v>
      </c>
      <c r="C105" s="183" t="s">
        <v>234</v>
      </c>
      <c r="D105" s="170" t="s">
        <v>112</v>
      </c>
      <c r="E105" s="171">
        <v>271</v>
      </c>
      <c r="F105" s="172"/>
      <c r="G105" s="173">
        <f>ROUND(E105*F105,2)</f>
        <v>0</v>
      </c>
      <c r="H105" s="172">
        <v>0</v>
      </c>
      <c r="I105" s="173">
        <f>ROUND(E105*H105,2)</f>
        <v>0</v>
      </c>
      <c r="J105" s="172">
        <v>12.5</v>
      </c>
      <c r="K105" s="173">
        <f>ROUND(E105*J105,2)</f>
        <v>3387.5</v>
      </c>
      <c r="L105" s="173">
        <v>21</v>
      </c>
      <c r="M105" s="173">
        <f>G105*(1+L105/100)</f>
        <v>0</v>
      </c>
      <c r="N105" s="171">
        <v>0</v>
      </c>
      <c r="O105" s="171">
        <f>ROUND(E105*N105,2)</f>
        <v>0</v>
      </c>
      <c r="P105" s="171">
        <v>0</v>
      </c>
      <c r="Q105" s="171">
        <f>ROUND(E105*P105,2)</f>
        <v>0</v>
      </c>
      <c r="R105" s="173"/>
      <c r="S105" s="173" t="s">
        <v>113</v>
      </c>
      <c r="T105" s="174" t="s">
        <v>114</v>
      </c>
      <c r="U105" s="157">
        <v>0</v>
      </c>
      <c r="V105" s="157">
        <f>ROUND(E105*U105,2)</f>
        <v>0</v>
      </c>
      <c r="W105" s="157"/>
      <c r="X105" s="157" t="s">
        <v>115</v>
      </c>
      <c r="Y105" s="157" t="s">
        <v>116</v>
      </c>
      <c r="Z105" s="147"/>
      <c r="AA105" s="147"/>
      <c r="AB105" s="147"/>
      <c r="AC105" s="147"/>
      <c r="AD105" s="147"/>
      <c r="AE105" s="147"/>
      <c r="AF105" s="147"/>
      <c r="AG105" s="147" t="s">
        <v>117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2" x14ac:dyDescent="0.25">
      <c r="A106" s="154"/>
      <c r="B106" s="155"/>
      <c r="C106" s="184" t="s">
        <v>564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119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5">
      <c r="A107" s="154"/>
      <c r="B107" s="155"/>
      <c r="C107" s="184" t="s">
        <v>565</v>
      </c>
      <c r="D107" s="158"/>
      <c r="E107" s="159">
        <v>271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119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ht="20" outlineLevel="1" x14ac:dyDescent="0.25">
      <c r="A108" s="168">
        <v>39</v>
      </c>
      <c r="B108" s="169" t="s">
        <v>566</v>
      </c>
      <c r="C108" s="183" t="s">
        <v>567</v>
      </c>
      <c r="D108" s="170" t="s">
        <v>112</v>
      </c>
      <c r="E108" s="171">
        <v>50</v>
      </c>
      <c r="F108" s="172"/>
      <c r="G108" s="173">
        <f>ROUND(E108*F108,2)</f>
        <v>0</v>
      </c>
      <c r="H108" s="172">
        <v>0</v>
      </c>
      <c r="I108" s="173">
        <f>ROUND(E108*H108,2)</f>
        <v>0</v>
      </c>
      <c r="J108" s="172">
        <v>19.100000000000001</v>
      </c>
      <c r="K108" s="173">
        <f>ROUND(E108*J108,2)</f>
        <v>955</v>
      </c>
      <c r="L108" s="173">
        <v>21</v>
      </c>
      <c r="M108" s="173">
        <f>G108*(1+L108/100)</f>
        <v>0</v>
      </c>
      <c r="N108" s="171">
        <v>0</v>
      </c>
      <c r="O108" s="171">
        <f>ROUND(E108*N108,2)</f>
        <v>0</v>
      </c>
      <c r="P108" s="171">
        <v>0</v>
      </c>
      <c r="Q108" s="171">
        <f>ROUND(E108*P108,2)</f>
        <v>0</v>
      </c>
      <c r="R108" s="173"/>
      <c r="S108" s="173" t="s">
        <v>113</v>
      </c>
      <c r="T108" s="174" t="s">
        <v>114</v>
      </c>
      <c r="U108" s="157">
        <v>0</v>
      </c>
      <c r="V108" s="157">
        <f>ROUND(E108*U108,2)</f>
        <v>0</v>
      </c>
      <c r="W108" s="157"/>
      <c r="X108" s="157" t="s">
        <v>115</v>
      </c>
      <c r="Y108" s="157" t="s">
        <v>116</v>
      </c>
      <c r="Z108" s="147"/>
      <c r="AA108" s="147"/>
      <c r="AB108" s="147"/>
      <c r="AC108" s="147"/>
      <c r="AD108" s="147"/>
      <c r="AE108" s="147"/>
      <c r="AF108" s="147"/>
      <c r="AG108" s="147" t="s">
        <v>117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2" x14ac:dyDescent="0.25">
      <c r="A109" s="154"/>
      <c r="B109" s="155"/>
      <c r="C109" s="184" t="s">
        <v>500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119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5">
      <c r="A110" s="154"/>
      <c r="B110" s="155"/>
      <c r="C110" s="184" t="s">
        <v>501</v>
      </c>
      <c r="D110" s="158"/>
      <c r="E110" s="159">
        <v>50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119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0" outlineLevel="1" x14ac:dyDescent="0.25">
      <c r="A111" s="168">
        <v>40</v>
      </c>
      <c r="B111" s="169" t="s">
        <v>568</v>
      </c>
      <c r="C111" s="183" t="s">
        <v>569</v>
      </c>
      <c r="D111" s="170" t="s">
        <v>112</v>
      </c>
      <c r="E111" s="171">
        <v>97</v>
      </c>
      <c r="F111" s="172"/>
      <c r="G111" s="173">
        <f>ROUND(E111*F111,2)</f>
        <v>0</v>
      </c>
      <c r="H111" s="172">
        <v>0</v>
      </c>
      <c r="I111" s="173">
        <f>ROUND(E111*H111,2)</f>
        <v>0</v>
      </c>
      <c r="J111" s="172">
        <v>28.3</v>
      </c>
      <c r="K111" s="173">
        <f>ROUND(E111*J111,2)</f>
        <v>2745.1</v>
      </c>
      <c r="L111" s="173">
        <v>21</v>
      </c>
      <c r="M111" s="173">
        <f>G111*(1+L111/100)</f>
        <v>0</v>
      </c>
      <c r="N111" s="171">
        <v>0</v>
      </c>
      <c r="O111" s="171">
        <f>ROUND(E111*N111,2)</f>
        <v>0</v>
      </c>
      <c r="P111" s="171">
        <v>0</v>
      </c>
      <c r="Q111" s="171">
        <f>ROUND(E111*P111,2)</f>
        <v>0</v>
      </c>
      <c r="R111" s="173"/>
      <c r="S111" s="173" t="s">
        <v>113</v>
      </c>
      <c r="T111" s="174" t="s">
        <v>114</v>
      </c>
      <c r="U111" s="157">
        <v>0</v>
      </c>
      <c r="V111" s="157">
        <f>ROUND(E111*U111,2)</f>
        <v>0</v>
      </c>
      <c r="W111" s="157"/>
      <c r="X111" s="157" t="s">
        <v>115</v>
      </c>
      <c r="Y111" s="157" t="s">
        <v>116</v>
      </c>
      <c r="Z111" s="147"/>
      <c r="AA111" s="147"/>
      <c r="AB111" s="147"/>
      <c r="AC111" s="147"/>
      <c r="AD111" s="147"/>
      <c r="AE111" s="147"/>
      <c r="AF111" s="147"/>
      <c r="AG111" s="147" t="s">
        <v>117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2" x14ac:dyDescent="0.25">
      <c r="A112" s="154"/>
      <c r="B112" s="155"/>
      <c r="C112" s="184" t="s">
        <v>504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119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5">
      <c r="A113" s="154"/>
      <c r="B113" s="155"/>
      <c r="C113" s="184" t="s">
        <v>505</v>
      </c>
      <c r="D113" s="158"/>
      <c r="E113" s="159">
        <v>97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119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0" outlineLevel="1" x14ac:dyDescent="0.25">
      <c r="A114" s="168">
        <v>41</v>
      </c>
      <c r="B114" s="169" t="s">
        <v>570</v>
      </c>
      <c r="C114" s="183" t="s">
        <v>571</v>
      </c>
      <c r="D114" s="170" t="s">
        <v>164</v>
      </c>
      <c r="E114" s="171">
        <v>4</v>
      </c>
      <c r="F114" s="172"/>
      <c r="G114" s="173">
        <f>ROUND(E114*F114,2)</f>
        <v>0</v>
      </c>
      <c r="H114" s="172">
        <v>0</v>
      </c>
      <c r="I114" s="173">
        <f>ROUND(E114*H114,2)</f>
        <v>0</v>
      </c>
      <c r="J114" s="172">
        <v>227.6</v>
      </c>
      <c r="K114" s="173">
        <f>ROUND(E114*J114,2)</f>
        <v>910.4</v>
      </c>
      <c r="L114" s="173">
        <v>21</v>
      </c>
      <c r="M114" s="173">
        <f>G114*(1+L114/100)</f>
        <v>0</v>
      </c>
      <c r="N114" s="171">
        <v>4.2999999999999999E-4</v>
      </c>
      <c r="O114" s="171">
        <f>ROUND(E114*N114,2)</f>
        <v>0</v>
      </c>
      <c r="P114" s="171">
        <v>0</v>
      </c>
      <c r="Q114" s="171">
        <f>ROUND(E114*P114,2)</f>
        <v>0</v>
      </c>
      <c r="R114" s="173"/>
      <c r="S114" s="173" t="s">
        <v>113</v>
      </c>
      <c r="T114" s="174" t="s">
        <v>114</v>
      </c>
      <c r="U114" s="157">
        <v>0</v>
      </c>
      <c r="V114" s="157">
        <f>ROUND(E114*U114,2)</f>
        <v>0</v>
      </c>
      <c r="W114" s="157"/>
      <c r="X114" s="157" t="s">
        <v>115</v>
      </c>
      <c r="Y114" s="157" t="s">
        <v>116</v>
      </c>
      <c r="Z114" s="147"/>
      <c r="AA114" s="147"/>
      <c r="AB114" s="147"/>
      <c r="AC114" s="147"/>
      <c r="AD114" s="147"/>
      <c r="AE114" s="147"/>
      <c r="AF114" s="147"/>
      <c r="AG114" s="147" t="s">
        <v>117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2" x14ac:dyDescent="0.25">
      <c r="A115" s="154"/>
      <c r="B115" s="155"/>
      <c r="C115" s="184" t="s">
        <v>530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119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5">
      <c r="A116" s="154"/>
      <c r="B116" s="155"/>
      <c r="C116" s="184" t="s">
        <v>153</v>
      </c>
      <c r="D116" s="158"/>
      <c r="E116" s="159">
        <v>4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119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5">
      <c r="A117" s="168">
        <v>42</v>
      </c>
      <c r="B117" s="169" t="s">
        <v>572</v>
      </c>
      <c r="C117" s="183" t="s">
        <v>573</v>
      </c>
      <c r="D117" s="170" t="s">
        <v>164</v>
      </c>
      <c r="E117" s="171">
        <v>6</v>
      </c>
      <c r="F117" s="172"/>
      <c r="G117" s="173">
        <f>ROUND(E117*F117,2)</f>
        <v>0</v>
      </c>
      <c r="H117" s="172">
        <v>0</v>
      </c>
      <c r="I117" s="173">
        <f>ROUND(E117*H117,2)</f>
        <v>0</v>
      </c>
      <c r="J117" s="172">
        <v>360.6</v>
      </c>
      <c r="K117" s="173">
        <f>ROUND(E117*J117,2)</f>
        <v>2163.6</v>
      </c>
      <c r="L117" s="173">
        <v>21</v>
      </c>
      <c r="M117" s="173">
        <f>G117*(1+L117/100)</f>
        <v>0</v>
      </c>
      <c r="N117" s="171">
        <v>6.7000000000000002E-4</v>
      </c>
      <c r="O117" s="171">
        <f>ROUND(E117*N117,2)</f>
        <v>0</v>
      </c>
      <c r="P117" s="171">
        <v>0</v>
      </c>
      <c r="Q117" s="171">
        <f>ROUND(E117*P117,2)</f>
        <v>0</v>
      </c>
      <c r="R117" s="173"/>
      <c r="S117" s="173" t="s">
        <v>113</v>
      </c>
      <c r="T117" s="174" t="s">
        <v>114</v>
      </c>
      <c r="U117" s="157">
        <v>0</v>
      </c>
      <c r="V117" s="157">
        <f>ROUND(E117*U117,2)</f>
        <v>0</v>
      </c>
      <c r="W117" s="157"/>
      <c r="X117" s="157" t="s">
        <v>115</v>
      </c>
      <c r="Y117" s="157" t="s">
        <v>116</v>
      </c>
      <c r="Z117" s="147"/>
      <c r="AA117" s="147"/>
      <c r="AB117" s="147"/>
      <c r="AC117" s="147"/>
      <c r="AD117" s="147"/>
      <c r="AE117" s="147"/>
      <c r="AF117" s="147"/>
      <c r="AG117" s="147" t="s">
        <v>117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2" x14ac:dyDescent="0.25">
      <c r="A118" s="154"/>
      <c r="B118" s="155"/>
      <c r="C118" s="184" t="s">
        <v>547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119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5">
      <c r="A119" s="154"/>
      <c r="B119" s="155"/>
      <c r="C119" s="184" t="s">
        <v>263</v>
      </c>
      <c r="D119" s="158"/>
      <c r="E119" s="159">
        <v>6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119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0" outlineLevel="1" x14ac:dyDescent="0.25">
      <c r="A120" s="175">
        <v>43</v>
      </c>
      <c r="B120" s="176" t="s">
        <v>249</v>
      </c>
      <c r="C120" s="185" t="s">
        <v>250</v>
      </c>
      <c r="D120" s="177" t="s">
        <v>0</v>
      </c>
      <c r="E120" s="178">
        <v>3322.096</v>
      </c>
      <c r="F120" s="179"/>
      <c r="G120" s="180">
        <f>ROUND(E120*F120,2)</f>
        <v>0</v>
      </c>
      <c r="H120" s="179">
        <v>0</v>
      </c>
      <c r="I120" s="180">
        <f>ROUND(E120*H120,2)</f>
        <v>0</v>
      </c>
      <c r="J120" s="179">
        <v>1.75</v>
      </c>
      <c r="K120" s="180">
        <f>ROUND(E120*J120,2)</f>
        <v>5813.67</v>
      </c>
      <c r="L120" s="180">
        <v>21</v>
      </c>
      <c r="M120" s="180">
        <f>G120*(1+L120/100)</f>
        <v>0</v>
      </c>
      <c r="N120" s="178">
        <v>0</v>
      </c>
      <c r="O120" s="178">
        <f>ROUND(E120*N120,2)</f>
        <v>0</v>
      </c>
      <c r="P120" s="178">
        <v>0</v>
      </c>
      <c r="Q120" s="178">
        <f>ROUND(E120*P120,2)</f>
        <v>0</v>
      </c>
      <c r="R120" s="180"/>
      <c r="S120" s="180" t="s">
        <v>113</v>
      </c>
      <c r="T120" s="181" t="s">
        <v>114</v>
      </c>
      <c r="U120" s="157">
        <v>0</v>
      </c>
      <c r="V120" s="157">
        <f>ROUND(E120*U120,2)</f>
        <v>0</v>
      </c>
      <c r="W120" s="157"/>
      <c r="X120" s="157" t="s">
        <v>115</v>
      </c>
      <c r="Y120" s="157" t="s">
        <v>116</v>
      </c>
      <c r="Z120" s="147"/>
      <c r="AA120" s="147"/>
      <c r="AB120" s="147"/>
      <c r="AC120" s="147"/>
      <c r="AD120" s="147"/>
      <c r="AE120" s="147"/>
      <c r="AF120" s="147"/>
      <c r="AG120" s="147" t="s">
        <v>117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ht="13" x14ac:dyDescent="0.25">
      <c r="A121" s="161" t="s">
        <v>108</v>
      </c>
      <c r="B121" s="162" t="s">
        <v>70</v>
      </c>
      <c r="C121" s="182" t="s">
        <v>71</v>
      </c>
      <c r="D121" s="163"/>
      <c r="E121" s="164"/>
      <c r="F121" s="165"/>
      <c r="G121" s="165">
        <f>SUMIF(AG122:AG200,"&lt;&gt;NOR",G122:G200)</f>
        <v>0</v>
      </c>
      <c r="H121" s="165"/>
      <c r="I121" s="165">
        <f>SUM(I122:I200)</f>
        <v>138824</v>
      </c>
      <c r="J121" s="165"/>
      <c r="K121" s="165">
        <f>SUM(K122:K200)</f>
        <v>31849.77</v>
      </c>
      <c r="L121" s="165"/>
      <c r="M121" s="165">
        <f>SUM(M122:M200)</f>
        <v>0</v>
      </c>
      <c r="N121" s="164"/>
      <c r="O121" s="164">
        <f>SUM(O122:O200)</f>
        <v>0.05</v>
      </c>
      <c r="P121" s="164"/>
      <c r="Q121" s="164">
        <f>SUM(Q122:Q200)</f>
        <v>0</v>
      </c>
      <c r="R121" s="165"/>
      <c r="S121" s="165"/>
      <c r="T121" s="166"/>
      <c r="U121" s="160"/>
      <c r="V121" s="160">
        <f>SUM(V122:V200)</f>
        <v>0</v>
      </c>
      <c r="W121" s="160"/>
      <c r="X121" s="160"/>
      <c r="Y121" s="160"/>
      <c r="AG121" t="s">
        <v>109</v>
      </c>
    </row>
    <row r="122" spans="1:60" outlineLevel="1" x14ac:dyDescent="0.25">
      <c r="A122" s="168">
        <v>44</v>
      </c>
      <c r="B122" s="169" t="s">
        <v>574</v>
      </c>
      <c r="C122" s="183" t="s">
        <v>575</v>
      </c>
      <c r="D122" s="170" t="s">
        <v>164</v>
      </c>
      <c r="E122" s="171">
        <v>4</v>
      </c>
      <c r="F122" s="172"/>
      <c r="G122" s="173">
        <f>ROUND(E122*F122,2)</f>
        <v>0</v>
      </c>
      <c r="H122" s="172">
        <v>1243</v>
      </c>
      <c r="I122" s="173">
        <f>ROUND(E122*H122,2)</f>
        <v>4972</v>
      </c>
      <c r="J122" s="172">
        <v>0</v>
      </c>
      <c r="K122" s="173">
        <f>ROUND(E122*J122,2)</f>
        <v>0</v>
      </c>
      <c r="L122" s="173">
        <v>21</v>
      </c>
      <c r="M122" s="173">
        <f>G122*(1+L122/100)</f>
        <v>0</v>
      </c>
      <c r="N122" s="171">
        <v>0</v>
      </c>
      <c r="O122" s="171">
        <f>ROUND(E122*N122,2)</f>
        <v>0</v>
      </c>
      <c r="P122" s="171">
        <v>0</v>
      </c>
      <c r="Q122" s="171">
        <f>ROUND(E122*P122,2)</f>
        <v>0</v>
      </c>
      <c r="R122" s="173"/>
      <c r="S122" s="173" t="s">
        <v>123</v>
      </c>
      <c r="T122" s="174" t="s">
        <v>124</v>
      </c>
      <c r="U122" s="157">
        <v>0</v>
      </c>
      <c r="V122" s="157">
        <f>ROUND(E122*U122,2)</f>
        <v>0</v>
      </c>
      <c r="W122" s="157"/>
      <c r="X122" s="157" t="s">
        <v>125</v>
      </c>
      <c r="Y122" s="157" t="s">
        <v>116</v>
      </c>
      <c r="Z122" s="147"/>
      <c r="AA122" s="147"/>
      <c r="AB122" s="147"/>
      <c r="AC122" s="147"/>
      <c r="AD122" s="147"/>
      <c r="AE122" s="147"/>
      <c r="AF122" s="147"/>
      <c r="AG122" s="147" t="s">
        <v>126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2" x14ac:dyDescent="0.25">
      <c r="A123" s="154"/>
      <c r="B123" s="155"/>
      <c r="C123" s="184" t="s">
        <v>530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119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5">
      <c r="A124" s="154"/>
      <c r="B124" s="155"/>
      <c r="C124" s="184" t="s">
        <v>153</v>
      </c>
      <c r="D124" s="158"/>
      <c r="E124" s="159">
        <v>4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119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5">
      <c r="A125" s="168">
        <v>45</v>
      </c>
      <c r="B125" s="169" t="s">
        <v>267</v>
      </c>
      <c r="C125" s="183" t="s">
        <v>268</v>
      </c>
      <c r="D125" s="170" t="s">
        <v>164</v>
      </c>
      <c r="E125" s="171">
        <v>22</v>
      </c>
      <c r="F125" s="172"/>
      <c r="G125" s="173">
        <f>ROUND(E125*F125,2)</f>
        <v>0</v>
      </c>
      <c r="H125" s="172">
        <v>171</v>
      </c>
      <c r="I125" s="173">
        <f>ROUND(E125*H125,2)</f>
        <v>3762</v>
      </c>
      <c r="J125" s="172">
        <v>0</v>
      </c>
      <c r="K125" s="173">
        <f>ROUND(E125*J125,2)</f>
        <v>0</v>
      </c>
      <c r="L125" s="173">
        <v>21</v>
      </c>
      <c r="M125" s="173">
        <f>G125*(1+L125/100)</f>
        <v>0</v>
      </c>
      <c r="N125" s="171">
        <v>0</v>
      </c>
      <c r="O125" s="171">
        <f>ROUND(E125*N125,2)</f>
        <v>0</v>
      </c>
      <c r="P125" s="171">
        <v>0</v>
      </c>
      <c r="Q125" s="171">
        <f>ROUND(E125*P125,2)</f>
        <v>0</v>
      </c>
      <c r="R125" s="173"/>
      <c r="S125" s="173" t="s">
        <v>123</v>
      </c>
      <c r="T125" s="174" t="s">
        <v>124</v>
      </c>
      <c r="U125" s="157">
        <v>0</v>
      </c>
      <c r="V125" s="157">
        <f>ROUND(E125*U125,2)</f>
        <v>0</v>
      </c>
      <c r="W125" s="157"/>
      <c r="X125" s="157" t="s">
        <v>125</v>
      </c>
      <c r="Y125" s="157" t="s">
        <v>116</v>
      </c>
      <c r="Z125" s="147"/>
      <c r="AA125" s="147"/>
      <c r="AB125" s="147"/>
      <c r="AC125" s="147"/>
      <c r="AD125" s="147"/>
      <c r="AE125" s="147"/>
      <c r="AF125" s="147"/>
      <c r="AG125" s="147" t="s">
        <v>126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2" x14ac:dyDescent="0.25">
      <c r="A126" s="154"/>
      <c r="B126" s="155"/>
      <c r="C126" s="184" t="s">
        <v>493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119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5">
      <c r="A127" s="154"/>
      <c r="B127" s="155"/>
      <c r="C127" s="184" t="s">
        <v>298</v>
      </c>
      <c r="D127" s="158"/>
      <c r="E127" s="159">
        <v>22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119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5">
      <c r="A128" s="168">
        <v>46</v>
      </c>
      <c r="B128" s="169" t="s">
        <v>576</v>
      </c>
      <c r="C128" s="183" t="s">
        <v>577</v>
      </c>
      <c r="D128" s="170" t="s">
        <v>164</v>
      </c>
      <c r="E128" s="171">
        <v>22</v>
      </c>
      <c r="F128" s="172"/>
      <c r="G128" s="173">
        <f>ROUND(E128*F128,2)</f>
        <v>0</v>
      </c>
      <c r="H128" s="172">
        <v>234</v>
      </c>
      <c r="I128" s="173">
        <f>ROUND(E128*H128,2)</f>
        <v>5148</v>
      </c>
      <c r="J128" s="172">
        <v>0</v>
      </c>
      <c r="K128" s="173">
        <f>ROUND(E128*J128,2)</f>
        <v>0</v>
      </c>
      <c r="L128" s="173">
        <v>21</v>
      </c>
      <c r="M128" s="173">
        <f>G128*(1+L128/100)</f>
        <v>0</v>
      </c>
      <c r="N128" s="171">
        <v>0</v>
      </c>
      <c r="O128" s="171">
        <f>ROUND(E128*N128,2)</f>
        <v>0</v>
      </c>
      <c r="P128" s="171">
        <v>0</v>
      </c>
      <c r="Q128" s="171">
        <f>ROUND(E128*P128,2)</f>
        <v>0</v>
      </c>
      <c r="R128" s="173"/>
      <c r="S128" s="173" t="s">
        <v>123</v>
      </c>
      <c r="T128" s="174" t="s">
        <v>124</v>
      </c>
      <c r="U128" s="157">
        <v>0</v>
      </c>
      <c r="V128" s="157">
        <f>ROUND(E128*U128,2)</f>
        <v>0</v>
      </c>
      <c r="W128" s="157"/>
      <c r="X128" s="157" t="s">
        <v>125</v>
      </c>
      <c r="Y128" s="157" t="s">
        <v>116</v>
      </c>
      <c r="Z128" s="147"/>
      <c r="AA128" s="147"/>
      <c r="AB128" s="147"/>
      <c r="AC128" s="147"/>
      <c r="AD128" s="147"/>
      <c r="AE128" s="147"/>
      <c r="AF128" s="147"/>
      <c r="AG128" s="147" t="s">
        <v>126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2" x14ac:dyDescent="0.25">
      <c r="A129" s="154"/>
      <c r="B129" s="155"/>
      <c r="C129" s="184" t="s">
        <v>493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119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5">
      <c r="A130" s="154"/>
      <c r="B130" s="155"/>
      <c r="C130" s="184" t="s">
        <v>298</v>
      </c>
      <c r="D130" s="158"/>
      <c r="E130" s="159">
        <v>22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119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5">
      <c r="A131" s="168">
        <v>47</v>
      </c>
      <c r="B131" s="169" t="s">
        <v>578</v>
      </c>
      <c r="C131" s="183" t="s">
        <v>579</v>
      </c>
      <c r="D131" s="170" t="s">
        <v>164</v>
      </c>
      <c r="E131" s="171">
        <v>8</v>
      </c>
      <c r="F131" s="172"/>
      <c r="G131" s="173">
        <f>ROUND(E131*F131,2)</f>
        <v>0</v>
      </c>
      <c r="H131" s="172">
        <v>941</v>
      </c>
      <c r="I131" s="173">
        <f>ROUND(E131*H131,2)</f>
        <v>7528</v>
      </c>
      <c r="J131" s="172">
        <v>0</v>
      </c>
      <c r="K131" s="173">
        <f>ROUND(E131*J131,2)</f>
        <v>0</v>
      </c>
      <c r="L131" s="173">
        <v>21</v>
      </c>
      <c r="M131" s="173">
        <f>G131*(1+L131/100)</f>
        <v>0</v>
      </c>
      <c r="N131" s="171">
        <v>0</v>
      </c>
      <c r="O131" s="171">
        <f>ROUND(E131*N131,2)</f>
        <v>0</v>
      </c>
      <c r="P131" s="171">
        <v>0</v>
      </c>
      <c r="Q131" s="171">
        <f>ROUND(E131*P131,2)</f>
        <v>0</v>
      </c>
      <c r="R131" s="173"/>
      <c r="S131" s="173" t="s">
        <v>123</v>
      </c>
      <c r="T131" s="174" t="s">
        <v>124</v>
      </c>
      <c r="U131" s="157">
        <v>0</v>
      </c>
      <c r="V131" s="157">
        <f>ROUND(E131*U131,2)</f>
        <v>0</v>
      </c>
      <c r="W131" s="157"/>
      <c r="X131" s="157" t="s">
        <v>125</v>
      </c>
      <c r="Y131" s="157" t="s">
        <v>116</v>
      </c>
      <c r="Z131" s="147"/>
      <c r="AA131" s="147"/>
      <c r="AB131" s="147"/>
      <c r="AC131" s="147"/>
      <c r="AD131" s="147"/>
      <c r="AE131" s="147"/>
      <c r="AF131" s="147"/>
      <c r="AG131" s="147" t="s">
        <v>126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5">
      <c r="A132" s="154"/>
      <c r="B132" s="155"/>
      <c r="C132" s="184" t="s">
        <v>580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119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5">
      <c r="A133" s="154"/>
      <c r="B133" s="155"/>
      <c r="C133" s="184" t="s">
        <v>274</v>
      </c>
      <c r="D133" s="158"/>
      <c r="E133" s="159">
        <v>8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119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5">
      <c r="A134" s="168">
        <v>48</v>
      </c>
      <c r="B134" s="169" t="s">
        <v>581</v>
      </c>
      <c r="C134" s="183" t="s">
        <v>582</v>
      </c>
      <c r="D134" s="170" t="s">
        <v>164</v>
      </c>
      <c r="E134" s="171">
        <v>6</v>
      </c>
      <c r="F134" s="172"/>
      <c r="G134" s="173">
        <f>ROUND(E134*F134,2)</f>
        <v>0</v>
      </c>
      <c r="H134" s="172">
        <v>1570</v>
      </c>
      <c r="I134" s="173">
        <f>ROUND(E134*H134,2)</f>
        <v>9420</v>
      </c>
      <c r="J134" s="172">
        <v>0</v>
      </c>
      <c r="K134" s="173">
        <f>ROUND(E134*J134,2)</f>
        <v>0</v>
      </c>
      <c r="L134" s="173">
        <v>21</v>
      </c>
      <c r="M134" s="173">
        <f>G134*(1+L134/100)</f>
        <v>0</v>
      </c>
      <c r="N134" s="171">
        <v>0</v>
      </c>
      <c r="O134" s="171">
        <f>ROUND(E134*N134,2)</f>
        <v>0</v>
      </c>
      <c r="P134" s="171">
        <v>0</v>
      </c>
      <c r="Q134" s="171">
        <f>ROUND(E134*P134,2)</f>
        <v>0</v>
      </c>
      <c r="R134" s="173"/>
      <c r="S134" s="173" t="s">
        <v>123</v>
      </c>
      <c r="T134" s="174" t="s">
        <v>124</v>
      </c>
      <c r="U134" s="157">
        <v>0</v>
      </c>
      <c r="V134" s="157">
        <f>ROUND(E134*U134,2)</f>
        <v>0</v>
      </c>
      <c r="W134" s="157"/>
      <c r="X134" s="157" t="s">
        <v>125</v>
      </c>
      <c r="Y134" s="157" t="s">
        <v>116</v>
      </c>
      <c r="Z134" s="147"/>
      <c r="AA134" s="147"/>
      <c r="AB134" s="147"/>
      <c r="AC134" s="147"/>
      <c r="AD134" s="147"/>
      <c r="AE134" s="147"/>
      <c r="AF134" s="147"/>
      <c r="AG134" s="147" t="s">
        <v>126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2" x14ac:dyDescent="0.25">
      <c r="A135" s="154"/>
      <c r="B135" s="155"/>
      <c r="C135" s="184" t="s">
        <v>547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119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5">
      <c r="A136" s="154"/>
      <c r="B136" s="155"/>
      <c r="C136" s="184" t="s">
        <v>263</v>
      </c>
      <c r="D136" s="158"/>
      <c r="E136" s="159">
        <v>6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119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5">
      <c r="A137" s="168">
        <v>49</v>
      </c>
      <c r="B137" s="169" t="s">
        <v>583</v>
      </c>
      <c r="C137" s="183" t="s">
        <v>584</v>
      </c>
      <c r="D137" s="170" t="s">
        <v>164</v>
      </c>
      <c r="E137" s="171">
        <v>1</v>
      </c>
      <c r="F137" s="172"/>
      <c r="G137" s="173">
        <f>ROUND(E137*F137,2)</f>
        <v>0</v>
      </c>
      <c r="H137" s="172">
        <v>743</v>
      </c>
      <c r="I137" s="173">
        <f>ROUND(E137*H137,2)</f>
        <v>743</v>
      </c>
      <c r="J137" s="172">
        <v>0</v>
      </c>
      <c r="K137" s="173">
        <f>ROUND(E137*J137,2)</f>
        <v>0</v>
      </c>
      <c r="L137" s="173">
        <v>21</v>
      </c>
      <c r="M137" s="173">
        <f>G137*(1+L137/100)</f>
        <v>0</v>
      </c>
      <c r="N137" s="171">
        <v>0</v>
      </c>
      <c r="O137" s="171">
        <f>ROUND(E137*N137,2)</f>
        <v>0</v>
      </c>
      <c r="P137" s="171">
        <v>0</v>
      </c>
      <c r="Q137" s="171">
        <f>ROUND(E137*P137,2)</f>
        <v>0</v>
      </c>
      <c r="R137" s="173"/>
      <c r="S137" s="173" t="s">
        <v>123</v>
      </c>
      <c r="T137" s="174" t="s">
        <v>124</v>
      </c>
      <c r="U137" s="157">
        <v>0</v>
      </c>
      <c r="V137" s="157">
        <f>ROUND(E137*U137,2)</f>
        <v>0</v>
      </c>
      <c r="W137" s="157"/>
      <c r="X137" s="157" t="s">
        <v>125</v>
      </c>
      <c r="Y137" s="157" t="s">
        <v>116</v>
      </c>
      <c r="Z137" s="147"/>
      <c r="AA137" s="147"/>
      <c r="AB137" s="147"/>
      <c r="AC137" s="147"/>
      <c r="AD137" s="147"/>
      <c r="AE137" s="147"/>
      <c r="AF137" s="147"/>
      <c r="AG137" s="147" t="s">
        <v>126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5">
      <c r="A138" s="154"/>
      <c r="B138" s="155"/>
      <c r="C138" s="184" t="s">
        <v>199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119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5">
      <c r="A139" s="154"/>
      <c r="B139" s="155"/>
      <c r="C139" s="184" t="s">
        <v>186</v>
      </c>
      <c r="D139" s="158"/>
      <c r="E139" s="159">
        <v>1</v>
      </c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119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5">
      <c r="A140" s="168">
        <v>50</v>
      </c>
      <c r="B140" s="169" t="s">
        <v>585</v>
      </c>
      <c r="C140" s="183" t="s">
        <v>586</v>
      </c>
      <c r="D140" s="170" t="s">
        <v>164</v>
      </c>
      <c r="E140" s="171">
        <v>1</v>
      </c>
      <c r="F140" s="172"/>
      <c r="G140" s="173">
        <f>ROUND(E140*F140,2)</f>
        <v>0</v>
      </c>
      <c r="H140" s="172">
        <v>1072</v>
      </c>
      <c r="I140" s="173">
        <f>ROUND(E140*H140,2)</f>
        <v>1072</v>
      </c>
      <c r="J140" s="172">
        <v>0</v>
      </c>
      <c r="K140" s="173">
        <f>ROUND(E140*J140,2)</f>
        <v>0</v>
      </c>
      <c r="L140" s="173">
        <v>21</v>
      </c>
      <c r="M140" s="173">
        <f>G140*(1+L140/100)</f>
        <v>0</v>
      </c>
      <c r="N140" s="171">
        <v>0</v>
      </c>
      <c r="O140" s="171">
        <f>ROUND(E140*N140,2)</f>
        <v>0</v>
      </c>
      <c r="P140" s="171">
        <v>0</v>
      </c>
      <c r="Q140" s="171">
        <f>ROUND(E140*P140,2)</f>
        <v>0</v>
      </c>
      <c r="R140" s="173"/>
      <c r="S140" s="173" t="s">
        <v>123</v>
      </c>
      <c r="T140" s="174" t="s">
        <v>124</v>
      </c>
      <c r="U140" s="157">
        <v>0</v>
      </c>
      <c r="V140" s="157">
        <f>ROUND(E140*U140,2)</f>
        <v>0</v>
      </c>
      <c r="W140" s="157"/>
      <c r="X140" s="157" t="s">
        <v>125</v>
      </c>
      <c r="Y140" s="157" t="s">
        <v>116</v>
      </c>
      <c r="Z140" s="147"/>
      <c r="AA140" s="147"/>
      <c r="AB140" s="147"/>
      <c r="AC140" s="147"/>
      <c r="AD140" s="147"/>
      <c r="AE140" s="147"/>
      <c r="AF140" s="147"/>
      <c r="AG140" s="147" t="s">
        <v>126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2" x14ac:dyDescent="0.25">
      <c r="A141" s="154"/>
      <c r="B141" s="155"/>
      <c r="C141" s="184" t="s">
        <v>199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119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5">
      <c r="A142" s="154"/>
      <c r="B142" s="155"/>
      <c r="C142" s="184" t="s">
        <v>186</v>
      </c>
      <c r="D142" s="158"/>
      <c r="E142" s="159">
        <v>1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119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5">
      <c r="A143" s="168">
        <v>51</v>
      </c>
      <c r="B143" s="169" t="s">
        <v>291</v>
      </c>
      <c r="C143" s="183" t="s">
        <v>292</v>
      </c>
      <c r="D143" s="170" t="s">
        <v>164</v>
      </c>
      <c r="E143" s="171">
        <v>18</v>
      </c>
      <c r="F143" s="172"/>
      <c r="G143" s="173">
        <f>ROUND(E143*F143,2)</f>
        <v>0</v>
      </c>
      <c r="H143" s="172">
        <v>198</v>
      </c>
      <c r="I143" s="173">
        <f>ROUND(E143*H143,2)</f>
        <v>3564</v>
      </c>
      <c r="J143" s="172">
        <v>0</v>
      </c>
      <c r="K143" s="173">
        <f>ROUND(E143*J143,2)</f>
        <v>0</v>
      </c>
      <c r="L143" s="173">
        <v>21</v>
      </c>
      <c r="M143" s="173">
        <f>G143*(1+L143/100)</f>
        <v>0</v>
      </c>
      <c r="N143" s="171">
        <v>0</v>
      </c>
      <c r="O143" s="171">
        <f>ROUND(E143*N143,2)</f>
        <v>0</v>
      </c>
      <c r="P143" s="171">
        <v>0</v>
      </c>
      <c r="Q143" s="171">
        <f>ROUND(E143*P143,2)</f>
        <v>0</v>
      </c>
      <c r="R143" s="173"/>
      <c r="S143" s="173" t="s">
        <v>123</v>
      </c>
      <c r="T143" s="174" t="s">
        <v>124</v>
      </c>
      <c r="U143" s="157">
        <v>0</v>
      </c>
      <c r="V143" s="157">
        <f>ROUND(E143*U143,2)</f>
        <v>0</v>
      </c>
      <c r="W143" s="157"/>
      <c r="X143" s="157" t="s">
        <v>125</v>
      </c>
      <c r="Y143" s="157" t="s">
        <v>116</v>
      </c>
      <c r="Z143" s="147"/>
      <c r="AA143" s="147"/>
      <c r="AB143" s="147"/>
      <c r="AC143" s="147"/>
      <c r="AD143" s="147"/>
      <c r="AE143" s="147"/>
      <c r="AF143" s="147"/>
      <c r="AG143" s="147" t="s">
        <v>126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5">
      <c r="A144" s="154"/>
      <c r="B144" s="155"/>
      <c r="C144" s="184" t="s">
        <v>587</v>
      </c>
      <c r="D144" s="158"/>
      <c r="E144" s="159"/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119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5">
      <c r="A145" s="154"/>
      <c r="B145" s="155"/>
      <c r="C145" s="184" t="s">
        <v>336</v>
      </c>
      <c r="D145" s="158"/>
      <c r="E145" s="159">
        <v>18</v>
      </c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119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5">
      <c r="A146" s="168">
        <v>52</v>
      </c>
      <c r="B146" s="169" t="s">
        <v>295</v>
      </c>
      <c r="C146" s="183" t="s">
        <v>296</v>
      </c>
      <c r="D146" s="170" t="s">
        <v>164</v>
      </c>
      <c r="E146" s="171">
        <v>43</v>
      </c>
      <c r="F146" s="172"/>
      <c r="G146" s="173">
        <f>ROUND(E146*F146,2)</f>
        <v>0</v>
      </c>
      <c r="H146" s="172">
        <v>164</v>
      </c>
      <c r="I146" s="173">
        <f>ROUND(E146*H146,2)</f>
        <v>7052</v>
      </c>
      <c r="J146" s="172">
        <v>0</v>
      </c>
      <c r="K146" s="173">
        <f>ROUND(E146*J146,2)</f>
        <v>0</v>
      </c>
      <c r="L146" s="173">
        <v>21</v>
      </c>
      <c r="M146" s="173">
        <f>G146*(1+L146/100)</f>
        <v>0</v>
      </c>
      <c r="N146" s="171">
        <v>0</v>
      </c>
      <c r="O146" s="171">
        <f>ROUND(E146*N146,2)</f>
        <v>0</v>
      </c>
      <c r="P146" s="171">
        <v>0</v>
      </c>
      <c r="Q146" s="171">
        <f>ROUND(E146*P146,2)</f>
        <v>0</v>
      </c>
      <c r="R146" s="173"/>
      <c r="S146" s="173" t="s">
        <v>123</v>
      </c>
      <c r="T146" s="174" t="s">
        <v>124</v>
      </c>
      <c r="U146" s="157">
        <v>0</v>
      </c>
      <c r="V146" s="157">
        <f>ROUND(E146*U146,2)</f>
        <v>0</v>
      </c>
      <c r="W146" s="157"/>
      <c r="X146" s="157" t="s">
        <v>125</v>
      </c>
      <c r="Y146" s="157" t="s">
        <v>116</v>
      </c>
      <c r="Z146" s="147"/>
      <c r="AA146" s="147"/>
      <c r="AB146" s="147"/>
      <c r="AC146" s="147"/>
      <c r="AD146" s="147"/>
      <c r="AE146" s="147"/>
      <c r="AF146" s="147"/>
      <c r="AG146" s="147" t="s">
        <v>126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2" x14ac:dyDescent="0.25">
      <c r="A147" s="154"/>
      <c r="B147" s="155"/>
      <c r="C147" s="184" t="s">
        <v>588</v>
      </c>
      <c r="D147" s="158"/>
      <c r="E147" s="159"/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119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5">
      <c r="A148" s="154"/>
      <c r="B148" s="155"/>
      <c r="C148" s="184" t="s">
        <v>210</v>
      </c>
      <c r="D148" s="158"/>
      <c r="E148" s="159">
        <v>43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119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5">
      <c r="A149" s="168">
        <v>53</v>
      </c>
      <c r="B149" s="169" t="s">
        <v>589</v>
      </c>
      <c r="C149" s="183" t="s">
        <v>590</v>
      </c>
      <c r="D149" s="170" t="s">
        <v>164</v>
      </c>
      <c r="E149" s="171">
        <v>1</v>
      </c>
      <c r="F149" s="172"/>
      <c r="G149" s="173">
        <f>ROUND(E149*F149,2)</f>
        <v>0</v>
      </c>
      <c r="H149" s="172">
        <v>4551</v>
      </c>
      <c r="I149" s="173">
        <f>ROUND(E149*H149,2)</f>
        <v>4551</v>
      </c>
      <c r="J149" s="172">
        <v>0</v>
      </c>
      <c r="K149" s="173">
        <f>ROUND(E149*J149,2)</f>
        <v>0</v>
      </c>
      <c r="L149" s="173">
        <v>21</v>
      </c>
      <c r="M149" s="173">
        <f>G149*(1+L149/100)</f>
        <v>0</v>
      </c>
      <c r="N149" s="171">
        <v>0</v>
      </c>
      <c r="O149" s="171">
        <f>ROUND(E149*N149,2)</f>
        <v>0</v>
      </c>
      <c r="P149" s="171">
        <v>0</v>
      </c>
      <c r="Q149" s="171">
        <f>ROUND(E149*P149,2)</f>
        <v>0</v>
      </c>
      <c r="R149" s="173"/>
      <c r="S149" s="173" t="s">
        <v>123</v>
      </c>
      <c r="T149" s="174" t="s">
        <v>124</v>
      </c>
      <c r="U149" s="157">
        <v>0</v>
      </c>
      <c r="V149" s="157">
        <f>ROUND(E149*U149,2)</f>
        <v>0</v>
      </c>
      <c r="W149" s="157"/>
      <c r="X149" s="157" t="s">
        <v>125</v>
      </c>
      <c r="Y149" s="157" t="s">
        <v>116</v>
      </c>
      <c r="Z149" s="147"/>
      <c r="AA149" s="147"/>
      <c r="AB149" s="147"/>
      <c r="AC149" s="147"/>
      <c r="AD149" s="147"/>
      <c r="AE149" s="147"/>
      <c r="AF149" s="147"/>
      <c r="AG149" s="147" t="s">
        <v>126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2" x14ac:dyDescent="0.25">
      <c r="A150" s="154"/>
      <c r="B150" s="155"/>
      <c r="C150" s="184" t="s">
        <v>199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119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5">
      <c r="A151" s="154"/>
      <c r="B151" s="155"/>
      <c r="C151" s="184" t="s">
        <v>186</v>
      </c>
      <c r="D151" s="158"/>
      <c r="E151" s="159">
        <v>1</v>
      </c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119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5">
      <c r="A152" s="168">
        <v>54</v>
      </c>
      <c r="B152" s="169" t="s">
        <v>591</v>
      </c>
      <c r="C152" s="183" t="s">
        <v>592</v>
      </c>
      <c r="D152" s="170" t="s">
        <v>164</v>
      </c>
      <c r="E152" s="171">
        <v>1</v>
      </c>
      <c r="F152" s="172"/>
      <c r="G152" s="173">
        <f>ROUND(E152*F152,2)</f>
        <v>0</v>
      </c>
      <c r="H152" s="172">
        <v>5649</v>
      </c>
      <c r="I152" s="173">
        <f>ROUND(E152*H152,2)</f>
        <v>5649</v>
      </c>
      <c r="J152" s="172">
        <v>0</v>
      </c>
      <c r="K152" s="173">
        <f>ROUND(E152*J152,2)</f>
        <v>0</v>
      </c>
      <c r="L152" s="173">
        <v>21</v>
      </c>
      <c r="M152" s="173">
        <f>G152*(1+L152/100)</f>
        <v>0</v>
      </c>
      <c r="N152" s="171">
        <v>0</v>
      </c>
      <c r="O152" s="171">
        <f>ROUND(E152*N152,2)</f>
        <v>0</v>
      </c>
      <c r="P152" s="171">
        <v>0</v>
      </c>
      <c r="Q152" s="171">
        <f>ROUND(E152*P152,2)</f>
        <v>0</v>
      </c>
      <c r="R152" s="173"/>
      <c r="S152" s="173" t="s">
        <v>123</v>
      </c>
      <c r="T152" s="174" t="s">
        <v>124</v>
      </c>
      <c r="U152" s="157">
        <v>0</v>
      </c>
      <c r="V152" s="157">
        <f>ROUND(E152*U152,2)</f>
        <v>0</v>
      </c>
      <c r="W152" s="157"/>
      <c r="X152" s="157" t="s">
        <v>125</v>
      </c>
      <c r="Y152" s="157" t="s">
        <v>116</v>
      </c>
      <c r="Z152" s="147"/>
      <c r="AA152" s="147"/>
      <c r="AB152" s="147"/>
      <c r="AC152" s="147"/>
      <c r="AD152" s="147"/>
      <c r="AE152" s="147"/>
      <c r="AF152" s="147"/>
      <c r="AG152" s="147" t="s">
        <v>126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2" x14ac:dyDescent="0.25">
      <c r="A153" s="154"/>
      <c r="B153" s="155"/>
      <c r="C153" s="184" t="s">
        <v>199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119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5">
      <c r="A154" s="154"/>
      <c r="B154" s="155"/>
      <c r="C154" s="184" t="s">
        <v>186</v>
      </c>
      <c r="D154" s="158"/>
      <c r="E154" s="159">
        <v>1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119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5">
      <c r="A155" s="168">
        <v>55</v>
      </c>
      <c r="B155" s="169" t="s">
        <v>593</v>
      </c>
      <c r="C155" s="183" t="s">
        <v>594</v>
      </c>
      <c r="D155" s="170" t="s">
        <v>164</v>
      </c>
      <c r="E155" s="171">
        <v>1</v>
      </c>
      <c r="F155" s="172"/>
      <c r="G155" s="173">
        <f>ROUND(E155*F155,2)</f>
        <v>0</v>
      </c>
      <c r="H155" s="172">
        <v>915</v>
      </c>
      <c r="I155" s="173">
        <f>ROUND(E155*H155,2)</f>
        <v>915</v>
      </c>
      <c r="J155" s="172">
        <v>0</v>
      </c>
      <c r="K155" s="173">
        <f>ROUND(E155*J155,2)</f>
        <v>0</v>
      </c>
      <c r="L155" s="173">
        <v>21</v>
      </c>
      <c r="M155" s="173">
        <f>G155*(1+L155/100)</f>
        <v>0</v>
      </c>
      <c r="N155" s="171">
        <v>0</v>
      </c>
      <c r="O155" s="171">
        <f>ROUND(E155*N155,2)</f>
        <v>0</v>
      </c>
      <c r="P155" s="171">
        <v>0</v>
      </c>
      <c r="Q155" s="171">
        <f>ROUND(E155*P155,2)</f>
        <v>0</v>
      </c>
      <c r="R155" s="173"/>
      <c r="S155" s="173" t="s">
        <v>123</v>
      </c>
      <c r="T155" s="174" t="s">
        <v>124</v>
      </c>
      <c r="U155" s="157">
        <v>0</v>
      </c>
      <c r="V155" s="157">
        <f>ROUND(E155*U155,2)</f>
        <v>0</v>
      </c>
      <c r="W155" s="157"/>
      <c r="X155" s="157" t="s">
        <v>125</v>
      </c>
      <c r="Y155" s="157" t="s">
        <v>116</v>
      </c>
      <c r="Z155" s="147"/>
      <c r="AA155" s="147"/>
      <c r="AB155" s="147"/>
      <c r="AC155" s="147"/>
      <c r="AD155" s="147"/>
      <c r="AE155" s="147"/>
      <c r="AF155" s="147"/>
      <c r="AG155" s="147" t="s">
        <v>126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2" x14ac:dyDescent="0.25">
      <c r="A156" s="154"/>
      <c r="B156" s="155"/>
      <c r="C156" s="184" t="s">
        <v>199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119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5">
      <c r="A157" s="154"/>
      <c r="B157" s="155"/>
      <c r="C157" s="184" t="s">
        <v>186</v>
      </c>
      <c r="D157" s="158"/>
      <c r="E157" s="159">
        <v>1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119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5">
      <c r="A158" s="168">
        <v>56</v>
      </c>
      <c r="B158" s="169" t="s">
        <v>595</v>
      </c>
      <c r="C158" s="183" t="s">
        <v>596</v>
      </c>
      <c r="D158" s="170" t="s">
        <v>164</v>
      </c>
      <c r="E158" s="171">
        <v>1</v>
      </c>
      <c r="F158" s="172"/>
      <c r="G158" s="173">
        <f>ROUND(E158*F158,2)</f>
        <v>0</v>
      </c>
      <c r="H158" s="172">
        <v>1466</v>
      </c>
      <c r="I158" s="173">
        <f>ROUND(E158*H158,2)</f>
        <v>1466</v>
      </c>
      <c r="J158" s="172">
        <v>0</v>
      </c>
      <c r="K158" s="173">
        <f>ROUND(E158*J158,2)</f>
        <v>0</v>
      </c>
      <c r="L158" s="173">
        <v>21</v>
      </c>
      <c r="M158" s="173">
        <f>G158*(1+L158/100)</f>
        <v>0</v>
      </c>
      <c r="N158" s="171">
        <v>0</v>
      </c>
      <c r="O158" s="171">
        <f>ROUND(E158*N158,2)</f>
        <v>0</v>
      </c>
      <c r="P158" s="171">
        <v>0</v>
      </c>
      <c r="Q158" s="171">
        <f>ROUND(E158*P158,2)</f>
        <v>0</v>
      </c>
      <c r="R158" s="173"/>
      <c r="S158" s="173" t="s">
        <v>123</v>
      </c>
      <c r="T158" s="174" t="s">
        <v>124</v>
      </c>
      <c r="U158" s="157">
        <v>0</v>
      </c>
      <c r="V158" s="157">
        <f>ROUND(E158*U158,2)</f>
        <v>0</v>
      </c>
      <c r="W158" s="157"/>
      <c r="X158" s="157" t="s">
        <v>125</v>
      </c>
      <c r="Y158" s="157" t="s">
        <v>116</v>
      </c>
      <c r="Z158" s="147"/>
      <c r="AA158" s="147"/>
      <c r="AB158" s="147"/>
      <c r="AC158" s="147"/>
      <c r="AD158" s="147"/>
      <c r="AE158" s="147"/>
      <c r="AF158" s="147"/>
      <c r="AG158" s="147" t="s">
        <v>126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2" x14ac:dyDescent="0.25">
      <c r="A159" s="154"/>
      <c r="B159" s="155"/>
      <c r="C159" s="184" t="s">
        <v>199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119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5">
      <c r="A160" s="154"/>
      <c r="B160" s="155"/>
      <c r="C160" s="184" t="s">
        <v>186</v>
      </c>
      <c r="D160" s="158"/>
      <c r="E160" s="159">
        <v>1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119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ht="20" outlineLevel="1" x14ac:dyDescent="0.25">
      <c r="A161" s="168">
        <v>57</v>
      </c>
      <c r="B161" s="169" t="s">
        <v>597</v>
      </c>
      <c r="C161" s="183" t="s">
        <v>598</v>
      </c>
      <c r="D161" s="170" t="s">
        <v>164</v>
      </c>
      <c r="E161" s="171">
        <v>1</v>
      </c>
      <c r="F161" s="172"/>
      <c r="G161" s="173">
        <f>ROUND(E161*F161,2)</f>
        <v>0</v>
      </c>
      <c r="H161" s="172">
        <v>17833</v>
      </c>
      <c r="I161" s="173">
        <f>ROUND(E161*H161,2)</f>
        <v>17833</v>
      </c>
      <c r="J161" s="172">
        <v>0</v>
      </c>
      <c r="K161" s="173">
        <f>ROUND(E161*J161,2)</f>
        <v>0</v>
      </c>
      <c r="L161" s="173">
        <v>21</v>
      </c>
      <c r="M161" s="173">
        <f>G161*(1+L161/100)</f>
        <v>0</v>
      </c>
      <c r="N161" s="171">
        <v>0</v>
      </c>
      <c r="O161" s="171">
        <f>ROUND(E161*N161,2)</f>
        <v>0</v>
      </c>
      <c r="P161" s="171">
        <v>0</v>
      </c>
      <c r="Q161" s="171">
        <f>ROUND(E161*P161,2)</f>
        <v>0</v>
      </c>
      <c r="R161" s="173"/>
      <c r="S161" s="173" t="s">
        <v>123</v>
      </c>
      <c r="T161" s="174" t="s">
        <v>124</v>
      </c>
      <c r="U161" s="157">
        <v>0</v>
      </c>
      <c r="V161" s="157">
        <f>ROUND(E161*U161,2)</f>
        <v>0</v>
      </c>
      <c r="W161" s="157"/>
      <c r="X161" s="157" t="s">
        <v>125</v>
      </c>
      <c r="Y161" s="157" t="s">
        <v>116</v>
      </c>
      <c r="Z161" s="147"/>
      <c r="AA161" s="147"/>
      <c r="AB161" s="147"/>
      <c r="AC161" s="147"/>
      <c r="AD161" s="147"/>
      <c r="AE161" s="147"/>
      <c r="AF161" s="147"/>
      <c r="AG161" s="147" t="s">
        <v>126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2" x14ac:dyDescent="0.25">
      <c r="A162" s="154"/>
      <c r="B162" s="155"/>
      <c r="C162" s="184" t="s">
        <v>199</v>
      </c>
      <c r="D162" s="158"/>
      <c r="E162" s="159"/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119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5">
      <c r="A163" s="154"/>
      <c r="B163" s="155"/>
      <c r="C163" s="184" t="s">
        <v>186</v>
      </c>
      <c r="D163" s="158"/>
      <c r="E163" s="159">
        <v>1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119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ht="20" outlineLevel="1" x14ac:dyDescent="0.25">
      <c r="A164" s="168">
        <v>58</v>
      </c>
      <c r="B164" s="169" t="s">
        <v>299</v>
      </c>
      <c r="C164" s="183" t="s">
        <v>300</v>
      </c>
      <c r="D164" s="170" t="s">
        <v>164</v>
      </c>
      <c r="E164" s="171">
        <v>10</v>
      </c>
      <c r="F164" s="172"/>
      <c r="G164" s="173">
        <f>ROUND(E164*F164,2)</f>
        <v>0</v>
      </c>
      <c r="H164" s="172">
        <v>3957</v>
      </c>
      <c r="I164" s="173">
        <f>ROUND(E164*H164,2)</f>
        <v>39570</v>
      </c>
      <c r="J164" s="172">
        <v>0</v>
      </c>
      <c r="K164" s="173">
        <f>ROUND(E164*J164,2)</f>
        <v>0</v>
      </c>
      <c r="L164" s="173">
        <v>21</v>
      </c>
      <c r="M164" s="173">
        <f>G164*(1+L164/100)</f>
        <v>0</v>
      </c>
      <c r="N164" s="171">
        <v>0</v>
      </c>
      <c r="O164" s="171">
        <f>ROUND(E164*N164,2)</f>
        <v>0</v>
      </c>
      <c r="P164" s="171">
        <v>0</v>
      </c>
      <c r="Q164" s="171">
        <f>ROUND(E164*P164,2)</f>
        <v>0</v>
      </c>
      <c r="R164" s="173"/>
      <c r="S164" s="173" t="s">
        <v>123</v>
      </c>
      <c r="T164" s="174" t="s">
        <v>124</v>
      </c>
      <c r="U164" s="157">
        <v>0</v>
      </c>
      <c r="V164" s="157">
        <f>ROUND(E164*U164,2)</f>
        <v>0</v>
      </c>
      <c r="W164" s="157"/>
      <c r="X164" s="157" t="s">
        <v>125</v>
      </c>
      <c r="Y164" s="157" t="s">
        <v>116</v>
      </c>
      <c r="Z164" s="147"/>
      <c r="AA164" s="147"/>
      <c r="AB164" s="147"/>
      <c r="AC164" s="147"/>
      <c r="AD164" s="147"/>
      <c r="AE164" s="147"/>
      <c r="AF164" s="147"/>
      <c r="AG164" s="147" t="s">
        <v>126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 x14ac:dyDescent="0.25">
      <c r="A165" s="154"/>
      <c r="B165" s="155"/>
      <c r="C165" s="184" t="s">
        <v>599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119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5">
      <c r="A166" s="154"/>
      <c r="B166" s="155"/>
      <c r="C166" s="184" t="s">
        <v>170</v>
      </c>
      <c r="D166" s="158"/>
      <c r="E166" s="159">
        <v>10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119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ht="20" outlineLevel="1" x14ac:dyDescent="0.25">
      <c r="A167" s="168">
        <v>59</v>
      </c>
      <c r="B167" s="169" t="s">
        <v>301</v>
      </c>
      <c r="C167" s="183" t="s">
        <v>600</v>
      </c>
      <c r="D167" s="170" t="s">
        <v>164</v>
      </c>
      <c r="E167" s="171">
        <v>3</v>
      </c>
      <c r="F167" s="172"/>
      <c r="G167" s="173">
        <f>ROUND(E167*F167,2)</f>
        <v>0</v>
      </c>
      <c r="H167" s="172">
        <v>4559</v>
      </c>
      <c r="I167" s="173">
        <f>ROUND(E167*H167,2)</f>
        <v>13677</v>
      </c>
      <c r="J167" s="172">
        <v>0</v>
      </c>
      <c r="K167" s="173">
        <f>ROUND(E167*J167,2)</f>
        <v>0</v>
      </c>
      <c r="L167" s="173">
        <v>21</v>
      </c>
      <c r="M167" s="173">
        <f>G167*(1+L167/100)</f>
        <v>0</v>
      </c>
      <c r="N167" s="171">
        <v>0</v>
      </c>
      <c r="O167" s="171">
        <f>ROUND(E167*N167,2)</f>
        <v>0</v>
      </c>
      <c r="P167" s="171">
        <v>0</v>
      </c>
      <c r="Q167" s="171">
        <f>ROUND(E167*P167,2)</f>
        <v>0</v>
      </c>
      <c r="R167" s="173"/>
      <c r="S167" s="173" t="s">
        <v>123</v>
      </c>
      <c r="T167" s="174" t="s">
        <v>124</v>
      </c>
      <c r="U167" s="157">
        <v>0</v>
      </c>
      <c r="V167" s="157">
        <f>ROUND(E167*U167,2)</f>
        <v>0</v>
      </c>
      <c r="W167" s="157"/>
      <c r="X167" s="157" t="s">
        <v>125</v>
      </c>
      <c r="Y167" s="157" t="s">
        <v>116</v>
      </c>
      <c r="Z167" s="147"/>
      <c r="AA167" s="147"/>
      <c r="AB167" s="147"/>
      <c r="AC167" s="147"/>
      <c r="AD167" s="147"/>
      <c r="AE167" s="147"/>
      <c r="AF167" s="147"/>
      <c r="AG167" s="147" t="s">
        <v>126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5">
      <c r="A168" s="154"/>
      <c r="B168" s="155"/>
      <c r="C168" s="184" t="s">
        <v>540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119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5">
      <c r="A169" s="154"/>
      <c r="B169" s="155"/>
      <c r="C169" s="184" t="s">
        <v>128</v>
      </c>
      <c r="D169" s="158"/>
      <c r="E169" s="159">
        <v>3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119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0" outlineLevel="1" x14ac:dyDescent="0.25">
      <c r="A170" s="168">
        <v>60</v>
      </c>
      <c r="B170" s="169" t="s">
        <v>601</v>
      </c>
      <c r="C170" s="183" t="s">
        <v>602</v>
      </c>
      <c r="D170" s="170" t="s">
        <v>164</v>
      </c>
      <c r="E170" s="171">
        <v>22</v>
      </c>
      <c r="F170" s="172"/>
      <c r="G170" s="173">
        <f>ROUND(E170*F170,2)</f>
        <v>0</v>
      </c>
      <c r="H170" s="172">
        <v>541</v>
      </c>
      <c r="I170" s="173">
        <f>ROUND(E170*H170,2)</f>
        <v>11902</v>
      </c>
      <c r="J170" s="172">
        <v>0</v>
      </c>
      <c r="K170" s="173">
        <f>ROUND(E170*J170,2)</f>
        <v>0</v>
      </c>
      <c r="L170" s="173">
        <v>21</v>
      </c>
      <c r="M170" s="173">
        <f>G170*(1+L170/100)</f>
        <v>0</v>
      </c>
      <c r="N170" s="171">
        <v>0</v>
      </c>
      <c r="O170" s="171">
        <f>ROUND(E170*N170,2)</f>
        <v>0</v>
      </c>
      <c r="P170" s="171">
        <v>0</v>
      </c>
      <c r="Q170" s="171">
        <f>ROUND(E170*P170,2)</f>
        <v>0</v>
      </c>
      <c r="R170" s="173"/>
      <c r="S170" s="173" t="s">
        <v>123</v>
      </c>
      <c r="T170" s="174" t="s">
        <v>124</v>
      </c>
      <c r="U170" s="157">
        <v>0</v>
      </c>
      <c r="V170" s="157">
        <f>ROUND(E170*U170,2)</f>
        <v>0</v>
      </c>
      <c r="W170" s="157"/>
      <c r="X170" s="157" t="s">
        <v>125</v>
      </c>
      <c r="Y170" s="157" t="s">
        <v>116</v>
      </c>
      <c r="Z170" s="147"/>
      <c r="AA170" s="147"/>
      <c r="AB170" s="147"/>
      <c r="AC170" s="147"/>
      <c r="AD170" s="147"/>
      <c r="AE170" s="147"/>
      <c r="AF170" s="147"/>
      <c r="AG170" s="147" t="s">
        <v>126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5">
      <c r="A171" s="154"/>
      <c r="B171" s="155"/>
      <c r="C171" s="184" t="s">
        <v>493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119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5">
      <c r="A172" s="154"/>
      <c r="B172" s="155"/>
      <c r="C172" s="184" t="s">
        <v>298</v>
      </c>
      <c r="D172" s="158"/>
      <c r="E172" s="159">
        <v>22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119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5">
      <c r="A173" s="168">
        <v>61</v>
      </c>
      <c r="B173" s="169" t="s">
        <v>316</v>
      </c>
      <c r="C173" s="183" t="s">
        <v>317</v>
      </c>
      <c r="D173" s="170" t="s">
        <v>164</v>
      </c>
      <c r="E173" s="171">
        <v>6</v>
      </c>
      <c r="F173" s="172"/>
      <c r="G173" s="173">
        <f>ROUND(E173*F173,2)</f>
        <v>0</v>
      </c>
      <c r="H173" s="172">
        <v>0</v>
      </c>
      <c r="I173" s="173">
        <f>ROUND(E173*H173,2)</f>
        <v>0</v>
      </c>
      <c r="J173" s="172">
        <v>710.4</v>
      </c>
      <c r="K173" s="173">
        <f>ROUND(E173*J173,2)</f>
        <v>4262.3999999999996</v>
      </c>
      <c r="L173" s="173">
        <v>21</v>
      </c>
      <c r="M173" s="173">
        <f>G173*(1+L173/100)</f>
        <v>0</v>
      </c>
      <c r="N173" s="171">
        <v>5.1999999999999995E-4</v>
      </c>
      <c r="O173" s="171">
        <f>ROUND(E173*N173,2)</f>
        <v>0</v>
      </c>
      <c r="P173" s="171">
        <v>0</v>
      </c>
      <c r="Q173" s="171">
        <f>ROUND(E173*P173,2)</f>
        <v>0</v>
      </c>
      <c r="R173" s="173"/>
      <c r="S173" s="173" t="s">
        <v>113</v>
      </c>
      <c r="T173" s="174" t="s">
        <v>114</v>
      </c>
      <c r="U173" s="157">
        <v>0</v>
      </c>
      <c r="V173" s="157">
        <f>ROUND(E173*U173,2)</f>
        <v>0</v>
      </c>
      <c r="W173" s="157"/>
      <c r="X173" s="157" t="s">
        <v>115</v>
      </c>
      <c r="Y173" s="157" t="s">
        <v>116</v>
      </c>
      <c r="Z173" s="147"/>
      <c r="AA173" s="147"/>
      <c r="AB173" s="147"/>
      <c r="AC173" s="147"/>
      <c r="AD173" s="147"/>
      <c r="AE173" s="147"/>
      <c r="AF173" s="147"/>
      <c r="AG173" s="147" t="s">
        <v>117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5">
      <c r="A174" s="154"/>
      <c r="B174" s="155"/>
      <c r="C174" s="184" t="s">
        <v>547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119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5">
      <c r="A175" s="154"/>
      <c r="B175" s="155"/>
      <c r="C175" s="184" t="s">
        <v>263</v>
      </c>
      <c r="D175" s="158"/>
      <c r="E175" s="159">
        <v>6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119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5">
      <c r="A176" s="168">
        <v>62</v>
      </c>
      <c r="B176" s="169" t="s">
        <v>318</v>
      </c>
      <c r="C176" s="183" t="s">
        <v>319</v>
      </c>
      <c r="D176" s="170" t="s">
        <v>164</v>
      </c>
      <c r="E176" s="171">
        <v>2</v>
      </c>
      <c r="F176" s="172"/>
      <c r="G176" s="173">
        <f>ROUND(E176*F176,2)</f>
        <v>0</v>
      </c>
      <c r="H176" s="172">
        <v>0</v>
      </c>
      <c r="I176" s="173">
        <f>ROUND(E176*H176,2)</f>
        <v>0</v>
      </c>
      <c r="J176" s="172">
        <v>1260</v>
      </c>
      <c r="K176" s="173">
        <f>ROUND(E176*J176,2)</f>
        <v>2520</v>
      </c>
      <c r="L176" s="173">
        <v>21</v>
      </c>
      <c r="M176" s="173">
        <f>G176*(1+L176/100)</f>
        <v>0</v>
      </c>
      <c r="N176" s="171">
        <v>1.47E-3</v>
      </c>
      <c r="O176" s="171">
        <f>ROUND(E176*N176,2)</f>
        <v>0</v>
      </c>
      <c r="P176" s="171">
        <v>0</v>
      </c>
      <c r="Q176" s="171">
        <f>ROUND(E176*P176,2)</f>
        <v>0</v>
      </c>
      <c r="R176" s="173"/>
      <c r="S176" s="173" t="s">
        <v>113</v>
      </c>
      <c r="T176" s="174" t="s">
        <v>114</v>
      </c>
      <c r="U176" s="157">
        <v>0</v>
      </c>
      <c r="V176" s="157">
        <f>ROUND(E176*U176,2)</f>
        <v>0</v>
      </c>
      <c r="W176" s="157"/>
      <c r="X176" s="157" t="s">
        <v>115</v>
      </c>
      <c r="Y176" s="157" t="s">
        <v>116</v>
      </c>
      <c r="Z176" s="147"/>
      <c r="AA176" s="147"/>
      <c r="AB176" s="147"/>
      <c r="AC176" s="147"/>
      <c r="AD176" s="147"/>
      <c r="AE176" s="147"/>
      <c r="AF176" s="147"/>
      <c r="AG176" s="147" t="s">
        <v>117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5">
      <c r="A177" s="154"/>
      <c r="B177" s="155"/>
      <c r="C177" s="184" t="s">
        <v>322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119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5">
      <c r="A178" s="154"/>
      <c r="B178" s="155"/>
      <c r="C178" s="184" t="s">
        <v>174</v>
      </c>
      <c r="D178" s="158"/>
      <c r="E178" s="159">
        <v>2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119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ht="20" outlineLevel="1" x14ac:dyDescent="0.25">
      <c r="A179" s="168">
        <v>63</v>
      </c>
      <c r="B179" s="169" t="s">
        <v>603</v>
      </c>
      <c r="C179" s="183" t="s">
        <v>604</v>
      </c>
      <c r="D179" s="170" t="s">
        <v>195</v>
      </c>
      <c r="E179" s="171">
        <v>4</v>
      </c>
      <c r="F179" s="172"/>
      <c r="G179" s="173">
        <f>ROUND(E179*F179,2)</f>
        <v>0</v>
      </c>
      <c r="H179" s="172">
        <v>0</v>
      </c>
      <c r="I179" s="173">
        <f>ROUND(E179*H179,2)</f>
        <v>0</v>
      </c>
      <c r="J179" s="172">
        <v>2149.9</v>
      </c>
      <c r="K179" s="173">
        <f>ROUND(E179*J179,2)</f>
        <v>8599.6</v>
      </c>
      <c r="L179" s="173">
        <v>21</v>
      </c>
      <c r="M179" s="173">
        <f>G179*(1+L179/100)</f>
        <v>0</v>
      </c>
      <c r="N179" s="171">
        <v>9.3900000000000008E-3</v>
      </c>
      <c r="O179" s="171">
        <f>ROUND(E179*N179,2)</f>
        <v>0.04</v>
      </c>
      <c r="P179" s="171">
        <v>0</v>
      </c>
      <c r="Q179" s="171">
        <f>ROUND(E179*P179,2)</f>
        <v>0</v>
      </c>
      <c r="R179" s="173"/>
      <c r="S179" s="173" t="s">
        <v>113</v>
      </c>
      <c r="T179" s="174" t="s">
        <v>114</v>
      </c>
      <c r="U179" s="157">
        <v>0</v>
      </c>
      <c r="V179" s="157">
        <f>ROUND(E179*U179,2)</f>
        <v>0</v>
      </c>
      <c r="W179" s="157"/>
      <c r="X179" s="157" t="s">
        <v>115</v>
      </c>
      <c r="Y179" s="157" t="s">
        <v>116</v>
      </c>
      <c r="Z179" s="147"/>
      <c r="AA179" s="147"/>
      <c r="AB179" s="147"/>
      <c r="AC179" s="147"/>
      <c r="AD179" s="147"/>
      <c r="AE179" s="147"/>
      <c r="AF179" s="147"/>
      <c r="AG179" s="147" t="s">
        <v>117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2" x14ac:dyDescent="0.25">
      <c r="A180" s="154"/>
      <c r="B180" s="155"/>
      <c r="C180" s="184" t="s">
        <v>530</v>
      </c>
      <c r="D180" s="158"/>
      <c r="E180" s="159"/>
      <c r="F180" s="157"/>
      <c r="G180" s="1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7"/>
      <c r="AA180" s="147"/>
      <c r="AB180" s="147"/>
      <c r="AC180" s="147"/>
      <c r="AD180" s="147"/>
      <c r="AE180" s="147"/>
      <c r="AF180" s="147"/>
      <c r="AG180" s="147" t="s">
        <v>119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3" x14ac:dyDescent="0.25">
      <c r="A181" s="154"/>
      <c r="B181" s="155"/>
      <c r="C181" s="184" t="s">
        <v>153</v>
      </c>
      <c r="D181" s="158"/>
      <c r="E181" s="159">
        <v>4</v>
      </c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119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5">
      <c r="A182" s="168">
        <v>64</v>
      </c>
      <c r="B182" s="169" t="s">
        <v>323</v>
      </c>
      <c r="C182" s="183" t="s">
        <v>324</v>
      </c>
      <c r="D182" s="170" t="s">
        <v>164</v>
      </c>
      <c r="E182" s="171">
        <v>61</v>
      </c>
      <c r="F182" s="172"/>
      <c r="G182" s="173">
        <f>ROUND(E182*F182,2)</f>
        <v>0</v>
      </c>
      <c r="H182" s="172">
        <v>0</v>
      </c>
      <c r="I182" s="173">
        <f>ROUND(E182*H182,2)</f>
        <v>0</v>
      </c>
      <c r="J182" s="172">
        <v>35.299999999999997</v>
      </c>
      <c r="K182" s="173">
        <f>ROUND(E182*J182,2)</f>
        <v>2153.3000000000002</v>
      </c>
      <c r="L182" s="173">
        <v>21</v>
      </c>
      <c r="M182" s="173">
        <f>G182*(1+L182/100)</f>
        <v>0</v>
      </c>
      <c r="N182" s="171">
        <v>9.0000000000000006E-5</v>
      </c>
      <c r="O182" s="171">
        <f>ROUND(E182*N182,2)</f>
        <v>0.01</v>
      </c>
      <c r="P182" s="171">
        <v>0</v>
      </c>
      <c r="Q182" s="171">
        <f>ROUND(E182*P182,2)</f>
        <v>0</v>
      </c>
      <c r="R182" s="173"/>
      <c r="S182" s="173" t="s">
        <v>113</v>
      </c>
      <c r="T182" s="174" t="s">
        <v>114</v>
      </c>
      <c r="U182" s="157">
        <v>0</v>
      </c>
      <c r="V182" s="157">
        <f>ROUND(E182*U182,2)</f>
        <v>0</v>
      </c>
      <c r="W182" s="157"/>
      <c r="X182" s="157" t="s">
        <v>115</v>
      </c>
      <c r="Y182" s="157" t="s">
        <v>116</v>
      </c>
      <c r="Z182" s="147"/>
      <c r="AA182" s="147"/>
      <c r="AB182" s="147"/>
      <c r="AC182" s="147"/>
      <c r="AD182" s="147"/>
      <c r="AE182" s="147"/>
      <c r="AF182" s="147"/>
      <c r="AG182" s="147" t="s">
        <v>117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2" x14ac:dyDescent="0.25">
      <c r="A183" s="154"/>
      <c r="B183" s="155"/>
      <c r="C183" s="184" t="s">
        <v>605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119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5">
      <c r="A184" s="154"/>
      <c r="B184" s="155"/>
      <c r="C184" s="184" t="s">
        <v>606</v>
      </c>
      <c r="D184" s="158"/>
      <c r="E184" s="159">
        <v>61</v>
      </c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119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5">
      <c r="A185" s="168">
        <v>65</v>
      </c>
      <c r="B185" s="169" t="s">
        <v>326</v>
      </c>
      <c r="C185" s="183" t="s">
        <v>327</v>
      </c>
      <c r="D185" s="170" t="s">
        <v>164</v>
      </c>
      <c r="E185" s="171">
        <v>32</v>
      </c>
      <c r="F185" s="172"/>
      <c r="G185" s="173">
        <f>ROUND(E185*F185,2)</f>
        <v>0</v>
      </c>
      <c r="H185" s="172">
        <v>0</v>
      </c>
      <c r="I185" s="173">
        <f>ROUND(E185*H185,2)</f>
        <v>0</v>
      </c>
      <c r="J185" s="172">
        <v>100.7</v>
      </c>
      <c r="K185" s="173">
        <f>ROUND(E185*J185,2)</f>
        <v>3222.4</v>
      </c>
      <c r="L185" s="173">
        <v>21</v>
      </c>
      <c r="M185" s="173">
        <f>G185*(1+L185/100)</f>
        <v>0</v>
      </c>
      <c r="N185" s="171">
        <v>8.0000000000000007E-5</v>
      </c>
      <c r="O185" s="171">
        <f>ROUND(E185*N185,2)</f>
        <v>0</v>
      </c>
      <c r="P185" s="171">
        <v>0</v>
      </c>
      <c r="Q185" s="171">
        <f>ROUND(E185*P185,2)</f>
        <v>0</v>
      </c>
      <c r="R185" s="173"/>
      <c r="S185" s="173" t="s">
        <v>113</v>
      </c>
      <c r="T185" s="174" t="s">
        <v>114</v>
      </c>
      <c r="U185" s="157">
        <v>0</v>
      </c>
      <c r="V185" s="157">
        <f>ROUND(E185*U185,2)</f>
        <v>0</v>
      </c>
      <c r="W185" s="157"/>
      <c r="X185" s="157" t="s">
        <v>115</v>
      </c>
      <c r="Y185" s="157" t="s">
        <v>116</v>
      </c>
      <c r="Z185" s="147"/>
      <c r="AA185" s="147"/>
      <c r="AB185" s="147"/>
      <c r="AC185" s="147"/>
      <c r="AD185" s="147"/>
      <c r="AE185" s="147"/>
      <c r="AF185" s="147"/>
      <c r="AG185" s="147" t="s">
        <v>117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2" x14ac:dyDescent="0.25">
      <c r="A186" s="154"/>
      <c r="B186" s="155"/>
      <c r="C186" s="184" t="s">
        <v>607</v>
      </c>
      <c r="D186" s="158"/>
      <c r="E186" s="159"/>
      <c r="F186" s="157"/>
      <c r="G186" s="157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119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5">
      <c r="A187" s="154"/>
      <c r="B187" s="155"/>
      <c r="C187" s="184" t="s">
        <v>259</v>
      </c>
      <c r="D187" s="158"/>
      <c r="E187" s="159">
        <v>32</v>
      </c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119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5">
      <c r="A188" s="168">
        <v>66</v>
      </c>
      <c r="B188" s="169" t="s">
        <v>330</v>
      </c>
      <c r="C188" s="183" t="s">
        <v>331</v>
      </c>
      <c r="D188" s="170" t="s">
        <v>164</v>
      </c>
      <c r="E188" s="171">
        <v>47</v>
      </c>
      <c r="F188" s="172"/>
      <c r="G188" s="173">
        <f>ROUND(E188*F188,2)</f>
        <v>0</v>
      </c>
      <c r="H188" s="172">
        <v>0</v>
      </c>
      <c r="I188" s="173">
        <f>ROUND(E188*H188,2)</f>
        <v>0</v>
      </c>
      <c r="J188" s="172">
        <v>125.8</v>
      </c>
      <c r="K188" s="173">
        <f>ROUND(E188*J188,2)</f>
        <v>5912.6</v>
      </c>
      <c r="L188" s="173">
        <v>21</v>
      </c>
      <c r="M188" s="173">
        <f>G188*(1+L188/100)</f>
        <v>0</v>
      </c>
      <c r="N188" s="171">
        <v>1E-4</v>
      </c>
      <c r="O188" s="171">
        <f>ROUND(E188*N188,2)</f>
        <v>0</v>
      </c>
      <c r="P188" s="171">
        <v>0</v>
      </c>
      <c r="Q188" s="171">
        <f>ROUND(E188*P188,2)</f>
        <v>0</v>
      </c>
      <c r="R188" s="173"/>
      <c r="S188" s="173" t="s">
        <v>113</v>
      </c>
      <c r="T188" s="174" t="s">
        <v>114</v>
      </c>
      <c r="U188" s="157">
        <v>0</v>
      </c>
      <c r="V188" s="157">
        <f>ROUND(E188*U188,2)</f>
        <v>0</v>
      </c>
      <c r="W188" s="157"/>
      <c r="X188" s="157" t="s">
        <v>115</v>
      </c>
      <c r="Y188" s="157" t="s">
        <v>116</v>
      </c>
      <c r="Z188" s="147"/>
      <c r="AA188" s="147"/>
      <c r="AB188" s="147"/>
      <c r="AC188" s="147"/>
      <c r="AD188" s="147"/>
      <c r="AE188" s="147"/>
      <c r="AF188" s="147"/>
      <c r="AG188" s="147" t="s">
        <v>117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2" x14ac:dyDescent="0.25">
      <c r="A189" s="154"/>
      <c r="B189" s="155"/>
      <c r="C189" s="184" t="s">
        <v>608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119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5">
      <c r="A190" s="154"/>
      <c r="B190" s="155"/>
      <c r="C190" s="184" t="s">
        <v>609</v>
      </c>
      <c r="D190" s="158"/>
      <c r="E190" s="159">
        <v>47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119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5">
      <c r="A191" s="168">
        <v>67</v>
      </c>
      <c r="B191" s="169" t="s">
        <v>337</v>
      </c>
      <c r="C191" s="183" t="s">
        <v>338</v>
      </c>
      <c r="D191" s="170" t="s">
        <v>164</v>
      </c>
      <c r="E191" s="171">
        <v>2</v>
      </c>
      <c r="F191" s="172"/>
      <c r="G191" s="173">
        <f>ROUND(E191*F191,2)</f>
        <v>0</v>
      </c>
      <c r="H191" s="172">
        <v>0</v>
      </c>
      <c r="I191" s="173">
        <f>ROUND(E191*H191,2)</f>
        <v>0</v>
      </c>
      <c r="J191" s="172">
        <v>168.4</v>
      </c>
      <c r="K191" s="173">
        <f>ROUND(E191*J191,2)</f>
        <v>336.8</v>
      </c>
      <c r="L191" s="173">
        <v>21</v>
      </c>
      <c r="M191" s="173">
        <f>G191*(1+L191/100)</f>
        <v>0</v>
      </c>
      <c r="N191" s="171">
        <v>2.1000000000000001E-4</v>
      </c>
      <c r="O191" s="171">
        <f>ROUND(E191*N191,2)</f>
        <v>0</v>
      </c>
      <c r="P191" s="171">
        <v>0</v>
      </c>
      <c r="Q191" s="171">
        <f>ROUND(E191*P191,2)</f>
        <v>0</v>
      </c>
      <c r="R191" s="173"/>
      <c r="S191" s="173" t="s">
        <v>113</v>
      </c>
      <c r="T191" s="174" t="s">
        <v>114</v>
      </c>
      <c r="U191" s="157">
        <v>0</v>
      </c>
      <c r="V191" s="157">
        <f>ROUND(E191*U191,2)</f>
        <v>0</v>
      </c>
      <c r="W191" s="157"/>
      <c r="X191" s="157" t="s">
        <v>115</v>
      </c>
      <c r="Y191" s="157" t="s">
        <v>116</v>
      </c>
      <c r="Z191" s="147"/>
      <c r="AA191" s="147"/>
      <c r="AB191" s="147"/>
      <c r="AC191" s="147"/>
      <c r="AD191" s="147"/>
      <c r="AE191" s="147"/>
      <c r="AF191" s="147"/>
      <c r="AG191" s="147" t="s">
        <v>117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2" x14ac:dyDescent="0.25">
      <c r="A192" s="154"/>
      <c r="B192" s="155"/>
      <c r="C192" s="184" t="s">
        <v>266</v>
      </c>
      <c r="D192" s="158"/>
      <c r="E192" s="159"/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7"/>
      <c r="AA192" s="147"/>
      <c r="AB192" s="147"/>
      <c r="AC192" s="147"/>
      <c r="AD192" s="147"/>
      <c r="AE192" s="147"/>
      <c r="AF192" s="147"/>
      <c r="AG192" s="147" t="s">
        <v>119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5">
      <c r="A193" s="154"/>
      <c r="B193" s="155"/>
      <c r="C193" s="184" t="s">
        <v>174</v>
      </c>
      <c r="D193" s="158"/>
      <c r="E193" s="159">
        <v>2</v>
      </c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119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5">
      <c r="A194" s="168">
        <v>68</v>
      </c>
      <c r="B194" s="169" t="s">
        <v>610</v>
      </c>
      <c r="C194" s="183" t="s">
        <v>611</v>
      </c>
      <c r="D194" s="170" t="s">
        <v>164</v>
      </c>
      <c r="E194" s="171">
        <v>11</v>
      </c>
      <c r="F194" s="172"/>
      <c r="G194" s="173">
        <f>ROUND(E194*F194,2)</f>
        <v>0</v>
      </c>
      <c r="H194" s="172">
        <v>0</v>
      </c>
      <c r="I194" s="173">
        <f>ROUND(E194*H194,2)</f>
        <v>0</v>
      </c>
      <c r="J194" s="172">
        <v>217.8</v>
      </c>
      <c r="K194" s="173">
        <f>ROUND(E194*J194,2)</f>
        <v>2395.8000000000002</v>
      </c>
      <c r="L194" s="173">
        <v>21</v>
      </c>
      <c r="M194" s="173">
        <f>G194*(1+L194/100)</f>
        <v>0</v>
      </c>
      <c r="N194" s="171">
        <v>2.4000000000000001E-4</v>
      </c>
      <c r="O194" s="171">
        <f>ROUND(E194*N194,2)</f>
        <v>0</v>
      </c>
      <c r="P194" s="171">
        <v>0</v>
      </c>
      <c r="Q194" s="171">
        <f>ROUND(E194*P194,2)</f>
        <v>0</v>
      </c>
      <c r="R194" s="173"/>
      <c r="S194" s="173" t="s">
        <v>113</v>
      </c>
      <c r="T194" s="174" t="s">
        <v>114</v>
      </c>
      <c r="U194" s="157">
        <v>0</v>
      </c>
      <c r="V194" s="157">
        <f>ROUND(E194*U194,2)</f>
        <v>0</v>
      </c>
      <c r="W194" s="157"/>
      <c r="X194" s="157" t="s">
        <v>115</v>
      </c>
      <c r="Y194" s="157" t="s">
        <v>116</v>
      </c>
      <c r="Z194" s="147"/>
      <c r="AA194" s="147"/>
      <c r="AB194" s="147"/>
      <c r="AC194" s="147"/>
      <c r="AD194" s="147"/>
      <c r="AE194" s="147"/>
      <c r="AF194" s="147"/>
      <c r="AG194" s="147" t="s">
        <v>117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2" x14ac:dyDescent="0.25">
      <c r="A195" s="154"/>
      <c r="B195" s="155"/>
      <c r="C195" s="184" t="s">
        <v>612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119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5">
      <c r="A196" s="154"/>
      <c r="B196" s="155"/>
      <c r="C196" s="184" t="s">
        <v>402</v>
      </c>
      <c r="D196" s="158"/>
      <c r="E196" s="159">
        <v>11</v>
      </c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119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5">
      <c r="A197" s="168">
        <v>69</v>
      </c>
      <c r="B197" s="169" t="s">
        <v>613</v>
      </c>
      <c r="C197" s="183" t="s">
        <v>614</v>
      </c>
      <c r="D197" s="170" t="s">
        <v>164</v>
      </c>
      <c r="E197" s="171">
        <v>8</v>
      </c>
      <c r="F197" s="172"/>
      <c r="G197" s="173">
        <f>ROUND(E197*F197,2)</f>
        <v>0</v>
      </c>
      <c r="H197" s="172">
        <v>0</v>
      </c>
      <c r="I197" s="173">
        <f>ROUND(E197*H197,2)</f>
        <v>0</v>
      </c>
      <c r="J197" s="172">
        <v>265.39999999999998</v>
      </c>
      <c r="K197" s="173">
        <f>ROUND(E197*J197,2)</f>
        <v>2123.1999999999998</v>
      </c>
      <c r="L197" s="173">
        <v>21</v>
      </c>
      <c r="M197" s="173">
        <f>G197*(1+L197/100)</f>
        <v>0</v>
      </c>
      <c r="N197" s="171">
        <v>3.3E-4</v>
      </c>
      <c r="O197" s="171">
        <f>ROUND(E197*N197,2)</f>
        <v>0</v>
      </c>
      <c r="P197" s="171">
        <v>0</v>
      </c>
      <c r="Q197" s="171">
        <f>ROUND(E197*P197,2)</f>
        <v>0</v>
      </c>
      <c r="R197" s="173"/>
      <c r="S197" s="173" t="s">
        <v>113</v>
      </c>
      <c r="T197" s="174" t="s">
        <v>114</v>
      </c>
      <c r="U197" s="157">
        <v>0</v>
      </c>
      <c r="V197" s="157">
        <f>ROUND(E197*U197,2)</f>
        <v>0</v>
      </c>
      <c r="W197" s="157"/>
      <c r="X197" s="157" t="s">
        <v>115</v>
      </c>
      <c r="Y197" s="157" t="s">
        <v>116</v>
      </c>
      <c r="Z197" s="147"/>
      <c r="AA197" s="147"/>
      <c r="AB197" s="147"/>
      <c r="AC197" s="147"/>
      <c r="AD197" s="147"/>
      <c r="AE197" s="147"/>
      <c r="AF197" s="147"/>
      <c r="AG197" s="147" t="s">
        <v>117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2" x14ac:dyDescent="0.25">
      <c r="A198" s="154"/>
      <c r="B198" s="155"/>
      <c r="C198" s="184" t="s">
        <v>615</v>
      </c>
      <c r="D198" s="158"/>
      <c r="E198" s="159"/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119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5">
      <c r="A199" s="154"/>
      <c r="B199" s="155"/>
      <c r="C199" s="184" t="s">
        <v>274</v>
      </c>
      <c r="D199" s="158"/>
      <c r="E199" s="159">
        <v>8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119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5">
      <c r="A200" s="175">
        <v>70</v>
      </c>
      <c r="B200" s="176" t="s">
        <v>347</v>
      </c>
      <c r="C200" s="185" t="s">
        <v>348</v>
      </c>
      <c r="D200" s="177" t="s">
        <v>0</v>
      </c>
      <c r="E200" s="178">
        <v>1703.501</v>
      </c>
      <c r="F200" s="179"/>
      <c r="G200" s="180">
        <f>ROUND(E200*F200,2)</f>
        <v>0</v>
      </c>
      <c r="H200" s="179">
        <v>0</v>
      </c>
      <c r="I200" s="180">
        <f>ROUND(E200*H200,2)</f>
        <v>0</v>
      </c>
      <c r="J200" s="179">
        <v>0.19</v>
      </c>
      <c r="K200" s="180">
        <f>ROUND(E200*J200,2)</f>
        <v>323.67</v>
      </c>
      <c r="L200" s="180">
        <v>21</v>
      </c>
      <c r="M200" s="180">
        <f>G200*(1+L200/100)</f>
        <v>0</v>
      </c>
      <c r="N200" s="178">
        <v>0</v>
      </c>
      <c r="O200" s="178">
        <f>ROUND(E200*N200,2)</f>
        <v>0</v>
      </c>
      <c r="P200" s="178">
        <v>0</v>
      </c>
      <c r="Q200" s="178">
        <f>ROUND(E200*P200,2)</f>
        <v>0</v>
      </c>
      <c r="R200" s="180"/>
      <c r="S200" s="180" t="s">
        <v>113</v>
      </c>
      <c r="T200" s="181" t="s">
        <v>114</v>
      </c>
      <c r="U200" s="157">
        <v>0</v>
      </c>
      <c r="V200" s="157">
        <f>ROUND(E200*U200,2)</f>
        <v>0</v>
      </c>
      <c r="W200" s="157"/>
      <c r="X200" s="157" t="s">
        <v>115</v>
      </c>
      <c r="Y200" s="157" t="s">
        <v>116</v>
      </c>
      <c r="Z200" s="147"/>
      <c r="AA200" s="147"/>
      <c r="AB200" s="147"/>
      <c r="AC200" s="147"/>
      <c r="AD200" s="147"/>
      <c r="AE200" s="147"/>
      <c r="AF200" s="147"/>
      <c r="AG200" s="147" t="s">
        <v>117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ht="13" x14ac:dyDescent="0.25">
      <c r="A201" s="161" t="s">
        <v>108</v>
      </c>
      <c r="B201" s="162" t="s">
        <v>74</v>
      </c>
      <c r="C201" s="182" t="s">
        <v>75</v>
      </c>
      <c r="D201" s="163"/>
      <c r="E201" s="164"/>
      <c r="F201" s="165"/>
      <c r="G201" s="165">
        <f>SUMIF(AG202:AG208,"&lt;&gt;NOR",G202:G208)</f>
        <v>0</v>
      </c>
      <c r="H201" s="165"/>
      <c r="I201" s="165">
        <f>SUM(I202:I208)</f>
        <v>6750</v>
      </c>
      <c r="J201" s="165"/>
      <c r="K201" s="165">
        <f>SUM(K202:K208)</f>
        <v>25783.98</v>
      </c>
      <c r="L201" s="165"/>
      <c r="M201" s="165">
        <f>SUM(M202:M208)</f>
        <v>0</v>
      </c>
      <c r="N201" s="164"/>
      <c r="O201" s="164">
        <f>SUM(O202:O208)</f>
        <v>0.01</v>
      </c>
      <c r="P201" s="164"/>
      <c r="Q201" s="164">
        <f>SUM(Q202:Q208)</f>
        <v>0</v>
      </c>
      <c r="R201" s="165"/>
      <c r="S201" s="165"/>
      <c r="T201" s="166"/>
      <c r="U201" s="160"/>
      <c r="V201" s="160">
        <f>SUM(V202:V208)</f>
        <v>0</v>
      </c>
      <c r="W201" s="160"/>
      <c r="X201" s="160"/>
      <c r="Y201" s="160"/>
      <c r="AG201" t="s">
        <v>109</v>
      </c>
    </row>
    <row r="202" spans="1:60" outlineLevel="1" x14ac:dyDescent="0.25">
      <c r="A202" s="168">
        <v>71</v>
      </c>
      <c r="B202" s="169" t="s">
        <v>428</v>
      </c>
      <c r="C202" s="183" t="s">
        <v>429</v>
      </c>
      <c r="D202" s="170" t="s">
        <v>430</v>
      </c>
      <c r="E202" s="171">
        <v>150</v>
      </c>
      <c r="F202" s="172"/>
      <c r="G202" s="173">
        <f>ROUND(E202*F202,2)</f>
        <v>0</v>
      </c>
      <c r="H202" s="172">
        <v>45</v>
      </c>
      <c r="I202" s="173">
        <f>ROUND(E202*H202,2)</f>
        <v>6750</v>
      </c>
      <c r="J202" s="172">
        <v>0</v>
      </c>
      <c r="K202" s="173">
        <f>ROUND(E202*J202,2)</f>
        <v>0</v>
      </c>
      <c r="L202" s="173">
        <v>21</v>
      </c>
      <c r="M202" s="173">
        <f>G202*(1+L202/100)</f>
        <v>0</v>
      </c>
      <c r="N202" s="171">
        <v>0</v>
      </c>
      <c r="O202" s="171">
        <f>ROUND(E202*N202,2)</f>
        <v>0</v>
      </c>
      <c r="P202" s="171">
        <v>0</v>
      </c>
      <c r="Q202" s="171">
        <f>ROUND(E202*P202,2)</f>
        <v>0</v>
      </c>
      <c r="R202" s="173"/>
      <c r="S202" s="173" t="s">
        <v>123</v>
      </c>
      <c r="T202" s="174" t="s">
        <v>124</v>
      </c>
      <c r="U202" s="157">
        <v>0</v>
      </c>
      <c r="V202" s="157">
        <f>ROUND(E202*U202,2)</f>
        <v>0</v>
      </c>
      <c r="W202" s="157"/>
      <c r="X202" s="157" t="s">
        <v>125</v>
      </c>
      <c r="Y202" s="157" t="s">
        <v>116</v>
      </c>
      <c r="Z202" s="147"/>
      <c r="AA202" s="147"/>
      <c r="AB202" s="147"/>
      <c r="AC202" s="147"/>
      <c r="AD202" s="147"/>
      <c r="AE202" s="147"/>
      <c r="AF202" s="147"/>
      <c r="AG202" s="147" t="s">
        <v>126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2" x14ac:dyDescent="0.25">
      <c r="A203" s="154"/>
      <c r="B203" s="155"/>
      <c r="C203" s="184" t="s">
        <v>616</v>
      </c>
      <c r="D203" s="158"/>
      <c r="E203" s="159"/>
      <c r="F203" s="157"/>
      <c r="G203" s="1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119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5">
      <c r="A204" s="154"/>
      <c r="B204" s="155"/>
      <c r="C204" s="184" t="s">
        <v>617</v>
      </c>
      <c r="D204" s="158"/>
      <c r="E204" s="159">
        <v>150</v>
      </c>
      <c r="F204" s="157"/>
      <c r="G204" s="1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119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5">
      <c r="A205" s="168">
        <v>72</v>
      </c>
      <c r="B205" s="169" t="s">
        <v>433</v>
      </c>
      <c r="C205" s="183" t="s">
        <v>434</v>
      </c>
      <c r="D205" s="170" t="s">
        <v>430</v>
      </c>
      <c r="E205" s="171">
        <v>150</v>
      </c>
      <c r="F205" s="172"/>
      <c r="G205" s="173">
        <f>ROUND(E205*F205,2)</f>
        <v>0</v>
      </c>
      <c r="H205" s="172">
        <v>0</v>
      </c>
      <c r="I205" s="173">
        <f>ROUND(E205*H205,2)</f>
        <v>0</v>
      </c>
      <c r="J205" s="172">
        <v>170.3</v>
      </c>
      <c r="K205" s="173">
        <f>ROUND(E205*J205,2)</f>
        <v>25545</v>
      </c>
      <c r="L205" s="173">
        <v>21</v>
      </c>
      <c r="M205" s="173">
        <f>G205*(1+L205/100)</f>
        <v>0</v>
      </c>
      <c r="N205" s="171">
        <v>6.9999999999999994E-5</v>
      </c>
      <c r="O205" s="171">
        <f>ROUND(E205*N205,2)</f>
        <v>0.01</v>
      </c>
      <c r="P205" s="171">
        <v>0</v>
      </c>
      <c r="Q205" s="171">
        <f>ROUND(E205*P205,2)</f>
        <v>0</v>
      </c>
      <c r="R205" s="173"/>
      <c r="S205" s="173" t="s">
        <v>113</v>
      </c>
      <c r="T205" s="174" t="s">
        <v>114</v>
      </c>
      <c r="U205" s="157">
        <v>0</v>
      </c>
      <c r="V205" s="157">
        <f>ROUND(E205*U205,2)</f>
        <v>0</v>
      </c>
      <c r="W205" s="157"/>
      <c r="X205" s="157" t="s">
        <v>115</v>
      </c>
      <c r="Y205" s="157" t="s">
        <v>116</v>
      </c>
      <c r="Z205" s="147"/>
      <c r="AA205" s="147"/>
      <c r="AB205" s="147"/>
      <c r="AC205" s="147"/>
      <c r="AD205" s="147"/>
      <c r="AE205" s="147"/>
      <c r="AF205" s="147"/>
      <c r="AG205" s="147" t="s">
        <v>117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2" x14ac:dyDescent="0.25">
      <c r="A206" s="154"/>
      <c r="B206" s="155"/>
      <c r="C206" s="184" t="s">
        <v>616</v>
      </c>
      <c r="D206" s="158"/>
      <c r="E206" s="159"/>
      <c r="F206" s="157"/>
      <c r="G206" s="15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119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5">
      <c r="A207" s="154"/>
      <c r="B207" s="155"/>
      <c r="C207" s="184" t="s">
        <v>617</v>
      </c>
      <c r="D207" s="158"/>
      <c r="E207" s="159">
        <v>150</v>
      </c>
      <c r="F207" s="157"/>
      <c r="G207" s="1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119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ht="20" outlineLevel="1" x14ac:dyDescent="0.25">
      <c r="A208" s="175">
        <v>73</v>
      </c>
      <c r="B208" s="176" t="s">
        <v>435</v>
      </c>
      <c r="C208" s="185" t="s">
        <v>436</v>
      </c>
      <c r="D208" s="177" t="s">
        <v>0</v>
      </c>
      <c r="E208" s="178">
        <v>322.95</v>
      </c>
      <c r="F208" s="179"/>
      <c r="G208" s="180">
        <f>ROUND(E208*F208,2)</f>
        <v>0</v>
      </c>
      <c r="H208" s="179">
        <v>0</v>
      </c>
      <c r="I208" s="180">
        <f>ROUND(E208*H208,2)</f>
        <v>0</v>
      </c>
      <c r="J208" s="179">
        <v>0.74</v>
      </c>
      <c r="K208" s="180">
        <f>ROUND(E208*J208,2)</f>
        <v>238.98</v>
      </c>
      <c r="L208" s="180">
        <v>21</v>
      </c>
      <c r="M208" s="180">
        <f>G208*(1+L208/100)</f>
        <v>0</v>
      </c>
      <c r="N208" s="178">
        <v>0</v>
      </c>
      <c r="O208" s="178">
        <f>ROUND(E208*N208,2)</f>
        <v>0</v>
      </c>
      <c r="P208" s="178">
        <v>0</v>
      </c>
      <c r="Q208" s="178">
        <f>ROUND(E208*P208,2)</f>
        <v>0</v>
      </c>
      <c r="R208" s="180"/>
      <c r="S208" s="180" t="s">
        <v>113</v>
      </c>
      <c r="T208" s="181" t="s">
        <v>114</v>
      </c>
      <c r="U208" s="157">
        <v>0</v>
      </c>
      <c r="V208" s="157">
        <f>ROUND(E208*U208,2)</f>
        <v>0</v>
      </c>
      <c r="W208" s="157"/>
      <c r="X208" s="157" t="s">
        <v>115</v>
      </c>
      <c r="Y208" s="157" t="s">
        <v>116</v>
      </c>
      <c r="Z208" s="147"/>
      <c r="AA208" s="147"/>
      <c r="AB208" s="147"/>
      <c r="AC208" s="147"/>
      <c r="AD208" s="147"/>
      <c r="AE208" s="147"/>
      <c r="AF208" s="147"/>
      <c r="AG208" s="147" t="s">
        <v>117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ht="13" x14ac:dyDescent="0.25">
      <c r="A209" s="161" t="s">
        <v>108</v>
      </c>
      <c r="B209" s="162" t="s">
        <v>76</v>
      </c>
      <c r="C209" s="182" t="s">
        <v>77</v>
      </c>
      <c r="D209" s="163"/>
      <c r="E209" s="164"/>
      <c r="F209" s="165"/>
      <c r="G209" s="165">
        <f>SUMIF(AG210:AG221,"&lt;&gt;NOR",G210:G221)</f>
        <v>0</v>
      </c>
      <c r="H209" s="165"/>
      <c r="I209" s="165">
        <f>SUM(I210:I221)</f>
        <v>0</v>
      </c>
      <c r="J209" s="165"/>
      <c r="K209" s="165">
        <f>SUM(K210:K221)</f>
        <v>21766.7</v>
      </c>
      <c r="L209" s="165"/>
      <c r="M209" s="165">
        <f>SUM(M210:M221)</f>
        <v>0</v>
      </c>
      <c r="N209" s="164"/>
      <c r="O209" s="164">
        <f>SUM(O210:O221)</f>
        <v>0.02</v>
      </c>
      <c r="P209" s="164"/>
      <c r="Q209" s="164">
        <f>SUM(Q210:Q221)</f>
        <v>0</v>
      </c>
      <c r="R209" s="165"/>
      <c r="S209" s="165"/>
      <c r="T209" s="166"/>
      <c r="U209" s="160"/>
      <c r="V209" s="160">
        <f>SUM(V210:V221)</f>
        <v>0</v>
      </c>
      <c r="W209" s="160"/>
      <c r="X209" s="160"/>
      <c r="Y209" s="160"/>
      <c r="AG209" t="s">
        <v>109</v>
      </c>
    </row>
    <row r="210" spans="1:60" ht="20" outlineLevel="1" x14ac:dyDescent="0.25">
      <c r="A210" s="168">
        <v>74</v>
      </c>
      <c r="B210" s="169" t="s">
        <v>437</v>
      </c>
      <c r="C210" s="183" t="s">
        <v>438</v>
      </c>
      <c r="D210" s="170" t="s">
        <v>112</v>
      </c>
      <c r="E210" s="171">
        <v>321</v>
      </c>
      <c r="F210" s="172"/>
      <c r="G210" s="173">
        <f>ROUND(E210*F210,2)</f>
        <v>0</v>
      </c>
      <c r="H210" s="172">
        <v>0</v>
      </c>
      <c r="I210" s="173">
        <f>ROUND(E210*H210,2)</f>
        <v>0</v>
      </c>
      <c r="J210" s="172">
        <v>20.7</v>
      </c>
      <c r="K210" s="173">
        <f>ROUND(E210*J210,2)</f>
        <v>6644.7</v>
      </c>
      <c r="L210" s="173">
        <v>21</v>
      </c>
      <c r="M210" s="173">
        <f>G210*(1+L210/100)</f>
        <v>0</v>
      </c>
      <c r="N210" s="171">
        <v>2.0000000000000002E-5</v>
      </c>
      <c r="O210" s="171">
        <f>ROUND(E210*N210,2)</f>
        <v>0.01</v>
      </c>
      <c r="P210" s="171">
        <v>0</v>
      </c>
      <c r="Q210" s="171">
        <f>ROUND(E210*P210,2)</f>
        <v>0</v>
      </c>
      <c r="R210" s="173"/>
      <c r="S210" s="173" t="s">
        <v>113</v>
      </c>
      <c r="T210" s="174" t="s">
        <v>114</v>
      </c>
      <c r="U210" s="157">
        <v>0</v>
      </c>
      <c r="V210" s="157">
        <f>ROUND(E210*U210,2)</f>
        <v>0</v>
      </c>
      <c r="W210" s="157"/>
      <c r="X210" s="157" t="s">
        <v>115</v>
      </c>
      <c r="Y210" s="157" t="s">
        <v>116</v>
      </c>
      <c r="Z210" s="147"/>
      <c r="AA210" s="147"/>
      <c r="AB210" s="147"/>
      <c r="AC210" s="147"/>
      <c r="AD210" s="147"/>
      <c r="AE210" s="147"/>
      <c r="AF210" s="147"/>
      <c r="AG210" s="147" t="s">
        <v>117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2" x14ac:dyDescent="0.25">
      <c r="A211" s="154"/>
      <c r="B211" s="155"/>
      <c r="C211" s="184" t="s">
        <v>618</v>
      </c>
      <c r="D211" s="158"/>
      <c r="E211" s="159"/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119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5">
      <c r="A212" s="154"/>
      <c r="B212" s="155"/>
      <c r="C212" s="184" t="s">
        <v>619</v>
      </c>
      <c r="D212" s="158"/>
      <c r="E212" s="159">
        <v>321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119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ht="20" outlineLevel="1" x14ac:dyDescent="0.25">
      <c r="A213" s="168">
        <v>75</v>
      </c>
      <c r="B213" s="169" t="s">
        <v>439</v>
      </c>
      <c r="C213" s="183" t="s">
        <v>440</v>
      </c>
      <c r="D213" s="170" t="s">
        <v>112</v>
      </c>
      <c r="E213" s="171">
        <v>97</v>
      </c>
      <c r="F213" s="172"/>
      <c r="G213" s="173">
        <f>ROUND(E213*F213,2)</f>
        <v>0</v>
      </c>
      <c r="H213" s="172">
        <v>0</v>
      </c>
      <c r="I213" s="173">
        <f>ROUND(E213*H213,2)</f>
        <v>0</v>
      </c>
      <c r="J213" s="172">
        <v>39.200000000000003</v>
      </c>
      <c r="K213" s="173">
        <f>ROUND(E213*J213,2)</f>
        <v>3802.4</v>
      </c>
      <c r="L213" s="173">
        <v>21</v>
      </c>
      <c r="M213" s="173">
        <f>G213*(1+L213/100)</f>
        <v>0</v>
      </c>
      <c r="N213" s="171">
        <v>4.0000000000000003E-5</v>
      </c>
      <c r="O213" s="171">
        <f>ROUND(E213*N213,2)</f>
        <v>0</v>
      </c>
      <c r="P213" s="171">
        <v>0</v>
      </c>
      <c r="Q213" s="171">
        <f>ROUND(E213*P213,2)</f>
        <v>0</v>
      </c>
      <c r="R213" s="173"/>
      <c r="S213" s="173" t="s">
        <v>113</v>
      </c>
      <c r="T213" s="174" t="s">
        <v>114</v>
      </c>
      <c r="U213" s="157">
        <v>0</v>
      </c>
      <c r="V213" s="157">
        <f>ROUND(E213*U213,2)</f>
        <v>0</v>
      </c>
      <c r="W213" s="157"/>
      <c r="X213" s="157" t="s">
        <v>115</v>
      </c>
      <c r="Y213" s="157" t="s">
        <v>116</v>
      </c>
      <c r="Z213" s="147"/>
      <c r="AA213" s="147"/>
      <c r="AB213" s="147"/>
      <c r="AC213" s="147"/>
      <c r="AD213" s="147"/>
      <c r="AE213" s="147"/>
      <c r="AF213" s="147"/>
      <c r="AG213" s="147" t="s">
        <v>117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2" x14ac:dyDescent="0.25">
      <c r="A214" s="154"/>
      <c r="B214" s="155"/>
      <c r="C214" s="184" t="s">
        <v>504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119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5">
      <c r="A215" s="154"/>
      <c r="B215" s="155"/>
      <c r="C215" s="184" t="s">
        <v>505</v>
      </c>
      <c r="D215" s="158"/>
      <c r="E215" s="159">
        <v>97</v>
      </c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119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20" outlineLevel="1" x14ac:dyDescent="0.25">
      <c r="A216" s="168">
        <v>76</v>
      </c>
      <c r="B216" s="169" t="s">
        <v>441</v>
      </c>
      <c r="C216" s="183" t="s">
        <v>442</v>
      </c>
      <c r="D216" s="170" t="s">
        <v>112</v>
      </c>
      <c r="E216" s="171">
        <v>321</v>
      </c>
      <c r="F216" s="172"/>
      <c r="G216" s="173">
        <f>ROUND(E216*F216,2)</f>
        <v>0</v>
      </c>
      <c r="H216" s="172">
        <v>0</v>
      </c>
      <c r="I216" s="173">
        <f>ROUND(E216*H216,2)</f>
        <v>0</v>
      </c>
      <c r="J216" s="172">
        <v>22.3</v>
      </c>
      <c r="K216" s="173">
        <f>ROUND(E216*J216,2)</f>
        <v>7158.3</v>
      </c>
      <c r="L216" s="173">
        <v>21</v>
      </c>
      <c r="M216" s="173">
        <f>G216*(1+L216/100)</f>
        <v>0</v>
      </c>
      <c r="N216" s="171">
        <v>2.0000000000000002E-5</v>
      </c>
      <c r="O216" s="171">
        <f>ROUND(E216*N216,2)</f>
        <v>0.01</v>
      </c>
      <c r="P216" s="171">
        <v>0</v>
      </c>
      <c r="Q216" s="171">
        <f>ROUND(E216*P216,2)</f>
        <v>0</v>
      </c>
      <c r="R216" s="173"/>
      <c r="S216" s="173" t="s">
        <v>113</v>
      </c>
      <c r="T216" s="174" t="s">
        <v>114</v>
      </c>
      <c r="U216" s="157">
        <v>0</v>
      </c>
      <c r="V216" s="157">
        <f>ROUND(E216*U216,2)</f>
        <v>0</v>
      </c>
      <c r="W216" s="157"/>
      <c r="X216" s="157" t="s">
        <v>115</v>
      </c>
      <c r="Y216" s="157" t="s">
        <v>116</v>
      </c>
      <c r="Z216" s="147"/>
      <c r="AA216" s="147"/>
      <c r="AB216" s="147"/>
      <c r="AC216" s="147"/>
      <c r="AD216" s="147"/>
      <c r="AE216" s="147"/>
      <c r="AF216" s="147"/>
      <c r="AG216" s="147" t="s">
        <v>117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2" x14ac:dyDescent="0.25">
      <c r="A217" s="154"/>
      <c r="B217" s="155"/>
      <c r="C217" s="184" t="s">
        <v>618</v>
      </c>
      <c r="D217" s="158"/>
      <c r="E217" s="159"/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119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5">
      <c r="A218" s="154"/>
      <c r="B218" s="155"/>
      <c r="C218" s="184" t="s">
        <v>619</v>
      </c>
      <c r="D218" s="158"/>
      <c r="E218" s="159">
        <v>321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119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20" outlineLevel="1" x14ac:dyDescent="0.25">
      <c r="A219" s="168">
        <v>77</v>
      </c>
      <c r="B219" s="169" t="s">
        <v>443</v>
      </c>
      <c r="C219" s="183" t="s">
        <v>444</v>
      </c>
      <c r="D219" s="170" t="s">
        <v>112</v>
      </c>
      <c r="E219" s="171">
        <v>97</v>
      </c>
      <c r="F219" s="172"/>
      <c r="G219" s="173">
        <f>ROUND(E219*F219,2)</f>
        <v>0</v>
      </c>
      <c r="H219" s="172">
        <v>0</v>
      </c>
      <c r="I219" s="173">
        <f>ROUND(E219*H219,2)</f>
        <v>0</v>
      </c>
      <c r="J219" s="172">
        <v>42.9</v>
      </c>
      <c r="K219" s="173">
        <f>ROUND(E219*J219,2)</f>
        <v>4161.3</v>
      </c>
      <c r="L219" s="173">
        <v>21</v>
      </c>
      <c r="M219" s="173">
        <f>G219*(1+L219/100)</f>
        <v>0</v>
      </c>
      <c r="N219" s="171">
        <v>5.0000000000000002E-5</v>
      </c>
      <c r="O219" s="171">
        <f>ROUND(E219*N219,2)</f>
        <v>0</v>
      </c>
      <c r="P219" s="171">
        <v>0</v>
      </c>
      <c r="Q219" s="171">
        <f>ROUND(E219*P219,2)</f>
        <v>0</v>
      </c>
      <c r="R219" s="173"/>
      <c r="S219" s="173" t="s">
        <v>113</v>
      </c>
      <c r="T219" s="174" t="s">
        <v>114</v>
      </c>
      <c r="U219" s="157">
        <v>0</v>
      </c>
      <c r="V219" s="157">
        <f>ROUND(E219*U219,2)</f>
        <v>0</v>
      </c>
      <c r="W219" s="157"/>
      <c r="X219" s="157" t="s">
        <v>115</v>
      </c>
      <c r="Y219" s="157" t="s">
        <v>116</v>
      </c>
      <c r="Z219" s="147"/>
      <c r="AA219" s="147"/>
      <c r="AB219" s="147"/>
      <c r="AC219" s="147"/>
      <c r="AD219" s="147"/>
      <c r="AE219" s="147"/>
      <c r="AF219" s="147"/>
      <c r="AG219" s="147" t="s">
        <v>117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2" x14ac:dyDescent="0.25">
      <c r="A220" s="154"/>
      <c r="B220" s="155"/>
      <c r="C220" s="184" t="s">
        <v>504</v>
      </c>
      <c r="D220" s="158"/>
      <c r="E220" s="159"/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119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5">
      <c r="A221" s="154"/>
      <c r="B221" s="155"/>
      <c r="C221" s="184" t="s">
        <v>505</v>
      </c>
      <c r="D221" s="158"/>
      <c r="E221" s="159">
        <v>97</v>
      </c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119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ht="13" x14ac:dyDescent="0.25">
      <c r="A222" s="161" t="s">
        <v>108</v>
      </c>
      <c r="B222" s="162" t="s">
        <v>78</v>
      </c>
      <c r="C222" s="182" t="s">
        <v>79</v>
      </c>
      <c r="D222" s="163"/>
      <c r="E222" s="164"/>
      <c r="F222" s="165"/>
      <c r="G222" s="165">
        <f>SUMIF(AG223:AG228,"&lt;&gt;NOR",G223:G228)</f>
        <v>0</v>
      </c>
      <c r="H222" s="165"/>
      <c r="I222" s="165">
        <f>SUM(I223:I228)</f>
        <v>0</v>
      </c>
      <c r="J222" s="165"/>
      <c r="K222" s="165">
        <f>SUM(K223:K228)</f>
        <v>218400</v>
      </c>
      <c r="L222" s="165"/>
      <c r="M222" s="165">
        <f>SUM(M223:M228)</f>
        <v>0</v>
      </c>
      <c r="N222" s="164"/>
      <c r="O222" s="164">
        <f>SUM(O223:O228)</f>
        <v>0</v>
      </c>
      <c r="P222" s="164"/>
      <c r="Q222" s="164">
        <f>SUM(Q223:Q228)</f>
        <v>0</v>
      </c>
      <c r="R222" s="165"/>
      <c r="S222" s="165"/>
      <c r="T222" s="166"/>
      <c r="U222" s="160"/>
      <c r="V222" s="160">
        <f>SUM(V223:V228)</f>
        <v>0</v>
      </c>
      <c r="W222" s="160"/>
      <c r="X222" s="160"/>
      <c r="Y222" s="160"/>
      <c r="AG222" t="s">
        <v>109</v>
      </c>
    </row>
    <row r="223" spans="1:60" outlineLevel="1" x14ac:dyDescent="0.25">
      <c r="A223" s="175">
        <v>78</v>
      </c>
      <c r="B223" s="176" t="s">
        <v>455</v>
      </c>
      <c r="C223" s="185" t="s">
        <v>456</v>
      </c>
      <c r="D223" s="177" t="s">
        <v>451</v>
      </c>
      <c r="E223" s="178">
        <v>72</v>
      </c>
      <c r="F223" s="179"/>
      <c r="G223" s="180">
        <f t="shared" ref="G223:G228" si="7">ROUND(E223*F223,2)</f>
        <v>0</v>
      </c>
      <c r="H223" s="179">
        <v>0</v>
      </c>
      <c r="I223" s="180">
        <f t="shared" ref="I223:I228" si="8">ROUND(E223*H223,2)</f>
        <v>0</v>
      </c>
      <c r="J223" s="179">
        <v>600</v>
      </c>
      <c r="K223" s="180">
        <f t="shared" ref="K223:K228" si="9">ROUND(E223*J223,2)</f>
        <v>43200</v>
      </c>
      <c r="L223" s="180">
        <v>21</v>
      </c>
      <c r="M223" s="180">
        <f t="shared" ref="M223:M228" si="10">G223*(1+L223/100)</f>
        <v>0</v>
      </c>
      <c r="N223" s="178">
        <v>0</v>
      </c>
      <c r="O223" s="178">
        <f t="shared" ref="O223:O228" si="11">ROUND(E223*N223,2)</f>
        <v>0</v>
      </c>
      <c r="P223" s="178">
        <v>0</v>
      </c>
      <c r="Q223" s="178">
        <f t="shared" ref="Q223:Q228" si="12">ROUND(E223*P223,2)</f>
        <v>0</v>
      </c>
      <c r="R223" s="180"/>
      <c r="S223" s="180" t="s">
        <v>123</v>
      </c>
      <c r="T223" s="181" t="s">
        <v>124</v>
      </c>
      <c r="U223" s="157">
        <v>0</v>
      </c>
      <c r="V223" s="157">
        <f t="shared" ref="V223:V228" si="13">ROUND(E223*U223,2)</f>
        <v>0</v>
      </c>
      <c r="W223" s="157"/>
      <c r="X223" s="157" t="s">
        <v>115</v>
      </c>
      <c r="Y223" s="157" t="s">
        <v>116</v>
      </c>
      <c r="Z223" s="147"/>
      <c r="AA223" s="147"/>
      <c r="AB223" s="147"/>
      <c r="AC223" s="147"/>
      <c r="AD223" s="147"/>
      <c r="AE223" s="147"/>
      <c r="AF223" s="147"/>
      <c r="AG223" s="147" t="s">
        <v>452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5">
      <c r="A224" s="175">
        <v>79</v>
      </c>
      <c r="B224" s="176" t="s">
        <v>457</v>
      </c>
      <c r="C224" s="185" t="s">
        <v>458</v>
      </c>
      <c r="D224" s="177" t="s">
        <v>451</v>
      </c>
      <c r="E224" s="178">
        <v>48</v>
      </c>
      <c r="F224" s="179"/>
      <c r="G224" s="180">
        <f t="shared" si="7"/>
        <v>0</v>
      </c>
      <c r="H224" s="179">
        <v>0</v>
      </c>
      <c r="I224" s="180">
        <f t="shared" si="8"/>
        <v>0</v>
      </c>
      <c r="J224" s="179">
        <v>600</v>
      </c>
      <c r="K224" s="180">
        <f t="shared" si="9"/>
        <v>28800</v>
      </c>
      <c r="L224" s="180">
        <v>21</v>
      </c>
      <c r="M224" s="180">
        <f t="shared" si="10"/>
        <v>0</v>
      </c>
      <c r="N224" s="178">
        <v>0</v>
      </c>
      <c r="O224" s="178">
        <f t="shared" si="11"/>
        <v>0</v>
      </c>
      <c r="P224" s="178">
        <v>0</v>
      </c>
      <c r="Q224" s="178">
        <f t="shared" si="12"/>
        <v>0</v>
      </c>
      <c r="R224" s="180"/>
      <c r="S224" s="180" t="s">
        <v>123</v>
      </c>
      <c r="T224" s="181" t="s">
        <v>124</v>
      </c>
      <c r="U224" s="157">
        <v>0</v>
      </c>
      <c r="V224" s="157">
        <f t="shared" si="13"/>
        <v>0</v>
      </c>
      <c r="W224" s="157"/>
      <c r="X224" s="157" t="s">
        <v>115</v>
      </c>
      <c r="Y224" s="157" t="s">
        <v>116</v>
      </c>
      <c r="Z224" s="147"/>
      <c r="AA224" s="147"/>
      <c r="AB224" s="147"/>
      <c r="AC224" s="147"/>
      <c r="AD224" s="147"/>
      <c r="AE224" s="147"/>
      <c r="AF224" s="147"/>
      <c r="AG224" s="147" t="s">
        <v>452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5">
      <c r="A225" s="175">
        <v>80</v>
      </c>
      <c r="B225" s="176" t="s">
        <v>461</v>
      </c>
      <c r="C225" s="185" t="s">
        <v>620</v>
      </c>
      <c r="D225" s="177" t="s">
        <v>451</v>
      </c>
      <c r="E225" s="178">
        <v>48</v>
      </c>
      <c r="F225" s="179"/>
      <c r="G225" s="180">
        <f t="shared" si="7"/>
        <v>0</v>
      </c>
      <c r="H225" s="179">
        <v>0</v>
      </c>
      <c r="I225" s="180">
        <f t="shared" si="8"/>
        <v>0</v>
      </c>
      <c r="J225" s="179">
        <v>600</v>
      </c>
      <c r="K225" s="180">
        <f t="shared" si="9"/>
        <v>28800</v>
      </c>
      <c r="L225" s="180">
        <v>21</v>
      </c>
      <c r="M225" s="180">
        <f t="shared" si="10"/>
        <v>0</v>
      </c>
      <c r="N225" s="178">
        <v>0</v>
      </c>
      <c r="O225" s="178">
        <f t="shared" si="11"/>
        <v>0</v>
      </c>
      <c r="P225" s="178">
        <v>0</v>
      </c>
      <c r="Q225" s="178">
        <f t="shared" si="12"/>
        <v>0</v>
      </c>
      <c r="R225" s="180"/>
      <c r="S225" s="180" t="s">
        <v>123</v>
      </c>
      <c r="T225" s="181" t="s">
        <v>124</v>
      </c>
      <c r="U225" s="157">
        <v>0</v>
      </c>
      <c r="V225" s="157">
        <f t="shared" si="13"/>
        <v>0</v>
      </c>
      <c r="W225" s="157"/>
      <c r="X225" s="157" t="s">
        <v>115</v>
      </c>
      <c r="Y225" s="157" t="s">
        <v>116</v>
      </c>
      <c r="Z225" s="147"/>
      <c r="AA225" s="147"/>
      <c r="AB225" s="147"/>
      <c r="AC225" s="147"/>
      <c r="AD225" s="147"/>
      <c r="AE225" s="147"/>
      <c r="AF225" s="147"/>
      <c r="AG225" s="147" t="s">
        <v>452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ht="20" outlineLevel="1" x14ac:dyDescent="0.25">
      <c r="A226" s="175">
        <v>81</v>
      </c>
      <c r="B226" s="176" t="s">
        <v>463</v>
      </c>
      <c r="C226" s="185" t="s">
        <v>621</v>
      </c>
      <c r="D226" s="177" t="s">
        <v>451</v>
      </c>
      <c r="E226" s="178">
        <v>72</v>
      </c>
      <c r="F226" s="179"/>
      <c r="G226" s="180">
        <f t="shared" si="7"/>
        <v>0</v>
      </c>
      <c r="H226" s="179">
        <v>0</v>
      </c>
      <c r="I226" s="180">
        <f t="shared" si="8"/>
        <v>0</v>
      </c>
      <c r="J226" s="179">
        <v>600</v>
      </c>
      <c r="K226" s="180">
        <f t="shared" si="9"/>
        <v>43200</v>
      </c>
      <c r="L226" s="180">
        <v>21</v>
      </c>
      <c r="M226" s="180">
        <f t="shared" si="10"/>
        <v>0</v>
      </c>
      <c r="N226" s="178">
        <v>0</v>
      </c>
      <c r="O226" s="178">
        <f t="shared" si="11"/>
        <v>0</v>
      </c>
      <c r="P226" s="178">
        <v>0</v>
      </c>
      <c r="Q226" s="178">
        <f t="shared" si="12"/>
        <v>0</v>
      </c>
      <c r="R226" s="180"/>
      <c r="S226" s="180" t="s">
        <v>123</v>
      </c>
      <c r="T226" s="181" t="s">
        <v>124</v>
      </c>
      <c r="U226" s="157">
        <v>0</v>
      </c>
      <c r="V226" s="157">
        <f t="shared" si="13"/>
        <v>0</v>
      </c>
      <c r="W226" s="157"/>
      <c r="X226" s="157" t="s">
        <v>115</v>
      </c>
      <c r="Y226" s="157" t="s">
        <v>116</v>
      </c>
      <c r="Z226" s="147"/>
      <c r="AA226" s="147"/>
      <c r="AB226" s="147"/>
      <c r="AC226" s="147"/>
      <c r="AD226" s="147"/>
      <c r="AE226" s="147"/>
      <c r="AF226" s="147"/>
      <c r="AG226" s="147" t="s">
        <v>452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5">
      <c r="A227" s="175">
        <v>82</v>
      </c>
      <c r="B227" s="176" t="s">
        <v>467</v>
      </c>
      <c r="C227" s="185" t="s">
        <v>468</v>
      </c>
      <c r="D227" s="177" t="s">
        <v>451</v>
      </c>
      <c r="E227" s="178">
        <v>24</v>
      </c>
      <c r="F227" s="179"/>
      <c r="G227" s="180">
        <f t="shared" si="7"/>
        <v>0</v>
      </c>
      <c r="H227" s="179">
        <v>0</v>
      </c>
      <c r="I227" s="180">
        <f t="shared" si="8"/>
        <v>0</v>
      </c>
      <c r="J227" s="179">
        <v>600</v>
      </c>
      <c r="K227" s="180">
        <f t="shared" si="9"/>
        <v>14400</v>
      </c>
      <c r="L227" s="180">
        <v>21</v>
      </c>
      <c r="M227" s="180">
        <f t="shared" si="10"/>
        <v>0</v>
      </c>
      <c r="N227" s="178">
        <v>0</v>
      </c>
      <c r="O227" s="178">
        <f t="shared" si="11"/>
        <v>0</v>
      </c>
      <c r="P227" s="178">
        <v>0</v>
      </c>
      <c r="Q227" s="178">
        <f t="shared" si="12"/>
        <v>0</v>
      </c>
      <c r="R227" s="180"/>
      <c r="S227" s="180" t="s">
        <v>123</v>
      </c>
      <c r="T227" s="181" t="s">
        <v>124</v>
      </c>
      <c r="U227" s="157">
        <v>0</v>
      </c>
      <c r="V227" s="157">
        <f t="shared" si="13"/>
        <v>0</v>
      </c>
      <c r="W227" s="157"/>
      <c r="X227" s="157" t="s">
        <v>115</v>
      </c>
      <c r="Y227" s="157" t="s">
        <v>116</v>
      </c>
      <c r="Z227" s="147"/>
      <c r="AA227" s="147"/>
      <c r="AB227" s="147"/>
      <c r="AC227" s="147"/>
      <c r="AD227" s="147"/>
      <c r="AE227" s="147"/>
      <c r="AF227" s="147"/>
      <c r="AG227" s="147" t="s">
        <v>452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5">
      <c r="A228" s="168">
        <v>83</v>
      </c>
      <c r="B228" s="169" t="s">
        <v>474</v>
      </c>
      <c r="C228" s="183" t="s">
        <v>475</v>
      </c>
      <c r="D228" s="170" t="s">
        <v>476</v>
      </c>
      <c r="E228" s="171">
        <v>50</v>
      </c>
      <c r="F228" s="172"/>
      <c r="G228" s="173">
        <f t="shared" si="7"/>
        <v>0</v>
      </c>
      <c r="H228" s="172">
        <v>0</v>
      </c>
      <c r="I228" s="173">
        <f t="shared" si="8"/>
        <v>0</v>
      </c>
      <c r="J228" s="172">
        <v>1200</v>
      </c>
      <c r="K228" s="173">
        <f t="shared" si="9"/>
        <v>60000</v>
      </c>
      <c r="L228" s="173">
        <v>21</v>
      </c>
      <c r="M228" s="173">
        <f t="shared" si="10"/>
        <v>0</v>
      </c>
      <c r="N228" s="171">
        <v>0</v>
      </c>
      <c r="O228" s="171">
        <f t="shared" si="11"/>
        <v>0</v>
      </c>
      <c r="P228" s="171">
        <v>0</v>
      </c>
      <c r="Q228" s="171">
        <f t="shared" si="12"/>
        <v>0</v>
      </c>
      <c r="R228" s="173"/>
      <c r="S228" s="173" t="s">
        <v>123</v>
      </c>
      <c r="T228" s="174" t="s">
        <v>124</v>
      </c>
      <c r="U228" s="157">
        <v>0</v>
      </c>
      <c r="V228" s="157">
        <f t="shared" si="13"/>
        <v>0</v>
      </c>
      <c r="W228" s="157"/>
      <c r="X228" s="157" t="s">
        <v>115</v>
      </c>
      <c r="Y228" s="157" t="s">
        <v>116</v>
      </c>
      <c r="Z228" s="147"/>
      <c r="AA228" s="147"/>
      <c r="AB228" s="147"/>
      <c r="AC228" s="147"/>
      <c r="AD228" s="147"/>
      <c r="AE228" s="147"/>
      <c r="AF228" s="147"/>
      <c r="AG228" s="147" t="s">
        <v>452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x14ac:dyDescent="0.25">
      <c r="A229" s="3"/>
      <c r="B229" s="4"/>
      <c r="C229" s="186"/>
      <c r="D229" s="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AE229">
        <v>12</v>
      </c>
      <c r="AF229">
        <v>21</v>
      </c>
      <c r="AG229" t="s">
        <v>94</v>
      </c>
    </row>
    <row r="230" spans="1:60" ht="13" x14ac:dyDescent="0.25">
      <c r="A230" s="150"/>
      <c r="B230" s="151" t="s">
        <v>30</v>
      </c>
      <c r="C230" s="187"/>
      <c r="D230" s="152"/>
      <c r="E230" s="153"/>
      <c r="F230" s="153"/>
      <c r="G230" s="167">
        <f>G8+G56+G66+G80+G121+G201+G209+G222</f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AE230">
        <f>SUMIF(L7:L228,AE229,G7:G228)</f>
        <v>0</v>
      </c>
      <c r="AF230">
        <f>SUMIF(L7:L228,AF229,G7:G228)</f>
        <v>0</v>
      </c>
      <c r="AG230" t="s">
        <v>477</v>
      </c>
    </row>
    <row r="231" spans="1:60" x14ac:dyDescent="0.25">
      <c r="A231" s="3"/>
      <c r="B231" s="4"/>
      <c r="C231" s="186"/>
      <c r="D231" s="6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60" x14ac:dyDescent="0.25">
      <c r="A232" s="3"/>
      <c r="B232" s="4"/>
      <c r="C232" s="186"/>
      <c r="D232" s="6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60" x14ac:dyDescent="0.25">
      <c r="A233" s="252" t="s">
        <v>478</v>
      </c>
      <c r="B233" s="252"/>
      <c r="C233" s="253"/>
      <c r="D233" s="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60" x14ac:dyDescent="0.25">
      <c r="A234" s="254"/>
      <c r="B234" s="255"/>
      <c r="C234" s="256"/>
      <c r="D234" s="255"/>
      <c r="E234" s="255"/>
      <c r="F234" s="255"/>
      <c r="G234" s="257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AG234" t="s">
        <v>479</v>
      </c>
    </row>
    <row r="235" spans="1:60" x14ac:dyDescent="0.25">
      <c r="A235" s="258"/>
      <c r="B235" s="259"/>
      <c r="C235" s="260"/>
      <c r="D235" s="259"/>
      <c r="E235" s="259"/>
      <c r="F235" s="259"/>
      <c r="G235" s="261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60" x14ac:dyDescent="0.25">
      <c r="A236" s="258"/>
      <c r="B236" s="259"/>
      <c r="C236" s="260"/>
      <c r="D236" s="259"/>
      <c r="E236" s="259"/>
      <c r="F236" s="259"/>
      <c r="G236" s="261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60" x14ac:dyDescent="0.25">
      <c r="A237" s="258"/>
      <c r="B237" s="259"/>
      <c r="C237" s="260"/>
      <c r="D237" s="259"/>
      <c r="E237" s="259"/>
      <c r="F237" s="259"/>
      <c r="G237" s="261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60" x14ac:dyDescent="0.25">
      <c r="A238" s="262"/>
      <c r="B238" s="263"/>
      <c r="C238" s="264"/>
      <c r="D238" s="263"/>
      <c r="E238" s="263"/>
      <c r="F238" s="263"/>
      <c r="G238" s="26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60" x14ac:dyDescent="0.25">
      <c r="A239" s="3"/>
      <c r="B239" s="4"/>
      <c r="C239" s="186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60" x14ac:dyDescent="0.25">
      <c r="C240" s="188"/>
      <c r="D240" s="10"/>
      <c r="AG240" t="s">
        <v>480</v>
      </c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234:G238"/>
    <mergeCell ref="A1:G1"/>
    <mergeCell ref="C2:G2"/>
    <mergeCell ref="C3:G3"/>
    <mergeCell ref="C4:G4"/>
    <mergeCell ref="A233:C23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N 22-472-01-1 Pol</vt:lpstr>
      <vt:lpstr>N 22-472-01-3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'N 22-472-01-1 Pol'!Názvy_tisku</vt:lpstr>
      <vt:lpstr>'N 22-472-01-3 Pol'!Názvy_tisku</vt:lpstr>
      <vt:lpstr>oadresa</vt:lpstr>
      <vt:lpstr>Stavba!Objednatel</vt:lpstr>
      <vt:lpstr>Stavba!Objekt</vt:lpstr>
      <vt:lpstr>'N 22-472-01-1 Pol'!Oblast_tisku</vt:lpstr>
      <vt:lpstr>'N 22-472-01-3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Jaroslav Tvrdoň</cp:lastModifiedBy>
  <cp:lastPrinted>2025-04-29T06:04:58Z</cp:lastPrinted>
  <dcterms:created xsi:type="dcterms:W3CDTF">2009-04-08T07:15:50Z</dcterms:created>
  <dcterms:modified xsi:type="dcterms:W3CDTF">2025-04-29T06:46:12Z</dcterms:modified>
</cp:coreProperties>
</file>