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3 DGN, PAU BM a Jih\01 ke zveřejnění\"/>
    </mc:Choice>
  </mc:AlternateContent>
  <xr:revisionPtr revIDLastSave="0" documentId="13_ncr:1_{69543213-F51E-436D-918E-7B7370DC6F50}" xr6:coauthVersionLast="47" xr6:coauthVersionMax="47" xr10:uidLastSave="{00000000-0000-0000-0000-000000000000}"/>
  <bookViews>
    <workbookView xWindow="2340" yWindow="2340" windowWidth="21600" windowHeight="11295" tabRatio="799" xr2:uid="{00000000-000D-0000-FFFF-FFFF00000000}"/>
  </bookViews>
  <sheets>
    <sheet name="Kalkulace celková" sheetId="14" r:id="rId1"/>
    <sheet name="1. II 417 Tuřany - Dvorska" sheetId="17" r:id="rId2"/>
    <sheet name="2. II642 Brno, Rokytova - Žaro" sheetId="19" r:id="rId3"/>
    <sheet name="3.  III15278 Brno, Havránkova " sheetId="15" r:id="rId4"/>
  </sheets>
  <definedNames>
    <definedName name="_xlnm.Print_Area" localSheetId="1">'1. II 417 Tuřany - Dvorska'!$A$1:$K$23</definedName>
    <definedName name="_xlnm.Print_Area" localSheetId="2">'2. II642 Brno, Rokytova - Žaro'!$A$1:$F$18</definedName>
    <definedName name="_xlnm.Print_Area" localSheetId="3">'3.  III15278 Brno, Havránkova '!$A$1:$F$19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E5" i="19"/>
  <c r="E5" i="17"/>
  <c r="F7" i="17" l="1"/>
  <c r="F8" i="15" l="1"/>
  <c r="F9" i="15"/>
  <c r="F10" i="15"/>
  <c r="F11" i="15"/>
  <c r="F12" i="15"/>
  <c r="F13" i="15"/>
  <c r="F14" i="15"/>
  <c r="F15" i="15"/>
  <c r="F7" i="15"/>
  <c r="F8" i="19"/>
  <c r="F9" i="19"/>
  <c r="F10" i="19"/>
  <c r="F11" i="19"/>
  <c r="F12" i="19"/>
  <c r="F13" i="19"/>
  <c r="F14" i="19"/>
  <c r="F15" i="19"/>
  <c r="F7" i="19"/>
  <c r="F8" i="17"/>
  <c r="F9" i="17"/>
  <c r="F10" i="17"/>
  <c r="F11" i="17"/>
  <c r="F12" i="17"/>
  <c r="F13" i="17"/>
  <c r="F14" i="17"/>
  <c r="F15" i="17"/>
  <c r="F16" i="19" l="1"/>
  <c r="C8" i="14" s="1"/>
  <c r="D8" i="14" s="1"/>
  <c r="F16" i="17" l="1"/>
  <c r="C7" i="14" s="1"/>
  <c r="D7" i="14" s="1"/>
  <c r="F16" i="15" l="1"/>
  <c r="C9" i="14" s="1"/>
  <c r="D9" i="14" l="1"/>
  <c r="D10" i="14" s="1"/>
  <c r="C10" i="14"/>
</calcChain>
</file>

<file path=xl/sharedStrings.xml><?xml version="1.0" encoding="utf-8"?>
<sst xmlns="http://schemas.openxmlformats.org/spreadsheetml/2006/main" count="142" uniqueCount="53">
  <si>
    <t>ks</t>
  </si>
  <si>
    <t>Cena bez DPH</t>
  </si>
  <si>
    <t>Cena vč. DPH</t>
  </si>
  <si>
    <t>Pol.</t>
  </si>
  <si>
    <t>Název položky</t>
  </si>
  <si>
    <t>Jedn.</t>
  </si>
  <si>
    <t>Výměra</t>
  </si>
  <si>
    <t>Cena/Jedn. (Kč)</t>
  </si>
  <si>
    <t>Cena celkem (Kč)</t>
  </si>
  <si>
    <t>1.</t>
  </si>
  <si>
    <t xml:space="preserve">Vizuální prohlídka se záznamem poruch </t>
  </si>
  <si>
    <t>kpl.</t>
  </si>
  <si>
    <t>2.</t>
  </si>
  <si>
    <t>Fotodokumentace</t>
  </si>
  <si>
    <t>3.</t>
  </si>
  <si>
    <t xml:space="preserve">Rázová zatěžovací zkouška včetně výpočtu zbytkové doby životnosti vozovky a tloušťky zesílení </t>
  </si>
  <si>
    <t>4.</t>
  </si>
  <si>
    <t xml:space="preserve">Jádrový vývrt </t>
  </si>
  <si>
    <t>5.</t>
  </si>
  <si>
    <t xml:space="preserve">Vrtaná sonda </t>
  </si>
  <si>
    <t>6.</t>
  </si>
  <si>
    <t>Kopaná sonda</t>
  </si>
  <si>
    <t>7.</t>
  </si>
  <si>
    <t>8.</t>
  </si>
  <si>
    <t>9.</t>
  </si>
  <si>
    <t>Vypracování zprávy a návrh technologie rekonstrukce</t>
  </si>
  <si>
    <t>Dopravní zabezpečení (vč. zajištění potřebných povolení)</t>
  </si>
  <si>
    <t>Cena celkem bez DPH (Kč)</t>
  </si>
  <si>
    <t xml:space="preserve">Část </t>
  </si>
  <si>
    <t>DGN silnic</t>
  </si>
  <si>
    <t>DGN silnic - cena celkem</t>
  </si>
  <si>
    <t>rozbor asfaltové směsi, včetně stanovení obsahu PAU(směsný vzorek) *</t>
  </si>
  <si>
    <t>* viz. vyhláška 283/2023 SB. tab.č. 3.1.</t>
  </si>
  <si>
    <t>2. II/642 Brno, Rokytova - Žarošická</t>
  </si>
  <si>
    <t>3. III/15278 Brno, Havránkova - Kšírova</t>
  </si>
  <si>
    <t>DGN silnice II/417 v intravilánu a extravilánu MČ Tuřany, v km 0,100 - km 2,250 ( dl. 2,150 km)</t>
  </si>
  <si>
    <t>DGN sil. II/642 v intraviůlánu MČ Brno Vinohrady, v km 0,896 - km 2,313 (dl. 1 417 m)</t>
  </si>
  <si>
    <t>DGN sil. III/15278 v intravilánu Brno jih, v km 3,600 - km 5,200 (dl.1 600 m)</t>
  </si>
  <si>
    <t xml:space="preserve">km </t>
  </si>
  <si>
    <t>Diagnostika silnic Střed BM 2025</t>
  </si>
  <si>
    <t>délka stavby
(km)</t>
  </si>
  <si>
    <t>šířka
(m)</t>
  </si>
  <si>
    <t>Plocha orientačně
(m2)</t>
  </si>
  <si>
    <t>Tl. odebíraných vrstev
(mm)</t>
  </si>
  <si>
    <t>komplet</t>
  </si>
  <si>
    <t>II/417 Tuřany - Dvorska</t>
  </si>
  <si>
    <r>
      <rPr>
        <sz val="12"/>
        <color theme="1"/>
        <rFont val="Calibri"/>
        <family val="2"/>
        <charset val="238"/>
        <scheme val="minor"/>
      </rPr>
      <t>Název stavby: 1. II</t>
    </r>
    <r>
      <rPr>
        <b/>
        <sz val="12"/>
        <color theme="1"/>
        <rFont val="Calibri"/>
        <family val="2"/>
        <charset val="238"/>
        <scheme val="minor"/>
      </rPr>
      <t>/417 Tuřany - Dvorska</t>
    </r>
  </si>
  <si>
    <r>
      <rPr>
        <sz val="12"/>
        <color theme="1"/>
        <rFont val="Calibri"/>
        <family val="2"/>
        <charset val="238"/>
        <scheme val="minor"/>
      </rPr>
      <t xml:space="preserve">Název stavby: 2. </t>
    </r>
    <r>
      <rPr>
        <b/>
        <sz val="12"/>
        <color theme="1"/>
        <rFont val="Calibri"/>
        <family val="2"/>
        <charset val="238"/>
        <scheme val="minor"/>
      </rPr>
      <t>II/642 Brno, Rokytova - Žarošická</t>
    </r>
  </si>
  <si>
    <t>II/642 Brno, Rokytova - Žarošická</t>
  </si>
  <si>
    <t>1. II/417 Tuřany - Dvorska</t>
  </si>
  <si>
    <r>
      <rPr>
        <sz val="12"/>
        <color theme="1"/>
        <rFont val="Calibri"/>
        <family val="2"/>
        <charset val="238"/>
        <scheme val="minor"/>
      </rPr>
      <t xml:space="preserve">Název stavby: 3. </t>
    </r>
    <r>
      <rPr>
        <b/>
        <sz val="12"/>
        <color theme="1"/>
        <rFont val="Calibri"/>
        <family val="2"/>
        <charset val="238"/>
        <scheme val="minor"/>
      </rPr>
      <t>III/15278 Brno, Havránkova</t>
    </r>
  </si>
  <si>
    <t>III/15278 Brno, Havránkova</t>
  </si>
  <si>
    <t>Příloha č. 3a) ZD REKAPITULACE KALKULACE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</si>
</sst>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,##0\ &quot;Kč&quot;"/>
    <numFmt numFmtId="166" formatCode="0.000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0" xfId="0" applyAlignment="1">
      <alignment vertical="center"/>
    </xf>
    <xf numFmtId="4" fontId="0" fillId="0" borderId="0" xfId="0" applyNumberFormat="1"/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164" fontId="0" fillId="0" borderId="1" xfId="0" applyNumberFormat="1" applyFill="1" applyBorder="1" applyAlignment="1">
      <alignment vertical="center"/>
    </xf>
    <xf numFmtId="0" fontId="5" fillId="0" borderId="0" xfId="0" applyFont="1"/>
    <xf numFmtId="0" fontId="7" fillId="0" borderId="0" xfId="0" applyFont="1" applyFill="1" applyAlignment="1">
      <alignment horizontal="left"/>
    </xf>
    <xf numFmtId="0" fontId="3" fillId="0" borderId="0" xfId="0" applyFont="1" applyFill="1" applyAlignment="1">
      <alignment horizontal="left" vertical="center"/>
    </xf>
    <xf numFmtId="0" fontId="0" fillId="0" borderId="5" xfId="0" applyFont="1" applyFill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8" fillId="0" borderId="0" xfId="0" applyFont="1"/>
    <xf numFmtId="3" fontId="8" fillId="0" borderId="0" xfId="0" applyNumberFormat="1" applyFont="1"/>
    <xf numFmtId="165" fontId="8" fillId="0" borderId="0" xfId="0" applyNumberFormat="1" applyFont="1" applyAlignment="1">
      <alignment vertical="top"/>
    </xf>
    <xf numFmtId="0" fontId="4" fillId="0" borderId="0" xfId="0" applyFont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right" vertical="center" wrapText="1" inden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 indent="1"/>
    </xf>
    <xf numFmtId="0" fontId="0" fillId="0" borderId="1" xfId="0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>
      <alignment horizontal="right" vertical="center" wrapText="1" indent="1"/>
    </xf>
    <xf numFmtId="0" fontId="0" fillId="0" borderId="1" xfId="0" applyFont="1" applyFill="1" applyBorder="1" applyAlignment="1">
      <alignment horizontal="left" vertical="center" wrapText="1" indent="1"/>
    </xf>
    <xf numFmtId="4" fontId="0" fillId="0" borderId="1" xfId="0" applyNumberFormat="1" applyFont="1" applyFill="1" applyBorder="1" applyAlignment="1">
      <alignment horizontal="right" vertical="center" wrapText="1" inden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 indent="1"/>
    </xf>
    <xf numFmtId="4" fontId="0" fillId="4" borderId="1" xfId="0" applyNumberFormat="1" applyFont="1" applyFill="1" applyBorder="1" applyAlignment="1">
      <alignment horizontal="right" vertical="center" wrapText="1" indent="1"/>
    </xf>
    <xf numFmtId="0" fontId="0" fillId="0" borderId="0" xfId="0" applyFont="1"/>
    <xf numFmtId="0" fontId="0" fillId="0" borderId="0" xfId="0" applyFont="1" applyAlignment="1">
      <alignment wrapText="1"/>
    </xf>
    <xf numFmtId="0" fontId="4" fillId="0" borderId="0" xfId="0" applyFont="1" applyFill="1" applyAlignment="1">
      <alignment horizontal="left" vertical="center"/>
    </xf>
    <xf numFmtId="0" fontId="4" fillId="4" borderId="0" xfId="0" applyFont="1" applyFill="1"/>
    <xf numFmtId="0" fontId="8" fillId="4" borderId="0" xfId="0" applyFont="1" applyFill="1"/>
    <xf numFmtId="0" fontId="4" fillId="4" borderId="0" xfId="0" applyFont="1" applyFill="1" applyAlignment="1">
      <alignment horizontal="left"/>
    </xf>
    <xf numFmtId="0" fontId="0" fillId="4" borderId="0" xfId="0" applyFont="1" applyFill="1" applyAlignment="1">
      <alignment wrapText="1"/>
    </xf>
    <xf numFmtId="0" fontId="4" fillId="4" borderId="0" xfId="0" applyFont="1" applyFill="1" applyAlignment="1">
      <alignment horizontal="left" vertical="center"/>
    </xf>
    <xf numFmtId="0" fontId="0" fillId="4" borderId="0" xfId="0" applyFont="1" applyFill="1"/>
    <xf numFmtId="0" fontId="0" fillId="4" borderId="10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left" vertical="center" wrapText="1" indent="1"/>
    </xf>
    <xf numFmtId="0" fontId="0" fillId="4" borderId="11" xfId="0" applyFont="1" applyFill="1" applyBorder="1" applyAlignment="1">
      <alignment horizontal="center" vertical="center" wrapText="1"/>
    </xf>
    <xf numFmtId="4" fontId="0" fillId="4" borderId="11" xfId="0" applyNumberFormat="1" applyFont="1" applyFill="1" applyBorder="1" applyAlignment="1">
      <alignment horizontal="right" vertical="center" wrapText="1" indent="1"/>
    </xf>
    <xf numFmtId="4" fontId="0" fillId="4" borderId="12" xfId="0" applyNumberFormat="1" applyFont="1" applyFill="1" applyBorder="1" applyAlignment="1">
      <alignment horizontal="right" vertical="center" wrapText="1" indent="1"/>
    </xf>
    <xf numFmtId="0" fontId="0" fillId="4" borderId="5" xfId="0" applyFont="1" applyFill="1" applyBorder="1" applyAlignment="1">
      <alignment horizontal="center" vertical="center" wrapText="1"/>
    </xf>
    <xf numFmtId="4" fontId="0" fillId="4" borderId="6" xfId="0" applyNumberFormat="1" applyFont="1" applyFill="1" applyBorder="1" applyAlignment="1">
      <alignment horizontal="right" vertical="center" wrapText="1" indent="1"/>
    </xf>
    <xf numFmtId="0" fontId="0" fillId="4" borderId="13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left" vertical="center" wrapText="1" indent="1"/>
    </xf>
    <xf numFmtId="0" fontId="0" fillId="4" borderId="2" xfId="0" applyFont="1" applyFill="1" applyBorder="1" applyAlignment="1">
      <alignment horizontal="center" vertical="center" wrapText="1"/>
    </xf>
    <xf numFmtId="4" fontId="0" fillId="4" borderId="2" xfId="0" applyNumberFormat="1" applyFont="1" applyFill="1" applyBorder="1" applyAlignment="1">
      <alignment horizontal="right" vertical="center" wrapText="1" indent="1"/>
    </xf>
    <xf numFmtId="4" fontId="0" fillId="4" borderId="14" xfId="0" applyNumberFormat="1" applyFont="1" applyFill="1" applyBorder="1" applyAlignment="1">
      <alignment horizontal="right" vertical="center" wrapText="1" inden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right" vertical="center" wrapText="1" indent="1"/>
    </xf>
    <xf numFmtId="0" fontId="2" fillId="2" borderId="17" xfId="0" applyFont="1" applyFill="1" applyBorder="1" applyAlignment="1">
      <alignment horizontal="right" vertical="center" wrapText="1" indent="1"/>
    </xf>
    <xf numFmtId="4" fontId="7" fillId="2" borderId="17" xfId="0" applyNumberFormat="1" applyFont="1" applyFill="1" applyBorder="1" applyAlignment="1">
      <alignment horizontal="right" vertical="center" wrapText="1" indent="1"/>
    </xf>
    <xf numFmtId="4" fontId="7" fillId="2" borderId="1" xfId="0" applyNumberFormat="1" applyFont="1" applyFill="1" applyBorder="1" applyAlignment="1">
      <alignment horizontal="right" vertical="center" wrapText="1" indent="1"/>
    </xf>
    <xf numFmtId="0" fontId="2" fillId="3" borderId="18" xfId="0" applyFont="1" applyFill="1" applyBorder="1" applyAlignment="1">
      <alignment vertical="center"/>
    </xf>
    <xf numFmtId="0" fontId="2" fillId="3" borderId="19" xfId="0" applyFont="1" applyFill="1" applyBorder="1" applyAlignment="1">
      <alignment horizontal="right" vertical="center"/>
    </xf>
    <xf numFmtId="0" fontId="2" fillId="3" borderId="20" xfId="0" applyFont="1" applyFill="1" applyBorder="1" applyAlignment="1">
      <alignment horizontal="right" vertical="center"/>
    </xf>
    <xf numFmtId="164" fontId="0" fillId="0" borderId="6" xfId="0" applyNumberFormat="1" applyFill="1" applyBorder="1" applyAlignment="1">
      <alignment vertical="center"/>
    </xf>
    <xf numFmtId="0" fontId="2" fillId="3" borderId="21" xfId="0" applyFont="1" applyFill="1" applyBorder="1" applyAlignment="1">
      <alignment horizontal="left" vertical="center"/>
    </xf>
    <xf numFmtId="164" fontId="2" fillId="3" borderId="22" xfId="0" applyNumberFormat="1" applyFont="1" applyFill="1" applyBorder="1" applyAlignment="1">
      <alignment vertical="center"/>
    </xf>
    <xf numFmtId="164" fontId="2" fillId="3" borderId="23" xfId="0" applyNumberFormat="1" applyFont="1" applyFill="1" applyBorder="1" applyAlignment="1">
      <alignment vertical="center"/>
    </xf>
    <xf numFmtId="2" fontId="0" fillId="0" borderId="0" xfId="0" applyNumberFormat="1" applyFont="1"/>
    <xf numFmtId="2" fontId="0" fillId="0" borderId="0" xfId="0" applyNumberFormat="1"/>
    <xf numFmtId="2" fontId="10" fillId="0" borderId="0" xfId="0" applyNumberFormat="1" applyFont="1"/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>
      <alignment horizontal="center" vertical="center" wrapText="1"/>
    </xf>
    <xf numFmtId="1" fontId="11" fillId="4" borderId="1" xfId="0" applyNumberFormat="1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horizontal="right" vertical="center" wrapText="1" indent="1"/>
    </xf>
    <xf numFmtId="0" fontId="12" fillId="2" borderId="1" xfId="0" applyFont="1" applyFill="1" applyBorder="1" applyAlignment="1">
      <alignment horizontal="center"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right" vertical="center" wrapText="1" indent="1"/>
    </xf>
    <xf numFmtId="0" fontId="7" fillId="0" borderId="0" xfId="0" applyFont="1" applyFill="1" applyAlignment="1">
      <alignment horizontal="left"/>
    </xf>
    <xf numFmtId="0" fontId="3" fillId="3" borderId="7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3" fillId="3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/>
    </xf>
    <xf numFmtId="0" fontId="6" fillId="0" borderId="0" xfId="0" applyFont="1" applyFill="1" applyAlignment="1">
      <alignment horizontal="left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7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zoomScale="85" zoomScaleNormal="85" workbookViewId="0">
      <selection activeCell="B2" sqref="B2"/>
    </sheetView>
  </sheetViews>
  <sheetFormatPr defaultRowHeight="15" x14ac:dyDescent="0.25"/>
  <cols>
    <col min="2" max="2" width="46.85546875" customWidth="1"/>
    <col min="3" max="3" width="21" customWidth="1"/>
    <col min="4" max="4" width="19.28515625" customWidth="1"/>
  </cols>
  <sheetData>
    <row r="1" spans="1:7" ht="11.25" customHeight="1" x14ac:dyDescent="0.25">
      <c r="B1" s="5"/>
      <c r="C1" s="5"/>
      <c r="D1" s="5"/>
      <c r="E1" s="5"/>
      <c r="F1" s="5"/>
      <c r="G1" s="5"/>
    </row>
    <row r="2" spans="1:7" ht="15.75" x14ac:dyDescent="0.25">
      <c r="B2" s="7" t="s">
        <v>52</v>
      </c>
    </row>
    <row r="3" spans="1:7" ht="18.75" x14ac:dyDescent="0.3">
      <c r="B3" s="85" t="s">
        <v>39</v>
      </c>
      <c r="C3" s="85"/>
      <c r="D3" s="85"/>
      <c r="E3" s="85"/>
      <c r="F3" s="85"/>
      <c r="G3" s="85"/>
    </row>
    <row r="4" spans="1:7" ht="29.25" customHeight="1" thickBot="1" x14ac:dyDescent="0.35">
      <c r="B4" s="8"/>
      <c r="C4" s="8"/>
      <c r="D4" s="8"/>
      <c r="E4" s="8"/>
      <c r="F4" s="8"/>
      <c r="G4" s="8"/>
    </row>
    <row r="5" spans="1:7" s="1" customFormat="1" ht="20.100000000000001" customHeight="1" x14ac:dyDescent="0.25">
      <c r="B5" s="86" t="s">
        <v>29</v>
      </c>
      <c r="C5" s="87"/>
      <c r="D5" s="88"/>
      <c r="E5" s="9"/>
      <c r="F5" s="9"/>
      <c r="G5" s="9"/>
    </row>
    <row r="6" spans="1:7" ht="20.100000000000001" customHeight="1" x14ac:dyDescent="0.25">
      <c r="B6" s="57" t="s">
        <v>28</v>
      </c>
      <c r="C6" s="58" t="s">
        <v>1</v>
      </c>
      <c r="D6" s="59" t="s">
        <v>2</v>
      </c>
    </row>
    <row r="7" spans="1:7" ht="30" customHeight="1" x14ac:dyDescent="0.25">
      <c r="A7" t="s">
        <v>9</v>
      </c>
      <c r="B7" s="10" t="s">
        <v>49</v>
      </c>
      <c r="C7" s="6">
        <f>'1. II 417 Tuřany - Dvorska'!F16</f>
        <v>0</v>
      </c>
      <c r="D7" s="60">
        <f>ROUND(C7*1.21,2)</f>
        <v>0</v>
      </c>
    </row>
    <row r="8" spans="1:7" ht="30" customHeight="1" x14ac:dyDescent="0.25">
      <c r="A8" t="s">
        <v>12</v>
      </c>
      <c r="B8" s="10" t="s">
        <v>33</v>
      </c>
      <c r="C8" s="6">
        <f>'2. II642 Brno, Rokytova - Žaro'!F16</f>
        <v>0</v>
      </c>
      <c r="D8" s="60">
        <f t="shared" ref="D8" si="0">ROUND(C8*1.21,2)</f>
        <v>0</v>
      </c>
    </row>
    <row r="9" spans="1:7" ht="30" customHeight="1" x14ac:dyDescent="0.25">
      <c r="A9" t="s">
        <v>14</v>
      </c>
      <c r="B9" s="10" t="s">
        <v>34</v>
      </c>
      <c r="C9" s="6">
        <f>'3.  III15278 Brno, Havránkova '!F16</f>
        <v>0</v>
      </c>
      <c r="D9" s="60">
        <f>ROUND(C9*1.21,2)</f>
        <v>0</v>
      </c>
    </row>
    <row r="10" spans="1:7" ht="39.75" customHeight="1" thickBot="1" x14ac:dyDescent="0.3">
      <c r="B10" s="61" t="s">
        <v>30</v>
      </c>
      <c r="C10" s="62">
        <f>SUM(C7:C9)</f>
        <v>0</v>
      </c>
      <c r="D10" s="63">
        <f>SUM(D7:D9)</f>
        <v>0</v>
      </c>
    </row>
    <row r="11" spans="1:7" x14ac:dyDescent="0.25">
      <c r="C11" s="2"/>
      <c r="D11" s="2"/>
    </row>
  </sheetData>
  <mergeCells count="2">
    <mergeCell ref="B3:G3"/>
    <mergeCell ref="B5:D5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9"/>
  <sheetViews>
    <sheetView zoomScaleNormal="100" zoomScaleSheetLayoutView="100" workbookViewId="0">
      <selection activeCell="F16" sqref="F16"/>
    </sheetView>
  </sheetViews>
  <sheetFormatPr defaultRowHeight="15" x14ac:dyDescent="0.25"/>
  <cols>
    <col min="1" max="1" width="5.28515625" customWidth="1"/>
    <col min="2" max="2" width="35.5703125" customWidth="1"/>
    <col min="3" max="3" width="10.85546875" customWidth="1"/>
    <col min="4" max="4" width="8.42578125" customWidth="1"/>
    <col min="5" max="5" width="15.42578125" customWidth="1"/>
    <col min="6" max="6" width="21.42578125" customWidth="1"/>
  </cols>
  <sheetData>
    <row r="1" spans="1:16" ht="15.75" x14ac:dyDescent="0.25">
      <c r="A1" s="89" t="s">
        <v>46</v>
      </c>
      <c r="B1" s="89"/>
      <c r="C1" s="89"/>
      <c r="D1" s="89"/>
      <c r="E1" s="89"/>
      <c r="F1" s="89"/>
      <c r="G1" s="11"/>
      <c r="H1" s="11"/>
      <c r="I1" s="11"/>
      <c r="J1" s="11"/>
      <c r="K1" s="11"/>
      <c r="L1" s="11"/>
      <c r="M1" s="11"/>
      <c r="N1" s="11"/>
      <c r="O1" s="11"/>
      <c r="P1" s="11"/>
    </row>
    <row r="2" spans="1:16" x14ac:dyDescent="0.25">
      <c r="A2" s="93" t="s">
        <v>35</v>
      </c>
      <c r="B2" s="93"/>
      <c r="C2" s="93"/>
      <c r="D2" s="93"/>
      <c r="E2" s="93"/>
      <c r="F2" s="93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pans="1:16" s="3" customFormat="1" ht="27" customHeight="1" thickBot="1" x14ac:dyDescent="0.3">
      <c r="A3" s="90"/>
      <c r="B3" s="90"/>
      <c r="C3" s="90"/>
      <c r="D3" s="90"/>
      <c r="E3" s="90"/>
      <c r="F3" s="90"/>
      <c r="G3" s="12"/>
      <c r="H3" s="13"/>
      <c r="I3" s="13"/>
      <c r="J3" s="14"/>
      <c r="K3" s="14"/>
      <c r="L3" s="14"/>
      <c r="M3" s="14"/>
      <c r="N3" s="14"/>
      <c r="O3" s="14"/>
      <c r="P3" s="14"/>
    </row>
    <row r="4" spans="1:16" s="3" customFormat="1" ht="45.75" customHeight="1" x14ac:dyDescent="0.25">
      <c r="A4" s="94" t="s">
        <v>45</v>
      </c>
      <c r="B4" s="95"/>
      <c r="C4" s="74" t="s">
        <v>40</v>
      </c>
      <c r="D4" s="74" t="s">
        <v>41</v>
      </c>
      <c r="E4" s="74" t="s">
        <v>42</v>
      </c>
      <c r="F4" s="75" t="s">
        <v>43</v>
      </c>
      <c r="G4" s="12"/>
      <c r="H4" s="13"/>
      <c r="I4" s="13"/>
      <c r="J4" s="14"/>
      <c r="K4" s="14"/>
      <c r="L4" s="14"/>
      <c r="M4" s="14"/>
      <c r="N4" s="14"/>
      <c r="O4" s="14"/>
      <c r="P4" s="14"/>
    </row>
    <row r="5" spans="1:16" s="3" customFormat="1" ht="27" customHeight="1" x14ac:dyDescent="0.25">
      <c r="A5" s="96"/>
      <c r="B5" s="97"/>
      <c r="C5" s="80">
        <v>2.15</v>
      </c>
      <c r="D5" s="79">
        <v>7</v>
      </c>
      <c r="E5" s="81">
        <f>(C5*D5*1000)</f>
        <v>15049.999999999998</v>
      </c>
      <c r="F5" s="82" t="s">
        <v>44</v>
      </c>
      <c r="G5" s="12"/>
      <c r="H5" s="13"/>
      <c r="I5" s="13"/>
      <c r="J5" s="14"/>
      <c r="K5" s="14"/>
      <c r="L5" s="14"/>
      <c r="M5" s="14"/>
      <c r="N5" s="14"/>
      <c r="O5" s="14"/>
      <c r="P5" s="14"/>
    </row>
    <row r="6" spans="1:16" s="3" customFormat="1" ht="30.75" thickBot="1" x14ac:dyDescent="0.25">
      <c r="A6" s="83" t="s">
        <v>3</v>
      </c>
      <c r="B6" s="77" t="s">
        <v>4</v>
      </c>
      <c r="C6" s="76" t="s">
        <v>5</v>
      </c>
      <c r="D6" s="76" t="s">
        <v>6</v>
      </c>
      <c r="E6" s="78" t="s">
        <v>7</v>
      </c>
      <c r="F6" s="84" t="s">
        <v>8</v>
      </c>
      <c r="G6" s="14"/>
      <c r="H6" s="14"/>
      <c r="I6" s="15"/>
      <c r="J6" s="14"/>
      <c r="K6" s="14"/>
      <c r="L6" s="14"/>
      <c r="M6" s="14"/>
      <c r="N6" s="14"/>
      <c r="O6" s="14"/>
      <c r="P6" s="14"/>
    </row>
    <row r="7" spans="1:16" s="3" customFormat="1" ht="30" x14ac:dyDescent="0.2">
      <c r="A7" s="20" t="s">
        <v>9</v>
      </c>
      <c r="B7" s="21" t="s">
        <v>10</v>
      </c>
      <c r="C7" s="22" t="s">
        <v>38</v>
      </c>
      <c r="D7" s="67">
        <v>2.2000000000000002</v>
      </c>
      <c r="E7" s="23"/>
      <c r="F7" s="23">
        <f>ROUND(D7*E7,2)</f>
        <v>0</v>
      </c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3" customFormat="1" x14ac:dyDescent="0.2">
      <c r="A8" s="22" t="s">
        <v>12</v>
      </c>
      <c r="B8" s="24" t="s">
        <v>13</v>
      </c>
      <c r="C8" s="22" t="s">
        <v>11</v>
      </c>
      <c r="D8" s="68">
        <v>1</v>
      </c>
      <c r="E8" s="25"/>
      <c r="F8" s="23">
        <f t="shared" ref="F8:F15" si="0">ROUND(D8*E8,2)</f>
        <v>0</v>
      </c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s="3" customFormat="1" ht="45" x14ac:dyDescent="0.25">
      <c r="A9" s="22" t="s">
        <v>14</v>
      </c>
      <c r="B9" s="24" t="s">
        <v>15</v>
      </c>
      <c r="C9" s="22" t="s">
        <v>0</v>
      </c>
      <c r="D9" s="69">
        <v>86</v>
      </c>
      <c r="E9" s="25"/>
      <c r="F9" s="23">
        <f t="shared" si="0"/>
        <v>0</v>
      </c>
      <c r="G9" s="64"/>
      <c r="H9" s="65"/>
      <c r="I9" s="14"/>
      <c r="J9" s="14"/>
      <c r="K9" s="14"/>
      <c r="L9" s="14"/>
      <c r="M9" s="14"/>
      <c r="N9" s="14"/>
      <c r="O9" s="14"/>
      <c r="P9" s="14"/>
    </row>
    <row r="10" spans="1:16" s="3" customFormat="1" x14ac:dyDescent="0.25">
      <c r="A10" s="22" t="s">
        <v>16</v>
      </c>
      <c r="B10" s="24" t="s">
        <v>17</v>
      </c>
      <c r="C10" s="22" t="s">
        <v>0</v>
      </c>
      <c r="D10" s="69">
        <v>11</v>
      </c>
      <c r="E10" s="25"/>
      <c r="F10" s="23">
        <f t="shared" si="0"/>
        <v>0</v>
      </c>
      <c r="G10" s="64"/>
      <c r="H10" s="66"/>
      <c r="I10" s="14"/>
      <c r="J10" s="14"/>
      <c r="K10" s="14"/>
      <c r="L10" s="14"/>
      <c r="M10" s="14"/>
      <c r="N10" s="14"/>
      <c r="O10" s="14"/>
      <c r="P10" s="14"/>
    </row>
    <row r="11" spans="1:16" s="3" customFormat="1" ht="24" customHeight="1" x14ac:dyDescent="0.25">
      <c r="A11" s="22" t="s">
        <v>18</v>
      </c>
      <c r="B11" s="24" t="s">
        <v>19</v>
      </c>
      <c r="C11" s="22" t="s">
        <v>0</v>
      </c>
      <c r="D11" s="69">
        <v>5</v>
      </c>
      <c r="E11" s="25"/>
      <c r="F11" s="23">
        <f t="shared" si="0"/>
        <v>0</v>
      </c>
      <c r="G11" s="64"/>
      <c r="H11" s="66"/>
      <c r="I11" s="14"/>
      <c r="J11" s="14"/>
      <c r="K11" s="14"/>
      <c r="L11" s="14"/>
      <c r="M11" s="14"/>
      <c r="N11" s="14"/>
      <c r="O11" s="14"/>
      <c r="P11" s="14"/>
    </row>
    <row r="12" spans="1:16" s="3" customFormat="1" x14ac:dyDescent="0.25">
      <c r="A12" s="22" t="s">
        <v>20</v>
      </c>
      <c r="B12" s="24" t="s">
        <v>21</v>
      </c>
      <c r="C12" s="22" t="s">
        <v>0</v>
      </c>
      <c r="D12" s="69">
        <v>5</v>
      </c>
      <c r="E12" s="25"/>
      <c r="F12" s="23">
        <f t="shared" si="0"/>
        <v>0</v>
      </c>
      <c r="G12" s="64"/>
      <c r="H12" s="66"/>
      <c r="I12" s="14"/>
      <c r="J12" s="14"/>
      <c r="K12" s="14"/>
      <c r="L12" s="14"/>
      <c r="M12" s="14"/>
      <c r="N12" s="14"/>
      <c r="O12" s="14"/>
      <c r="P12" s="14"/>
    </row>
    <row r="13" spans="1:16" s="3" customFormat="1" ht="45" x14ac:dyDescent="0.2">
      <c r="A13" s="26" t="s">
        <v>22</v>
      </c>
      <c r="B13" s="27" t="s">
        <v>31</v>
      </c>
      <c r="C13" s="26" t="s">
        <v>0</v>
      </c>
      <c r="D13" s="69">
        <v>2</v>
      </c>
      <c r="E13" s="28"/>
      <c r="F13" s="23">
        <f t="shared" si="0"/>
        <v>0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</row>
    <row r="14" spans="1:16" s="3" customFormat="1" ht="30" x14ac:dyDescent="0.2">
      <c r="A14" s="26" t="s">
        <v>23</v>
      </c>
      <c r="B14" s="24" t="s">
        <v>25</v>
      </c>
      <c r="C14" s="22" t="s">
        <v>0</v>
      </c>
      <c r="D14" s="68">
        <v>1</v>
      </c>
      <c r="E14" s="25"/>
      <c r="F14" s="23">
        <f t="shared" si="0"/>
        <v>0</v>
      </c>
    </row>
    <row r="15" spans="1:16" s="3" customFormat="1" ht="30" x14ac:dyDescent="0.2">
      <c r="A15" s="26" t="s">
        <v>24</v>
      </c>
      <c r="B15" s="24" t="s">
        <v>26</v>
      </c>
      <c r="C15" s="22" t="s">
        <v>11</v>
      </c>
      <c r="D15" s="68">
        <v>1</v>
      </c>
      <c r="E15" s="25"/>
      <c r="F15" s="23">
        <f t="shared" si="0"/>
        <v>0</v>
      </c>
    </row>
    <row r="16" spans="1:16" s="3" customFormat="1" ht="30.2" customHeight="1" x14ac:dyDescent="0.2">
      <c r="A16" s="91" t="s">
        <v>27</v>
      </c>
      <c r="B16" s="91"/>
      <c r="C16" s="91"/>
      <c r="D16" s="91"/>
      <c r="E16" s="91"/>
      <c r="F16" s="56">
        <f>SUM(F7:F15)</f>
        <v>0</v>
      </c>
    </row>
    <row r="17" spans="1:6" s="3" customFormat="1" ht="12.75" x14ac:dyDescent="0.2">
      <c r="A17" s="92"/>
      <c r="B17" s="92"/>
      <c r="C17" s="92"/>
      <c r="D17" s="92"/>
      <c r="E17" s="92"/>
      <c r="F17" s="92"/>
    </row>
    <row r="18" spans="1:6" ht="16.350000000000001" customHeight="1" x14ac:dyDescent="0.25">
      <c r="A18" s="17"/>
      <c r="B18" s="29" t="s">
        <v>32</v>
      </c>
      <c r="C18" s="29"/>
      <c r="D18" s="17"/>
      <c r="E18" s="17"/>
      <c r="F18" s="17"/>
    </row>
    <row r="19" spans="1:6" x14ac:dyDescent="0.25">
      <c r="A19" s="29"/>
      <c r="B19" s="29"/>
      <c r="C19" s="29"/>
      <c r="D19" s="29"/>
      <c r="E19" s="29"/>
      <c r="F19" s="29"/>
    </row>
  </sheetData>
  <mergeCells count="6">
    <mergeCell ref="A1:F1"/>
    <mergeCell ref="A3:F3"/>
    <mergeCell ref="A16:E16"/>
    <mergeCell ref="A17:F17"/>
    <mergeCell ref="A2:F2"/>
    <mergeCell ref="A4:B5"/>
  </mergeCells>
  <pageMargins left="0.7" right="0.7" top="0.78740157499999996" bottom="0.78740157499999996" header="0.3" footer="0.3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1"/>
  <sheetViews>
    <sheetView zoomScaleNormal="100" zoomScaleSheetLayoutView="100" workbookViewId="0">
      <selection activeCell="F16" sqref="F16"/>
    </sheetView>
  </sheetViews>
  <sheetFormatPr defaultRowHeight="15" x14ac:dyDescent="0.25"/>
  <cols>
    <col min="1" max="1" width="5.28515625" customWidth="1"/>
    <col min="2" max="2" width="35.5703125" customWidth="1"/>
    <col min="3" max="3" width="8.5703125" customWidth="1"/>
    <col min="4" max="4" width="11.7109375" customWidth="1"/>
    <col min="5" max="5" width="15.42578125" customWidth="1"/>
    <col min="6" max="6" width="22.7109375" customWidth="1"/>
    <col min="7" max="7" width="11.42578125" customWidth="1"/>
  </cols>
  <sheetData>
    <row r="1" spans="1:12" ht="15.75" x14ac:dyDescent="0.25">
      <c r="A1" s="89" t="s">
        <v>47</v>
      </c>
      <c r="B1" s="89"/>
      <c r="C1" s="89"/>
      <c r="D1" s="89"/>
      <c r="E1" s="89"/>
      <c r="F1" s="89"/>
    </row>
    <row r="2" spans="1:12" x14ac:dyDescent="0.25">
      <c r="A2" s="98" t="s">
        <v>36</v>
      </c>
      <c r="B2" s="98"/>
      <c r="C2" s="98"/>
      <c r="D2" s="98"/>
      <c r="E2" s="98"/>
      <c r="F2" s="98"/>
    </row>
    <row r="3" spans="1:12" s="3" customFormat="1" ht="41.25" customHeight="1" thickBot="1" x14ac:dyDescent="0.3">
      <c r="A3" s="90"/>
      <c r="B3" s="90"/>
      <c r="C3" s="90"/>
      <c r="D3" s="90"/>
      <c r="E3" s="90"/>
      <c r="F3" s="90"/>
      <c r="G3" s="30"/>
      <c r="H3" s="13"/>
      <c r="I3" s="13"/>
      <c r="J3" s="14"/>
      <c r="K3" s="14"/>
      <c r="L3" s="14"/>
    </row>
    <row r="4" spans="1:12" s="3" customFormat="1" ht="49.5" customHeight="1" x14ac:dyDescent="0.25">
      <c r="A4" s="94" t="s">
        <v>48</v>
      </c>
      <c r="B4" s="95"/>
      <c r="C4" s="74" t="s">
        <v>40</v>
      </c>
      <c r="D4" s="74" t="s">
        <v>41</v>
      </c>
      <c r="E4" s="74" t="s">
        <v>42</v>
      </c>
      <c r="F4" s="75" t="s">
        <v>43</v>
      </c>
      <c r="G4" s="30"/>
      <c r="H4" s="13"/>
      <c r="I4" s="13"/>
      <c r="J4" s="14"/>
      <c r="K4" s="14"/>
      <c r="L4" s="14"/>
    </row>
    <row r="5" spans="1:12" s="3" customFormat="1" ht="41.25" customHeight="1" x14ac:dyDescent="0.25">
      <c r="A5" s="96"/>
      <c r="B5" s="97"/>
      <c r="C5" s="80">
        <v>1.417</v>
      </c>
      <c r="D5" s="79">
        <v>14</v>
      </c>
      <c r="E5" s="81">
        <f>(C5*D5*1000)</f>
        <v>19838</v>
      </c>
      <c r="F5" s="82" t="s">
        <v>44</v>
      </c>
      <c r="G5" s="30"/>
      <c r="H5" s="13"/>
      <c r="I5" s="13"/>
      <c r="J5" s="14"/>
      <c r="K5" s="14"/>
      <c r="L5" s="14"/>
    </row>
    <row r="6" spans="1:12" s="3" customFormat="1" ht="30.75" thickBot="1" x14ac:dyDescent="0.25">
      <c r="A6" s="4" t="s">
        <v>3</v>
      </c>
      <c r="B6" s="18" t="s">
        <v>4</v>
      </c>
      <c r="C6" s="4" t="s">
        <v>5</v>
      </c>
      <c r="D6" s="4" t="s">
        <v>6</v>
      </c>
      <c r="E6" s="19" t="s">
        <v>7</v>
      </c>
      <c r="F6" s="19" t="s">
        <v>8</v>
      </c>
      <c r="H6" s="14"/>
      <c r="I6" s="15"/>
      <c r="J6" s="14"/>
      <c r="K6" s="14"/>
      <c r="L6" s="14"/>
    </row>
    <row r="7" spans="1:12" s="3" customFormat="1" ht="30" x14ac:dyDescent="0.2">
      <c r="A7" s="20" t="s">
        <v>9</v>
      </c>
      <c r="B7" s="21" t="s">
        <v>10</v>
      </c>
      <c r="C7" s="22" t="s">
        <v>38</v>
      </c>
      <c r="D7" s="67">
        <v>1.5</v>
      </c>
      <c r="E7" s="23"/>
      <c r="F7" s="23">
        <f>ROUND(D7*E7,2)</f>
        <v>0</v>
      </c>
      <c r="H7" s="14"/>
      <c r="I7" s="14"/>
      <c r="J7" s="14"/>
      <c r="K7" s="14"/>
      <c r="L7" s="14"/>
    </row>
    <row r="8" spans="1:12" s="3" customFormat="1" x14ac:dyDescent="0.2">
      <c r="A8" s="22" t="s">
        <v>12</v>
      </c>
      <c r="B8" s="24" t="s">
        <v>13</v>
      </c>
      <c r="C8" s="22" t="s">
        <v>11</v>
      </c>
      <c r="D8" s="68">
        <v>1</v>
      </c>
      <c r="E8" s="25"/>
      <c r="F8" s="23">
        <f t="shared" ref="F8:F15" si="0">ROUND(D8*E8,2)</f>
        <v>0</v>
      </c>
      <c r="H8" s="14"/>
      <c r="I8" s="14"/>
      <c r="J8" s="14"/>
      <c r="K8" s="14"/>
      <c r="L8" s="14"/>
    </row>
    <row r="9" spans="1:12" s="3" customFormat="1" ht="45" x14ac:dyDescent="0.2">
      <c r="A9" s="22" t="s">
        <v>14</v>
      </c>
      <c r="B9" s="24" t="s">
        <v>15</v>
      </c>
      <c r="C9" s="22" t="s">
        <v>0</v>
      </c>
      <c r="D9" s="70">
        <v>57</v>
      </c>
      <c r="E9" s="25"/>
      <c r="F9" s="23">
        <f t="shared" si="0"/>
        <v>0</v>
      </c>
      <c r="G9" s="31"/>
      <c r="H9" s="14"/>
      <c r="I9" s="14"/>
      <c r="J9" s="14"/>
      <c r="K9" s="14"/>
      <c r="L9" s="14"/>
    </row>
    <row r="10" spans="1:12" s="3" customFormat="1" x14ac:dyDescent="0.2">
      <c r="A10" s="22" t="s">
        <v>16</v>
      </c>
      <c r="B10" s="24" t="s">
        <v>17</v>
      </c>
      <c r="C10" s="22" t="s">
        <v>0</v>
      </c>
      <c r="D10" s="70">
        <v>8</v>
      </c>
      <c r="E10" s="25"/>
      <c r="F10" s="23">
        <f t="shared" si="0"/>
        <v>0</v>
      </c>
      <c r="H10" s="14"/>
      <c r="I10" s="14"/>
      <c r="J10" s="14"/>
      <c r="K10" s="14"/>
      <c r="L10" s="14"/>
    </row>
    <row r="11" spans="1:12" s="3" customFormat="1" x14ac:dyDescent="0.2">
      <c r="A11" s="22" t="s">
        <v>18</v>
      </c>
      <c r="B11" s="24" t="s">
        <v>19</v>
      </c>
      <c r="C11" s="22" t="s">
        <v>0</v>
      </c>
      <c r="D11" s="70">
        <v>3</v>
      </c>
      <c r="E11" s="25"/>
      <c r="F11" s="23">
        <f t="shared" si="0"/>
        <v>0</v>
      </c>
      <c r="H11" s="14"/>
      <c r="I11" s="14"/>
      <c r="J11" s="14"/>
      <c r="K11" s="14"/>
      <c r="L11" s="14"/>
    </row>
    <row r="12" spans="1:12" s="3" customFormat="1" x14ac:dyDescent="0.2">
      <c r="A12" s="22" t="s">
        <v>20</v>
      </c>
      <c r="B12" s="24" t="s">
        <v>21</v>
      </c>
      <c r="C12" s="22" t="s">
        <v>0</v>
      </c>
      <c r="D12" s="70">
        <v>3</v>
      </c>
      <c r="E12" s="25"/>
      <c r="F12" s="23">
        <f t="shared" si="0"/>
        <v>0</v>
      </c>
      <c r="H12" s="14"/>
      <c r="I12" s="14"/>
      <c r="J12" s="14"/>
      <c r="K12" s="14"/>
      <c r="L12" s="14"/>
    </row>
    <row r="13" spans="1:12" s="3" customFormat="1" ht="45" x14ac:dyDescent="0.2">
      <c r="A13" s="26" t="s">
        <v>22</v>
      </c>
      <c r="B13" s="27" t="s">
        <v>31</v>
      </c>
      <c r="C13" s="26" t="s">
        <v>0</v>
      </c>
      <c r="D13" s="70">
        <v>2</v>
      </c>
      <c r="E13" s="28"/>
      <c r="F13" s="23">
        <f t="shared" si="0"/>
        <v>0</v>
      </c>
      <c r="G13" s="32"/>
      <c r="H13" s="33"/>
      <c r="I13" s="33"/>
      <c r="J13" s="33"/>
      <c r="K13" s="33"/>
      <c r="L13" s="14"/>
    </row>
    <row r="14" spans="1:12" s="3" customFormat="1" ht="30" x14ac:dyDescent="0.2">
      <c r="A14" s="22" t="s">
        <v>23</v>
      </c>
      <c r="B14" s="24" t="s">
        <v>25</v>
      </c>
      <c r="C14" s="22" t="s">
        <v>0</v>
      </c>
      <c r="D14" s="68">
        <v>1</v>
      </c>
      <c r="E14" s="25"/>
      <c r="F14" s="23">
        <f t="shared" si="0"/>
        <v>0</v>
      </c>
      <c r="H14" s="16"/>
    </row>
    <row r="15" spans="1:12" s="3" customFormat="1" ht="30" x14ac:dyDescent="0.2">
      <c r="A15" s="22" t="s">
        <v>24</v>
      </c>
      <c r="B15" s="24" t="s">
        <v>26</v>
      </c>
      <c r="C15" s="22" t="s">
        <v>11</v>
      </c>
      <c r="D15" s="68">
        <v>1</v>
      </c>
      <c r="E15" s="25"/>
      <c r="F15" s="23">
        <f t="shared" si="0"/>
        <v>0</v>
      </c>
    </row>
    <row r="16" spans="1:12" s="3" customFormat="1" ht="30.2" customHeight="1" x14ac:dyDescent="0.2">
      <c r="A16" s="91" t="s">
        <v>27</v>
      </c>
      <c r="B16" s="91"/>
      <c r="C16" s="91"/>
      <c r="D16" s="91"/>
      <c r="E16" s="91"/>
      <c r="F16" s="56">
        <f>SUM(F7:F15)</f>
        <v>0</v>
      </c>
    </row>
    <row r="17" spans="1:7" s="3" customFormat="1" ht="12.75" x14ac:dyDescent="0.2">
      <c r="A17" s="92"/>
      <c r="B17" s="92"/>
      <c r="C17" s="92"/>
      <c r="D17" s="92"/>
      <c r="E17" s="92"/>
      <c r="F17" s="92"/>
    </row>
    <row r="18" spans="1:7" ht="16.350000000000001" customHeight="1" x14ac:dyDescent="0.25">
      <c r="A18" s="17"/>
      <c r="B18" s="29" t="s">
        <v>32</v>
      </c>
      <c r="C18" s="17"/>
      <c r="D18" s="17"/>
      <c r="E18" s="17"/>
      <c r="F18" s="17"/>
      <c r="G18" s="29"/>
    </row>
    <row r="19" spans="1:7" x14ac:dyDescent="0.25">
      <c r="A19" s="29"/>
      <c r="B19" s="29"/>
      <c r="C19" s="29"/>
      <c r="D19" s="29"/>
      <c r="E19" s="29"/>
      <c r="F19" s="29"/>
      <c r="G19" s="29"/>
    </row>
    <row r="20" spans="1:7" x14ac:dyDescent="0.25">
      <c r="A20" s="29"/>
      <c r="B20" s="29"/>
      <c r="C20" s="29"/>
      <c r="D20" s="29"/>
      <c r="E20" s="29"/>
      <c r="F20" s="29"/>
      <c r="G20" s="29"/>
    </row>
    <row r="21" spans="1:7" x14ac:dyDescent="0.25">
      <c r="A21" s="29"/>
      <c r="B21" s="29"/>
      <c r="C21" s="29"/>
      <c r="D21" s="29"/>
      <c r="E21" s="29"/>
      <c r="F21" s="29"/>
      <c r="G21" s="29"/>
    </row>
  </sheetData>
  <mergeCells count="6">
    <mergeCell ref="A1:F1"/>
    <mergeCell ref="A2:F2"/>
    <mergeCell ref="A3:F3"/>
    <mergeCell ref="A16:E16"/>
    <mergeCell ref="A17:F17"/>
    <mergeCell ref="A4:B5"/>
  </mergeCells>
  <pageMargins left="0.7" right="0.7" top="0.78740157499999996" bottom="0.78740157499999996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2"/>
  <sheetViews>
    <sheetView zoomScaleNormal="100" zoomScaleSheetLayoutView="100" workbookViewId="0">
      <selection activeCell="F16" sqref="F16"/>
    </sheetView>
  </sheetViews>
  <sheetFormatPr defaultRowHeight="15" x14ac:dyDescent="0.25"/>
  <cols>
    <col min="1" max="1" width="5.28515625" customWidth="1"/>
    <col min="2" max="2" width="35.5703125" customWidth="1"/>
    <col min="3" max="3" width="8" customWidth="1"/>
    <col min="4" max="4" width="8.42578125" customWidth="1"/>
    <col min="5" max="5" width="15.42578125" customWidth="1"/>
    <col min="6" max="6" width="21.42578125" customWidth="1"/>
    <col min="7" max="7" width="11.42578125" customWidth="1"/>
  </cols>
  <sheetData>
    <row r="1" spans="1:9" ht="15.75" x14ac:dyDescent="0.25">
      <c r="A1" s="89" t="s">
        <v>50</v>
      </c>
      <c r="B1" s="89"/>
      <c r="C1" s="89"/>
      <c r="D1" s="89"/>
      <c r="E1" s="89"/>
      <c r="F1" s="89"/>
    </row>
    <row r="2" spans="1:9" x14ac:dyDescent="0.25">
      <c r="A2" s="98" t="s">
        <v>37</v>
      </c>
      <c r="B2" s="98"/>
      <c r="C2" s="98"/>
      <c r="D2" s="98"/>
      <c r="E2" s="98"/>
      <c r="F2" s="98"/>
    </row>
    <row r="3" spans="1:9" s="3" customFormat="1" ht="31.5" customHeight="1" thickBot="1" x14ac:dyDescent="0.3">
      <c r="A3" s="99"/>
      <c r="B3" s="99"/>
      <c r="C3" s="99"/>
      <c r="D3" s="99"/>
      <c r="E3" s="99"/>
      <c r="F3" s="99"/>
      <c r="G3" s="35"/>
      <c r="H3" s="13"/>
      <c r="I3" s="13"/>
    </row>
    <row r="4" spans="1:9" s="3" customFormat="1" ht="31.5" customHeight="1" x14ac:dyDescent="0.25">
      <c r="A4" s="94" t="s">
        <v>51</v>
      </c>
      <c r="B4" s="95"/>
      <c r="C4" s="74" t="s">
        <v>40</v>
      </c>
      <c r="D4" s="74" t="s">
        <v>41</v>
      </c>
      <c r="E4" s="74" t="s">
        <v>42</v>
      </c>
      <c r="F4" s="75" t="s">
        <v>43</v>
      </c>
      <c r="G4" s="35"/>
      <c r="H4" s="13"/>
      <c r="I4" s="13"/>
    </row>
    <row r="5" spans="1:9" s="3" customFormat="1" ht="31.5" customHeight="1" thickBot="1" x14ac:dyDescent="0.3">
      <c r="A5" s="96"/>
      <c r="B5" s="97"/>
      <c r="C5" s="80">
        <v>1.6</v>
      </c>
      <c r="D5" s="79">
        <v>9</v>
      </c>
      <c r="E5" s="81">
        <f>(C5*D5*1000)</f>
        <v>14400</v>
      </c>
      <c r="F5" s="82" t="s">
        <v>44</v>
      </c>
      <c r="G5" s="35"/>
      <c r="H5" s="13"/>
      <c r="I5" s="13"/>
    </row>
    <row r="6" spans="1:9" s="3" customFormat="1" ht="30.75" thickBot="1" x14ac:dyDescent="0.25">
      <c r="A6" s="50" t="s">
        <v>3</v>
      </c>
      <c r="B6" s="51" t="s">
        <v>4</v>
      </c>
      <c r="C6" s="52" t="s">
        <v>5</v>
      </c>
      <c r="D6" s="52" t="s">
        <v>6</v>
      </c>
      <c r="E6" s="53" t="s">
        <v>7</v>
      </c>
      <c r="F6" s="54" t="s">
        <v>8</v>
      </c>
      <c r="G6" s="32"/>
      <c r="H6" s="14"/>
      <c r="I6" s="15"/>
    </row>
    <row r="7" spans="1:9" s="3" customFormat="1" ht="30" x14ac:dyDescent="0.2">
      <c r="A7" s="38" t="s">
        <v>9</v>
      </c>
      <c r="B7" s="39" t="s">
        <v>10</v>
      </c>
      <c r="C7" s="40" t="s">
        <v>38</v>
      </c>
      <c r="D7" s="71">
        <v>1.6</v>
      </c>
      <c r="E7" s="41"/>
      <c r="F7" s="42">
        <f>ROUND(D7*E7,2)</f>
        <v>0</v>
      </c>
      <c r="G7" s="32"/>
      <c r="H7" s="14"/>
      <c r="I7" s="14"/>
    </row>
    <row r="8" spans="1:9" s="3" customFormat="1" x14ac:dyDescent="0.2">
      <c r="A8" s="43" t="s">
        <v>12</v>
      </c>
      <c r="B8" s="27" t="s">
        <v>13</v>
      </c>
      <c r="C8" s="26" t="s">
        <v>11</v>
      </c>
      <c r="D8" s="72">
        <v>1</v>
      </c>
      <c r="E8" s="28"/>
      <c r="F8" s="44">
        <f t="shared" ref="F8:F15" si="0">ROUND(D8*E8,2)</f>
        <v>0</v>
      </c>
      <c r="G8" s="32"/>
      <c r="H8" s="14"/>
      <c r="I8" s="14"/>
    </row>
    <row r="9" spans="1:9" s="3" customFormat="1" ht="45" x14ac:dyDescent="0.2">
      <c r="A9" s="43" t="s">
        <v>14</v>
      </c>
      <c r="B9" s="27" t="s">
        <v>15</v>
      </c>
      <c r="C9" s="26" t="s">
        <v>0</v>
      </c>
      <c r="D9" s="70">
        <v>64</v>
      </c>
      <c r="E9" s="28"/>
      <c r="F9" s="44">
        <f t="shared" si="0"/>
        <v>0</v>
      </c>
      <c r="G9" s="36"/>
      <c r="H9" s="14"/>
      <c r="I9" s="14"/>
    </row>
    <row r="10" spans="1:9" s="3" customFormat="1" x14ac:dyDescent="0.2">
      <c r="A10" s="43" t="s">
        <v>16</v>
      </c>
      <c r="B10" s="27" t="s">
        <v>17</v>
      </c>
      <c r="C10" s="26" t="s">
        <v>0</v>
      </c>
      <c r="D10" s="70">
        <v>8</v>
      </c>
      <c r="E10" s="28"/>
      <c r="F10" s="44">
        <f t="shared" si="0"/>
        <v>0</v>
      </c>
      <c r="G10" s="32"/>
      <c r="H10" s="14"/>
      <c r="I10" s="14"/>
    </row>
    <row r="11" spans="1:9" s="3" customFormat="1" x14ac:dyDescent="0.2">
      <c r="A11" s="43" t="s">
        <v>18</v>
      </c>
      <c r="B11" s="27" t="s">
        <v>19</v>
      </c>
      <c r="C11" s="26" t="s">
        <v>0</v>
      </c>
      <c r="D11" s="70">
        <v>4</v>
      </c>
      <c r="E11" s="28"/>
      <c r="F11" s="44">
        <f t="shared" si="0"/>
        <v>0</v>
      </c>
      <c r="G11" s="32"/>
      <c r="H11" s="14"/>
      <c r="I11" s="14"/>
    </row>
    <row r="12" spans="1:9" s="3" customFormat="1" x14ac:dyDescent="0.2">
      <c r="A12" s="43" t="s">
        <v>20</v>
      </c>
      <c r="B12" s="27" t="s">
        <v>21</v>
      </c>
      <c r="C12" s="26" t="s">
        <v>0</v>
      </c>
      <c r="D12" s="70">
        <v>4</v>
      </c>
      <c r="E12" s="28"/>
      <c r="F12" s="44">
        <f t="shared" si="0"/>
        <v>0</v>
      </c>
      <c r="G12" s="32"/>
      <c r="H12" s="14"/>
      <c r="I12" s="14"/>
    </row>
    <row r="13" spans="1:9" s="3" customFormat="1" ht="45" x14ac:dyDescent="0.2">
      <c r="A13" s="43" t="s">
        <v>22</v>
      </c>
      <c r="B13" s="27" t="s">
        <v>31</v>
      </c>
      <c r="C13" s="26" t="s">
        <v>0</v>
      </c>
      <c r="D13" s="70">
        <v>2</v>
      </c>
      <c r="E13" s="28"/>
      <c r="F13" s="44">
        <f t="shared" si="0"/>
        <v>0</v>
      </c>
      <c r="G13" s="32"/>
      <c r="H13" s="14"/>
      <c r="I13" s="14"/>
    </row>
    <row r="14" spans="1:9" s="3" customFormat="1" ht="30" x14ac:dyDescent="0.2">
      <c r="A14" s="43" t="s">
        <v>23</v>
      </c>
      <c r="B14" s="27" t="s">
        <v>25</v>
      </c>
      <c r="C14" s="26" t="s">
        <v>0</v>
      </c>
      <c r="D14" s="72">
        <v>1</v>
      </c>
      <c r="E14" s="28"/>
      <c r="F14" s="44">
        <f t="shared" si="0"/>
        <v>0</v>
      </c>
      <c r="G14" s="32"/>
      <c r="H14" s="16"/>
    </row>
    <row r="15" spans="1:9" s="3" customFormat="1" ht="30.75" thickBot="1" x14ac:dyDescent="0.25">
      <c r="A15" s="45" t="s">
        <v>24</v>
      </c>
      <c r="B15" s="46" t="s">
        <v>26</v>
      </c>
      <c r="C15" s="47" t="s">
        <v>11</v>
      </c>
      <c r="D15" s="73">
        <v>1</v>
      </c>
      <c r="E15" s="48"/>
      <c r="F15" s="49">
        <f t="shared" si="0"/>
        <v>0</v>
      </c>
      <c r="G15" s="32"/>
    </row>
    <row r="16" spans="1:9" s="3" customFormat="1" ht="30.2" customHeight="1" thickBot="1" x14ac:dyDescent="0.25">
      <c r="A16" s="100" t="s">
        <v>27</v>
      </c>
      <c r="B16" s="101"/>
      <c r="C16" s="101"/>
      <c r="D16" s="101"/>
      <c r="E16" s="101"/>
      <c r="F16" s="55">
        <f>SUM(F7:F15)</f>
        <v>0</v>
      </c>
      <c r="G16" s="32"/>
    </row>
    <row r="17" spans="1:7" s="3" customFormat="1" ht="12.75" x14ac:dyDescent="0.2">
      <c r="A17" s="102"/>
      <c r="B17" s="102"/>
      <c r="C17" s="102"/>
      <c r="D17" s="102"/>
      <c r="E17" s="102"/>
      <c r="F17" s="102"/>
      <c r="G17" s="32"/>
    </row>
    <row r="18" spans="1:7" ht="16.350000000000001" customHeight="1" x14ac:dyDescent="0.25">
      <c r="A18" s="34"/>
      <c r="B18" s="37" t="s">
        <v>32</v>
      </c>
      <c r="C18" s="34"/>
      <c r="D18" s="34"/>
      <c r="E18" s="34"/>
      <c r="F18" s="34"/>
      <c r="G18" s="37"/>
    </row>
    <row r="19" spans="1:7" x14ac:dyDescent="0.25">
      <c r="A19" s="37"/>
      <c r="B19" s="37"/>
      <c r="C19" s="37"/>
      <c r="D19" s="37"/>
      <c r="E19" s="37"/>
      <c r="F19" s="37"/>
      <c r="G19" s="37"/>
    </row>
    <row r="20" spans="1:7" x14ac:dyDescent="0.25">
      <c r="A20" s="37"/>
      <c r="B20" s="37"/>
      <c r="C20" s="37"/>
      <c r="D20" s="37"/>
      <c r="E20" s="37"/>
      <c r="F20" s="37"/>
      <c r="G20" s="37"/>
    </row>
    <row r="21" spans="1:7" x14ac:dyDescent="0.25">
      <c r="A21" s="37"/>
      <c r="B21" s="37"/>
      <c r="C21" s="37"/>
      <c r="D21" s="37"/>
      <c r="E21" s="37"/>
      <c r="F21" s="37"/>
      <c r="G21" s="37"/>
    </row>
    <row r="22" spans="1:7" x14ac:dyDescent="0.25">
      <c r="A22" s="37"/>
      <c r="B22" s="37"/>
      <c r="C22" s="37"/>
      <c r="D22" s="37"/>
      <c r="E22" s="37"/>
      <c r="F22" s="37"/>
      <c r="G22" s="37"/>
    </row>
  </sheetData>
  <mergeCells count="6">
    <mergeCell ref="A1:F1"/>
    <mergeCell ref="A3:F3"/>
    <mergeCell ref="A16:E16"/>
    <mergeCell ref="A17:F17"/>
    <mergeCell ref="A2:F2"/>
    <mergeCell ref="A4:B5"/>
  </mergeCells>
  <pageMargins left="0.7" right="0.7" top="0.78740157499999996" bottom="0.78740157499999996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Kalkulace celková</vt:lpstr>
      <vt:lpstr>1. II 417 Tuřany - Dvorska</vt:lpstr>
      <vt:lpstr>2. II642 Brno, Rokytova - Žaro</vt:lpstr>
      <vt:lpstr>3.  III15278 Brno, Havránkova </vt:lpstr>
      <vt:lpstr>'1. II 417 Tuřany - Dvorska'!Oblast_tisku</vt:lpstr>
      <vt:lpstr>'2. II642 Brno, Rokytova - Žaro'!Oblast_tisku</vt:lpstr>
      <vt:lpstr>'3.  III15278 Brno, Havránkova 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Křivánková Martina</dc:creator>
  <cp:lastModifiedBy>Hauke Eva</cp:lastModifiedBy>
  <cp:lastPrinted>2024-11-28T11:53:21Z</cp:lastPrinted>
  <dcterms:created xsi:type="dcterms:W3CDTF">2018-02-14T06:02:16Z</dcterms:created>
  <dcterms:modified xsi:type="dcterms:W3CDTF">2025-07-18T10:13:43Z</dcterms:modified>
</cp:coreProperties>
</file>