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!Čeleda\Cornštejn 2024\Oprava opěrné zdi\"/>
    </mc:Choice>
  </mc:AlternateContent>
  <xr:revisionPtr revIDLastSave="0" documentId="8_{270FDCEB-4362-4374-B3B4-72DF781D0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438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2438_01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2438_01 Pol'!$A$1:$Y$94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56" i="1"/>
  <c r="I55" i="1"/>
  <c r="I54" i="1"/>
  <c r="I53" i="1"/>
  <c r="I52" i="1"/>
  <c r="G41" i="1"/>
  <c r="F41" i="1"/>
  <c r="H41" i="1" s="1"/>
  <c r="I41" i="1" s="1"/>
  <c r="G40" i="1"/>
  <c r="F40" i="1"/>
  <c r="G39" i="1"/>
  <c r="F39" i="1"/>
  <c r="G84" i="12"/>
  <c r="G9" i="12"/>
  <c r="I9" i="12"/>
  <c r="I8" i="12" s="1"/>
  <c r="K9" i="12"/>
  <c r="K8" i="12" s="1"/>
  <c r="M9" i="12"/>
  <c r="O9" i="12"/>
  <c r="O8" i="12" s="1"/>
  <c r="Q9" i="12"/>
  <c r="Q8" i="12" s="1"/>
  <c r="V9" i="12"/>
  <c r="G11" i="12"/>
  <c r="M11" i="12" s="1"/>
  <c r="I11" i="12"/>
  <c r="K11" i="12"/>
  <c r="O11" i="12"/>
  <c r="Q11" i="12"/>
  <c r="V11" i="12"/>
  <c r="G13" i="12"/>
  <c r="G8" i="12" s="1"/>
  <c r="I13" i="12"/>
  <c r="K13" i="12"/>
  <c r="O13" i="12"/>
  <c r="Q13" i="12"/>
  <c r="V13" i="12"/>
  <c r="V8" i="12" s="1"/>
  <c r="G15" i="12"/>
  <c r="M15" i="12" s="1"/>
  <c r="I15" i="12"/>
  <c r="K15" i="12"/>
  <c r="O15" i="12"/>
  <c r="Q15" i="12"/>
  <c r="V15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I23" i="12"/>
  <c r="G24" i="12"/>
  <c r="G23" i="12" s="1"/>
  <c r="I24" i="12"/>
  <c r="K24" i="12"/>
  <c r="K23" i="12" s="1"/>
  <c r="O24" i="12"/>
  <c r="Q24" i="12"/>
  <c r="Q23" i="12" s="1"/>
  <c r="V24" i="12"/>
  <c r="V23" i="12" s="1"/>
  <c r="G27" i="12"/>
  <c r="M27" i="12" s="1"/>
  <c r="I27" i="12"/>
  <c r="K27" i="12"/>
  <c r="O27" i="12"/>
  <c r="Q27" i="12"/>
  <c r="V27" i="12"/>
  <c r="G32" i="12"/>
  <c r="I32" i="12"/>
  <c r="K32" i="12"/>
  <c r="M32" i="12"/>
  <c r="O32" i="12"/>
  <c r="O23" i="12" s="1"/>
  <c r="Q32" i="12"/>
  <c r="V32" i="12"/>
  <c r="G36" i="12"/>
  <c r="I36" i="12"/>
  <c r="I35" i="12" s="1"/>
  <c r="K36" i="12"/>
  <c r="K35" i="12" s="1"/>
  <c r="M36" i="12"/>
  <c r="O36" i="12"/>
  <c r="O35" i="12" s="1"/>
  <c r="Q36" i="12"/>
  <c r="Q35" i="12" s="1"/>
  <c r="V36" i="12"/>
  <c r="G38" i="12"/>
  <c r="M38" i="12" s="1"/>
  <c r="I38" i="12"/>
  <c r="K38" i="12"/>
  <c r="O38" i="12"/>
  <c r="Q38" i="12"/>
  <c r="V38" i="12"/>
  <c r="G40" i="12"/>
  <c r="G35" i="12" s="1"/>
  <c r="I40" i="12"/>
  <c r="K40" i="12"/>
  <c r="O40" i="12"/>
  <c r="Q40" i="12"/>
  <c r="V40" i="12"/>
  <c r="V35" i="12" s="1"/>
  <c r="G42" i="12"/>
  <c r="M42" i="12" s="1"/>
  <c r="I42" i="12"/>
  <c r="K42" i="12"/>
  <c r="O42" i="12"/>
  <c r="Q42" i="12"/>
  <c r="V42" i="12"/>
  <c r="O44" i="12"/>
  <c r="G45" i="12"/>
  <c r="G44" i="12" s="1"/>
  <c r="I45" i="12"/>
  <c r="K45" i="12"/>
  <c r="K44" i="12" s="1"/>
  <c r="M45" i="12"/>
  <c r="M44" i="12" s="1"/>
  <c r="O45" i="12"/>
  <c r="Q45" i="12"/>
  <c r="Q44" i="12" s="1"/>
  <c r="V45" i="12"/>
  <c r="V44" i="12" s="1"/>
  <c r="G49" i="12"/>
  <c r="I49" i="12"/>
  <c r="K49" i="12"/>
  <c r="M49" i="12"/>
  <c r="O49" i="12"/>
  <c r="Q49" i="12"/>
  <c r="V49" i="12"/>
  <c r="G53" i="12"/>
  <c r="M53" i="12" s="1"/>
  <c r="I53" i="12"/>
  <c r="I44" i="12" s="1"/>
  <c r="K53" i="12"/>
  <c r="O53" i="12"/>
  <c r="Q53" i="12"/>
  <c r="V53" i="12"/>
  <c r="G56" i="12"/>
  <c r="M56" i="12"/>
  <c r="V56" i="12"/>
  <c r="G57" i="12"/>
  <c r="I57" i="12"/>
  <c r="I56" i="12" s="1"/>
  <c r="K57" i="12"/>
  <c r="K56" i="12" s="1"/>
  <c r="M57" i="12"/>
  <c r="O57" i="12"/>
  <c r="O56" i="12" s="1"/>
  <c r="Q57" i="12"/>
  <c r="Q56" i="12" s="1"/>
  <c r="V57" i="12"/>
  <c r="G58" i="12"/>
  <c r="I58" i="12"/>
  <c r="K58" i="12"/>
  <c r="M58" i="12"/>
  <c r="O58" i="12"/>
  <c r="Q58" i="12"/>
  <c r="V58" i="12"/>
  <c r="G60" i="12"/>
  <c r="V60" i="12"/>
  <c r="G61" i="12"/>
  <c r="M61" i="12" s="1"/>
  <c r="M60" i="12" s="1"/>
  <c r="I61" i="12"/>
  <c r="I60" i="12" s="1"/>
  <c r="K61" i="12"/>
  <c r="K60" i="12" s="1"/>
  <c r="O61" i="12"/>
  <c r="O60" i="12" s="1"/>
  <c r="Q61" i="12"/>
  <c r="Q60" i="12" s="1"/>
  <c r="V61" i="12"/>
  <c r="I65" i="12"/>
  <c r="G66" i="12"/>
  <c r="G65" i="12" s="1"/>
  <c r="I66" i="12"/>
  <c r="K66" i="12"/>
  <c r="K65" i="12" s="1"/>
  <c r="O66" i="12"/>
  <c r="Q66" i="12"/>
  <c r="Q65" i="12" s="1"/>
  <c r="V66" i="12"/>
  <c r="V65" i="12" s="1"/>
  <c r="G70" i="12"/>
  <c r="I70" i="12"/>
  <c r="K70" i="12"/>
  <c r="M70" i="12"/>
  <c r="O70" i="12"/>
  <c r="O65" i="12" s="1"/>
  <c r="Q70" i="12"/>
  <c r="V70" i="12"/>
  <c r="O73" i="12"/>
  <c r="G74" i="12"/>
  <c r="G73" i="12" s="1"/>
  <c r="I74" i="12"/>
  <c r="K74" i="12"/>
  <c r="K73" i="12" s="1"/>
  <c r="M74" i="12"/>
  <c r="O74" i="12"/>
  <c r="Q74" i="12"/>
  <c r="Q73" i="12" s="1"/>
  <c r="V74" i="12"/>
  <c r="V73" i="12" s="1"/>
  <c r="G76" i="12"/>
  <c r="M76" i="12" s="1"/>
  <c r="I76" i="12"/>
  <c r="I73" i="12" s="1"/>
  <c r="K76" i="12"/>
  <c r="O76" i="12"/>
  <c r="Q76" i="12"/>
  <c r="V76" i="12"/>
  <c r="I77" i="12"/>
  <c r="O77" i="12"/>
  <c r="G78" i="12"/>
  <c r="G77" i="12" s="1"/>
  <c r="I78" i="12"/>
  <c r="K78" i="12"/>
  <c r="K77" i="12" s="1"/>
  <c r="O78" i="12"/>
  <c r="Q78" i="12"/>
  <c r="Q77" i="12" s="1"/>
  <c r="V78" i="12"/>
  <c r="V77" i="12" s="1"/>
  <c r="Q79" i="12"/>
  <c r="G80" i="12"/>
  <c r="G79" i="12" s="1"/>
  <c r="I80" i="12"/>
  <c r="I79" i="12" s="1"/>
  <c r="K80" i="12"/>
  <c r="M80" i="12"/>
  <c r="M79" i="12" s="1"/>
  <c r="O80" i="12"/>
  <c r="O79" i="12" s="1"/>
  <c r="Q80" i="12"/>
  <c r="V80" i="12"/>
  <c r="V79" i="12" s="1"/>
  <c r="G81" i="12"/>
  <c r="I81" i="12"/>
  <c r="K81" i="12"/>
  <c r="K79" i="12" s="1"/>
  <c r="M81" i="12"/>
  <c r="O81" i="12"/>
  <c r="Q81" i="12"/>
  <c r="V81" i="12"/>
  <c r="G82" i="12"/>
  <c r="I82" i="12"/>
  <c r="K82" i="12"/>
  <c r="M82" i="12"/>
  <c r="O82" i="12"/>
  <c r="Q82" i="12"/>
  <c r="V82" i="12"/>
  <c r="AE84" i="12"/>
  <c r="AF84" i="12"/>
  <c r="I20" i="1"/>
  <c r="I19" i="1"/>
  <c r="I18" i="1"/>
  <c r="I17" i="1"/>
  <c r="I62" i="1"/>
  <c r="J57" i="1" s="1"/>
  <c r="F42" i="1"/>
  <c r="G23" i="1" s="1"/>
  <c r="G42" i="1"/>
  <c r="G25" i="1" s="1"/>
  <c r="A25" i="1" s="1"/>
  <c r="H40" i="1"/>
  <c r="I40" i="1" s="1"/>
  <c r="H39" i="1"/>
  <c r="I39" i="1" s="1"/>
  <c r="I42" i="1" s="1"/>
  <c r="J28" i="1"/>
  <c r="J26" i="1"/>
  <c r="G38" i="1"/>
  <c r="F38" i="1"/>
  <c r="J23" i="1"/>
  <c r="J24" i="1"/>
  <c r="J25" i="1"/>
  <c r="J27" i="1"/>
  <c r="E24" i="1"/>
  <c r="E26" i="1"/>
  <c r="J61" i="1" l="1"/>
  <c r="I16" i="1"/>
  <c r="I21" i="1" s="1"/>
  <c r="J52" i="1"/>
  <c r="J58" i="1"/>
  <c r="J55" i="1"/>
  <c r="J53" i="1"/>
  <c r="J56" i="1"/>
  <c r="J59" i="1"/>
  <c r="J54" i="1"/>
  <c r="J60" i="1"/>
  <c r="G26" i="1"/>
  <c r="A26" i="1"/>
  <c r="A23" i="1"/>
  <c r="G28" i="1"/>
  <c r="M73" i="12"/>
  <c r="M66" i="12"/>
  <c r="M65" i="12" s="1"/>
  <c r="M40" i="12"/>
  <c r="M35" i="12" s="1"/>
  <c r="M24" i="12"/>
  <c r="M23" i="12" s="1"/>
  <c r="M13" i="12"/>
  <c r="M8" i="12" s="1"/>
  <c r="M78" i="12"/>
  <c r="M77" i="12" s="1"/>
  <c r="J40" i="1"/>
  <c r="J41" i="1"/>
  <c r="J39" i="1"/>
  <c r="J42" i="1" s="1"/>
  <c r="H42" i="1"/>
  <c r="J62" i="1" l="1"/>
  <c r="A24" i="1"/>
  <c r="G24" i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7BA024DC-DC2B-4F9D-89B1-5ED100CB3CC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FE06C46-50D3-436D-9965-19B45A4CB70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<sst xmlns="http://schemas.openxmlformats.org/spreadsheetml/2006/main" count="503" uniqueCount="226">
  <si>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</si>
  <si>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</si>
  <si>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</si>
  <si>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</si>
  <si>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</si>
  <si>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</si>
  <si>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</si>
  <si>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</si>
  <si>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</si>
  <si>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</si>
  <si>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</si>
  <si>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</si>
  <si>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</si>
  <si>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</si>
  <si>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</si>
  <si>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</si>
  <si>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</si>
  <si>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</si>
  <si>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</si>
  <si>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</si>
  <si>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</si>
  <si>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</si>
  <si>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</si>
  <si>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</si>
  <si>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</si>
  <si>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</si>
  <si>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</si>
  <si>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</si>
  <si>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</si>
  <si>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</si>
  <si>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</si>
  <si>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</si>
  <si>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</si>
  <si>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</si>
  <si>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</si>
  <si>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</si>
  <si>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</si>
  <si>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</si>
  <si>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</si>
  <si>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</si>
  <si>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</si>
  <si>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</si>
  <si>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</si>
  <si>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2438_01</t>
  </si>
  <si>
    <t>Oprava hradební zdi</t>
  </si>
  <si>
    <t>01</t>
  </si>
  <si>
    <t>Objekt:</t>
  </si>
  <si>
    <t>Rozpočet:</t>
  </si>
  <si>
    <t>Ing.Daniel Malina</t>
  </si>
  <si>
    <t>2024/38</t>
  </si>
  <si>
    <t>Cornštejn-oprava hradební zdi</t>
  </si>
  <si>
    <t>Jihomoravské muzeum ve Znojmě, příspěvková organizace</t>
  </si>
  <si>
    <t>Přemyslovců 129/8</t>
  </si>
  <si>
    <t>Znojmo</t>
  </si>
  <si>
    <t>66902</t>
  </si>
  <si>
    <t>00092738</t>
  </si>
  <si>
    <t>Stavba</t>
  </si>
  <si>
    <t>Celkem za stavbu</t>
  </si>
  <si>
    <t>CZK</t>
  </si>
  <si>
    <t>#POPS</t>
  </si>
  <si>
    <t>Popis stavby: 2024/38 - Cornštejn-oprava hradební zdi</t>
  </si>
  <si>
    <t>#POPO</t>
  </si>
  <si>
    <t>Popis objektu: 01 - Oprava hradební zdi</t>
  </si>
  <si>
    <t>#POPR</t>
  </si>
  <si>
    <t>Popis rozpočtu: 2438_01 - Oprava hradební zdi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</si>
  <si>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</si>
  <si>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</si>
  <si>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</si>
  <si>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</si>
  <si>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</si>
  <si>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</si>
  <si>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</si>
  <si>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</si>
  <si>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62</t>
  </si>
  <si>
    <t>Úpravy povrchů vnější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</si>
  <si>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</si>
  <si>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</si>
  <si>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</si>
  <si>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</si>
  <si>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</si>
  <si>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</si>
  <si>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</si>
  <si>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</si>
  <si>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</si>
  <si>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</si>
  <si>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</si>
  <si>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</si>
  <si>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</si>
  <si>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</si>
  <si>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</si>
  <si>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</si>
  <si>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</si>
  <si>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</si>
  <si>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</si>
  <si>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</si>
  <si>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</si>
  <si>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</si>
  <si>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</si>
  <si>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</si>
  <si>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</si>
  <si>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</si>
  <si>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</si>
  <si>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</si>
  <si>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</si>
  <si>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</si>
  <si>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</si>
  <si>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</si>
  <si>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</si>
  <si>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</si>
  <si>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</si>
  <si>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</si>
  <si>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</si>
  <si>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</si>
  <si>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111201101R00</t>
  </si>
  <si>
    <t>Odstranění křovin i s kořeny na ploše do 1000 m2</t>
  </si>
  <si>
    <t>m2</t>
  </si>
  <si>
    <t>RTS 24/ II</t>
  </si>
  <si>
    <t>Práce</t>
  </si>
  <si>
    <t>Běžná</t>
  </si>
  <si>
    <t>POL1_</t>
  </si>
  <si>
    <t>12*10</t>
  </si>
  <si>
    <t>VV</t>
  </si>
  <si>
    <t>111201401R00</t>
  </si>
  <si>
    <t>Spálení křovin a stromů o průměru do 100 mm</t>
  </si>
  <si>
    <t>Odkaz na mn. položky pořadí 1 : 120,00000</t>
  </si>
  <si>
    <t>111201501R00</t>
  </si>
  <si>
    <t>Spálení větví stromů o průměru nad 100 mm</t>
  </si>
  <si>
    <t>kus</t>
  </si>
  <si>
    <t>Odkaz na mn. položky pořadí 4 : 10,00000</t>
  </si>
  <si>
    <t>112101101R00</t>
  </si>
  <si>
    <t>Kácení stromů listnatých o průměru kmene 10-30 cm</t>
  </si>
  <si>
    <t>předpoklad : 10</t>
  </si>
  <si>
    <t>139601103R00</t>
  </si>
  <si>
    <t>Ruční výkop jam, rýh a šachet v hornině tř. 4</t>
  </si>
  <si>
    <t>m3</t>
  </si>
  <si>
    <t>u paty zdi : 2*0,8*(12+8,5)</t>
  </si>
  <si>
    <t>175101201R00</t>
  </si>
  <si>
    <t>Obsyp objektu bez prohození sypaniny</t>
  </si>
  <si>
    <t>zpětný zásyp paty zdi : 2*0,8*(12+8,5)</t>
  </si>
  <si>
    <t>185803412R00</t>
  </si>
  <si>
    <t>Vyhrabání trávníku na svahu nad 1 : 5 do 1 : 2</t>
  </si>
  <si>
    <t>po skončení stavby : (12+8)*7</t>
  </si>
  <si>
    <t>311211126R00</t>
  </si>
  <si>
    <t>Zdivo nadzákladové z lomového kamene na maltu cementovou 15 MPa vč. dodávky kamene</t>
  </si>
  <si>
    <t>předpoklad 80% z objemu : 0,7*8,6*3,2/100*80</t>
  </si>
  <si>
    <t>0,7*11,8*3,2/100*80</t>
  </si>
  <si>
    <t>311211129R00</t>
  </si>
  <si>
    <t>Příplatek za oboustranné lícování nadzákladového zdiva</t>
  </si>
  <si>
    <t>předpoklad 20% z objemu : 0,7*8,6*3,2/100*20</t>
  </si>
  <si>
    <t>0,7*11,8*3,2/100*20</t>
  </si>
  <si>
    <t>334213335RV</t>
  </si>
  <si>
    <t>Zdivo nadzákl. opěr obkladní z lom. kamene,2 str. lícované, s vyspárováním z původního kamene</t>
  </si>
  <si>
    <t>Vlastní</t>
  </si>
  <si>
    <t>Indiv</t>
  </si>
  <si>
    <t>417321315R00</t>
  </si>
  <si>
    <t>Ztužující pásy a věnce z betonu železového C 20/25</t>
  </si>
  <si>
    <t>RTS 22/ II</t>
  </si>
  <si>
    <t>V1 : 0,25*0,25*(11,7+8,6)</t>
  </si>
  <si>
    <t>417351115R00</t>
  </si>
  <si>
    <t>Bednění ztužujících pásů a věnců - zřízení</t>
  </si>
  <si>
    <t>V1 : 0,25*(11,7+8,6)*2</t>
  </si>
  <si>
    <t>417351116R00</t>
  </si>
  <si>
    <t>Bednění ztužujících pásů a věnců - odstranění</t>
  </si>
  <si>
    <t>Odkaz na mn. položky pořadí 12 : 10,15000</t>
  </si>
  <si>
    <t>417361821R00</t>
  </si>
  <si>
    <t>Výztuž ztužujících pásů a věnců z oceli B500B (10 505)</t>
  </si>
  <si>
    <t>t</t>
  </si>
  <si>
    <t>V1 : 6,14*(11,7+8,6)/1000</t>
  </si>
  <si>
    <t>622903111R00</t>
  </si>
  <si>
    <t>Očištění zdí a valů před opravou, ručně</t>
  </si>
  <si>
    <t>pata zdi : 0,8*(11,8+8,5)</t>
  </si>
  <si>
    <t>0,8*2,7</t>
  </si>
  <si>
    <t>1,2*2,9</t>
  </si>
  <si>
    <t>627452101RT3</t>
  </si>
  <si>
    <t>Spárování maltou MCs zapuštěné rovné, zdí z kamene spárovací maltou FM, Quick-mix</t>
  </si>
  <si>
    <t>předpoklad 80% z objemu : 8,6*3,2*2</t>
  </si>
  <si>
    <t>11,8*3,2*2</t>
  </si>
  <si>
    <t>0,6*(8,6+11,8)</t>
  </si>
  <si>
    <t>627455111RT1</t>
  </si>
  <si>
    <t>Spárování starého zdiva z lom. kamene hl. do 8 cm cementovou maltou</t>
  </si>
  <si>
    <t>stáv. pata zdi : 0,5*8,6*2</t>
  </si>
  <si>
    <t>0,5*11,8*2</t>
  </si>
  <si>
    <t>914991003R00</t>
  </si>
  <si>
    <t>Montáž dočasné zábrany vč. sloupků a podstavců</t>
  </si>
  <si>
    <t>914992003R00</t>
  </si>
  <si>
    <t>Nájem zábrany včetně podstavců - den</t>
  </si>
  <si>
    <t>7*90</t>
  </si>
  <si>
    <t>953981205R00</t>
  </si>
  <si>
    <t>Chemické kotvy, beton, hl.170 mm, M20, malta 2slož</t>
  </si>
  <si>
    <t>prokotvení nové dozdívky se stáv. : 2,9/0,6*4</t>
  </si>
  <si>
    <t>2,7/0,6*3</t>
  </si>
  <si>
    <t>pata : (8,5+11,7)/0,6*3</t>
  </si>
  <si>
    <t>970051020R00</t>
  </si>
  <si>
    <t>Vrtání jádrové do ŽB d 20 mm</t>
  </si>
  <si>
    <t>m</t>
  </si>
  <si>
    <t>prokotvení nové dozdívky se stáv. : 2,9/0,6*4*0,3</t>
  </si>
  <si>
    <t>2,7/0,6*3*0,3</t>
  </si>
  <si>
    <t>pata : (8,5+11,7)/0,6*3*0,3</t>
  </si>
  <si>
    <t>979021111R00</t>
  </si>
  <si>
    <t>Výběr a sbírání kamene ručně ze suti s očištěním</t>
  </si>
  <si>
    <t>999281108V3</t>
  </si>
  <si>
    <t>Přesun hmot-přípl. za vodor. přesun malými vozidly,vč. nakládání</t>
  </si>
  <si>
    <t>POL1_0</t>
  </si>
  <si>
    <t>0,3</t>
  </si>
  <si>
    <t>999281108R00</t>
  </si>
  <si>
    <t>Přesun hmot pro opravy a údržbu do výšky 12 m</t>
  </si>
  <si>
    <t>Přesun hmot</t>
  </si>
  <si>
    <t>POL7_</t>
  </si>
  <si>
    <t>005123010R</t>
  </si>
  <si>
    <t>Extrémní místo provádění</t>
  </si>
  <si>
    <t>Soubor</t>
  </si>
  <si>
    <t>VRN</t>
  </si>
  <si>
    <t>POL99_1</t>
  </si>
  <si>
    <t>005121 R</t>
  </si>
  <si>
    <t>Zařízení staveniště</t>
  </si>
  <si>
    <t>POL99_2</t>
  </si>
  <si>
    <t>005211030R</t>
  </si>
  <si>
    <t xml:space="preserve">Dočasná dopravní opatření </t>
  </si>
  <si>
    <t>0065</t>
  </si>
  <si>
    <t>Archeologický průzkum v rozsahu plánované stavby</t>
  </si>
  <si>
    <t>kpl</t>
  </si>
  <si>
    <t>POL99_8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</si>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</sst>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2">
      <c r="A4" s="108">
        <v>2280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51</v>
      </c>
      <c r="E5" s="91"/>
      <c r="F5" s="91"/>
      <c r="G5" s="91"/>
      <c r="H5" s="18" t="s">
        <v>42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SUMIF(F52:F61,A16,I52:I61)+SUMIF(F52:F61,"PSU",I52:I61)</f>
        <v>0</v>
      </c>
      <c r="J16" s="85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SUMIF(F52:F61,A17,I52:I61)</f>
        <v>0</v>
      </c>
      <c r="J17" s="85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SUMIF(F52:F61,A18,I52:I61)</f>
        <v>0</v>
      </c>
      <c r="J18" s="85"/>
    </row>
    <row r="19" spans="1:10" ht="23.25" customHeight="1" x14ac:dyDescent="0.2">
      <c r="A19" s="198" t="s">
        <v>83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SUMIF(F52:F61,A19,I52:I61)</f>
        <v>0</v>
      </c>
      <c r="J19" s="85"/>
    </row>
    <row r="20" spans="1:10" ht="23.25" customHeight="1" x14ac:dyDescent="0.2">
      <c r="A20" s="198" t="s">
        <v>84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SUMIF(F52:F61,A20,I52:I61)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IF(A29&gt;50, ROUNDUP(A27, 0), ROUNDDOWN(A27, 0))</f>
        <v>0</v>
      </c>
      <c r="H29" s="175"/>
      <c r="I29" s="175"/>
      <c r="J29" s="176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56</v>
      </c>
      <c r="C39" s="149"/>
      <c r="D39" s="149"/>
      <c r="E39" s="149"/>
      <c r="F39" s="150">
        <f>'01 2438_01 Pol'!AE84</f>
        <v>0</v>
      </c>
      <c r="G39" s="151">
        <f>'01 2438_01 Pol'!AF84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 t="s">
        <v>45</v>
      </c>
      <c r="C40" s="155" t="s">
        <v>44</v>
      </c>
      <c r="D40" s="155"/>
      <c r="E40" s="155"/>
      <c r="F40" s="156">
        <f>'01 2438_01 Pol'!AE84</f>
        <v>0</v>
      </c>
      <c r="G40" s="157">
        <f>'01 2438_01 Pol'!AF84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 x14ac:dyDescent="0.2">
      <c r="A41" s="138">
        <v>3</v>
      </c>
      <c r="B41" s="159" t="s">
        <v>43</v>
      </c>
      <c r="C41" s="149" t="s">
        <v>44</v>
      </c>
      <c r="D41" s="149"/>
      <c r="E41" s="149"/>
      <c r="F41" s="160">
        <f>'01 2438_01 Pol'!AE84</f>
        <v>0</v>
      </c>
      <c r="G41" s="152">
        <f>'01 2438_01 Pol'!AF84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 x14ac:dyDescent="0.2">
      <c r="A42" s="138"/>
      <c r="B42" s="161" t="s">
        <v>57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10" x14ac:dyDescent="0.2">
      <c r="A44" t="s">
        <v>59</v>
      </c>
      <c r="B44" t="s">
        <v>60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9" spans="1:10" ht="15.75" x14ac:dyDescent="0.25">
      <c r="B49" s="177" t="s">
        <v>65</v>
      </c>
    </row>
    <row r="51" spans="1:10" ht="25.5" customHeight="1" x14ac:dyDescent="0.2">
      <c r="A51" s="179"/>
      <c r="B51" s="182" t="s">
        <v>18</v>
      </c>
      <c r="C51" s="182" t="s">
        <v>6</v>
      </c>
      <c r="D51" s="183"/>
      <c r="E51" s="183"/>
      <c r="F51" s="184" t="s">
        <v>66</v>
      </c>
      <c r="G51" s="184"/>
      <c r="H51" s="184"/>
      <c r="I51" s="184" t="s">
        <v>31</v>
      </c>
      <c r="J51" s="184" t="s">
        <v>0</v>
      </c>
    </row>
    <row r="52" spans="1:10" ht="36.75" customHeight="1" x14ac:dyDescent="0.2">
      <c r="A52" s="180"/>
      <c r="B52" s="185" t="s">
        <v>67</v>
      </c>
      <c r="C52" s="186" t="s">
        <v>68</v>
      </c>
      <c r="D52" s="187"/>
      <c r="E52" s="187"/>
      <c r="F52" s="194" t="s">
        <v>26</v>
      </c>
      <c r="G52" s="195"/>
      <c r="H52" s="195"/>
      <c r="I52" s="195">
        <f>'01 2438_01 Pol'!G8</f>
        <v>0</v>
      </c>
      <c r="J52" s="191" t="str">
        <f>IF(I62=0,"",I52/I62*100)</f>
        <v/>
      </c>
    </row>
    <row r="53" spans="1:10" ht="36.75" customHeight="1" x14ac:dyDescent="0.2">
      <c r="A53" s="180"/>
      <c r="B53" s="185" t="s">
        <v>69</v>
      </c>
      <c r="C53" s="186" t="s">
        <v>70</v>
      </c>
      <c r="D53" s="187"/>
      <c r="E53" s="187"/>
      <c r="F53" s="194" t="s">
        <v>26</v>
      </c>
      <c r="G53" s="195"/>
      <c r="H53" s="195"/>
      <c r="I53" s="195">
        <f>'01 2438_01 Pol'!G23</f>
        <v>0</v>
      </c>
      <c r="J53" s="191" t="str">
        <f>IF(I62=0,"",I53/I62*100)</f>
        <v/>
      </c>
    </row>
    <row r="54" spans="1:10" ht="36.75" customHeight="1" x14ac:dyDescent="0.2">
      <c r="A54" s="180"/>
      <c r="B54" s="185" t="s">
        <v>71</v>
      </c>
      <c r="C54" s="186" t="s">
        <v>72</v>
      </c>
      <c r="D54" s="187"/>
      <c r="E54" s="187"/>
      <c r="F54" s="194" t="s">
        <v>26</v>
      </c>
      <c r="G54" s="195"/>
      <c r="H54" s="195"/>
      <c r="I54" s="195">
        <f>'01 2438_01 Pol'!G35</f>
        <v>0</v>
      </c>
      <c r="J54" s="191" t="str">
        <f>IF(I62=0,"",I54/I62*100)</f>
        <v/>
      </c>
    </row>
    <row r="55" spans="1:10" ht="36.75" customHeight="1" x14ac:dyDescent="0.2">
      <c r="A55" s="180"/>
      <c r="B55" s="185" t="s">
        <v>73</v>
      </c>
      <c r="C55" s="186" t="s">
        <v>74</v>
      </c>
      <c r="D55" s="187"/>
      <c r="E55" s="187"/>
      <c r="F55" s="194" t="s">
        <v>26</v>
      </c>
      <c r="G55" s="195"/>
      <c r="H55" s="195"/>
      <c r="I55" s="195">
        <f>'01 2438_01 Pol'!G44</f>
        <v>0</v>
      </c>
      <c r="J55" s="191" t="str">
        <f>IF(I62=0,"",I55/I62*100)</f>
        <v/>
      </c>
    </row>
    <row r="56" spans="1:10" ht="36.75" customHeight="1" x14ac:dyDescent="0.2">
      <c r="A56" s="180"/>
      <c r="B56" s="185" t="s">
        <v>75</v>
      </c>
      <c r="C56" s="186" t="s">
        <v>76</v>
      </c>
      <c r="D56" s="187"/>
      <c r="E56" s="187"/>
      <c r="F56" s="194" t="s">
        <v>26</v>
      </c>
      <c r="G56" s="195"/>
      <c r="H56" s="195"/>
      <c r="I56" s="195">
        <f>'01 2438_01 Pol'!G56</f>
        <v>0</v>
      </c>
      <c r="J56" s="191" t="str">
        <f>IF(I62=0,"",I56/I62*100)</f>
        <v/>
      </c>
    </row>
    <row r="57" spans="1:10" ht="36.75" customHeight="1" x14ac:dyDescent="0.2">
      <c r="A57" s="180"/>
      <c r="B57" s="185" t="s">
        <v>77</v>
      </c>
      <c r="C57" s="186" t="s">
        <v>78</v>
      </c>
      <c r="D57" s="187"/>
      <c r="E57" s="187"/>
      <c r="F57" s="194" t="s">
        <v>26</v>
      </c>
      <c r="G57" s="195"/>
      <c r="H57" s="195"/>
      <c r="I57" s="195">
        <f>'01 2438_01 Pol'!G60</f>
        <v>0</v>
      </c>
      <c r="J57" s="191" t="str">
        <f>IF(I62=0,"",I57/I62*100)</f>
        <v/>
      </c>
    </row>
    <row r="58" spans="1:10" ht="36.75" customHeight="1" x14ac:dyDescent="0.2">
      <c r="A58" s="180"/>
      <c r="B58" s="185" t="s">
        <v>79</v>
      </c>
      <c r="C58" s="186" t="s">
        <v>80</v>
      </c>
      <c r="D58" s="187"/>
      <c r="E58" s="187"/>
      <c r="F58" s="194" t="s">
        <v>26</v>
      </c>
      <c r="G58" s="195"/>
      <c r="H58" s="195"/>
      <c r="I58" s="195">
        <f>'01 2438_01 Pol'!G65</f>
        <v>0</v>
      </c>
      <c r="J58" s="191" t="str">
        <f>IF(I62=0,"",I58/I62*100)</f>
        <v/>
      </c>
    </row>
    <row r="59" spans="1:10" ht="36.75" customHeight="1" x14ac:dyDescent="0.2">
      <c r="A59" s="180"/>
      <c r="B59" s="185" t="s">
        <v>81</v>
      </c>
      <c r="C59" s="186" t="s">
        <v>82</v>
      </c>
      <c r="D59" s="187"/>
      <c r="E59" s="187"/>
      <c r="F59" s="194" t="s">
        <v>26</v>
      </c>
      <c r="G59" s="195"/>
      <c r="H59" s="195"/>
      <c r="I59" s="195">
        <f>'01 2438_01 Pol'!G73</f>
        <v>0</v>
      </c>
      <c r="J59" s="191" t="str">
        <f>IF(I62=0,"",I59/I62*100)</f>
        <v/>
      </c>
    </row>
    <row r="60" spans="1:10" ht="36.75" customHeight="1" x14ac:dyDescent="0.2">
      <c r="A60" s="180"/>
      <c r="B60" s="185" t="s">
        <v>83</v>
      </c>
      <c r="C60" s="186" t="s">
        <v>29</v>
      </c>
      <c r="D60" s="187"/>
      <c r="E60" s="187"/>
      <c r="F60" s="194" t="s">
        <v>83</v>
      </c>
      <c r="G60" s="195"/>
      <c r="H60" s="195"/>
      <c r="I60" s="195">
        <f>'01 2438_01 Pol'!G77</f>
        <v>0</v>
      </c>
      <c r="J60" s="191" t="str">
        <f>IF(I62=0,"",I60/I62*100)</f>
        <v/>
      </c>
    </row>
    <row r="61" spans="1:10" ht="36.75" customHeight="1" x14ac:dyDescent="0.2">
      <c r="A61" s="180"/>
      <c r="B61" s="185" t="s">
        <v>84</v>
      </c>
      <c r="C61" s="186" t="s">
        <v>30</v>
      </c>
      <c r="D61" s="187"/>
      <c r="E61" s="187"/>
      <c r="F61" s="194" t="s">
        <v>84</v>
      </c>
      <c r="G61" s="195"/>
      <c r="H61" s="195"/>
      <c r="I61" s="195">
        <f>'01 2438_01 Pol'!G79</f>
        <v>0</v>
      </c>
      <c r="J61" s="191" t="str">
        <f>IF(I62=0,"",I61/I62*100)</f>
        <v/>
      </c>
    </row>
    <row r="62" spans="1:10" ht="25.5" customHeight="1" x14ac:dyDescent="0.2">
      <c r="A62" s="181"/>
      <c r="B62" s="188" t="s">
        <v>1</v>
      </c>
      <c r="C62" s="189"/>
      <c r="D62" s="190"/>
      <c r="E62" s="190"/>
      <c r="F62" s="196"/>
      <c r="G62" s="197"/>
      <c r="H62" s="197"/>
      <c r="I62" s="197">
        <f>SUM(I52:I61)</f>
        <v>0</v>
      </c>
      <c r="J62" s="192">
        <f>SUM(J52:J61)</f>
        <v>0</v>
      </c>
    </row>
    <row r="63" spans="1:10" x14ac:dyDescent="0.2">
      <c r="F63" s="137"/>
      <c r="G63" s="137"/>
      <c r="H63" s="137"/>
      <c r="I63" s="137"/>
      <c r="J63" s="193"/>
    </row>
    <row r="64" spans="1:10" x14ac:dyDescent="0.2">
      <c r="F64" s="137"/>
      <c r="G64" s="137"/>
      <c r="H64" s="137"/>
      <c r="I64" s="137"/>
      <c r="J64" s="193"/>
    </row>
    <row r="65" spans="6:10" x14ac:dyDescent="0.2">
      <c r="F65" s="137"/>
      <c r="G65" s="137"/>
      <c r="H65" s="137"/>
      <c r="I65" s="137"/>
      <c r="J65" s="1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8:E58"/>
    <mergeCell ref="C59:E59"/>
    <mergeCell ref="C60:E60"/>
    <mergeCell ref="C61:E61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C04A-B409-4254-9AE2-045396D010E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85</v>
      </c>
    </row>
    <row r="2" spans="1:60" ht="24.95" customHeight="1" x14ac:dyDescent="0.2">
      <c r="A2" s="200" t="s">
        <v>8</v>
      </c>
      <c r="B2" s="49" t="s">
        <v>49</v>
      </c>
      <c r="C2" s="203" t="s">
        <v>50</v>
      </c>
      <c r="D2" s="201"/>
      <c r="E2" s="201"/>
      <c r="F2" s="201"/>
      <c r="G2" s="202"/>
      <c r="AG2" t="s">
        <v>86</v>
      </c>
    </row>
    <row r="3" spans="1:60" ht="24.95" customHeight="1" x14ac:dyDescent="0.2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86</v>
      </c>
      <c r="AG3" t="s">
        <v>87</v>
      </c>
    </row>
    <row r="4" spans="1:60" ht="24.95" customHeight="1" x14ac:dyDescent="0.2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88</v>
      </c>
    </row>
    <row r="5" spans="1:60" x14ac:dyDescent="0.2">
      <c r="D5" s="10"/>
    </row>
    <row r="6" spans="1:60" ht="38.25" x14ac:dyDescent="0.2">
      <c r="A6" s="210" t="s">
        <v>89</v>
      </c>
      <c r="B6" s="212" t="s">
        <v>90</v>
      </c>
      <c r="C6" s="212" t="s">
        <v>91</v>
      </c>
      <c r="D6" s="211" t="s">
        <v>92</v>
      </c>
      <c r="E6" s="210" t="s">
        <v>93</v>
      </c>
      <c r="F6" s="209" t="s">
        <v>94</v>
      </c>
      <c r="G6" s="210" t="s">
        <v>31</v>
      </c>
      <c r="H6" s="213" t="s">
        <v>32</v>
      </c>
      <c r="I6" s="213" t="s">
        <v>95</v>
      </c>
      <c r="J6" s="213" t="s">
        <v>33</v>
      </c>
      <c r="K6" s="213" t="s">
        <v>96</v>
      </c>
      <c r="L6" s="213" t="s">
        <v>97</v>
      </c>
      <c r="M6" s="213" t="s">
        <v>98</v>
      </c>
      <c r="N6" s="213" t="s">
        <v>99</v>
      </c>
      <c r="O6" s="213" t="s">
        <v>100</v>
      </c>
      <c r="P6" s="213" t="s">
        <v>101</v>
      </c>
      <c r="Q6" s="213" t="s">
        <v>102</v>
      </c>
      <c r="R6" s="213" t="s">
        <v>103</v>
      </c>
      <c r="S6" s="213" t="s">
        <v>104</v>
      </c>
      <c r="T6" s="213" t="s">
        <v>105</v>
      </c>
      <c r="U6" s="213" t="s">
        <v>106</v>
      </c>
      <c r="V6" s="213" t="s">
        <v>107</v>
      </c>
      <c r="W6" s="213" t="s">
        <v>108</v>
      </c>
      <c r="X6" s="213" t="s">
        <v>109</v>
      </c>
      <c r="Y6" s="213" t="s">
        <v>110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40" t="s">
        <v>111</v>
      </c>
      <c r="B8" s="241" t="s">
        <v>67</v>
      </c>
      <c r="C8" s="259" t="s">
        <v>68</v>
      </c>
      <c r="D8" s="242"/>
      <c r="E8" s="243"/>
      <c r="F8" s="244"/>
      <c r="G8" s="245">
        <f>SUMIF(AG9:AG22,"&lt;&gt;NOR",G9:G22)</f>
        <v>0</v>
      </c>
      <c r="H8" s="239"/>
      <c r="I8" s="239">
        <f>SUM(I9:I22)</f>
        <v>0</v>
      </c>
      <c r="J8" s="239"/>
      <c r="K8" s="239">
        <f>SUM(K9:K22)</f>
        <v>0</v>
      </c>
      <c r="L8" s="239"/>
      <c r="M8" s="239">
        <f>SUM(M9:M22)</f>
        <v>0</v>
      </c>
      <c r="N8" s="238"/>
      <c r="O8" s="238">
        <f>SUM(O9:O22)</f>
        <v>0.04</v>
      </c>
      <c r="P8" s="238"/>
      <c r="Q8" s="238">
        <f>SUM(Q9:Q22)</f>
        <v>0</v>
      </c>
      <c r="R8" s="239"/>
      <c r="S8" s="239"/>
      <c r="T8" s="239"/>
      <c r="U8" s="239"/>
      <c r="V8" s="239">
        <f>SUM(V9:V22)</f>
        <v>272.64</v>
      </c>
      <c r="W8" s="239"/>
      <c r="X8" s="239"/>
      <c r="Y8" s="239"/>
      <c r="AG8" t="s">
        <v>112</v>
      </c>
    </row>
    <row r="9" spans="1:60" outlineLevel="1" x14ac:dyDescent="0.2">
      <c r="A9" s="247">
        <v>1</v>
      </c>
      <c r="B9" s="248" t="s">
        <v>113</v>
      </c>
      <c r="C9" s="260" t="s">
        <v>114</v>
      </c>
      <c r="D9" s="249" t="s">
        <v>115</v>
      </c>
      <c r="E9" s="250">
        <v>120</v>
      </c>
      <c r="F9" s="251"/>
      <c r="G9" s="252">
        <f>ROUND(E9*F9,2)</f>
        <v>0</v>
      </c>
      <c r="H9" s="235"/>
      <c r="I9" s="234">
        <f>ROUND(E9*H9,2)</f>
        <v>0</v>
      </c>
      <c r="J9" s="235"/>
      <c r="K9" s="234">
        <f>ROUND(E9*J9,2)</f>
        <v>0</v>
      </c>
      <c r="L9" s="234">
        <v>21</v>
      </c>
      <c r="M9" s="234">
        <f>G9*(1+L9/100)</f>
        <v>0</v>
      </c>
      <c r="N9" s="233">
        <v>0</v>
      </c>
      <c r="O9" s="233">
        <f>ROUND(E9*N9,2)</f>
        <v>0</v>
      </c>
      <c r="P9" s="233">
        <v>0</v>
      </c>
      <c r="Q9" s="233">
        <f>ROUND(E9*P9,2)</f>
        <v>0</v>
      </c>
      <c r="R9" s="234"/>
      <c r="S9" s="234" t="s">
        <v>116</v>
      </c>
      <c r="T9" s="234" t="s">
        <v>116</v>
      </c>
      <c r="U9" s="234">
        <v>0.17199999999999999</v>
      </c>
      <c r="V9" s="234">
        <f>ROUND(E9*U9,2)</f>
        <v>20.64</v>
      </c>
      <c r="W9" s="234"/>
      <c r="X9" s="234" t="s">
        <v>117</v>
      </c>
      <c r="Y9" s="234" t="s">
        <v>118</v>
      </c>
      <c r="Z9" s="214"/>
      <c r="AA9" s="214"/>
      <c r="AB9" s="214"/>
      <c r="AC9" s="214"/>
      <c r="AD9" s="214"/>
      <c r="AE9" s="214"/>
      <c r="AF9" s="214"/>
      <c r="AG9" s="214" t="s">
        <v>119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31"/>
      <c r="B10" s="232"/>
      <c r="C10" s="261" t="s">
        <v>120</v>
      </c>
      <c r="D10" s="236"/>
      <c r="E10" s="237">
        <v>120</v>
      </c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121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47">
        <v>2</v>
      </c>
      <c r="B11" s="248" t="s">
        <v>122</v>
      </c>
      <c r="C11" s="260" t="s">
        <v>123</v>
      </c>
      <c r="D11" s="249" t="s">
        <v>115</v>
      </c>
      <c r="E11" s="250">
        <v>120</v>
      </c>
      <c r="F11" s="251"/>
      <c r="G11" s="252">
        <f>ROUND(E11*F11,2)</f>
        <v>0</v>
      </c>
      <c r="H11" s="235"/>
      <c r="I11" s="234">
        <f>ROUND(E11*H11,2)</f>
        <v>0</v>
      </c>
      <c r="J11" s="235"/>
      <c r="K11" s="234">
        <f>ROUND(E11*J11,2)</f>
        <v>0</v>
      </c>
      <c r="L11" s="234">
        <v>21</v>
      </c>
      <c r="M11" s="234">
        <f>G11*(1+L11/100)</f>
        <v>0</v>
      </c>
      <c r="N11" s="233">
        <v>5.0000000000000002E-5</v>
      </c>
      <c r="O11" s="233">
        <f>ROUND(E11*N11,2)</f>
        <v>0.01</v>
      </c>
      <c r="P11" s="233">
        <v>0</v>
      </c>
      <c r="Q11" s="233">
        <f>ROUND(E11*P11,2)</f>
        <v>0</v>
      </c>
      <c r="R11" s="234"/>
      <c r="S11" s="234" t="s">
        <v>116</v>
      </c>
      <c r="T11" s="234" t="s">
        <v>116</v>
      </c>
      <c r="U11" s="234">
        <v>0.03</v>
      </c>
      <c r="V11" s="234">
        <f>ROUND(E11*U11,2)</f>
        <v>3.6</v>
      </c>
      <c r="W11" s="234"/>
      <c r="X11" s="234" t="s">
        <v>117</v>
      </c>
      <c r="Y11" s="234" t="s">
        <v>118</v>
      </c>
      <c r="Z11" s="214"/>
      <c r="AA11" s="214"/>
      <c r="AB11" s="214"/>
      <c r="AC11" s="214"/>
      <c r="AD11" s="214"/>
      <c r="AE11" s="214"/>
      <c r="AF11" s="214"/>
      <c r="AG11" s="214" t="s">
        <v>119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2" x14ac:dyDescent="0.2">
      <c r="A12" s="231"/>
      <c r="B12" s="232"/>
      <c r="C12" s="261" t="s">
        <v>124</v>
      </c>
      <c r="D12" s="236"/>
      <c r="E12" s="237">
        <v>120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121</v>
      </c>
      <c r="AH12" s="214">
        <v>5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47">
        <v>3</v>
      </c>
      <c r="B13" s="248" t="s">
        <v>125</v>
      </c>
      <c r="C13" s="260" t="s">
        <v>126</v>
      </c>
      <c r="D13" s="249" t="s">
        <v>127</v>
      </c>
      <c r="E13" s="250">
        <v>10</v>
      </c>
      <c r="F13" s="251"/>
      <c r="G13" s="252">
        <f>ROUND(E13*F13,2)</f>
        <v>0</v>
      </c>
      <c r="H13" s="235"/>
      <c r="I13" s="234">
        <f>ROUND(E13*H13,2)</f>
        <v>0</v>
      </c>
      <c r="J13" s="235"/>
      <c r="K13" s="234">
        <f>ROUND(E13*J13,2)</f>
        <v>0</v>
      </c>
      <c r="L13" s="234">
        <v>21</v>
      </c>
      <c r="M13" s="234">
        <f>G13*(1+L13/100)</f>
        <v>0</v>
      </c>
      <c r="N13" s="233">
        <v>2.99E-3</v>
      </c>
      <c r="O13" s="233">
        <f>ROUND(E13*N13,2)</f>
        <v>0.03</v>
      </c>
      <c r="P13" s="233">
        <v>0</v>
      </c>
      <c r="Q13" s="233">
        <f>ROUND(E13*P13,2)</f>
        <v>0</v>
      </c>
      <c r="R13" s="234"/>
      <c r="S13" s="234" t="s">
        <v>116</v>
      </c>
      <c r="T13" s="234" t="s">
        <v>116</v>
      </c>
      <c r="U13" s="234">
        <v>1.7</v>
      </c>
      <c r="V13" s="234">
        <f>ROUND(E13*U13,2)</f>
        <v>17</v>
      </c>
      <c r="W13" s="234"/>
      <c r="X13" s="234" t="s">
        <v>117</v>
      </c>
      <c r="Y13" s="234" t="s">
        <v>118</v>
      </c>
      <c r="Z13" s="214"/>
      <c r="AA13" s="214"/>
      <c r="AB13" s="214"/>
      <c r="AC13" s="214"/>
      <c r="AD13" s="214"/>
      <c r="AE13" s="214"/>
      <c r="AF13" s="214"/>
      <c r="AG13" s="214" t="s">
        <v>119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31"/>
      <c r="B14" s="232"/>
      <c r="C14" s="261" t="s">
        <v>128</v>
      </c>
      <c r="D14" s="236"/>
      <c r="E14" s="237">
        <v>10</v>
      </c>
      <c r="F14" s="234"/>
      <c r="G14" s="234"/>
      <c r="H14" s="234"/>
      <c r="I14" s="234"/>
      <c r="J14" s="234"/>
      <c r="K14" s="234"/>
      <c r="L14" s="234"/>
      <c r="M14" s="234"/>
      <c r="N14" s="233"/>
      <c r="O14" s="233"/>
      <c r="P14" s="233"/>
      <c r="Q14" s="233"/>
      <c r="R14" s="234"/>
      <c r="S14" s="234"/>
      <c r="T14" s="234"/>
      <c r="U14" s="234"/>
      <c r="V14" s="234"/>
      <c r="W14" s="234"/>
      <c r="X14" s="234"/>
      <c r="Y14" s="234"/>
      <c r="Z14" s="214"/>
      <c r="AA14" s="214"/>
      <c r="AB14" s="214"/>
      <c r="AC14" s="214"/>
      <c r="AD14" s="214"/>
      <c r="AE14" s="214"/>
      <c r="AF14" s="214"/>
      <c r="AG14" s="214" t="s">
        <v>121</v>
      </c>
      <c r="AH14" s="214">
        <v>5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47">
        <v>4</v>
      </c>
      <c r="B15" s="248" t="s">
        <v>129</v>
      </c>
      <c r="C15" s="260" t="s">
        <v>130</v>
      </c>
      <c r="D15" s="249" t="s">
        <v>127</v>
      </c>
      <c r="E15" s="250">
        <v>10</v>
      </c>
      <c r="F15" s="251"/>
      <c r="G15" s="252">
        <f>ROUND(E15*F15,2)</f>
        <v>0</v>
      </c>
      <c r="H15" s="235"/>
      <c r="I15" s="234">
        <f>ROUND(E15*H15,2)</f>
        <v>0</v>
      </c>
      <c r="J15" s="235"/>
      <c r="K15" s="234">
        <f>ROUND(E15*J15,2)</f>
        <v>0</v>
      </c>
      <c r="L15" s="234">
        <v>21</v>
      </c>
      <c r="M15" s="234">
        <f>G15*(1+L15/100)</f>
        <v>0</v>
      </c>
      <c r="N15" s="233">
        <v>0</v>
      </c>
      <c r="O15" s="233">
        <f>ROUND(E15*N15,2)</f>
        <v>0</v>
      </c>
      <c r="P15" s="233">
        <v>0</v>
      </c>
      <c r="Q15" s="233">
        <f>ROUND(E15*P15,2)</f>
        <v>0</v>
      </c>
      <c r="R15" s="234"/>
      <c r="S15" s="234" t="s">
        <v>116</v>
      </c>
      <c r="T15" s="234" t="s">
        <v>116</v>
      </c>
      <c r="U15" s="234">
        <v>0.49</v>
      </c>
      <c r="V15" s="234">
        <f>ROUND(E15*U15,2)</f>
        <v>4.9000000000000004</v>
      </c>
      <c r="W15" s="234"/>
      <c r="X15" s="234" t="s">
        <v>117</v>
      </c>
      <c r="Y15" s="234" t="s">
        <v>118</v>
      </c>
      <c r="Z15" s="214"/>
      <c r="AA15" s="214"/>
      <c r="AB15" s="214"/>
      <c r="AC15" s="214"/>
      <c r="AD15" s="214"/>
      <c r="AE15" s="214"/>
      <c r="AF15" s="214"/>
      <c r="AG15" s="214" t="s">
        <v>119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">
      <c r="A16" s="231"/>
      <c r="B16" s="232"/>
      <c r="C16" s="261" t="s">
        <v>131</v>
      </c>
      <c r="D16" s="236"/>
      <c r="E16" s="237">
        <v>10</v>
      </c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121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47">
        <v>5</v>
      </c>
      <c r="B17" s="248" t="s">
        <v>132</v>
      </c>
      <c r="C17" s="260" t="s">
        <v>133</v>
      </c>
      <c r="D17" s="249" t="s">
        <v>134</v>
      </c>
      <c r="E17" s="250">
        <v>32.799999999999997</v>
      </c>
      <c r="F17" s="251"/>
      <c r="G17" s="252">
        <f>ROUND(E17*F17,2)</f>
        <v>0</v>
      </c>
      <c r="H17" s="235"/>
      <c r="I17" s="234">
        <f>ROUND(E17*H17,2)</f>
        <v>0</v>
      </c>
      <c r="J17" s="235"/>
      <c r="K17" s="234">
        <f>ROUND(E17*J17,2)</f>
        <v>0</v>
      </c>
      <c r="L17" s="234">
        <v>21</v>
      </c>
      <c r="M17" s="234">
        <f>G17*(1+L17/100)</f>
        <v>0</v>
      </c>
      <c r="N17" s="233">
        <v>0</v>
      </c>
      <c r="O17" s="233">
        <f>ROUND(E17*N17,2)</f>
        <v>0</v>
      </c>
      <c r="P17" s="233">
        <v>0</v>
      </c>
      <c r="Q17" s="233">
        <f>ROUND(E17*P17,2)</f>
        <v>0</v>
      </c>
      <c r="R17" s="234"/>
      <c r="S17" s="234" t="s">
        <v>116</v>
      </c>
      <c r="T17" s="234" t="s">
        <v>116</v>
      </c>
      <c r="U17" s="234">
        <v>4.6550000000000002</v>
      </c>
      <c r="V17" s="234">
        <f>ROUND(E17*U17,2)</f>
        <v>152.68</v>
      </c>
      <c r="W17" s="234"/>
      <c r="X17" s="234" t="s">
        <v>117</v>
      </c>
      <c r="Y17" s="234" t="s">
        <v>118</v>
      </c>
      <c r="Z17" s="214"/>
      <c r="AA17" s="214"/>
      <c r="AB17" s="214"/>
      <c r="AC17" s="214"/>
      <c r="AD17" s="214"/>
      <c r="AE17" s="214"/>
      <c r="AF17" s="214"/>
      <c r="AG17" s="214" t="s">
        <v>119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31"/>
      <c r="B18" s="232"/>
      <c r="C18" s="261" t="s">
        <v>135</v>
      </c>
      <c r="D18" s="236"/>
      <c r="E18" s="237">
        <v>32.799999999999997</v>
      </c>
      <c r="F18" s="234"/>
      <c r="G18" s="234"/>
      <c r="H18" s="234"/>
      <c r="I18" s="234"/>
      <c r="J18" s="234"/>
      <c r="K18" s="234"/>
      <c r="L18" s="234"/>
      <c r="M18" s="234"/>
      <c r="N18" s="233"/>
      <c r="O18" s="233"/>
      <c r="P18" s="233"/>
      <c r="Q18" s="233"/>
      <c r="R18" s="234"/>
      <c r="S18" s="234"/>
      <c r="T18" s="234"/>
      <c r="U18" s="234"/>
      <c r="V18" s="234"/>
      <c r="W18" s="234"/>
      <c r="X18" s="234"/>
      <c r="Y18" s="234"/>
      <c r="Z18" s="214"/>
      <c r="AA18" s="214"/>
      <c r="AB18" s="214"/>
      <c r="AC18" s="214"/>
      <c r="AD18" s="214"/>
      <c r="AE18" s="214"/>
      <c r="AF18" s="214"/>
      <c r="AG18" s="214" t="s">
        <v>121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47">
        <v>6</v>
      </c>
      <c r="B19" s="248" t="s">
        <v>136</v>
      </c>
      <c r="C19" s="260" t="s">
        <v>137</v>
      </c>
      <c r="D19" s="249" t="s">
        <v>134</v>
      </c>
      <c r="E19" s="250">
        <v>32.799999999999997</v>
      </c>
      <c r="F19" s="251"/>
      <c r="G19" s="252">
        <f>ROUND(E19*F19,2)</f>
        <v>0</v>
      </c>
      <c r="H19" s="235"/>
      <c r="I19" s="234">
        <f>ROUND(E19*H19,2)</f>
        <v>0</v>
      </c>
      <c r="J19" s="235"/>
      <c r="K19" s="234">
        <f>ROUND(E19*J19,2)</f>
        <v>0</v>
      </c>
      <c r="L19" s="234">
        <v>21</v>
      </c>
      <c r="M19" s="234">
        <f>G19*(1+L19/100)</f>
        <v>0</v>
      </c>
      <c r="N19" s="233">
        <v>0</v>
      </c>
      <c r="O19" s="233">
        <f>ROUND(E19*N19,2)</f>
        <v>0</v>
      </c>
      <c r="P19" s="233">
        <v>0</v>
      </c>
      <c r="Q19" s="233">
        <f>ROUND(E19*P19,2)</f>
        <v>0</v>
      </c>
      <c r="R19" s="234"/>
      <c r="S19" s="234" t="s">
        <v>116</v>
      </c>
      <c r="T19" s="234" t="s">
        <v>116</v>
      </c>
      <c r="U19" s="234">
        <v>2.1949999999999998</v>
      </c>
      <c r="V19" s="234">
        <f>ROUND(E19*U19,2)</f>
        <v>72</v>
      </c>
      <c r="W19" s="234"/>
      <c r="X19" s="234" t="s">
        <v>117</v>
      </c>
      <c r="Y19" s="234" t="s">
        <v>118</v>
      </c>
      <c r="Z19" s="214"/>
      <c r="AA19" s="214"/>
      <c r="AB19" s="214"/>
      <c r="AC19" s="214"/>
      <c r="AD19" s="214"/>
      <c r="AE19" s="214"/>
      <c r="AF19" s="214"/>
      <c r="AG19" s="214" t="s">
        <v>119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2" x14ac:dyDescent="0.2">
      <c r="A20" s="231"/>
      <c r="B20" s="232"/>
      <c r="C20" s="261" t="s">
        <v>138</v>
      </c>
      <c r="D20" s="236"/>
      <c r="E20" s="237">
        <v>32.799999999999997</v>
      </c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121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47">
        <v>7</v>
      </c>
      <c r="B21" s="248" t="s">
        <v>139</v>
      </c>
      <c r="C21" s="260" t="s">
        <v>140</v>
      </c>
      <c r="D21" s="249" t="s">
        <v>115</v>
      </c>
      <c r="E21" s="250">
        <v>140</v>
      </c>
      <c r="F21" s="251"/>
      <c r="G21" s="252">
        <f>ROUND(E21*F21,2)</f>
        <v>0</v>
      </c>
      <c r="H21" s="235"/>
      <c r="I21" s="234">
        <f>ROUND(E21*H21,2)</f>
        <v>0</v>
      </c>
      <c r="J21" s="235"/>
      <c r="K21" s="234">
        <f>ROUND(E21*J21,2)</f>
        <v>0</v>
      </c>
      <c r="L21" s="234">
        <v>21</v>
      </c>
      <c r="M21" s="234">
        <f>G21*(1+L21/100)</f>
        <v>0</v>
      </c>
      <c r="N21" s="233">
        <v>0</v>
      </c>
      <c r="O21" s="233">
        <f>ROUND(E21*N21,2)</f>
        <v>0</v>
      </c>
      <c r="P21" s="233">
        <v>0</v>
      </c>
      <c r="Q21" s="233">
        <f>ROUND(E21*P21,2)</f>
        <v>0</v>
      </c>
      <c r="R21" s="234"/>
      <c r="S21" s="234" t="s">
        <v>116</v>
      </c>
      <c r="T21" s="234" t="s">
        <v>116</v>
      </c>
      <c r="U21" s="234">
        <v>1.2999999999999999E-2</v>
      </c>
      <c r="V21" s="234">
        <f>ROUND(E21*U21,2)</f>
        <v>1.82</v>
      </c>
      <c r="W21" s="234"/>
      <c r="X21" s="234" t="s">
        <v>117</v>
      </c>
      <c r="Y21" s="234" t="s">
        <v>118</v>
      </c>
      <c r="Z21" s="214"/>
      <c r="AA21" s="214"/>
      <c r="AB21" s="214"/>
      <c r="AC21" s="214"/>
      <c r="AD21" s="214"/>
      <c r="AE21" s="214"/>
      <c r="AF21" s="214"/>
      <c r="AG21" s="214" t="s">
        <v>119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 x14ac:dyDescent="0.2">
      <c r="A22" s="231"/>
      <c r="B22" s="232"/>
      <c r="C22" s="261" t="s">
        <v>141</v>
      </c>
      <c r="D22" s="236"/>
      <c r="E22" s="237">
        <v>140</v>
      </c>
      <c r="F22" s="234"/>
      <c r="G22" s="234"/>
      <c r="H22" s="234"/>
      <c r="I22" s="234"/>
      <c r="J22" s="234"/>
      <c r="K22" s="234"/>
      <c r="L22" s="234"/>
      <c r="M22" s="234"/>
      <c r="N22" s="233"/>
      <c r="O22" s="233"/>
      <c r="P22" s="233"/>
      <c r="Q22" s="233"/>
      <c r="R22" s="234"/>
      <c r="S22" s="234"/>
      <c r="T22" s="234"/>
      <c r="U22" s="234"/>
      <c r="V22" s="234"/>
      <c r="W22" s="234"/>
      <c r="X22" s="234"/>
      <c r="Y22" s="234"/>
      <c r="Z22" s="214"/>
      <c r="AA22" s="214"/>
      <c r="AB22" s="214"/>
      <c r="AC22" s="214"/>
      <c r="AD22" s="214"/>
      <c r="AE22" s="214"/>
      <c r="AF22" s="214"/>
      <c r="AG22" s="214" t="s">
        <v>121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x14ac:dyDescent="0.2">
      <c r="A23" s="240" t="s">
        <v>111</v>
      </c>
      <c r="B23" s="241" t="s">
        <v>69</v>
      </c>
      <c r="C23" s="259" t="s">
        <v>70</v>
      </c>
      <c r="D23" s="242"/>
      <c r="E23" s="243"/>
      <c r="F23" s="244"/>
      <c r="G23" s="245">
        <f>SUMIF(AG24:AG34,"&lt;&gt;NOR",G24:G34)</f>
        <v>0</v>
      </c>
      <c r="H23" s="239"/>
      <c r="I23" s="239">
        <f>SUM(I24:I34)</f>
        <v>0</v>
      </c>
      <c r="J23" s="239"/>
      <c r="K23" s="239">
        <f>SUM(K24:K34)</f>
        <v>0</v>
      </c>
      <c r="L23" s="239"/>
      <c r="M23" s="239">
        <f>SUM(M24:M34)</f>
        <v>0</v>
      </c>
      <c r="N23" s="238"/>
      <c r="O23" s="238">
        <f>SUM(O24:O34)</f>
        <v>116.12</v>
      </c>
      <c r="P23" s="238"/>
      <c r="Q23" s="238">
        <f>SUM(Q24:Q34)</f>
        <v>0</v>
      </c>
      <c r="R23" s="239"/>
      <c r="S23" s="239"/>
      <c r="T23" s="239"/>
      <c r="U23" s="239"/>
      <c r="V23" s="239">
        <f>SUM(V24:V34)</f>
        <v>417.61</v>
      </c>
      <c r="W23" s="239"/>
      <c r="X23" s="239"/>
      <c r="Y23" s="239"/>
      <c r="AG23" t="s">
        <v>112</v>
      </c>
    </row>
    <row r="24" spans="1:60" ht="22.5" outlineLevel="1" x14ac:dyDescent="0.2">
      <c r="A24" s="247">
        <v>8</v>
      </c>
      <c r="B24" s="248" t="s">
        <v>142</v>
      </c>
      <c r="C24" s="260" t="s">
        <v>143</v>
      </c>
      <c r="D24" s="249" t="s">
        <v>134</v>
      </c>
      <c r="E24" s="250">
        <v>36.556800000000003</v>
      </c>
      <c r="F24" s="251"/>
      <c r="G24" s="252">
        <f>ROUND(E24*F24,2)</f>
        <v>0</v>
      </c>
      <c r="H24" s="235"/>
      <c r="I24" s="234">
        <f>ROUND(E24*H24,2)</f>
        <v>0</v>
      </c>
      <c r="J24" s="235"/>
      <c r="K24" s="234">
        <f>ROUND(E24*J24,2)</f>
        <v>0</v>
      </c>
      <c r="L24" s="234">
        <v>21</v>
      </c>
      <c r="M24" s="234">
        <f>G24*(1+L24/100)</f>
        <v>0</v>
      </c>
      <c r="N24" s="233">
        <v>2.6565699999999999</v>
      </c>
      <c r="O24" s="233">
        <f>ROUND(E24*N24,2)</f>
        <v>97.12</v>
      </c>
      <c r="P24" s="233">
        <v>0</v>
      </c>
      <c r="Q24" s="233">
        <f>ROUND(E24*P24,2)</f>
        <v>0</v>
      </c>
      <c r="R24" s="234"/>
      <c r="S24" s="234" t="s">
        <v>116</v>
      </c>
      <c r="T24" s="234" t="s">
        <v>116</v>
      </c>
      <c r="U24" s="234">
        <v>4.3600000000000003</v>
      </c>
      <c r="V24" s="234">
        <f>ROUND(E24*U24,2)</f>
        <v>159.38999999999999</v>
      </c>
      <c r="W24" s="234"/>
      <c r="X24" s="234" t="s">
        <v>117</v>
      </c>
      <c r="Y24" s="234" t="s">
        <v>118</v>
      </c>
      <c r="Z24" s="214"/>
      <c r="AA24" s="214"/>
      <c r="AB24" s="214"/>
      <c r="AC24" s="214"/>
      <c r="AD24" s="214"/>
      <c r="AE24" s="214"/>
      <c r="AF24" s="214"/>
      <c r="AG24" s="214" t="s">
        <v>119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31"/>
      <c r="B25" s="232"/>
      <c r="C25" s="261" t="s">
        <v>144</v>
      </c>
      <c r="D25" s="236"/>
      <c r="E25" s="237">
        <v>15.411199999999999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34"/>
      <c r="Z25" s="214"/>
      <c r="AA25" s="214"/>
      <c r="AB25" s="214"/>
      <c r="AC25" s="214"/>
      <c r="AD25" s="214"/>
      <c r="AE25" s="214"/>
      <c r="AF25" s="214"/>
      <c r="AG25" s="214" t="s">
        <v>121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31"/>
      <c r="B26" s="232"/>
      <c r="C26" s="261" t="s">
        <v>145</v>
      </c>
      <c r="D26" s="236"/>
      <c r="E26" s="237">
        <v>21.145600000000002</v>
      </c>
      <c r="F26" s="234"/>
      <c r="G26" s="234"/>
      <c r="H26" s="234"/>
      <c r="I26" s="234"/>
      <c r="J26" s="234"/>
      <c r="K26" s="234"/>
      <c r="L26" s="234"/>
      <c r="M26" s="234"/>
      <c r="N26" s="233"/>
      <c r="O26" s="233"/>
      <c r="P26" s="233"/>
      <c r="Q26" s="233"/>
      <c r="R26" s="234"/>
      <c r="S26" s="234"/>
      <c r="T26" s="234"/>
      <c r="U26" s="234"/>
      <c r="V26" s="234"/>
      <c r="W26" s="234"/>
      <c r="X26" s="234"/>
      <c r="Y26" s="234"/>
      <c r="Z26" s="214"/>
      <c r="AA26" s="214"/>
      <c r="AB26" s="214"/>
      <c r="AC26" s="214"/>
      <c r="AD26" s="214"/>
      <c r="AE26" s="214"/>
      <c r="AF26" s="214"/>
      <c r="AG26" s="214" t="s">
        <v>121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1" x14ac:dyDescent="0.2">
      <c r="A27" s="247">
        <v>9</v>
      </c>
      <c r="B27" s="248" t="s">
        <v>146</v>
      </c>
      <c r="C27" s="260" t="s">
        <v>147</v>
      </c>
      <c r="D27" s="249" t="s">
        <v>134</v>
      </c>
      <c r="E27" s="250">
        <v>45.695999999999998</v>
      </c>
      <c r="F27" s="251"/>
      <c r="G27" s="252">
        <f>ROUND(E27*F27,2)</f>
        <v>0</v>
      </c>
      <c r="H27" s="235"/>
      <c r="I27" s="234">
        <f>ROUND(E27*H27,2)</f>
        <v>0</v>
      </c>
      <c r="J27" s="235"/>
      <c r="K27" s="234">
        <f>ROUND(E27*J27,2)</f>
        <v>0</v>
      </c>
      <c r="L27" s="234">
        <v>21</v>
      </c>
      <c r="M27" s="234">
        <f>G27*(1+L27/100)</f>
        <v>0</v>
      </c>
      <c r="N27" s="233">
        <v>0</v>
      </c>
      <c r="O27" s="233">
        <f>ROUND(E27*N27,2)</f>
        <v>0</v>
      </c>
      <c r="P27" s="233">
        <v>0</v>
      </c>
      <c r="Q27" s="233">
        <f>ROUND(E27*P27,2)</f>
        <v>0</v>
      </c>
      <c r="R27" s="234"/>
      <c r="S27" s="234" t="s">
        <v>116</v>
      </c>
      <c r="T27" s="234" t="s">
        <v>116</v>
      </c>
      <c r="U27" s="234">
        <v>4.5949999999999998</v>
      </c>
      <c r="V27" s="234">
        <f>ROUND(E27*U27,2)</f>
        <v>209.97</v>
      </c>
      <c r="W27" s="234"/>
      <c r="X27" s="234" t="s">
        <v>117</v>
      </c>
      <c r="Y27" s="234" t="s">
        <v>118</v>
      </c>
      <c r="Z27" s="214"/>
      <c r="AA27" s="214"/>
      <c r="AB27" s="214"/>
      <c r="AC27" s="214"/>
      <c r="AD27" s="214"/>
      <c r="AE27" s="214"/>
      <c r="AF27" s="214"/>
      <c r="AG27" s="214" t="s">
        <v>119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2" x14ac:dyDescent="0.2">
      <c r="A28" s="231"/>
      <c r="B28" s="232"/>
      <c r="C28" s="261" t="s">
        <v>144</v>
      </c>
      <c r="D28" s="236"/>
      <c r="E28" s="237">
        <v>15.411199999999999</v>
      </c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121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31"/>
      <c r="B29" s="232"/>
      <c r="C29" s="261" t="s">
        <v>145</v>
      </c>
      <c r="D29" s="236"/>
      <c r="E29" s="237">
        <v>21.145600000000002</v>
      </c>
      <c r="F29" s="234"/>
      <c r="G29" s="234"/>
      <c r="H29" s="234"/>
      <c r="I29" s="234"/>
      <c r="J29" s="234"/>
      <c r="K29" s="234"/>
      <c r="L29" s="234"/>
      <c r="M29" s="234"/>
      <c r="N29" s="233"/>
      <c r="O29" s="233"/>
      <c r="P29" s="233"/>
      <c r="Q29" s="233"/>
      <c r="R29" s="234"/>
      <c r="S29" s="234"/>
      <c r="T29" s="234"/>
      <c r="U29" s="234"/>
      <c r="V29" s="234"/>
      <c r="W29" s="234"/>
      <c r="X29" s="234"/>
      <c r="Y29" s="234"/>
      <c r="Z29" s="214"/>
      <c r="AA29" s="214"/>
      <c r="AB29" s="214"/>
      <c r="AC29" s="214"/>
      <c r="AD29" s="214"/>
      <c r="AE29" s="214"/>
      <c r="AF29" s="214"/>
      <c r="AG29" s="214" t="s">
        <v>121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31"/>
      <c r="B30" s="232"/>
      <c r="C30" s="261" t="s">
        <v>148</v>
      </c>
      <c r="D30" s="236"/>
      <c r="E30" s="237">
        <v>3.8527999999999998</v>
      </c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121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">
      <c r="A31" s="231"/>
      <c r="B31" s="232"/>
      <c r="C31" s="261" t="s">
        <v>149</v>
      </c>
      <c r="D31" s="236"/>
      <c r="E31" s="237">
        <v>5.2864000000000004</v>
      </c>
      <c r="F31" s="234"/>
      <c r="G31" s="234"/>
      <c r="H31" s="234"/>
      <c r="I31" s="234"/>
      <c r="J31" s="234"/>
      <c r="K31" s="234"/>
      <c r="L31" s="234"/>
      <c r="M31" s="234"/>
      <c r="N31" s="233"/>
      <c r="O31" s="233"/>
      <c r="P31" s="233"/>
      <c r="Q31" s="233"/>
      <c r="R31" s="234"/>
      <c r="S31" s="234"/>
      <c r="T31" s="234"/>
      <c r="U31" s="234"/>
      <c r="V31" s="234"/>
      <c r="W31" s="234"/>
      <c r="X31" s="234"/>
      <c r="Y31" s="234"/>
      <c r="Z31" s="214"/>
      <c r="AA31" s="214"/>
      <c r="AB31" s="214"/>
      <c r="AC31" s="214"/>
      <c r="AD31" s="214"/>
      <c r="AE31" s="214"/>
      <c r="AF31" s="214"/>
      <c r="AG31" s="214" t="s">
        <v>121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ht="22.5" outlineLevel="1" x14ac:dyDescent="0.2">
      <c r="A32" s="247">
        <v>10</v>
      </c>
      <c r="B32" s="248" t="s">
        <v>150</v>
      </c>
      <c r="C32" s="260" t="s">
        <v>151</v>
      </c>
      <c r="D32" s="249" t="s">
        <v>134</v>
      </c>
      <c r="E32" s="250">
        <v>9.1392000000000007</v>
      </c>
      <c r="F32" s="251"/>
      <c r="G32" s="252">
        <f>ROUND(E32*F32,2)</f>
        <v>0</v>
      </c>
      <c r="H32" s="235"/>
      <c r="I32" s="234">
        <f>ROUND(E32*H32,2)</f>
        <v>0</v>
      </c>
      <c r="J32" s="235"/>
      <c r="K32" s="234">
        <f>ROUND(E32*J32,2)</f>
        <v>0</v>
      </c>
      <c r="L32" s="234">
        <v>21</v>
      </c>
      <c r="M32" s="234">
        <f>G32*(1+L32/100)</f>
        <v>0</v>
      </c>
      <c r="N32" s="233">
        <v>2.0791200000000001</v>
      </c>
      <c r="O32" s="233">
        <f>ROUND(E32*N32,2)</f>
        <v>19</v>
      </c>
      <c r="P32" s="233">
        <v>0</v>
      </c>
      <c r="Q32" s="233">
        <f>ROUND(E32*P32,2)</f>
        <v>0</v>
      </c>
      <c r="R32" s="234"/>
      <c r="S32" s="234" t="s">
        <v>152</v>
      </c>
      <c r="T32" s="234" t="s">
        <v>153</v>
      </c>
      <c r="U32" s="234">
        <v>5.28</v>
      </c>
      <c r="V32" s="234">
        <f>ROUND(E32*U32,2)</f>
        <v>48.25</v>
      </c>
      <c r="W32" s="234"/>
      <c r="X32" s="234" t="s">
        <v>117</v>
      </c>
      <c r="Y32" s="234" t="s">
        <v>118</v>
      </c>
      <c r="Z32" s="214"/>
      <c r="AA32" s="214"/>
      <c r="AB32" s="214"/>
      <c r="AC32" s="214"/>
      <c r="AD32" s="214"/>
      <c r="AE32" s="214"/>
      <c r="AF32" s="214"/>
      <c r="AG32" s="214" t="s">
        <v>119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31"/>
      <c r="B33" s="232"/>
      <c r="C33" s="261" t="s">
        <v>148</v>
      </c>
      <c r="D33" s="236"/>
      <c r="E33" s="237">
        <v>3.8527999999999998</v>
      </c>
      <c r="F33" s="234"/>
      <c r="G33" s="234"/>
      <c r="H33" s="234"/>
      <c r="I33" s="234"/>
      <c r="J33" s="234"/>
      <c r="K33" s="234"/>
      <c r="L33" s="234"/>
      <c r="M33" s="234"/>
      <c r="N33" s="233"/>
      <c r="O33" s="233"/>
      <c r="P33" s="233"/>
      <c r="Q33" s="233"/>
      <c r="R33" s="234"/>
      <c r="S33" s="234"/>
      <c r="T33" s="234"/>
      <c r="U33" s="234"/>
      <c r="V33" s="234"/>
      <c r="W33" s="234"/>
      <c r="X33" s="234"/>
      <c r="Y33" s="234"/>
      <c r="Z33" s="214"/>
      <c r="AA33" s="214"/>
      <c r="AB33" s="214"/>
      <c r="AC33" s="214"/>
      <c r="AD33" s="214"/>
      <c r="AE33" s="214"/>
      <c r="AF33" s="214"/>
      <c r="AG33" s="214" t="s">
        <v>121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31"/>
      <c r="B34" s="232"/>
      <c r="C34" s="261" t="s">
        <v>149</v>
      </c>
      <c r="D34" s="236"/>
      <c r="E34" s="237">
        <v>5.2864000000000004</v>
      </c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121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x14ac:dyDescent="0.2">
      <c r="A35" s="240" t="s">
        <v>111</v>
      </c>
      <c r="B35" s="241" t="s">
        <v>71</v>
      </c>
      <c r="C35" s="259" t="s">
        <v>72</v>
      </c>
      <c r="D35" s="242"/>
      <c r="E35" s="243"/>
      <c r="F35" s="244"/>
      <c r="G35" s="245">
        <f>SUMIF(AG36:AG43,"&lt;&gt;NOR",G36:G43)</f>
        <v>0</v>
      </c>
      <c r="H35" s="239"/>
      <c r="I35" s="239">
        <f>SUM(I36:I43)</f>
        <v>0</v>
      </c>
      <c r="J35" s="239"/>
      <c r="K35" s="239">
        <f>SUM(K36:K43)</f>
        <v>0</v>
      </c>
      <c r="L35" s="239"/>
      <c r="M35" s="239">
        <f>SUM(M36:M43)</f>
        <v>0</v>
      </c>
      <c r="N35" s="238"/>
      <c r="O35" s="238">
        <f>SUM(O36:O43)</f>
        <v>3.41</v>
      </c>
      <c r="P35" s="238"/>
      <c r="Q35" s="238">
        <f>SUM(Q36:Q43)</f>
        <v>0</v>
      </c>
      <c r="R35" s="239"/>
      <c r="S35" s="239"/>
      <c r="T35" s="239"/>
      <c r="U35" s="239"/>
      <c r="V35" s="239">
        <f>SUM(V36:V43)</f>
        <v>15.75</v>
      </c>
      <c r="W35" s="239"/>
      <c r="X35" s="239"/>
      <c r="Y35" s="239"/>
      <c r="AG35" t="s">
        <v>112</v>
      </c>
    </row>
    <row r="36" spans="1:60" outlineLevel="1" x14ac:dyDescent="0.2">
      <c r="A36" s="247">
        <v>11</v>
      </c>
      <c r="B36" s="248" t="s">
        <v>154</v>
      </c>
      <c r="C36" s="260" t="s">
        <v>155</v>
      </c>
      <c r="D36" s="249" t="s">
        <v>134</v>
      </c>
      <c r="E36" s="250">
        <v>1.26875</v>
      </c>
      <c r="F36" s="251"/>
      <c r="G36" s="252">
        <f>ROUND(E36*F36,2)</f>
        <v>0</v>
      </c>
      <c r="H36" s="235"/>
      <c r="I36" s="234">
        <f>ROUND(E36*H36,2)</f>
        <v>0</v>
      </c>
      <c r="J36" s="235"/>
      <c r="K36" s="234">
        <f>ROUND(E36*J36,2)</f>
        <v>0</v>
      </c>
      <c r="L36" s="234">
        <v>21</v>
      </c>
      <c r="M36" s="234">
        <f>G36*(1+L36/100)</f>
        <v>0</v>
      </c>
      <c r="N36" s="233">
        <v>2.5251100000000002</v>
      </c>
      <c r="O36" s="233">
        <f>ROUND(E36*N36,2)</f>
        <v>3.2</v>
      </c>
      <c r="P36" s="233">
        <v>0</v>
      </c>
      <c r="Q36" s="233">
        <f>ROUND(E36*P36,2)</f>
        <v>0</v>
      </c>
      <c r="R36" s="234"/>
      <c r="S36" s="234" t="s">
        <v>116</v>
      </c>
      <c r="T36" s="234" t="s">
        <v>156</v>
      </c>
      <c r="U36" s="234">
        <v>1.448</v>
      </c>
      <c r="V36" s="234">
        <f>ROUND(E36*U36,2)</f>
        <v>1.84</v>
      </c>
      <c r="W36" s="234"/>
      <c r="X36" s="234" t="s">
        <v>117</v>
      </c>
      <c r="Y36" s="234" t="s">
        <v>118</v>
      </c>
      <c r="Z36" s="214"/>
      <c r="AA36" s="214"/>
      <c r="AB36" s="214"/>
      <c r="AC36" s="214"/>
      <c r="AD36" s="214"/>
      <c r="AE36" s="214"/>
      <c r="AF36" s="214"/>
      <c r="AG36" s="214" t="s">
        <v>119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 x14ac:dyDescent="0.2">
      <c r="A37" s="231"/>
      <c r="B37" s="232"/>
      <c r="C37" s="261" t="s">
        <v>157</v>
      </c>
      <c r="D37" s="236"/>
      <c r="E37" s="237">
        <v>1.26875</v>
      </c>
      <c r="F37" s="234"/>
      <c r="G37" s="234"/>
      <c r="H37" s="234"/>
      <c r="I37" s="234"/>
      <c r="J37" s="234"/>
      <c r="K37" s="234"/>
      <c r="L37" s="234"/>
      <c r="M37" s="234"/>
      <c r="N37" s="233"/>
      <c r="O37" s="233"/>
      <c r="P37" s="233"/>
      <c r="Q37" s="233"/>
      <c r="R37" s="234"/>
      <c r="S37" s="234"/>
      <c r="T37" s="234"/>
      <c r="U37" s="234"/>
      <c r="V37" s="234"/>
      <c r="W37" s="234"/>
      <c r="X37" s="234"/>
      <c r="Y37" s="234"/>
      <c r="Z37" s="214"/>
      <c r="AA37" s="214"/>
      <c r="AB37" s="214"/>
      <c r="AC37" s="214"/>
      <c r="AD37" s="214"/>
      <c r="AE37" s="214"/>
      <c r="AF37" s="214"/>
      <c r="AG37" s="214" t="s">
        <v>121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1" x14ac:dyDescent="0.2">
      <c r="A38" s="247">
        <v>12</v>
      </c>
      <c r="B38" s="248" t="s">
        <v>158</v>
      </c>
      <c r="C38" s="260" t="s">
        <v>159</v>
      </c>
      <c r="D38" s="249" t="s">
        <v>115</v>
      </c>
      <c r="E38" s="250">
        <v>10.15</v>
      </c>
      <c r="F38" s="251"/>
      <c r="G38" s="252">
        <f>ROUND(E38*F38,2)</f>
        <v>0</v>
      </c>
      <c r="H38" s="235"/>
      <c r="I38" s="234">
        <f>ROUND(E38*H38,2)</f>
        <v>0</v>
      </c>
      <c r="J38" s="235"/>
      <c r="K38" s="234">
        <f>ROUND(E38*J38,2)</f>
        <v>0</v>
      </c>
      <c r="L38" s="234">
        <v>21</v>
      </c>
      <c r="M38" s="234">
        <f>G38*(1+L38/100)</f>
        <v>0</v>
      </c>
      <c r="N38" s="233">
        <v>7.8100000000000001E-3</v>
      </c>
      <c r="O38" s="233">
        <f>ROUND(E38*N38,2)</f>
        <v>0.08</v>
      </c>
      <c r="P38" s="233">
        <v>0</v>
      </c>
      <c r="Q38" s="233">
        <f>ROUND(E38*P38,2)</f>
        <v>0</v>
      </c>
      <c r="R38" s="234"/>
      <c r="S38" s="234" t="s">
        <v>116</v>
      </c>
      <c r="T38" s="234" t="s">
        <v>116</v>
      </c>
      <c r="U38" s="234">
        <v>0.79</v>
      </c>
      <c r="V38" s="234">
        <f>ROUND(E38*U38,2)</f>
        <v>8.02</v>
      </c>
      <c r="W38" s="234"/>
      <c r="X38" s="234" t="s">
        <v>117</v>
      </c>
      <c r="Y38" s="234" t="s">
        <v>118</v>
      </c>
      <c r="Z38" s="214"/>
      <c r="AA38" s="214"/>
      <c r="AB38" s="214"/>
      <c r="AC38" s="214"/>
      <c r="AD38" s="214"/>
      <c r="AE38" s="214"/>
      <c r="AF38" s="214"/>
      <c r="AG38" s="214" t="s">
        <v>119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2" x14ac:dyDescent="0.2">
      <c r="A39" s="231"/>
      <c r="B39" s="232"/>
      <c r="C39" s="261" t="s">
        <v>160</v>
      </c>
      <c r="D39" s="236"/>
      <c r="E39" s="237">
        <v>10.15</v>
      </c>
      <c r="F39" s="234"/>
      <c r="G39" s="234"/>
      <c r="H39" s="234"/>
      <c r="I39" s="234"/>
      <c r="J39" s="234"/>
      <c r="K39" s="234"/>
      <c r="L39" s="234"/>
      <c r="M39" s="234"/>
      <c r="N39" s="233"/>
      <c r="O39" s="233"/>
      <c r="P39" s="233"/>
      <c r="Q39" s="233"/>
      <c r="R39" s="234"/>
      <c r="S39" s="234"/>
      <c r="T39" s="234"/>
      <c r="U39" s="234"/>
      <c r="V39" s="234"/>
      <c r="W39" s="234"/>
      <c r="X39" s="234"/>
      <c r="Y39" s="234"/>
      <c r="Z39" s="214"/>
      <c r="AA39" s="214"/>
      <c r="AB39" s="214"/>
      <c r="AC39" s="214"/>
      <c r="AD39" s="214"/>
      <c r="AE39" s="214"/>
      <c r="AF39" s="214"/>
      <c r="AG39" s="214" t="s">
        <v>121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47">
        <v>13</v>
      </c>
      <c r="B40" s="248" t="s">
        <v>161</v>
      </c>
      <c r="C40" s="260" t="s">
        <v>162</v>
      </c>
      <c r="D40" s="249" t="s">
        <v>115</v>
      </c>
      <c r="E40" s="250">
        <v>10.15</v>
      </c>
      <c r="F40" s="251"/>
      <c r="G40" s="252">
        <f>ROUND(E40*F40,2)</f>
        <v>0</v>
      </c>
      <c r="H40" s="235"/>
      <c r="I40" s="234">
        <f>ROUND(E40*H40,2)</f>
        <v>0</v>
      </c>
      <c r="J40" s="235"/>
      <c r="K40" s="234">
        <f>ROUND(E40*J40,2)</f>
        <v>0</v>
      </c>
      <c r="L40" s="234">
        <v>21</v>
      </c>
      <c r="M40" s="234">
        <f>G40*(1+L40/100)</f>
        <v>0</v>
      </c>
      <c r="N40" s="233">
        <v>0</v>
      </c>
      <c r="O40" s="233">
        <f>ROUND(E40*N40,2)</f>
        <v>0</v>
      </c>
      <c r="P40" s="233">
        <v>0</v>
      </c>
      <c r="Q40" s="233">
        <f>ROUND(E40*P40,2)</f>
        <v>0</v>
      </c>
      <c r="R40" s="234"/>
      <c r="S40" s="234" t="s">
        <v>116</v>
      </c>
      <c r="T40" s="234" t="s">
        <v>116</v>
      </c>
      <c r="U40" s="234">
        <v>0.24</v>
      </c>
      <c r="V40" s="234">
        <f>ROUND(E40*U40,2)</f>
        <v>2.44</v>
      </c>
      <c r="W40" s="234"/>
      <c r="X40" s="234" t="s">
        <v>117</v>
      </c>
      <c r="Y40" s="234" t="s">
        <v>118</v>
      </c>
      <c r="Z40" s="214"/>
      <c r="AA40" s="214"/>
      <c r="AB40" s="214"/>
      <c r="AC40" s="214"/>
      <c r="AD40" s="214"/>
      <c r="AE40" s="214"/>
      <c r="AF40" s="214"/>
      <c r="AG40" s="214" t="s">
        <v>119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2" x14ac:dyDescent="0.2">
      <c r="A41" s="231"/>
      <c r="B41" s="232"/>
      <c r="C41" s="261" t="s">
        <v>163</v>
      </c>
      <c r="D41" s="236"/>
      <c r="E41" s="237">
        <v>10.15</v>
      </c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34"/>
      <c r="Z41" s="214"/>
      <c r="AA41" s="214"/>
      <c r="AB41" s="214"/>
      <c r="AC41" s="214"/>
      <c r="AD41" s="214"/>
      <c r="AE41" s="214"/>
      <c r="AF41" s="214"/>
      <c r="AG41" s="214" t="s">
        <v>121</v>
      </c>
      <c r="AH41" s="214">
        <v>5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22.5" outlineLevel="1" x14ac:dyDescent="0.2">
      <c r="A42" s="247">
        <v>14</v>
      </c>
      <c r="B42" s="248" t="s">
        <v>164</v>
      </c>
      <c r="C42" s="260" t="s">
        <v>165</v>
      </c>
      <c r="D42" s="249" t="s">
        <v>166</v>
      </c>
      <c r="E42" s="250">
        <v>0.12464</v>
      </c>
      <c r="F42" s="251"/>
      <c r="G42" s="252">
        <f>ROUND(E42*F42,2)</f>
        <v>0</v>
      </c>
      <c r="H42" s="235"/>
      <c r="I42" s="234">
        <f>ROUND(E42*H42,2)</f>
        <v>0</v>
      </c>
      <c r="J42" s="235"/>
      <c r="K42" s="234">
        <f>ROUND(E42*J42,2)</f>
        <v>0</v>
      </c>
      <c r="L42" s="234">
        <v>21</v>
      </c>
      <c r="M42" s="234">
        <f>G42*(1+L42/100)</f>
        <v>0</v>
      </c>
      <c r="N42" s="233">
        <v>1.0166500000000001</v>
      </c>
      <c r="O42" s="233">
        <f>ROUND(E42*N42,2)</f>
        <v>0.13</v>
      </c>
      <c r="P42" s="233">
        <v>0</v>
      </c>
      <c r="Q42" s="233">
        <f>ROUND(E42*P42,2)</f>
        <v>0</v>
      </c>
      <c r="R42" s="234"/>
      <c r="S42" s="234" t="s">
        <v>116</v>
      </c>
      <c r="T42" s="234" t="s">
        <v>156</v>
      </c>
      <c r="U42" s="234">
        <v>27.672999999999998</v>
      </c>
      <c r="V42" s="234">
        <f>ROUND(E42*U42,2)</f>
        <v>3.45</v>
      </c>
      <c r="W42" s="234"/>
      <c r="X42" s="234" t="s">
        <v>117</v>
      </c>
      <c r="Y42" s="234" t="s">
        <v>118</v>
      </c>
      <c r="Z42" s="214"/>
      <c r="AA42" s="214"/>
      <c r="AB42" s="214"/>
      <c r="AC42" s="214"/>
      <c r="AD42" s="214"/>
      <c r="AE42" s="214"/>
      <c r="AF42" s="214"/>
      <c r="AG42" s="214" t="s">
        <v>119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31"/>
      <c r="B43" s="232"/>
      <c r="C43" s="261" t="s">
        <v>167</v>
      </c>
      <c r="D43" s="236"/>
      <c r="E43" s="237">
        <v>0.12464</v>
      </c>
      <c r="F43" s="234"/>
      <c r="G43" s="234"/>
      <c r="H43" s="234"/>
      <c r="I43" s="234"/>
      <c r="J43" s="234"/>
      <c r="K43" s="234"/>
      <c r="L43" s="234"/>
      <c r="M43" s="234"/>
      <c r="N43" s="233"/>
      <c r="O43" s="233"/>
      <c r="P43" s="233"/>
      <c r="Q43" s="233"/>
      <c r="R43" s="234"/>
      <c r="S43" s="234"/>
      <c r="T43" s="234"/>
      <c r="U43" s="234"/>
      <c r="V43" s="234"/>
      <c r="W43" s="234"/>
      <c r="X43" s="234"/>
      <c r="Y43" s="234"/>
      <c r="Z43" s="214"/>
      <c r="AA43" s="214"/>
      <c r="AB43" s="214"/>
      <c r="AC43" s="214"/>
      <c r="AD43" s="214"/>
      <c r="AE43" s="214"/>
      <c r="AF43" s="214"/>
      <c r="AG43" s="214" t="s">
        <v>121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x14ac:dyDescent="0.2">
      <c r="A44" s="240" t="s">
        <v>111</v>
      </c>
      <c r="B44" s="241" t="s">
        <v>73</v>
      </c>
      <c r="C44" s="259" t="s">
        <v>74</v>
      </c>
      <c r="D44" s="242"/>
      <c r="E44" s="243"/>
      <c r="F44" s="244"/>
      <c r="G44" s="245">
        <f>SUMIF(AG45:AG55,"&lt;&gt;NOR",G45:G55)</f>
        <v>0</v>
      </c>
      <c r="H44" s="239"/>
      <c r="I44" s="239">
        <f>SUM(I45:I55)</f>
        <v>0</v>
      </c>
      <c r="J44" s="239"/>
      <c r="K44" s="239">
        <f>SUM(K45:K55)</f>
        <v>0</v>
      </c>
      <c r="L44" s="239"/>
      <c r="M44" s="239">
        <f>SUM(M45:M55)</f>
        <v>0</v>
      </c>
      <c r="N44" s="238"/>
      <c r="O44" s="238">
        <f>SUM(O45:O55)</f>
        <v>2.36</v>
      </c>
      <c r="P44" s="238"/>
      <c r="Q44" s="238">
        <f>SUM(Q45:Q55)</f>
        <v>0</v>
      </c>
      <c r="R44" s="239"/>
      <c r="S44" s="239"/>
      <c r="T44" s="239"/>
      <c r="U44" s="239"/>
      <c r="V44" s="239">
        <f>SUM(V45:V55)</f>
        <v>241.8</v>
      </c>
      <c r="W44" s="239"/>
      <c r="X44" s="239"/>
      <c r="Y44" s="239"/>
      <c r="AG44" t="s">
        <v>112</v>
      </c>
    </row>
    <row r="45" spans="1:60" outlineLevel="1" x14ac:dyDescent="0.2">
      <c r="A45" s="247">
        <v>15</v>
      </c>
      <c r="B45" s="248" t="s">
        <v>168</v>
      </c>
      <c r="C45" s="260" t="s">
        <v>169</v>
      </c>
      <c r="D45" s="249" t="s">
        <v>115</v>
      </c>
      <c r="E45" s="250">
        <v>21.88</v>
      </c>
      <c r="F45" s="251"/>
      <c r="G45" s="252">
        <f>ROUND(E45*F45,2)</f>
        <v>0</v>
      </c>
      <c r="H45" s="235"/>
      <c r="I45" s="234">
        <f>ROUND(E45*H45,2)</f>
        <v>0</v>
      </c>
      <c r="J45" s="235"/>
      <c r="K45" s="234">
        <f>ROUND(E45*J45,2)</f>
        <v>0</v>
      </c>
      <c r="L45" s="234">
        <v>21</v>
      </c>
      <c r="M45" s="234">
        <f>G45*(1+L45/100)</f>
        <v>0</v>
      </c>
      <c r="N45" s="233">
        <v>0</v>
      </c>
      <c r="O45" s="233">
        <f>ROUND(E45*N45,2)</f>
        <v>0</v>
      </c>
      <c r="P45" s="233">
        <v>0</v>
      </c>
      <c r="Q45" s="233">
        <f>ROUND(E45*P45,2)</f>
        <v>0</v>
      </c>
      <c r="R45" s="234"/>
      <c r="S45" s="234" t="s">
        <v>116</v>
      </c>
      <c r="T45" s="234" t="s">
        <v>116</v>
      </c>
      <c r="U45" s="234">
        <v>0.38</v>
      </c>
      <c r="V45" s="234">
        <f>ROUND(E45*U45,2)</f>
        <v>8.31</v>
      </c>
      <c r="W45" s="234"/>
      <c r="X45" s="234" t="s">
        <v>117</v>
      </c>
      <c r="Y45" s="234" t="s">
        <v>118</v>
      </c>
      <c r="Z45" s="214"/>
      <c r="AA45" s="214"/>
      <c r="AB45" s="214"/>
      <c r="AC45" s="214"/>
      <c r="AD45" s="214"/>
      <c r="AE45" s="214"/>
      <c r="AF45" s="214"/>
      <c r="AG45" s="214" t="s">
        <v>119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31"/>
      <c r="B46" s="232"/>
      <c r="C46" s="261" t="s">
        <v>170</v>
      </c>
      <c r="D46" s="236"/>
      <c r="E46" s="237">
        <v>16.239999999999998</v>
      </c>
      <c r="F46" s="234"/>
      <c r="G46" s="234"/>
      <c r="H46" s="234"/>
      <c r="I46" s="234"/>
      <c r="J46" s="234"/>
      <c r="K46" s="234"/>
      <c r="L46" s="234"/>
      <c r="M46" s="234"/>
      <c r="N46" s="233"/>
      <c r="O46" s="233"/>
      <c r="P46" s="233"/>
      <c r="Q46" s="233"/>
      <c r="R46" s="234"/>
      <c r="S46" s="234"/>
      <c r="T46" s="234"/>
      <c r="U46" s="234"/>
      <c r="V46" s="234"/>
      <c r="W46" s="234"/>
      <c r="X46" s="234"/>
      <c r="Y46" s="234"/>
      <c r="Z46" s="214"/>
      <c r="AA46" s="214"/>
      <c r="AB46" s="214"/>
      <c r="AC46" s="214"/>
      <c r="AD46" s="214"/>
      <c r="AE46" s="214"/>
      <c r="AF46" s="214"/>
      <c r="AG46" s="214" t="s">
        <v>121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">
      <c r="A47" s="231"/>
      <c r="B47" s="232"/>
      <c r="C47" s="261" t="s">
        <v>171</v>
      </c>
      <c r="D47" s="236"/>
      <c r="E47" s="237">
        <v>2.16</v>
      </c>
      <c r="F47" s="234"/>
      <c r="G47" s="234"/>
      <c r="H47" s="234"/>
      <c r="I47" s="234"/>
      <c r="J47" s="234"/>
      <c r="K47" s="234"/>
      <c r="L47" s="234"/>
      <c r="M47" s="234"/>
      <c r="N47" s="233"/>
      <c r="O47" s="233"/>
      <c r="P47" s="233"/>
      <c r="Q47" s="233"/>
      <c r="R47" s="234"/>
      <c r="S47" s="234"/>
      <c r="T47" s="234"/>
      <c r="U47" s="234"/>
      <c r="V47" s="234"/>
      <c r="W47" s="234"/>
      <c r="X47" s="234"/>
      <c r="Y47" s="234"/>
      <c r="Z47" s="214"/>
      <c r="AA47" s="214"/>
      <c r="AB47" s="214"/>
      <c r="AC47" s="214"/>
      <c r="AD47" s="214"/>
      <c r="AE47" s="214"/>
      <c r="AF47" s="214"/>
      <c r="AG47" s="214" t="s">
        <v>121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31"/>
      <c r="B48" s="232"/>
      <c r="C48" s="261" t="s">
        <v>172</v>
      </c>
      <c r="D48" s="236"/>
      <c r="E48" s="237">
        <v>3.48</v>
      </c>
      <c r="F48" s="234"/>
      <c r="G48" s="234"/>
      <c r="H48" s="234"/>
      <c r="I48" s="234"/>
      <c r="J48" s="234"/>
      <c r="K48" s="234"/>
      <c r="L48" s="234"/>
      <c r="M48" s="234"/>
      <c r="N48" s="233"/>
      <c r="O48" s="233"/>
      <c r="P48" s="233"/>
      <c r="Q48" s="233"/>
      <c r="R48" s="234"/>
      <c r="S48" s="234"/>
      <c r="T48" s="234"/>
      <c r="U48" s="234"/>
      <c r="V48" s="234"/>
      <c r="W48" s="234"/>
      <c r="X48" s="234"/>
      <c r="Y48" s="234"/>
      <c r="Z48" s="214"/>
      <c r="AA48" s="214"/>
      <c r="AB48" s="214"/>
      <c r="AC48" s="214"/>
      <c r="AD48" s="214"/>
      <c r="AE48" s="214"/>
      <c r="AF48" s="214"/>
      <c r="AG48" s="214" t="s">
        <v>121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ht="22.5" outlineLevel="1" x14ac:dyDescent="0.2">
      <c r="A49" s="247">
        <v>16</v>
      </c>
      <c r="B49" s="248" t="s">
        <v>173</v>
      </c>
      <c r="C49" s="260" t="s">
        <v>174</v>
      </c>
      <c r="D49" s="249" t="s">
        <v>115</v>
      </c>
      <c r="E49" s="250">
        <v>142.80000000000001</v>
      </c>
      <c r="F49" s="251"/>
      <c r="G49" s="252">
        <f>ROUND(E49*F49,2)</f>
        <v>0</v>
      </c>
      <c r="H49" s="235"/>
      <c r="I49" s="234">
        <f>ROUND(E49*H49,2)</f>
        <v>0</v>
      </c>
      <c r="J49" s="235"/>
      <c r="K49" s="234">
        <f>ROUND(E49*J49,2)</f>
        <v>0</v>
      </c>
      <c r="L49" s="234">
        <v>21</v>
      </c>
      <c r="M49" s="234">
        <f>G49*(1+L49/100)</f>
        <v>0</v>
      </c>
      <c r="N49" s="233">
        <v>1.191E-2</v>
      </c>
      <c r="O49" s="233">
        <f>ROUND(E49*N49,2)</f>
        <v>1.7</v>
      </c>
      <c r="P49" s="233">
        <v>0</v>
      </c>
      <c r="Q49" s="233">
        <f>ROUND(E49*P49,2)</f>
        <v>0</v>
      </c>
      <c r="R49" s="234"/>
      <c r="S49" s="234" t="s">
        <v>116</v>
      </c>
      <c r="T49" s="234" t="s">
        <v>116</v>
      </c>
      <c r="U49" s="234">
        <v>1.248</v>
      </c>
      <c r="V49" s="234">
        <f>ROUND(E49*U49,2)</f>
        <v>178.21</v>
      </c>
      <c r="W49" s="234"/>
      <c r="X49" s="234" t="s">
        <v>117</v>
      </c>
      <c r="Y49" s="234" t="s">
        <v>118</v>
      </c>
      <c r="Z49" s="214"/>
      <c r="AA49" s="214"/>
      <c r="AB49" s="214"/>
      <c r="AC49" s="214"/>
      <c r="AD49" s="214"/>
      <c r="AE49" s="214"/>
      <c r="AF49" s="214"/>
      <c r="AG49" s="214" t="s">
        <v>119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2" x14ac:dyDescent="0.2">
      <c r="A50" s="231"/>
      <c r="B50" s="232"/>
      <c r="C50" s="261" t="s">
        <v>175</v>
      </c>
      <c r="D50" s="236"/>
      <c r="E50" s="237">
        <v>55.04</v>
      </c>
      <c r="F50" s="234"/>
      <c r="G50" s="234"/>
      <c r="H50" s="234"/>
      <c r="I50" s="234"/>
      <c r="J50" s="234"/>
      <c r="K50" s="234"/>
      <c r="L50" s="234"/>
      <c r="M50" s="234"/>
      <c r="N50" s="233"/>
      <c r="O50" s="233"/>
      <c r="P50" s="233"/>
      <c r="Q50" s="233"/>
      <c r="R50" s="234"/>
      <c r="S50" s="234"/>
      <c r="T50" s="234"/>
      <c r="U50" s="234"/>
      <c r="V50" s="234"/>
      <c r="W50" s="234"/>
      <c r="X50" s="234"/>
      <c r="Y50" s="234"/>
      <c r="Z50" s="214"/>
      <c r="AA50" s="214"/>
      <c r="AB50" s="214"/>
      <c r="AC50" s="214"/>
      <c r="AD50" s="214"/>
      <c r="AE50" s="214"/>
      <c r="AF50" s="214"/>
      <c r="AG50" s="214" t="s">
        <v>121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31"/>
      <c r="B51" s="232"/>
      <c r="C51" s="261" t="s">
        <v>176</v>
      </c>
      <c r="D51" s="236"/>
      <c r="E51" s="237">
        <v>75.52</v>
      </c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121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 x14ac:dyDescent="0.2">
      <c r="A52" s="231"/>
      <c r="B52" s="232"/>
      <c r="C52" s="261" t="s">
        <v>177</v>
      </c>
      <c r="D52" s="236"/>
      <c r="E52" s="237">
        <v>12.24</v>
      </c>
      <c r="F52" s="234"/>
      <c r="G52" s="234"/>
      <c r="H52" s="234"/>
      <c r="I52" s="234"/>
      <c r="J52" s="234"/>
      <c r="K52" s="234"/>
      <c r="L52" s="234"/>
      <c r="M52" s="234"/>
      <c r="N52" s="233"/>
      <c r="O52" s="233"/>
      <c r="P52" s="233"/>
      <c r="Q52" s="233"/>
      <c r="R52" s="234"/>
      <c r="S52" s="234"/>
      <c r="T52" s="234"/>
      <c r="U52" s="234"/>
      <c r="V52" s="234"/>
      <c r="W52" s="234"/>
      <c r="X52" s="234"/>
      <c r="Y52" s="234"/>
      <c r="Z52" s="214"/>
      <c r="AA52" s="214"/>
      <c r="AB52" s="214"/>
      <c r="AC52" s="214"/>
      <c r="AD52" s="214"/>
      <c r="AE52" s="214"/>
      <c r="AF52" s="214"/>
      <c r="AG52" s="214" t="s">
        <v>121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ht="22.5" outlineLevel="1" x14ac:dyDescent="0.2">
      <c r="A53" s="247">
        <v>17</v>
      </c>
      <c r="B53" s="248" t="s">
        <v>178</v>
      </c>
      <c r="C53" s="260" t="s">
        <v>179</v>
      </c>
      <c r="D53" s="249" t="s">
        <v>115</v>
      </c>
      <c r="E53" s="250">
        <v>20.399999999999999</v>
      </c>
      <c r="F53" s="251"/>
      <c r="G53" s="252">
        <f>ROUND(E53*F53,2)</f>
        <v>0</v>
      </c>
      <c r="H53" s="235"/>
      <c r="I53" s="234">
        <f>ROUND(E53*H53,2)</f>
        <v>0</v>
      </c>
      <c r="J53" s="235"/>
      <c r="K53" s="234">
        <f>ROUND(E53*J53,2)</f>
        <v>0</v>
      </c>
      <c r="L53" s="234">
        <v>21</v>
      </c>
      <c r="M53" s="234">
        <f>G53*(1+L53/100)</f>
        <v>0</v>
      </c>
      <c r="N53" s="233">
        <v>3.2340000000000001E-2</v>
      </c>
      <c r="O53" s="233">
        <f>ROUND(E53*N53,2)</f>
        <v>0.66</v>
      </c>
      <c r="P53" s="233">
        <v>0</v>
      </c>
      <c r="Q53" s="233">
        <f>ROUND(E53*P53,2)</f>
        <v>0</v>
      </c>
      <c r="R53" s="234"/>
      <c r="S53" s="234" t="s">
        <v>116</v>
      </c>
      <c r="T53" s="234" t="s">
        <v>116</v>
      </c>
      <c r="U53" s="234">
        <v>2.71</v>
      </c>
      <c r="V53" s="234">
        <f>ROUND(E53*U53,2)</f>
        <v>55.28</v>
      </c>
      <c r="W53" s="234"/>
      <c r="X53" s="234" t="s">
        <v>117</v>
      </c>
      <c r="Y53" s="234" t="s">
        <v>118</v>
      </c>
      <c r="Z53" s="214"/>
      <c r="AA53" s="214"/>
      <c r="AB53" s="214"/>
      <c r="AC53" s="214"/>
      <c r="AD53" s="214"/>
      <c r="AE53" s="214"/>
      <c r="AF53" s="214"/>
      <c r="AG53" s="214" t="s">
        <v>119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2" x14ac:dyDescent="0.2">
      <c r="A54" s="231"/>
      <c r="B54" s="232"/>
      <c r="C54" s="261" t="s">
        <v>180</v>
      </c>
      <c r="D54" s="236"/>
      <c r="E54" s="237">
        <v>8.6</v>
      </c>
      <c r="F54" s="234"/>
      <c r="G54" s="234"/>
      <c r="H54" s="234"/>
      <c r="I54" s="234"/>
      <c r="J54" s="234"/>
      <c r="K54" s="234"/>
      <c r="L54" s="234"/>
      <c r="M54" s="234"/>
      <c r="N54" s="233"/>
      <c r="O54" s="233"/>
      <c r="P54" s="233"/>
      <c r="Q54" s="233"/>
      <c r="R54" s="234"/>
      <c r="S54" s="234"/>
      <c r="T54" s="234"/>
      <c r="U54" s="234"/>
      <c r="V54" s="234"/>
      <c r="W54" s="234"/>
      <c r="X54" s="234"/>
      <c r="Y54" s="234"/>
      <c r="Z54" s="214"/>
      <c r="AA54" s="214"/>
      <c r="AB54" s="214"/>
      <c r="AC54" s="214"/>
      <c r="AD54" s="214"/>
      <c r="AE54" s="214"/>
      <c r="AF54" s="214"/>
      <c r="AG54" s="214" t="s">
        <v>121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 x14ac:dyDescent="0.2">
      <c r="A55" s="231"/>
      <c r="B55" s="232"/>
      <c r="C55" s="261" t="s">
        <v>181</v>
      </c>
      <c r="D55" s="236"/>
      <c r="E55" s="237">
        <v>11.8</v>
      </c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121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x14ac:dyDescent="0.2">
      <c r="A56" s="240" t="s">
        <v>111</v>
      </c>
      <c r="B56" s="241" t="s">
        <v>75</v>
      </c>
      <c r="C56" s="259" t="s">
        <v>76</v>
      </c>
      <c r="D56" s="242"/>
      <c r="E56" s="243"/>
      <c r="F56" s="244"/>
      <c r="G56" s="245">
        <f>SUMIF(AG57:AG59,"&lt;&gt;NOR",G57:G59)</f>
        <v>0</v>
      </c>
      <c r="H56" s="239"/>
      <c r="I56" s="239">
        <f>SUM(I57:I59)</f>
        <v>0</v>
      </c>
      <c r="J56" s="239"/>
      <c r="K56" s="239">
        <f>SUM(K57:K59)</f>
        <v>0</v>
      </c>
      <c r="L56" s="239"/>
      <c r="M56" s="239">
        <f>SUM(M57:M59)</f>
        <v>0</v>
      </c>
      <c r="N56" s="238"/>
      <c r="O56" s="238">
        <f>SUM(O57:O59)</f>
        <v>0.47</v>
      </c>
      <c r="P56" s="238"/>
      <c r="Q56" s="238">
        <f>SUM(Q57:Q59)</f>
        <v>0</v>
      </c>
      <c r="R56" s="239"/>
      <c r="S56" s="239"/>
      <c r="T56" s="239"/>
      <c r="U56" s="239"/>
      <c r="V56" s="239">
        <f>SUM(V57:V59)</f>
        <v>1.04</v>
      </c>
      <c r="W56" s="239"/>
      <c r="X56" s="239"/>
      <c r="Y56" s="239"/>
      <c r="AG56" t="s">
        <v>112</v>
      </c>
    </row>
    <row r="57" spans="1:60" outlineLevel="1" x14ac:dyDescent="0.2">
      <c r="A57" s="253">
        <v>18</v>
      </c>
      <c r="B57" s="254" t="s">
        <v>182</v>
      </c>
      <c r="C57" s="262" t="s">
        <v>183</v>
      </c>
      <c r="D57" s="255" t="s">
        <v>127</v>
      </c>
      <c r="E57" s="256">
        <v>7</v>
      </c>
      <c r="F57" s="257"/>
      <c r="G57" s="258">
        <f>ROUND(E57*F57,2)</f>
        <v>0</v>
      </c>
      <c r="H57" s="235"/>
      <c r="I57" s="234">
        <f>ROUND(E57*H57,2)</f>
        <v>0</v>
      </c>
      <c r="J57" s="235"/>
      <c r="K57" s="234">
        <f>ROUND(E57*J57,2)</f>
        <v>0</v>
      </c>
      <c r="L57" s="234">
        <v>21</v>
      </c>
      <c r="M57" s="234">
        <f>G57*(1+L57/100)</f>
        <v>0</v>
      </c>
      <c r="N57" s="233">
        <v>6.7000000000000004E-2</v>
      </c>
      <c r="O57" s="233">
        <f>ROUND(E57*N57,2)</f>
        <v>0.47</v>
      </c>
      <c r="P57" s="233">
        <v>0</v>
      </c>
      <c r="Q57" s="233">
        <f>ROUND(E57*P57,2)</f>
        <v>0</v>
      </c>
      <c r="R57" s="234"/>
      <c r="S57" s="234" t="s">
        <v>116</v>
      </c>
      <c r="T57" s="234" t="s">
        <v>116</v>
      </c>
      <c r="U57" s="234">
        <v>0.14799999999999999</v>
      </c>
      <c r="V57" s="234">
        <f>ROUND(E57*U57,2)</f>
        <v>1.04</v>
      </c>
      <c r="W57" s="234"/>
      <c r="X57" s="234" t="s">
        <v>117</v>
      </c>
      <c r="Y57" s="234" t="s">
        <v>118</v>
      </c>
      <c r="Z57" s="214"/>
      <c r="AA57" s="214"/>
      <c r="AB57" s="214"/>
      <c r="AC57" s="214"/>
      <c r="AD57" s="214"/>
      <c r="AE57" s="214"/>
      <c r="AF57" s="214"/>
      <c r="AG57" s="214" t="s">
        <v>119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1" x14ac:dyDescent="0.2">
      <c r="A58" s="247">
        <v>19</v>
      </c>
      <c r="B58" s="248" t="s">
        <v>184</v>
      </c>
      <c r="C58" s="260" t="s">
        <v>185</v>
      </c>
      <c r="D58" s="249" t="s">
        <v>127</v>
      </c>
      <c r="E58" s="250">
        <v>630</v>
      </c>
      <c r="F58" s="251"/>
      <c r="G58" s="252">
        <f>ROUND(E58*F58,2)</f>
        <v>0</v>
      </c>
      <c r="H58" s="235"/>
      <c r="I58" s="234">
        <f>ROUND(E58*H58,2)</f>
        <v>0</v>
      </c>
      <c r="J58" s="235"/>
      <c r="K58" s="234">
        <f>ROUND(E58*J58,2)</f>
        <v>0</v>
      </c>
      <c r="L58" s="234">
        <v>21</v>
      </c>
      <c r="M58" s="234">
        <f>G58*(1+L58/100)</f>
        <v>0</v>
      </c>
      <c r="N58" s="233">
        <v>0</v>
      </c>
      <c r="O58" s="233">
        <f>ROUND(E58*N58,2)</f>
        <v>0</v>
      </c>
      <c r="P58" s="233">
        <v>0</v>
      </c>
      <c r="Q58" s="233">
        <f>ROUND(E58*P58,2)</f>
        <v>0</v>
      </c>
      <c r="R58" s="234"/>
      <c r="S58" s="234" t="s">
        <v>116</v>
      </c>
      <c r="T58" s="234" t="s">
        <v>116</v>
      </c>
      <c r="U58" s="234">
        <v>0</v>
      </c>
      <c r="V58" s="234">
        <f>ROUND(E58*U58,2)</f>
        <v>0</v>
      </c>
      <c r="W58" s="234"/>
      <c r="X58" s="234" t="s">
        <v>117</v>
      </c>
      <c r="Y58" s="234" t="s">
        <v>118</v>
      </c>
      <c r="Z58" s="214"/>
      <c r="AA58" s="214"/>
      <c r="AB58" s="214"/>
      <c r="AC58" s="214"/>
      <c r="AD58" s="214"/>
      <c r="AE58" s="214"/>
      <c r="AF58" s="214"/>
      <c r="AG58" s="214" t="s">
        <v>119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2" x14ac:dyDescent="0.2">
      <c r="A59" s="231"/>
      <c r="B59" s="232"/>
      <c r="C59" s="261" t="s">
        <v>186</v>
      </c>
      <c r="D59" s="236"/>
      <c r="E59" s="237">
        <v>630</v>
      </c>
      <c r="F59" s="234"/>
      <c r="G59" s="234"/>
      <c r="H59" s="234"/>
      <c r="I59" s="234"/>
      <c r="J59" s="234"/>
      <c r="K59" s="234"/>
      <c r="L59" s="234"/>
      <c r="M59" s="234"/>
      <c r="N59" s="233"/>
      <c r="O59" s="233"/>
      <c r="P59" s="233"/>
      <c r="Q59" s="233"/>
      <c r="R59" s="234"/>
      <c r="S59" s="234"/>
      <c r="T59" s="234"/>
      <c r="U59" s="234"/>
      <c r="V59" s="234"/>
      <c r="W59" s="234"/>
      <c r="X59" s="234"/>
      <c r="Y59" s="234"/>
      <c r="Z59" s="214"/>
      <c r="AA59" s="214"/>
      <c r="AB59" s="214"/>
      <c r="AC59" s="214"/>
      <c r="AD59" s="214"/>
      <c r="AE59" s="214"/>
      <c r="AF59" s="214"/>
      <c r="AG59" s="214" t="s">
        <v>121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ht="25.5" x14ac:dyDescent="0.2">
      <c r="A60" s="240" t="s">
        <v>111</v>
      </c>
      <c r="B60" s="241" t="s">
        <v>77</v>
      </c>
      <c r="C60" s="259" t="s">
        <v>78</v>
      </c>
      <c r="D60" s="242"/>
      <c r="E60" s="243"/>
      <c r="F60" s="244"/>
      <c r="G60" s="245">
        <f>SUMIF(AG61:AG64,"&lt;&gt;NOR",G61:G64)</f>
        <v>0</v>
      </c>
      <c r="H60" s="239"/>
      <c r="I60" s="239">
        <f>SUM(I61:I64)</f>
        <v>0</v>
      </c>
      <c r="J60" s="239"/>
      <c r="K60" s="239">
        <f>SUM(K61:K64)</f>
        <v>0</v>
      </c>
      <c r="L60" s="239"/>
      <c r="M60" s="239">
        <f>SUM(M61:M64)</f>
        <v>0</v>
      </c>
      <c r="N60" s="238"/>
      <c r="O60" s="238">
        <f>SUM(O61:O64)</f>
        <v>0.01</v>
      </c>
      <c r="P60" s="238"/>
      <c r="Q60" s="238">
        <f>SUM(Q61:Q64)</f>
        <v>0</v>
      </c>
      <c r="R60" s="239"/>
      <c r="S60" s="239"/>
      <c r="T60" s="239"/>
      <c r="U60" s="239"/>
      <c r="V60" s="239">
        <f>SUM(V61:V64)</f>
        <v>30.11</v>
      </c>
      <c r="W60" s="239"/>
      <c r="X60" s="239"/>
      <c r="Y60" s="239"/>
      <c r="AG60" t="s">
        <v>112</v>
      </c>
    </row>
    <row r="61" spans="1:60" outlineLevel="1" x14ac:dyDescent="0.2">
      <c r="A61" s="247">
        <v>20</v>
      </c>
      <c r="B61" s="248" t="s">
        <v>187</v>
      </c>
      <c r="C61" s="260" t="s">
        <v>188</v>
      </c>
      <c r="D61" s="249" t="s">
        <v>127</v>
      </c>
      <c r="E61" s="250">
        <v>133.83332999999999</v>
      </c>
      <c r="F61" s="251"/>
      <c r="G61" s="252">
        <f>ROUND(E61*F61,2)</f>
        <v>0</v>
      </c>
      <c r="H61" s="235"/>
      <c r="I61" s="234">
        <f>ROUND(E61*H61,2)</f>
        <v>0</v>
      </c>
      <c r="J61" s="235"/>
      <c r="K61" s="234">
        <f>ROUND(E61*J61,2)</f>
        <v>0</v>
      </c>
      <c r="L61" s="234">
        <v>21</v>
      </c>
      <c r="M61" s="234">
        <f>G61*(1+L61/100)</f>
        <v>0</v>
      </c>
      <c r="N61" s="233">
        <v>6.9999999999999994E-5</v>
      </c>
      <c r="O61" s="233">
        <f>ROUND(E61*N61,2)</f>
        <v>0.01</v>
      </c>
      <c r="P61" s="233">
        <v>0</v>
      </c>
      <c r="Q61" s="233">
        <f>ROUND(E61*P61,2)</f>
        <v>0</v>
      </c>
      <c r="R61" s="234"/>
      <c r="S61" s="234" t="s">
        <v>116</v>
      </c>
      <c r="T61" s="234" t="s">
        <v>116</v>
      </c>
      <c r="U61" s="234">
        <v>0.22500000000000001</v>
      </c>
      <c r="V61" s="234">
        <f>ROUND(E61*U61,2)</f>
        <v>30.11</v>
      </c>
      <c r="W61" s="234"/>
      <c r="X61" s="234" t="s">
        <v>117</v>
      </c>
      <c r="Y61" s="234" t="s">
        <v>118</v>
      </c>
      <c r="Z61" s="214"/>
      <c r="AA61" s="214"/>
      <c r="AB61" s="214"/>
      <c r="AC61" s="214"/>
      <c r="AD61" s="214"/>
      <c r="AE61" s="214"/>
      <c r="AF61" s="214"/>
      <c r="AG61" s="214" t="s">
        <v>119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2" x14ac:dyDescent="0.2">
      <c r="A62" s="231"/>
      <c r="B62" s="232"/>
      <c r="C62" s="261" t="s">
        <v>189</v>
      </c>
      <c r="D62" s="236"/>
      <c r="E62" s="237">
        <v>19.33333</v>
      </c>
      <c r="F62" s="234"/>
      <c r="G62" s="234"/>
      <c r="H62" s="234"/>
      <c r="I62" s="234"/>
      <c r="J62" s="234"/>
      <c r="K62" s="234"/>
      <c r="L62" s="234"/>
      <c r="M62" s="234"/>
      <c r="N62" s="233"/>
      <c r="O62" s="233"/>
      <c r="P62" s="233"/>
      <c r="Q62" s="233"/>
      <c r="R62" s="234"/>
      <c r="S62" s="234"/>
      <c r="T62" s="234"/>
      <c r="U62" s="234"/>
      <c r="V62" s="234"/>
      <c r="W62" s="234"/>
      <c r="X62" s="234"/>
      <c r="Y62" s="234"/>
      <c r="Z62" s="214"/>
      <c r="AA62" s="214"/>
      <c r="AB62" s="214"/>
      <c r="AC62" s="214"/>
      <c r="AD62" s="214"/>
      <c r="AE62" s="214"/>
      <c r="AF62" s="214"/>
      <c r="AG62" s="214" t="s">
        <v>121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2">
      <c r="A63" s="231"/>
      <c r="B63" s="232"/>
      <c r="C63" s="261" t="s">
        <v>190</v>
      </c>
      <c r="D63" s="236"/>
      <c r="E63" s="237">
        <v>13.5</v>
      </c>
      <c r="F63" s="234"/>
      <c r="G63" s="234"/>
      <c r="H63" s="234"/>
      <c r="I63" s="234"/>
      <c r="J63" s="234"/>
      <c r="K63" s="234"/>
      <c r="L63" s="234"/>
      <c r="M63" s="234"/>
      <c r="N63" s="233"/>
      <c r="O63" s="233"/>
      <c r="P63" s="233"/>
      <c r="Q63" s="233"/>
      <c r="R63" s="234"/>
      <c r="S63" s="234"/>
      <c r="T63" s="234"/>
      <c r="U63" s="234"/>
      <c r="V63" s="234"/>
      <c r="W63" s="234"/>
      <c r="X63" s="234"/>
      <c r="Y63" s="234"/>
      <c r="Z63" s="214"/>
      <c r="AA63" s="214"/>
      <c r="AB63" s="214"/>
      <c r="AC63" s="214"/>
      <c r="AD63" s="214"/>
      <c r="AE63" s="214"/>
      <c r="AF63" s="214"/>
      <c r="AG63" s="214" t="s">
        <v>121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 x14ac:dyDescent="0.2">
      <c r="A64" s="231"/>
      <c r="B64" s="232"/>
      <c r="C64" s="261" t="s">
        <v>191</v>
      </c>
      <c r="D64" s="236"/>
      <c r="E64" s="237">
        <v>101</v>
      </c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121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x14ac:dyDescent="0.2">
      <c r="A65" s="240" t="s">
        <v>111</v>
      </c>
      <c r="B65" s="241" t="s">
        <v>79</v>
      </c>
      <c r="C65" s="259" t="s">
        <v>80</v>
      </c>
      <c r="D65" s="242"/>
      <c r="E65" s="243"/>
      <c r="F65" s="244"/>
      <c r="G65" s="245">
        <f>SUMIF(AG66:AG72,"&lt;&gt;NOR",G66:G72)</f>
        <v>0</v>
      </c>
      <c r="H65" s="239"/>
      <c r="I65" s="239">
        <f>SUM(I66:I72)</f>
        <v>0</v>
      </c>
      <c r="J65" s="239"/>
      <c r="K65" s="239">
        <f>SUM(K66:K72)</f>
        <v>0</v>
      </c>
      <c r="L65" s="239"/>
      <c r="M65" s="239">
        <f>SUM(M66:M72)</f>
        <v>0</v>
      </c>
      <c r="N65" s="238"/>
      <c r="O65" s="238">
        <f>SUM(O66:O72)</f>
        <v>0.02</v>
      </c>
      <c r="P65" s="238"/>
      <c r="Q65" s="238">
        <f>SUM(Q66:Q72)</f>
        <v>0.03</v>
      </c>
      <c r="R65" s="239"/>
      <c r="S65" s="239"/>
      <c r="T65" s="239"/>
      <c r="U65" s="239"/>
      <c r="V65" s="239">
        <f>SUM(V66:V72)</f>
        <v>166.13</v>
      </c>
      <c r="W65" s="239"/>
      <c r="X65" s="239"/>
      <c r="Y65" s="239"/>
      <c r="AG65" t="s">
        <v>112</v>
      </c>
    </row>
    <row r="66" spans="1:60" outlineLevel="1" x14ac:dyDescent="0.2">
      <c r="A66" s="247">
        <v>21</v>
      </c>
      <c r="B66" s="248" t="s">
        <v>192</v>
      </c>
      <c r="C66" s="260" t="s">
        <v>193</v>
      </c>
      <c r="D66" s="249" t="s">
        <v>194</v>
      </c>
      <c r="E66" s="250">
        <v>40.15</v>
      </c>
      <c r="F66" s="251"/>
      <c r="G66" s="252">
        <f>ROUND(E66*F66,2)</f>
        <v>0</v>
      </c>
      <c r="H66" s="235"/>
      <c r="I66" s="234">
        <f>ROUND(E66*H66,2)</f>
        <v>0</v>
      </c>
      <c r="J66" s="235"/>
      <c r="K66" s="234">
        <f>ROUND(E66*J66,2)</f>
        <v>0</v>
      </c>
      <c r="L66" s="234">
        <v>21</v>
      </c>
      <c r="M66" s="234">
        <f>G66*(1+L66/100)</f>
        <v>0</v>
      </c>
      <c r="N66" s="233">
        <v>4.2000000000000002E-4</v>
      </c>
      <c r="O66" s="233">
        <f>ROUND(E66*N66,2)</f>
        <v>0.02</v>
      </c>
      <c r="P66" s="233">
        <v>7.9000000000000001E-4</v>
      </c>
      <c r="Q66" s="233">
        <f>ROUND(E66*P66,2)</f>
        <v>0.03</v>
      </c>
      <c r="R66" s="234"/>
      <c r="S66" s="234" t="s">
        <v>116</v>
      </c>
      <c r="T66" s="234" t="s">
        <v>116</v>
      </c>
      <c r="U66" s="234">
        <v>2.4500000000000002</v>
      </c>
      <c r="V66" s="234">
        <f>ROUND(E66*U66,2)</f>
        <v>98.37</v>
      </c>
      <c r="W66" s="234"/>
      <c r="X66" s="234" t="s">
        <v>117</v>
      </c>
      <c r="Y66" s="234" t="s">
        <v>118</v>
      </c>
      <c r="Z66" s="214"/>
      <c r="AA66" s="214"/>
      <c r="AB66" s="214"/>
      <c r="AC66" s="214"/>
      <c r="AD66" s="214"/>
      <c r="AE66" s="214"/>
      <c r="AF66" s="214"/>
      <c r="AG66" s="214" t="s">
        <v>119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2" x14ac:dyDescent="0.2">
      <c r="A67" s="231"/>
      <c r="B67" s="232"/>
      <c r="C67" s="261" t="s">
        <v>195</v>
      </c>
      <c r="D67" s="236"/>
      <c r="E67" s="237">
        <v>5.8</v>
      </c>
      <c r="F67" s="234"/>
      <c r="G67" s="234"/>
      <c r="H67" s="234"/>
      <c r="I67" s="234"/>
      <c r="J67" s="234"/>
      <c r="K67" s="234"/>
      <c r="L67" s="234"/>
      <c r="M67" s="234"/>
      <c r="N67" s="233"/>
      <c r="O67" s="233"/>
      <c r="P67" s="233"/>
      <c r="Q67" s="233"/>
      <c r="R67" s="234"/>
      <c r="S67" s="234"/>
      <c r="T67" s="234"/>
      <c r="U67" s="234"/>
      <c r="V67" s="234"/>
      <c r="W67" s="234"/>
      <c r="X67" s="234"/>
      <c r="Y67" s="234"/>
      <c r="Z67" s="214"/>
      <c r="AA67" s="214"/>
      <c r="AB67" s="214"/>
      <c r="AC67" s="214"/>
      <c r="AD67" s="214"/>
      <c r="AE67" s="214"/>
      <c r="AF67" s="214"/>
      <c r="AG67" s="214" t="s">
        <v>121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">
      <c r="A68" s="231"/>
      <c r="B68" s="232"/>
      <c r="C68" s="261" t="s">
        <v>196</v>
      </c>
      <c r="D68" s="236"/>
      <c r="E68" s="237">
        <v>4.05</v>
      </c>
      <c r="F68" s="234"/>
      <c r="G68" s="234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34"/>
      <c r="Z68" s="214"/>
      <c r="AA68" s="214"/>
      <c r="AB68" s="214"/>
      <c r="AC68" s="214"/>
      <c r="AD68" s="214"/>
      <c r="AE68" s="214"/>
      <c r="AF68" s="214"/>
      <c r="AG68" s="214" t="s">
        <v>121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">
      <c r="A69" s="231"/>
      <c r="B69" s="232"/>
      <c r="C69" s="261" t="s">
        <v>197</v>
      </c>
      <c r="D69" s="236"/>
      <c r="E69" s="237">
        <v>30.3</v>
      </c>
      <c r="F69" s="234"/>
      <c r="G69" s="234"/>
      <c r="H69" s="234"/>
      <c r="I69" s="234"/>
      <c r="J69" s="234"/>
      <c r="K69" s="234"/>
      <c r="L69" s="234"/>
      <c r="M69" s="234"/>
      <c r="N69" s="233"/>
      <c r="O69" s="233"/>
      <c r="P69" s="233"/>
      <c r="Q69" s="233"/>
      <c r="R69" s="234"/>
      <c r="S69" s="234"/>
      <c r="T69" s="234"/>
      <c r="U69" s="234"/>
      <c r="V69" s="234"/>
      <c r="W69" s="234"/>
      <c r="X69" s="234"/>
      <c r="Y69" s="234"/>
      <c r="Z69" s="214"/>
      <c r="AA69" s="214"/>
      <c r="AB69" s="214"/>
      <c r="AC69" s="214"/>
      <c r="AD69" s="214"/>
      <c r="AE69" s="214"/>
      <c r="AF69" s="214"/>
      <c r="AG69" s="214" t="s">
        <v>121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 x14ac:dyDescent="0.2">
      <c r="A70" s="247">
        <v>22</v>
      </c>
      <c r="B70" s="248" t="s">
        <v>198</v>
      </c>
      <c r="C70" s="260" t="s">
        <v>199</v>
      </c>
      <c r="D70" s="249" t="s">
        <v>134</v>
      </c>
      <c r="E70" s="250">
        <v>9.1392000000000007</v>
      </c>
      <c r="F70" s="251"/>
      <c r="G70" s="252">
        <f>ROUND(E70*F70,2)</f>
        <v>0</v>
      </c>
      <c r="H70" s="235"/>
      <c r="I70" s="234">
        <f>ROUND(E70*H70,2)</f>
        <v>0</v>
      </c>
      <c r="J70" s="235"/>
      <c r="K70" s="234">
        <f>ROUND(E70*J70,2)</f>
        <v>0</v>
      </c>
      <c r="L70" s="234">
        <v>21</v>
      </c>
      <c r="M70" s="234">
        <f>G70*(1+L70/100)</f>
        <v>0</v>
      </c>
      <c r="N70" s="233">
        <v>0</v>
      </c>
      <c r="O70" s="233">
        <f>ROUND(E70*N70,2)</f>
        <v>0</v>
      </c>
      <c r="P70" s="233">
        <v>0</v>
      </c>
      <c r="Q70" s="233">
        <f>ROUND(E70*P70,2)</f>
        <v>0</v>
      </c>
      <c r="R70" s="234"/>
      <c r="S70" s="234" t="s">
        <v>116</v>
      </c>
      <c r="T70" s="234" t="s">
        <v>116</v>
      </c>
      <c r="U70" s="234">
        <v>7.4139999999999997</v>
      </c>
      <c r="V70" s="234">
        <f>ROUND(E70*U70,2)</f>
        <v>67.760000000000005</v>
      </c>
      <c r="W70" s="234"/>
      <c r="X70" s="234" t="s">
        <v>117</v>
      </c>
      <c r="Y70" s="234" t="s">
        <v>118</v>
      </c>
      <c r="Z70" s="214"/>
      <c r="AA70" s="214"/>
      <c r="AB70" s="214"/>
      <c r="AC70" s="214"/>
      <c r="AD70" s="214"/>
      <c r="AE70" s="214"/>
      <c r="AF70" s="214"/>
      <c r="AG70" s="214" t="s">
        <v>119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2" x14ac:dyDescent="0.2">
      <c r="A71" s="231"/>
      <c r="B71" s="232"/>
      <c r="C71" s="261" t="s">
        <v>148</v>
      </c>
      <c r="D71" s="236"/>
      <c r="E71" s="237">
        <v>3.8527999999999998</v>
      </c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34"/>
      <c r="Z71" s="214"/>
      <c r="AA71" s="214"/>
      <c r="AB71" s="214"/>
      <c r="AC71" s="214"/>
      <c r="AD71" s="214"/>
      <c r="AE71" s="214"/>
      <c r="AF71" s="214"/>
      <c r="AG71" s="214" t="s">
        <v>121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 x14ac:dyDescent="0.2">
      <c r="A72" s="231"/>
      <c r="B72" s="232"/>
      <c r="C72" s="261" t="s">
        <v>149</v>
      </c>
      <c r="D72" s="236"/>
      <c r="E72" s="237">
        <v>5.2864000000000004</v>
      </c>
      <c r="F72" s="234"/>
      <c r="G72" s="234"/>
      <c r="H72" s="234"/>
      <c r="I72" s="234"/>
      <c r="J72" s="234"/>
      <c r="K72" s="234"/>
      <c r="L72" s="234"/>
      <c r="M72" s="234"/>
      <c r="N72" s="233"/>
      <c r="O72" s="233"/>
      <c r="P72" s="233"/>
      <c r="Q72" s="233"/>
      <c r="R72" s="234"/>
      <c r="S72" s="234"/>
      <c r="T72" s="234"/>
      <c r="U72" s="234"/>
      <c r="V72" s="234"/>
      <c r="W72" s="234"/>
      <c r="X72" s="234"/>
      <c r="Y72" s="234"/>
      <c r="Z72" s="214"/>
      <c r="AA72" s="214"/>
      <c r="AB72" s="214"/>
      <c r="AC72" s="214"/>
      <c r="AD72" s="214"/>
      <c r="AE72" s="214"/>
      <c r="AF72" s="214"/>
      <c r="AG72" s="214" t="s">
        <v>121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x14ac:dyDescent="0.2">
      <c r="A73" s="240" t="s">
        <v>111</v>
      </c>
      <c r="B73" s="241" t="s">
        <v>81</v>
      </c>
      <c r="C73" s="259" t="s">
        <v>82</v>
      </c>
      <c r="D73" s="242"/>
      <c r="E73" s="243"/>
      <c r="F73" s="244"/>
      <c r="G73" s="245">
        <f>SUMIF(AG74:AG76,"&lt;&gt;NOR",G74:G76)</f>
        <v>0</v>
      </c>
      <c r="H73" s="239"/>
      <c r="I73" s="239">
        <f>SUM(I74:I76)</f>
        <v>0</v>
      </c>
      <c r="J73" s="239"/>
      <c r="K73" s="239">
        <f>SUM(K74:K76)</f>
        <v>0</v>
      </c>
      <c r="L73" s="239"/>
      <c r="M73" s="239">
        <f>SUM(M74:M76)</f>
        <v>0</v>
      </c>
      <c r="N73" s="238"/>
      <c r="O73" s="238">
        <f>SUM(O74:O76)</f>
        <v>0</v>
      </c>
      <c r="P73" s="238"/>
      <c r="Q73" s="238">
        <f>SUM(Q74:Q76)</f>
        <v>0</v>
      </c>
      <c r="R73" s="239"/>
      <c r="S73" s="239"/>
      <c r="T73" s="239"/>
      <c r="U73" s="239"/>
      <c r="V73" s="239">
        <f>SUM(V74:V76)</f>
        <v>231.62</v>
      </c>
      <c r="W73" s="239"/>
      <c r="X73" s="239"/>
      <c r="Y73" s="239"/>
      <c r="AG73" t="s">
        <v>112</v>
      </c>
    </row>
    <row r="74" spans="1:60" ht="22.5" outlineLevel="1" x14ac:dyDescent="0.2">
      <c r="A74" s="247">
        <v>23</v>
      </c>
      <c r="B74" s="248" t="s">
        <v>200</v>
      </c>
      <c r="C74" s="260" t="s">
        <v>201</v>
      </c>
      <c r="D74" s="249" t="s">
        <v>0</v>
      </c>
      <c r="E74" s="250">
        <v>0.3</v>
      </c>
      <c r="F74" s="251"/>
      <c r="G74" s="252">
        <f>ROUND(E74*F74,2)</f>
        <v>0</v>
      </c>
      <c r="H74" s="235"/>
      <c r="I74" s="234">
        <f>ROUND(E74*H74,2)</f>
        <v>0</v>
      </c>
      <c r="J74" s="235"/>
      <c r="K74" s="234">
        <f>ROUND(E74*J74,2)</f>
        <v>0</v>
      </c>
      <c r="L74" s="234">
        <v>21</v>
      </c>
      <c r="M74" s="234">
        <f>G74*(1+L74/100)</f>
        <v>0</v>
      </c>
      <c r="N74" s="233">
        <v>0</v>
      </c>
      <c r="O74" s="233">
        <f>ROUND(E74*N74,2)</f>
        <v>0</v>
      </c>
      <c r="P74" s="233">
        <v>0</v>
      </c>
      <c r="Q74" s="233">
        <f>ROUND(E74*P74,2)</f>
        <v>0</v>
      </c>
      <c r="R74" s="234"/>
      <c r="S74" s="234" t="s">
        <v>152</v>
      </c>
      <c r="T74" s="234" t="s">
        <v>153</v>
      </c>
      <c r="U74" s="234">
        <v>0</v>
      </c>
      <c r="V74" s="234">
        <f>ROUND(E74*U74,2)</f>
        <v>0</v>
      </c>
      <c r="W74" s="234"/>
      <c r="X74" s="234" t="s">
        <v>117</v>
      </c>
      <c r="Y74" s="234" t="s">
        <v>118</v>
      </c>
      <c r="Z74" s="214"/>
      <c r="AA74" s="214"/>
      <c r="AB74" s="214"/>
      <c r="AC74" s="214"/>
      <c r="AD74" s="214"/>
      <c r="AE74" s="214"/>
      <c r="AF74" s="214"/>
      <c r="AG74" s="214" t="s">
        <v>202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2" x14ac:dyDescent="0.2">
      <c r="A75" s="231"/>
      <c r="B75" s="232"/>
      <c r="C75" s="261" t="s">
        <v>203</v>
      </c>
      <c r="D75" s="236"/>
      <c r="E75" s="237">
        <v>0.3</v>
      </c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34"/>
      <c r="Z75" s="214"/>
      <c r="AA75" s="214"/>
      <c r="AB75" s="214"/>
      <c r="AC75" s="214"/>
      <c r="AD75" s="214"/>
      <c r="AE75" s="214"/>
      <c r="AF75" s="214"/>
      <c r="AG75" s="214" t="s">
        <v>121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 x14ac:dyDescent="0.2">
      <c r="A76" s="253">
        <v>24</v>
      </c>
      <c r="B76" s="254" t="s">
        <v>204</v>
      </c>
      <c r="C76" s="262" t="s">
        <v>205</v>
      </c>
      <c r="D76" s="255" t="s">
        <v>166</v>
      </c>
      <c r="E76" s="256">
        <v>122.41853</v>
      </c>
      <c r="F76" s="257"/>
      <c r="G76" s="258">
        <f>ROUND(E76*F76,2)</f>
        <v>0</v>
      </c>
      <c r="H76" s="235"/>
      <c r="I76" s="234">
        <f>ROUND(E76*H76,2)</f>
        <v>0</v>
      </c>
      <c r="J76" s="235"/>
      <c r="K76" s="234">
        <f>ROUND(E76*J76,2)</f>
        <v>0</v>
      </c>
      <c r="L76" s="234">
        <v>21</v>
      </c>
      <c r="M76" s="234">
        <f>G76*(1+L76/100)</f>
        <v>0</v>
      </c>
      <c r="N76" s="233">
        <v>0</v>
      </c>
      <c r="O76" s="233">
        <f>ROUND(E76*N76,2)</f>
        <v>0</v>
      </c>
      <c r="P76" s="233">
        <v>0</v>
      </c>
      <c r="Q76" s="233">
        <f>ROUND(E76*P76,2)</f>
        <v>0</v>
      </c>
      <c r="R76" s="234"/>
      <c r="S76" s="234" t="s">
        <v>116</v>
      </c>
      <c r="T76" s="234" t="s">
        <v>116</v>
      </c>
      <c r="U76" s="234">
        <v>1.8919999999999999</v>
      </c>
      <c r="V76" s="234">
        <f>ROUND(E76*U76,2)</f>
        <v>231.62</v>
      </c>
      <c r="W76" s="234"/>
      <c r="X76" s="234" t="s">
        <v>206</v>
      </c>
      <c r="Y76" s="234" t="s">
        <v>118</v>
      </c>
      <c r="Z76" s="214"/>
      <c r="AA76" s="214"/>
      <c r="AB76" s="214"/>
      <c r="AC76" s="214"/>
      <c r="AD76" s="214"/>
      <c r="AE76" s="214"/>
      <c r="AF76" s="214"/>
      <c r="AG76" s="214" t="s">
        <v>207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x14ac:dyDescent="0.2">
      <c r="A77" s="240" t="s">
        <v>111</v>
      </c>
      <c r="B77" s="241" t="s">
        <v>83</v>
      </c>
      <c r="C77" s="259" t="s">
        <v>29</v>
      </c>
      <c r="D77" s="242"/>
      <c r="E77" s="243"/>
      <c r="F77" s="244"/>
      <c r="G77" s="245">
        <f>SUMIF(AG78:AG78,"&lt;&gt;NOR",G78:G78)</f>
        <v>0</v>
      </c>
      <c r="H77" s="239"/>
      <c r="I77" s="239">
        <f>SUM(I78:I78)</f>
        <v>0</v>
      </c>
      <c r="J77" s="239"/>
      <c r="K77" s="239">
        <f>SUM(K78:K78)</f>
        <v>0</v>
      </c>
      <c r="L77" s="239"/>
      <c r="M77" s="239">
        <f>SUM(M78:M78)</f>
        <v>0</v>
      </c>
      <c r="N77" s="238"/>
      <c r="O77" s="238">
        <f>SUM(O78:O78)</f>
        <v>0</v>
      </c>
      <c r="P77" s="238"/>
      <c r="Q77" s="238">
        <f>SUM(Q78:Q78)</f>
        <v>0</v>
      </c>
      <c r="R77" s="239"/>
      <c r="S77" s="239"/>
      <c r="T77" s="239"/>
      <c r="U77" s="239"/>
      <c r="V77" s="239">
        <f>SUM(V78:V78)</f>
        <v>0</v>
      </c>
      <c r="W77" s="239"/>
      <c r="X77" s="239"/>
      <c r="Y77" s="239"/>
      <c r="AG77" t="s">
        <v>112</v>
      </c>
    </row>
    <row r="78" spans="1:60" outlineLevel="1" x14ac:dyDescent="0.2">
      <c r="A78" s="253">
        <v>25</v>
      </c>
      <c r="B78" s="254" t="s">
        <v>208</v>
      </c>
      <c r="C78" s="262" t="s">
        <v>209</v>
      </c>
      <c r="D78" s="255" t="s">
        <v>210</v>
      </c>
      <c r="E78" s="256">
        <v>1</v>
      </c>
      <c r="F78" s="257"/>
      <c r="G78" s="258">
        <f>ROUND(E78*F78,2)</f>
        <v>0</v>
      </c>
      <c r="H78" s="235"/>
      <c r="I78" s="234">
        <f>ROUND(E78*H78,2)</f>
        <v>0</v>
      </c>
      <c r="J78" s="235"/>
      <c r="K78" s="234">
        <f>ROUND(E78*J78,2)</f>
        <v>0</v>
      </c>
      <c r="L78" s="234">
        <v>21</v>
      </c>
      <c r="M78" s="234">
        <f>G78*(1+L78/100)</f>
        <v>0</v>
      </c>
      <c r="N78" s="233">
        <v>0</v>
      </c>
      <c r="O78" s="233">
        <f>ROUND(E78*N78,2)</f>
        <v>0</v>
      </c>
      <c r="P78" s="233">
        <v>0</v>
      </c>
      <c r="Q78" s="233">
        <f>ROUND(E78*P78,2)</f>
        <v>0</v>
      </c>
      <c r="R78" s="234"/>
      <c r="S78" s="234" t="s">
        <v>116</v>
      </c>
      <c r="T78" s="234" t="s">
        <v>153</v>
      </c>
      <c r="U78" s="234">
        <v>0</v>
      </c>
      <c r="V78" s="234">
        <f>ROUND(E78*U78,2)</f>
        <v>0</v>
      </c>
      <c r="W78" s="234"/>
      <c r="X78" s="234" t="s">
        <v>211</v>
      </c>
      <c r="Y78" s="234" t="s">
        <v>118</v>
      </c>
      <c r="Z78" s="214"/>
      <c r="AA78" s="214"/>
      <c r="AB78" s="214"/>
      <c r="AC78" s="214"/>
      <c r="AD78" s="214"/>
      <c r="AE78" s="214"/>
      <c r="AF78" s="214"/>
      <c r="AG78" s="214" t="s">
        <v>212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x14ac:dyDescent="0.2">
      <c r="A79" s="240" t="s">
        <v>111</v>
      </c>
      <c r="B79" s="241" t="s">
        <v>84</v>
      </c>
      <c r="C79" s="259" t="s">
        <v>30</v>
      </c>
      <c r="D79" s="242"/>
      <c r="E79" s="243"/>
      <c r="F79" s="244"/>
      <c r="G79" s="245">
        <f>SUMIF(AG80:AG82,"&lt;&gt;NOR",G80:G82)</f>
        <v>0</v>
      </c>
      <c r="H79" s="239"/>
      <c r="I79" s="239">
        <f>SUM(I80:I82)</f>
        <v>0</v>
      </c>
      <c r="J79" s="239"/>
      <c r="K79" s="239">
        <f>SUM(K80:K82)</f>
        <v>0</v>
      </c>
      <c r="L79" s="239"/>
      <c r="M79" s="239">
        <f>SUM(M80:M82)</f>
        <v>0</v>
      </c>
      <c r="N79" s="238"/>
      <c r="O79" s="238">
        <f>SUM(O80:O82)</f>
        <v>0</v>
      </c>
      <c r="P79" s="238"/>
      <c r="Q79" s="238">
        <f>SUM(Q80:Q82)</f>
        <v>0</v>
      </c>
      <c r="R79" s="239"/>
      <c r="S79" s="239"/>
      <c r="T79" s="239"/>
      <c r="U79" s="239"/>
      <c r="V79" s="239">
        <f>SUM(V80:V82)</f>
        <v>0</v>
      </c>
      <c r="W79" s="239"/>
      <c r="X79" s="239"/>
      <c r="Y79" s="239"/>
      <c r="AG79" t="s">
        <v>112</v>
      </c>
    </row>
    <row r="80" spans="1:60" outlineLevel="1" x14ac:dyDescent="0.2">
      <c r="A80" s="253">
        <v>26</v>
      </c>
      <c r="B80" s="254" t="s">
        <v>213</v>
      </c>
      <c r="C80" s="262" t="s">
        <v>214</v>
      </c>
      <c r="D80" s="255" t="s">
        <v>210</v>
      </c>
      <c r="E80" s="256">
        <v>1</v>
      </c>
      <c r="F80" s="257"/>
      <c r="G80" s="258">
        <f>ROUND(E80*F80,2)</f>
        <v>0</v>
      </c>
      <c r="H80" s="235"/>
      <c r="I80" s="234">
        <f>ROUND(E80*H80,2)</f>
        <v>0</v>
      </c>
      <c r="J80" s="235"/>
      <c r="K80" s="234">
        <f>ROUND(E80*J80,2)</f>
        <v>0</v>
      </c>
      <c r="L80" s="234">
        <v>21</v>
      </c>
      <c r="M80" s="234">
        <f>G80*(1+L80/100)</f>
        <v>0</v>
      </c>
      <c r="N80" s="233">
        <v>0</v>
      </c>
      <c r="O80" s="233">
        <f>ROUND(E80*N80,2)</f>
        <v>0</v>
      </c>
      <c r="P80" s="233">
        <v>0</v>
      </c>
      <c r="Q80" s="233">
        <f>ROUND(E80*P80,2)</f>
        <v>0</v>
      </c>
      <c r="R80" s="234"/>
      <c r="S80" s="234" t="s">
        <v>116</v>
      </c>
      <c r="T80" s="234" t="s">
        <v>153</v>
      </c>
      <c r="U80" s="234">
        <v>0</v>
      </c>
      <c r="V80" s="234">
        <f>ROUND(E80*U80,2)</f>
        <v>0</v>
      </c>
      <c r="W80" s="234"/>
      <c r="X80" s="234" t="s">
        <v>211</v>
      </c>
      <c r="Y80" s="234" t="s">
        <v>118</v>
      </c>
      <c r="Z80" s="214"/>
      <c r="AA80" s="214"/>
      <c r="AB80" s="214"/>
      <c r="AC80" s="214"/>
      <c r="AD80" s="214"/>
      <c r="AE80" s="214"/>
      <c r="AF80" s="214"/>
      <c r="AG80" s="214" t="s">
        <v>215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1" x14ac:dyDescent="0.2">
      <c r="A81" s="253">
        <v>27</v>
      </c>
      <c r="B81" s="254" t="s">
        <v>216</v>
      </c>
      <c r="C81" s="262" t="s">
        <v>217</v>
      </c>
      <c r="D81" s="255" t="s">
        <v>210</v>
      </c>
      <c r="E81" s="256">
        <v>1</v>
      </c>
      <c r="F81" s="257"/>
      <c r="G81" s="258">
        <f>ROUND(E81*F81,2)</f>
        <v>0</v>
      </c>
      <c r="H81" s="235"/>
      <c r="I81" s="234">
        <f>ROUND(E81*H81,2)</f>
        <v>0</v>
      </c>
      <c r="J81" s="235"/>
      <c r="K81" s="234">
        <f>ROUND(E81*J81,2)</f>
        <v>0</v>
      </c>
      <c r="L81" s="234">
        <v>21</v>
      </c>
      <c r="M81" s="234">
        <f>G81*(1+L81/100)</f>
        <v>0</v>
      </c>
      <c r="N81" s="233">
        <v>0</v>
      </c>
      <c r="O81" s="233">
        <f>ROUND(E81*N81,2)</f>
        <v>0</v>
      </c>
      <c r="P81" s="233">
        <v>0</v>
      </c>
      <c r="Q81" s="233">
        <f>ROUND(E81*P81,2)</f>
        <v>0</v>
      </c>
      <c r="R81" s="234"/>
      <c r="S81" s="234" t="s">
        <v>116</v>
      </c>
      <c r="T81" s="234" t="s">
        <v>153</v>
      </c>
      <c r="U81" s="234">
        <v>0</v>
      </c>
      <c r="V81" s="234">
        <f>ROUND(E81*U81,2)</f>
        <v>0</v>
      </c>
      <c r="W81" s="234"/>
      <c r="X81" s="234" t="s">
        <v>211</v>
      </c>
      <c r="Y81" s="234" t="s">
        <v>118</v>
      </c>
      <c r="Z81" s="214"/>
      <c r="AA81" s="214"/>
      <c r="AB81" s="214"/>
      <c r="AC81" s="214"/>
      <c r="AD81" s="214"/>
      <c r="AE81" s="214"/>
      <c r="AF81" s="214"/>
      <c r="AG81" s="214" t="s">
        <v>215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">
      <c r="A82" s="247">
        <v>28</v>
      </c>
      <c r="B82" s="248" t="s">
        <v>218</v>
      </c>
      <c r="C82" s="260" t="s">
        <v>219</v>
      </c>
      <c r="D82" s="249" t="s">
        <v>220</v>
      </c>
      <c r="E82" s="250">
        <v>1</v>
      </c>
      <c r="F82" s="251"/>
      <c r="G82" s="252">
        <f>ROUND(E82*F82,2)</f>
        <v>0</v>
      </c>
      <c r="H82" s="235"/>
      <c r="I82" s="234">
        <f>ROUND(E82*H82,2)</f>
        <v>0</v>
      </c>
      <c r="J82" s="235"/>
      <c r="K82" s="234">
        <f>ROUND(E82*J82,2)</f>
        <v>0</v>
      </c>
      <c r="L82" s="234">
        <v>21</v>
      </c>
      <c r="M82" s="234">
        <f>G82*(1+L82/100)</f>
        <v>0</v>
      </c>
      <c r="N82" s="233">
        <v>0</v>
      </c>
      <c r="O82" s="233">
        <f>ROUND(E82*N82,2)</f>
        <v>0</v>
      </c>
      <c r="P82" s="233">
        <v>0</v>
      </c>
      <c r="Q82" s="233">
        <f>ROUND(E82*P82,2)</f>
        <v>0</v>
      </c>
      <c r="R82" s="234"/>
      <c r="S82" s="234" t="s">
        <v>152</v>
      </c>
      <c r="T82" s="234" t="s">
        <v>153</v>
      </c>
      <c r="U82" s="234">
        <v>0</v>
      </c>
      <c r="V82" s="234">
        <f>ROUND(E82*U82,2)</f>
        <v>0</v>
      </c>
      <c r="W82" s="234"/>
      <c r="X82" s="234" t="s">
        <v>211</v>
      </c>
      <c r="Y82" s="234" t="s">
        <v>118</v>
      </c>
      <c r="Z82" s="214"/>
      <c r="AA82" s="214"/>
      <c r="AB82" s="214"/>
      <c r="AC82" s="214"/>
      <c r="AD82" s="214"/>
      <c r="AE82" s="214"/>
      <c r="AF82" s="214"/>
      <c r="AG82" s="214" t="s">
        <v>221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x14ac:dyDescent="0.2">
      <c r="A83" s="3"/>
      <c r="B83" s="4"/>
      <c r="C83" s="263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E83">
        <v>12</v>
      </c>
      <c r="AF83">
        <v>21</v>
      </c>
      <c r="AG83" t="s">
        <v>97</v>
      </c>
    </row>
    <row r="84" spans="1:60" x14ac:dyDescent="0.2">
      <c r="A84" s="217"/>
      <c r="B84" s="218" t="s">
        <v>31</v>
      </c>
      <c r="C84" s="264"/>
      <c r="D84" s="219"/>
      <c r="E84" s="220"/>
      <c r="F84" s="220"/>
      <c r="G84" s="246">
        <f>G8+G23+G35+G44+G56+G60+G65+G73+G77+G79</f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E84">
        <f>SUMIF(L7:L82,AE83,G7:G82)</f>
        <v>0</v>
      </c>
      <c r="AF84">
        <f>SUMIF(L7:L82,AF83,G7:G82)</f>
        <v>0</v>
      </c>
      <c r="AG84" t="s">
        <v>222</v>
      </c>
    </row>
    <row r="85" spans="1:60" x14ac:dyDescent="0.2">
      <c r="A85" s="3"/>
      <c r="B85" s="4"/>
      <c r="C85" s="263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60" x14ac:dyDescent="0.2">
      <c r="A86" s="3"/>
      <c r="B86" s="4"/>
      <c r="C86" s="263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60" x14ac:dyDescent="0.2">
      <c r="A87" s="221" t="s">
        <v>223</v>
      </c>
      <c r="B87" s="221"/>
      <c r="C87" s="265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60" x14ac:dyDescent="0.2">
      <c r="A88" s="222"/>
      <c r="B88" s="223"/>
      <c r="C88" s="266"/>
      <c r="D88" s="223"/>
      <c r="E88" s="223"/>
      <c r="F88" s="223"/>
      <c r="G88" s="22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G88" t="s">
        <v>224</v>
      </c>
    </row>
    <row r="89" spans="1:60" x14ac:dyDescent="0.2">
      <c r="A89" s="225"/>
      <c r="B89" s="226"/>
      <c r="C89" s="267"/>
      <c r="D89" s="226"/>
      <c r="E89" s="226"/>
      <c r="F89" s="226"/>
      <c r="G89" s="22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60" x14ac:dyDescent="0.2">
      <c r="A90" s="225"/>
      <c r="B90" s="226"/>
      <c r="C90" s="267"/>
      <c r="D90" s="226"/>
      <c r="E90" s="226"/>
      <c r="F90" s="226"/>
      <c r="G90" s="22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60" x14ac:dyDescent="0.2">
      <c r="A91" s="225"/>
      <c r="B91" s="226"/>
      <c r="C91" s="267"/>
      <c r="D91" s="226"/>
      <c r="E91" s="226"/>
      <c r="F91" s="226"/>
      <c r="G91" s="22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">
      <c r="A92" s="228"/>
      <c r="B92" s="229"/>
      <c r="C92" s="268"/>
      <c r="D92" s="229"/>
      <c r="E92" s="229"/>
      <c r="F92" s="229"/>
      <c r="G92" s="23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60" x14ac:dyDescent="0.2">
      <c r="A93" s="3"/>
      <c r="B93" s="4"/>
      <c r="C93" s="263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60" x14ac:dyDescent="0.2">
      <c r="C94" s="269"/>
      <c r="D94" s="10"/>
      <c r="AG94" t="s">
        <v>225</v>
      </c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87:C87"/>
    <mergeCell ref="A88:G9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2438_01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2438_01 Pol'!Názvy_tisku</vt:lpstr>
      <vt:lpstr>oadresa</vt:lpstr>
      <vt:lpstr>Stavba!Objednatel</vt:lpstr>
      <vt:lpstr>Stavba!Objekt</vt:lpstr>
      <vt:lpstr>'01 2438_01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2024-11-04T12:55:58Z</dcterms:modified>
</cp:coreProperties>
</file>