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kujmk-my.sharepoint.com/personal/tuckova_monika_kr-jihomoravsky_cz/Documents/Veřejné zakázky/0725_Modernizace PZTS a EKV Cejl/01_Podklady/"/>
    </mc:Choice>
  </mc:AlternateContent>
  <xr:revisionPtr revIDLastSave="14" documentId="13_ncr:1_{528F59E2-8809-4CA4-A385-A79050E97168}" xr6:coauthVersionLast="47" xr6:coauthVersionMax="47" xr10:uidLastSave="{6E49BEDD-86F2-4DF4-BD1B-6AC3976EA238}"/>
  <bookViews>
    <workbookView xWindow="19200" yWindow="0" windowWidth="19200" windowHeight="21000" xr2:uid="{00000000-000D-0000-FFFF-FFFF00000000}"/>
  </bookViews>
  <sheets>
    <sheet name="Výkaz" sheetId="2" r:id="rId1"/>
  </sheets>
  <definedNames>
    <definedName name="afterdetail_lua_rozpocty_rkap">Výkaz!#REF!</definedName>
    <definedName name="body_lua_rozpocty_hlavicka">Výkaz!#REF!</definedName>
    <definedName name="body_lua_rozpocty_hlavicka.Poznamka2">Výkaz!#REF!</definedName>
    <definedName name="body_lua_rozpocty_paticka">Výkaz!#REF!</definedName>
    <definedName name="body_lua_rozpocty_rkap">Výkaz!#REF!</definedName>
    <definedName name="body_lua_rozpocty_rkap.Poznamka">Výkaz!#REF!</definedName>
    <definedName name="body_lua_rozpocty_rpolozky">Výkaz!#REF!</definedName>
    <definedName name="body_lua_rozpocty_slevicka">Výkaz!#REF!</definedName>
    <definedName name="_xlnm.Print_Area" localSheetId="0">Výkaz!$A$1:$G$56</definedName>
    <definedName name="top_lua_rozpocty_rpolozky">Výkaz!#REF!</definedName>
    <definedName name="top_rozpocty_rkap">Výkaz!#REF!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49" i="2" l="1"/>
  <c r="G50" i="2" s="1"/>
  <c r="G10" i="2"/>
  <c r="G11" i="2"/>
  <c r="G48" i="2"/>
  <c r="G43" i="2"/>
  <c r="G33" i="2"/>
  <c r="G32" i="2"/>
  <c r="G24" i="2"/>
  <c r="G23" i="2"/>
  <c r="G12" i="2"/>
  <c r="G45" i="2"/>
  <c r="G46" i="2"/>
  <c r="G47" i="2"/>
  <c r="G44" i="2"/>
  <c r="G34" i="2"/>
  <c r="G35" i="2"/>
  <c r="G36" i="2"/>
  <c r="G37" i="2"/>
  <c r="G38" i="2"/>
  <c r="G31" i="2"/>
  <c r="G13" i="2"/>
  <c r="G14" i="2"/>
  <c r="G15" i="2"/>
  <c r="G16" i="2"/>
  <c r="G17" i="2"/>
  <c r="G18" i="2"/>
  <c r="G19" i="2"/>
  <c r="G20" i="2"/>
  <c r="G21" i="2"/>
  <c r="G22" i="2"/>
  <c r="G25" i="2"/>
  <c r="G26" i="2"/>
  <c r="G9" i="2"/>
  <c r="G27" i="2" l="1"/>
  <c r="G39" i="2"/>
  <c r="G53" i="2" l="1"/>
  <c r="G54" i="2" l="1"/>
  <c r="G55" i="2" s="1"/>
</calcChain>
</file>

<file path=xl/sharedStrings.xml><?xml version="1.0" encoding="utf-8"?>
<sst xmlns="http://schemas.openxmlformats.org/spreadsheetml/2006/main" count="132" uniqueCount="76">
  <si>
    <t>No.</t>
  </si>
  <si>
    <t>Číslo položky</t>
  </si>
  <si>
    <t>Popis položky</t>
  </si>
  <si>
    <t>Počet</t>
  </si>
  <si>
    <t>Jedn. cena</t>
  </si>
  <si>
    <t>Celkem nabídka bez DPH</t>
  </si>
  <si>
    <t>MJ</t>
  </si>
  <si>
    <t>Celkem nabídka s DPH</t>
  </si>
  <si>
    <t>ks</t>
  </si>
  <si>
    <t>Projekt</t>
  </si>
  <si>
    <t>Revize</t>
  </si>
  <si>
    <t>VRN</t>
  </si>
  <si>
    <t>kpl</t>
  </si>
  <si>
    <t>Celkem DPH 21%</t>
  </si>
  <si>
    <t>Technologie - Dodávka materiálu</t>
  </si>
  <si>
    <t>Celkem bez DPH</t>
  </si>
  <si>
    <t>Technologie - Montáž materiálu</t>
  </si>
  <si>
    <t>Ostatní</t>
  </si>
  <si>
    <t>Celkem prodej</t>
  </si>
  <si>
    <t>DIM</t>
  </si>
  <si>
    <t>MONT</t>
  </si>
  <si>
    <t>dveřní modul, 2x čtečka, 2x relé, 4x vstup</t>
  </si>
  <si>
    <t>Akumulátor 12V/40Ah</t>
  </si>
  <si>
    <t>SVC-SUP</t>
  </si>
  <si>
    <t>Server C4</t>
  </si>
  <si>
    <t>Instalační materiál</t>
  </si>
  <si>
    <t>PROG</t>
  </si>
  <si>
    <t>Dokumentace SKP</t>
  </si>
  <si>
    <t>Výchozí revize systému</t>
  </si>
  <si>
    <t>Ústředna</t>
  </si>
  <si>
    <t>Licence</t>
  </si>
  <si>
    <t>Licence pro ústřednu: 1000 zón, 100 dveří, 1000 uživatelů</t>
  </si>
  <si>
    <t>Dveřní modul</t>
  </si>
  <si>
    <t>koncentrátor 8x vstup, 1x výstup (počítán i expandér do skříně každého zdroje na lince)</t>
  </si>
  <si>
    <t>sestava montážního boxu se systémovým zdrojem 12V/10A a prostorem pro AKU 40 Ah, trafo 75W/15VDC</t>
  </si>
  <si>
    <t>Expandér vstupů</t>
  </si>
  <si>
    <t>Box pro moduly</t>
  </si>
  <si>
    <t>Ovládací panel</t>
  </si>
  <si>
    <t>Systémový zdroj</t>
  </si>
  <si>
    <t>Akumulátor</t>
  </si>
  <si>
    <t>Licence pro přechod na novou verzi C4 Standard (včetně stávajícího driveru 1x EPS Esser)</t>
  </si>
  <si>
    <t>Driver C4</t>
  </si>
  <si>
    <t>Montáž výše uvedeného materiálu komplet. pozn.: velká část sběrnicových modulů jen instalována nad podhledy a jsou tedy hůře dostupné, je proto třeba počítat s větší pracností na jejich výměnu</t>
  </si>
  <si>
    <t>Akumulátor 12V/18Ah</t>
  </si>
  <si>
    <t>Demontáž starých modulů a úprava uspořádání v rozvaděčích</t>
  </si>
  <si>
    <t>Zprovoznění nového serveru C4 a přenesení C4 na tento server</t>
  </si>
  <si>
    <t>Aktualizace C4 na novou verzi</t>
  </si>
  <si>
    <t>Zprovoznění stávající instalace EPS v nové verzi C4</t>
  </si>
  <si>
    <t>Vedlejší rozpočtové náklady (doprava, čas na cestě)</t>
  </si>
  <si>
    <t>Programování PZTS a EKV v ústředně</t>
  </si>
  <si>
    <t>Dílenská dokumentace zhotovitele</t>
  </si>
  <si>
    <t>Koordinace realizace</t>
  </si>
  <si>
    <t>Předání systému, zaškolení obsluhy</t>
  </si>
  <si>
    <t>Nový server pro C4, provedení Tower, Intel Xeon, RAID, Windows Server Standard, 16GB RAM</t>
  </si>
  <si>
    <t>Integrace nového systému PZTS a EKV do C4. Zahrnuje i přenesení uživatelů a migraci karet na nový formát (v němž bude interpretován novým systémem)</t>
  </si>
  <si>
    <t>Dodavatel:</t>
  </si>
  <si>
    <t>Plnovýsuvy pro RACK s hloubkou 800 mm</t>
  </si>
  <si>
    <t>Zadní propojovací díl 2U s ramenem pro rozváděče s hloubkou 800 mm</t>
  </si>
  <si>
    <t>montážní box pro 1x PZTS nebo EKV modul (od počtu 100 + 64 se odečítá 18 expandérů ve zdrojích (umístěné v boxech zdrojů) a 3 expandéry v racku v místnosti ostrahy.</t>
  </si>
  <si>
    <t xml:space="preserve">dotykový ovládací panel, bílé provedení, multiplatformní čtečka HID (nutná kompatibilita se stávajícími kartami uživatele) var. panel + čtečka </t>
  </si>
  <si>
    <t>Driver C4 pro nový systém PZTS/ACS</t>
  </si>
  <si>
    <t>m</t>
  </si>
  <si>
    <t>Trubka ohebná 16mm, 750N</t>
  </si>
  <si>
    <t>Sběrnicový systémový kabel</t>
  </si>
  <si>
    <t>Trobka ochranná průměr 16mm</t>
  </si>
  <si>
    <t>Mont. příslušenství</t>
  </si>
  <si>
    <t>Rozložení podhledů a uvedení do původního stavu, jak pro možnost instalace techniky, tak doplnění sběrnicového kabelu</t>
  </si>
  <si>
    <t>Modul ústředny</t>
  </si>
  <si>
    <t>Nová ústředna systému PZTS a EKV, rackové provedení 4U, včetně zdroje a přepěťové ochrany, stupeň zabezpečení 4, možnost připojení až 10 000 detektorů, ovládat 2 000 dveří a uložit 50 000 uživatelů, IP rozhraní, možnost integrace do SW nadstavby C4</t>
  </si>
  <si>
    <t>Modul ústředny 4 sběrnice</t>
  </si>
  <si>
    <t>Sběrnicový systémový kabel, např. stíněný kabel 2x1mm + 2x2x0,5mm</t>
  </si>
  <si>
    <t>hod.</t>
  </si>
  <si>
    <t>Uvažovaná modernizace zahrnuje přechod ze stávajícího systému Dominus Millennium, jehož výroba končí a výrobce plánuje dodávat náhradní díly pouze omezenou dobu, na nový systém PZTS a EKV. To obnáší výměnu všech centrálních a systémových komponent (ústředna, expandéry, klávesnice, dveřní moduly, atd., uvažována je i výměna zdrojů za nové systémové zdroje). Je uvažováno i svýměnou kabelu systémové sběrnice nového systému PZTS a ACS. Detektory a kabeláže pro ně zůstanou původní. Do odhadu je zahrnuta i odpovídající úprava v SW nadstavbě C4 včetně aktualizace SW C4 na novou verzi a výměny serveru.</t>
  </si>
  <si>
    <t>Modernizace PZTS a EKV v areálu KrÚ JMK Cejl 73, Brno 
– Příloha D.1.4.a.009 Specifikace materiálu a služeb</t>
  </si>
  <si>
    <t>provozní řád</t>
  </si>
  <si>
    <t>Zpracování provozního řádu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</si>
</sst>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#,##0.00\ &quot;Kč&quot;;\-#,##0.00\ &quot;Kč&quot;"/>
    <numFmt numFmtId="164" formatCode="#,##0.00\ &quot;Kč&quot;"/>
  </numFmts>
  <fonts count="18" x14ac:knownFonts="1">
    <font>
      <sz val="10"/>
      <name val="Arial CE"/>
      <charset val="238"/>
    </font>
    <font>
      <b/>
      <sz val="12"/>
      <name val="Arial CE"/>
      <family val="2"/>
      <charset val="238"/>
    </font>
    <font>
      <sz val="10"/>
      <name val="Arial CE"/>
      <family val="2"/>
      <charset val="238"/>
    </font>
    <font>
      <b/>
      <sz val="10"/>
      <name val="Arial CE"/>
      <family val="2"/>
      <charset val="238"/>
    </font>
    <font>
      <sz val="9"/>
      <name val="Arial CE"/>
      <family val="2"/>
      <charset val="238"/>
    </font>
    <font>
      <b/>
      <sz val="11"/>
      <name val="Arial CE"/>
      <family val="2"/>
      <charset val="238"/>
    </font>
    <font>
      <sz val="11"/>
      <name val="Arial CE"/>
      <family val="2"/>
      <charset val="238"/>
    </font>
    <font>
      <i/>
      <sz val="10"/>
      <name val="Arial CE"/>
      <family val="2"/>
      <charset val="238"/>
    </font>
    <font>
      <i/>
      <sz val="10"/>
      <name val="Times New Roman CE"/>
      <family val="1"/>
      <charset val="238"/>
    </font>
    <font>
      <sz val="11"/>
      <name val="Arial CE"/>
      <charset val="238"/>
    </font>
    <font>
      <sz val="9"/>
      <name val="Arial CE"/>
      <charset val="238"/>
    </font>
    <font>
      <sz val="10"/>
      <color theme="0"/>
      <name val="Arial CE"/>
      <charset val="238"/>
    </font>
    <font>
      <b/>
      <sz val="11"/>
      <color theme="0"/>
      <name val="Arial CE"/>
      <charset val="238"/>
    </font>
    <font>
      <sz val="11"/>
      <color theme="0"/>
      <name val="Arial CE"/>
      <charset val="238"/>
    </font>
    <font>
      <b/>
      <sz val="14"/>
      <name val="Arial CE"/>
      <charset val="238"/>
    </font>
    <font>
      <sz val="14"/>
      <name val="Arial CE"/>
      <charset val="238"/>
    </font>
    <font>
      <b/>
      <sz val="10"/>
      <name val="Arial CE"/>
      <charset val="238"/>
    </font>
    <font>
      <i/>
      <sz val="9"/>
      <name val="Arial CE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99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0" fontId="3" fillId="0" borderId="0" xfId="0" applyFont="1"/>
    <xf numFmtId="0" fontId="0" fillId="0" borderId="1" xfId="0" applyBorder="1"/>
    <xf numFmtId="164" fontId="3" fillId="0" borderId="0" xfId="0" applyNumberFormat="1" applyFont="1"/>
    <xf numFmtId="0" fontId="2" fillId="0" borderId="0" xfId="0" applyFont="1"/>
    <xf numFmtId="0" fontId="4" fillId="0" borderId="2" xfId="0" applyFont="1" applyBorder="1"/>
    <xf numFmtId="0" fontId="4" fillId="0" borderId="2" xfId="0" applyFont="1" applyBorder="1" applyAlignment="1">
      <alignment horizontal="right"/>
    </xf>
    <xf numFmtId="0" fontId="5" fillId="0" borderId="1" xfId="0" applyFont="1" applyBorder="1"/>
    <xf numFmtId="0" fontId="6" fillId="0" borderId="1" xfId="0" applyFont="1" applyBorder="1"/>
    <xf numFmtId="0" fontId="0" fillId="2" borderId="0" xfId="0" applyFill="1"/>
    <xf numFmtId="0" fontId="1" fillId="2" borderId="0" xfId="0" applyFont="1" applyFill="1"/>
    <xf numFmtId="164" fontId="5" fillId="2" borderId="1" xfId="0" applyNumberFormat="1" applyFont="1" applyFill="1" applyBorder="1"/>
    <xf numFmtId="0" fontId="4" fillId="0" borderId="2" xfId="0" applyFont="1" applyBorder="1" applyAlignment="1">
      <alignment horizontal="center"/>
    </xf>
    <xf numFmtId="0" fontId="3" fillId="0" borderId="0" xfId="0" applyFont="1" applyAlignment="1">
      <alignment horizontal="right"/>
    </xf>
    <xf numFmtId="0" fontId="8" fillId="0" borderId="0" xfId="0" applyFont="1"/>
    <xf numFmtId="0" fontId="7" fillId="0" borderId="0" xfId="0" applyFont="1"/>
    <xf numFmtId="0" fontId="7" fillId="0" borderId="0" xfId="0" applyFont="1" applyAlignment="1">
      <alignment horizontal="right"/>
    </xf>
    <xf numFmtId="0" fontId="4" fillId="0" borderId="0" xfId="0" applyFont="1" applyAlignment="1">
      <alignment vertical="top"/>
    </xf>
    <xf numFmtId="164" fontId="4" fillId="0" borderId="0" xfId="0" applyNumberFormat="1" applyFont="1" applyAlignment="1">
      <alignment vertical="top"/>
    </xf>
    <xf numFmtId="49" fontId="4" fillId="0" borderId="0" xfId="0" applyNumberFormat="1" applyFont="1" applyAlignment="1">
      <alignment vertical="top" wrapText="1"/>
    </xf>
    <xf numFmtId="14" fontId="7" fillId="0" borderId="0" xfId="0" applyNumberFormat="1" applyFont="1"/>
    <xf numFmtId="49" fontId="0" fillId="0" borderId="0" xfId="0" applyNumberFormat="1"/>
    <xf numFmtId="7" fontId="1" fillId="2" borderId="0" xfId="0" applyNumberFormat="1" applyFont="1" applyFill="1" applyAlignment="1">
      <alignment horizontal="right"/>
    </xf>
    <xf numFmtId="7" fontId="5" fillId="2" borderId="0" xfId="0" applyNumberFormat="1" applyFont="1" applyFill="1" applyAlignment="1">
      <alignment horizontal="right"/>
    </xf>
    <xf numFmtId="0" fontId="0" fillId="0" borderId="0" xfId="0" applyAlignment="1">
      <alignment horizontal="right"/>
    </xf>
    <xf numFmtId="0" fontId="0" fillId="0" borderId="0" xfId="0" applyAlignment="1">
      <alignment horizontal="left" indent="2"/>
    </xf>
    <xf numFmtId="2" fontId="9" fillId="0" borderId="0" xfId="0" applyNumberFormat="1" applyFont="1" applyAlignment="1">
      <alignment horizontal="left" indent="2"/>
    </xf>
    <xf numFmtId="49" fontId="10" fillId="0" borderId="0" xfId="0" applyNumberFormat="1" applyFont="1" applyAlignment="1">
      <alignment vertical="top" wrapText="1"/>
    </xf>
    <xf numFmtId="0" fontId="10" fillId="0" borderId="0" xfId="0" applyFont="1" applyAlignment="1">
      <alignment vertical="top" wrapText="1"/>
    </xf>
    <xf numFmtId="0" fontId="10" fillId="0" borderId="0" xfId="0" applyFont="1" applyAlignment="1">
      <alignment vertical="top"/>
    </xf>
    <xf numFmtId="0" fontId="4" fillId="0" borderId="0" xfId="0" applyFont="1" applyAlignment="1">
      <alignment horizontal="right" vertical="top"/>
    </xf>
    <xf numFmtId="0" fontId="4" fillId="0" borderId="0" xfId="0" applyFont="1" applyAlignment="1">
      <alignment horizontal="left" vertical="top"/>
    </xf>
    <xf numFmtId="0" fontId="11" fillId="0" borderId="0" xfId="0" applyFont="1"/>
    <xf numFmtId="0" fontId="12" fillId="0" borderId="0" xfId="0" applyFont="1"/>
    <xf numFmtId="0" fontId="13" fillId="0" borderId="0" xfId="0" applyFont="1"/>
    <xf numFmtId="164" fontId="12" fillId="0" borderId="0" xfId="0" applyNumberFormat="1" applyFont="1"/>
    <xf numFmtId="0" fontId="4" fillId="0" borderId="0" xfId="0" applyFont="1" applyAlignment="1">
      <alignment vertical="top" wrapText="1"/>
    </xf>
    <xf numFmtId="164" fontId="4" fillId="3" borderId="0" xfId="0" applyNumberFormat="1" applyFont="1" applyFill="1" applyAlignment="1">
      <alignment vertical="top"/>
    </xf>
    <xf numFmtId="0" fontId="14" fillId="0" borderId="0" xfId="0" applyFont="1" applyAlignment="1">
      <alignment horizontal="center" vertical="top" wrapText="1"/>
    </xf>
    <xf numFmtId="0" fontId="15" fillId="0" borderId="0" xfId="0" applyFont="1" applyAlignment="1">
      <alignment vertical="top"/>
    </xf>
    <xf numFmtId="0" fontId="17" fillId="0" borderId="0" xfId="0" applyFont="1" applyAlignment="1">
      <alignment horizontal="left" vertical="top" wrapText="1"/>
    </xf>
    <xf numFmtId="0" fontId="14" fillId="0" borderId="0" xfId="0" applyFont="1" applyAlignment="1">
      <alignment horizontal="center" vertical="top" wrapText="1"/>
    </xf>
    <xf numFmtId="0" fontId="15" fillId="0" borderId="0" xfId="0" applyFont="1" applyAlignment="1">
      <alignment vertical="top"/>
    </xf>
    <xf numFmtId="0" fontId="16" fillId="0" borderId="0" xfId="0" applyFont="1" applyAlignment="1">
      <alignment horizontal="center" vertical="top" wrapText="1"/>
    </xf>
    <xf numFmtId="0" fontId="15" fillId="3" borderId="0" xfId="0" applyFont="1" applyFill="1" applyAlignment="1">
      <alignment vertical="top"/>
    </xf>
  </cellXfs>
  <cellStyles count="1">
    <cellStyle name="Normální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fitToPage="1"/>
  </sheetPr>
  <dimension ref="A2:G61"/>
  <sheetViews>
    <sheetView tabSelected="1" zoomScaleNormal="100" workbookViewId="0">
      <selection activeCell="K8" sqref="K8"/>
    </sheetView>
  </sheetViews>
  <sheetFormatPr defaultRowHeight="12.75" x14ac:dyDescent="0.2"/>
  <cols>
    <col min="1" max="1" width="3.7109375" customWidth="1"/>
    <col min="2" max="2" width="16.7109375" customWidth="1"/>
    <col min="3" max="3" width="55.7109375" customWidth="1"/>
    <col min="4" max="4" width="6.7109375" customWidth="1"/>
    <col min="5" max="5" width="5.7109375" customWidth="1"/>
    <col min="6" max="6" width="14.7109375" customWidth="1"/>
    <col min="7" max="7" width="18.7109375" customWidth="1"/>
  </cols>
  <sheetData>
    <row r="2" spans="1:7" ht="51" customHeight="1" x14ac:dyDescent="0.2">
      <c r="A2" s="42" t="s">
        <v>73</v>
      </c>
      <c r="B2" s="43"/>
      <c r="C2" s="43"/>
      <c r="D2" s="43"/>
      <c r="E2" s="43"/>
      <c r="F2" s="43"/>
      <c r="G2" s="43"/>
    </row>
    <row r="3" spans="1:7" ht="13.15" customHeight="1" x14ac:dyDescent="0.2">
      <c r="A3" s="39"/>
      <c r="B3" s="40"/>
      <c r="C3" s="40"/>
      <c r="D3" s="40"/>
      <c r="E3" s="40"/>
      <c r="F3" s="40"/>
      <c r="G3" s="40"/>
    </row>
    <row r="4" spans="1:7" ht="18" customHeight="1" x14ac:dyDescent="0.2">
      <c r="A4" s="44" t="s">
        <v>55</v>
      </c>
      <c r="B4" s="44"/>
      <c r="C4" s="45"/>
      <c r="D4" s="45"/>
      <c r="E4" s="45"/>
      <c r="F4" s="45"/>
      <c r="G4" s="45"/>
    </row>
    <row r="6" spans="1:7" ht="63.6" customHeight="1" x14ac:dyDescent="0.2">
      <c r="A6" s="41" t="s">
        <v>72</v>
      </c>
      <c r="B6" s="41"/>
      <c r="C6" s="41"/>
      <c r="D6" s="41"/>
      <c r="E6" s="41"/>
      <c r="F6" s="41"/>
      <c r="G6" s="41"/>
    </row>
    <row r="7" spans="1:7" ht="15.75" x14ac:dyDescent="0.25">
      <c r="A7" s="10"/>
      <c r="B7" s="10"/>
      <c r="C7" s="11" t="s">
        <v>14</v>
      </c>
      <c r="D7" s="10"/>
      <c r="E7" s="10"/>
      <c r="F7" s="10"/>
      <c r="G7" s="10"/>
    </row>
    <row r="8" spans="1:7" x14ac:dyDescent="0.2">
      <c r="A8" s="6" t="s">
        <v>0</v>
      </c>
      <c r="B8" s="6" t="s">
        <v>1</v>
      </c>
      <c r="C8" s="6" t="s">
        <v>2</v>
      </c>
      <c r="D8" s="13" t="s">
        <v>3</v>
      </c>
      <c r="E8" s="13" t="s">
        <v>6</v>
      </c>
      <c r="F8" s="7" t="s">
        <v>4</v>
      </c>
      <c r="G8" s="7" t="s">
        <v>18</v>
      </c>
    </row>
    <row r="9" spans="1:7" ht="49.15" customHeight="1" x14ac:dyDescent="0.2">
      <c r="A9" s="31">
        <v>1</v>
      </c>
      <c r="B9" s="28" t="s">
        <v>29</v>
      </c>
      <c r="C9" s="29" t="s">
        <v>68</v>
      </c>
      <c r="D9" s="30">
        <v>1</v>
      </c>
      <c r="E9" s="30" t="s">
        <v>8</v>
      </c>
      <c r="F9" s="38"/>
      <c r="G9" s="19">
        <f>D9*F9</f>
        <v>0</v>
      </c>
    </row>
    <row r="10" spans="1:7" x14ac:dyDescent="0.2">
      <c r="A10" s="31">
        <v>2</v>
      </c>
      <c r="B10" s="28" t="s">
        <v>67</v>
      </c>
      <c r="C10" s="29" t="s">
        <v>69</v>
      </c>
      <c r="D10" s="30">
        <v>1</v>
      </c>
      <c r="E10" s="30" t="s">
        <v>8</v>
      </c>
      <c r="F10" s="38"/>
      <c r="G10" s="19">
        <f t="shared" ref="G10" si="0">D10*F10</f>
        <v>0</v>
      </c>
    </row>
    <row r="11" spans="1:7" x14ac:dyDescent="0.2">
      <c r="A11" s="31">
        <v>3</v>
      </c>
      <c r="B11" s="28" t="s">
        <v>65</v>
      </c>
      <c r="C11" s="29" t="s">
        <v>56</v>
      </c>
      <c r="D11" s="30">
        <v>1</v>
      </c>
      <c r="E11" s="30" t="s">
        <v>8</v>
      </c>
      <c r="F11" s="38"/>
      <c r="G11" s="19">
        <f t="shared" ref="G11" si="1">D11*F11</f>
        <v>0</v>
      </c>
    </row>
    <row r="12" spans="1:7" ht="24" x14ac:dyDescent="0.2">
      <c r="A12" s="31">
        <v>4</v>
      </c>
      <c r="B12" s="28" t="s">
        <v>65</v>
      </c>
      <c r="C12" s="29" t="s">
        <v>57</v>
      </c>
      <c r="D12" s="30">
        <v>1</v>
      </c>
      <c r="E12" s="30" t="s">
        <v>8</v>
      </c>
      <c r="F12" s="38"/>
      <c r="G12" s="19">
        <f t="shared" ref="G12" si="2">D12*F12</f>
        <v>0</v>
      </c>
    </row>
    <row r="13" spans="1:7" x14ac:dyDescent="0.2">
      <c r="A13" s="18">
        <v>5</v>
      </c>
      <c r="B13" s="28" t="s">
        <v>30</v>
      </c>
      <c r="C13" s="29" t="s">
        <v>31</v>
      </c>
      <c r="D13" s="30">
        <v>1</v>
      </c>
      <c r="E13" s="30" t="s">
        <v>8</v>
      </c>
      <c r="F13" s="38"/>
      <c r="G13" s="19">
        <f t="shared" ref="G13:G26" si="3">D13*F13</f>
        <v>0</v>
      </c>
    </row>
    <row r="14" spans="1:7" x14ac:dyDescent="0.2">
      <c r="A14" s="18">
        <v>6</v>
      </c>
      <c r="B14" s="28" t="s">
        <v>32</v>
      </c>
      <c r="C14" s="29" t="s">
        <v>21</v>
      </c>
      <c r="D14" s="30">
        <v>100</v>
      </c>
      <c r="E14" s="30" t="s">
        <v>8</v>
      </c>
      <c r="F14" s="38"/>
      <c r="G14" s="19">
        <f t="shared" si="3"/>
        <v>0</v>
      </c>
    </row>
    <row r="15" spans="1:7" ht="24" x14ac:dyDescent="0.2">
      <c r="A15" s="18">
        <v>7</v>
      </c>
      <c r="B15" s="28" t="s">
        <v>35</v>
      </c>
      <c r="C15" s="29" t="s">
        <v>33</v>
      </c>
      <c r="D15" s="30">
        <v>64</v>
      </c>
      <c r="E15" s="30" t="s">
        <v>8</v>
      </c>
      <c r="F15" s="38"/>
      <c r="G15" s="19">
        <f t="shared" si="3"/>
        <v>0</v>
      </c>
    </row>
    <row r="16" spans="1:7" ht="36" x14ac:dyDescent="0.2">
      <c r="A16" s="18">
        <v>8</v>
      </c>
      <c r="B16" s="28" t="s">
        <v>36</v>
      </c>
      <c r="C16" s="29" t="s">
        <v>58</v>
      </c>
      <c r="D16" s="30">
        <v>143</v>
      </c>
      <c r="E16" s="30" t="s">
        <v>8</v>
      </c>
      <c r="F16" s="38"/>
      <c r="G16" s="19">
        <f t="shared" si="3"/>
        <v>0</v>
      </c>
    </row>
    <row r="17" spans="1:7" ht="36" x14ac:dyDescent="0.2">
      <c r="A17" s="18">
        <v>9</v>
      </c>
      <c r="B17" s="28" t="s">
        <v>37</v>
      </c>
      <c r="C17" s="29" t="s">
        <v>59</v>
      </c>
      <c r="D17" s="30">
        <v>5</v>
      </c>
      <c r="E17" s="30" t="s">
        <v>8</v>
      </c>
      <c r="F17" s="38"/>
      <c r="G17" s="19">
        <f t="shared" si="3"/>
        <v>0</v>
      </c>
    </row>
    <row r="18" spans="1:7" ht="24" x14ac:dyDescent="0.2">
      <c r="A18" s="18">
        <v>10</v>
      </c>
      <c r="B18" s="28" t="s">
        <v>38</v>
      </c>
      <c r="C18" s="29" t="s">
        <v>34</v>
      </c>
      <c r="D18" s="30">
        <v>18</v>
      </c>
      <c r="E18" s="30" t="s">
        <v>8</v>
      </c>
      <c r="F18" s="38"/>
      <c r="G18" s="19">
        <f t="shared" si="3"/>
        <v>0</v>
      </c>
    </row>
    <row r="19" spans="1:7" x14ac:dyDescent="0.2">
      <c r="A19" s="18">
        <v>11</v>
      </c>
      <c r="B19" s="28" t="s">
        <v>39</v>
      </c>
      <c r="C19" s="29" t="s">
        <v>22</v>
      </c>
      <c r="D19" s="30">
        <v>19</v>
      </c>
      <c r="E19" s="30" t="s">
        <v>8</v>
      </c>
      <c r="F19" s="38"/>
      <c r="G19" s="19">
        <f t="shared" si="3"/>
        <v>0</v>
      </c>
    </row>
    <row r="20" spans="1:7" x14ac:dyDescent="0.2">
      <c r="A20" s="18">
        <v>12</v>
      </c>
      <c r="B20" s="28" t="s">
        <v>39</v>
      </c>
      <c r="C20" s="29" t="s">
        <v>43</v>
      </c>
      <c r="D20" s="30">
        <v>1</v>
      </c>
      <c r="E20" s="30" t="s">
        <v>8</v>
      </c>
      <c r="F20" s="38"/>
      <c r="G20" s="19">
        <f t="shared" si="3"/>
        <v>0</v>
      </c>
    </row>
    <row r="21" spans="1:7" ht="24" x14ac:dyDescent="0.2">
      <c r="A21" s="18">
        <v>13</v>
      </c>
      <c r="B21" s="28" t="s">
        <v>23</v>
      </c>
      <c r="C21" s="29" t="s">
        <v>40</v>
      </c>
      <c r="D21" s="30">
        <v>1</v>
      </c>
      <c r="E21" s="30" t="s">
        <v>8</v>
      </c>
      <c r="F21" s="38"/>
      <c r="G21" s="19">
        <f t="shared" si="3"/>
        <v>0</v>
      </c>
    </row>
    <row r="22" spans="1:7" x14ac:dyDescent="0.2">
      <c r="A22" s="18">
        <v>14</v>
      </c>
      <c r="B22" s="28" t="s">
        <v>41</v>
      </c>
      <c r="C22" s="29" t="s">
        <v>60</v>
      </c>
      <c r="D22" s="30">
        <v>1</v>
      </c>
      <c r="E22" s="30" t="s">
        <v>8</v>
      </c>
      <c r="F22" s="38"/>
      <c r="G22" s="19">
        <f t="shared" si="3"/>
        <v>0</v>
      </c>
    </row>
    <row r="23" spans="1:7" ht="24" x14ac:dyDescent="0.2">
      <c r="A23" s="18">
        <v>15</v>
      </c>
      <c r="B23" s="28" t="s">
        <v>24</v>
      </c>
      <c r="C23" s="29" t="s">
        <v>53</v>
      </c>
      <c r="D23" s="30">
        <v>1</v>
      </c>
      <c r="E23" s="30" t="s">
        <v>8</v>
      </c>
      <c r="F23" s="38"/>
      <c r="G23" s="19">
        <f t="shared" ref="G23:G24" si="4">D23*F23</f>
        <v>0</v>
      </c>
    </row>
    <row r="24" spans="1:7" ht="24" x14ac:dyDescent="0.2">
      <c r="A24" s="18">
        <v>16</v>
      </c>
      <c r="B24" s="28" t="s">
        <v>63</v>
      </c>
      <c r="C24" s="29" t="s">
        <v>70</v>
      </c>
      <c r="D24" s="30">
        <v>1600</v>
      </c>
      <c r="E24" s="30" t="s">
        <v>61</v>
      </c>
      <c r="F24" s="38"/>
      <c r="G24" s="19">
        <f t="shared" si="4"/>
        <v>0</v>
      </c>
    </row>
    <row r="25" spans="1:7" ht="24" x14ac:dyDescent="0.2">
      <c r="A25" s="18">
        <v>17</v>
      </c>
      <c r="B25" s="28" t="s">
        <v>64</v>
      </c>
      <c r="C25" s="29" t="s">
        <v>62</v>
      </c>
      <c r="D25" s="30">
        <v>1400</v>
      </c>
      <c r="E25" s="30" t="s">
        <v>61</v>
      </c>
      <c r="F25" s="38"/>
      <c r="G25" s="19">
        <f t="shared" si="3"/>
        <v>0</v>
      </c>
    </row>
    <row r="26" spans="1:7" x14ac:dyDescent="0.2">
      <c r="A26" s="18">
        <v>18</v>
      </c>
      <c r="B26" s="28" t="s">
        <v>19</v>
      </c>
      <c r="C26" s="29" t="s">
        <v>25</v>
      </c>
      <c r="D26" s="30">
        <v>1</v>
      </c>
      <c r="E26" s="30" t="s">
        <v>12</v>
      </c>
      <c r="F26" s="38"/>
      <c r="G26" s="19">
        <f t="shared" si="3"/>
        <v>0</v>
      </c>
    </row>
    <row r="27" spans="1:7" ht="15" x14ac:dyDescent="0.25">
      <c r="A27" s="3"/>
      <c r="B27" s="3"/>
      <c r="C27" s="8" t="s">
        <v>15</v>
      </c>
      <c r="D27" s="9"/>
      <c r="E27" s="9"/>
      <c r="F27" s="9"/>
      <c r="G27" s="12">
        <f>SUM(G9:G26)</f>
        <v>0</v>
      </c>
    </row>
    <row r="28" spans="1:7" x14ac:dyDescent="0.2">
      <c r="B28" s="14"/>
      <c r="C28" s="2"/>
      <c r="D28" s="5"/>
      <c r="E28" s="5"/>
      <c r="F28" s="5"/>
      <c r="G28" s="4"/>
    </row>
    <row r="29" spans="1:7" ht="15.75" x14ac:dyDescent="0.25">
      <c r="A29" s="10"/>
      <c r="B29" s="10"/>
      <c r="C29" s="11" t="s">
        <v>16</v>
      </c>
      <c r="D29" s="10"/>
      <c r="E29" s="10"/>
      <c r="F29" s="10"/>
      <c r="G29" s="10"/>
    </row>
    <row r="30" spans="1:7" x14ac:dyDescent="0.2">
      <c r="A30" s="6" t="s">
        <v>0</v>
      </c>
      <c r="B30" s="6" t="s">
        <v>1</v>
      </c>
      <c r="C30" s="6" t="s">
        <v>2</v>
      </c>
      <c r="D30" s="13" t="s">
        <v>3</v>
      </c>
      <c r="E30" s="13" t="s">
        <v>6</v>
      </c>
      <c r="F30" s="7" t="s">
        <v>4</v>
      </c>
      <c r="G30" s="7" t="s">
        <v>18</v>
      </c>
    </row>
    <row r="31" spans="1:7" ht="37.9" customHeight="1" x14ac:dyDescent="0.2">
      <c r="A31" s="18">
        <v>1</v>
      </c>
      <c r="B31" s="18" t="s">
        <v>20</v>
      </c>
      <c r="C31" s="37" t="s">
        <v>42</v>
      </c>
      <c r="D31" s="31">
        <v>1</v>
      </c>
      <c r="E31" s="32" t="s">
        <v>12</v>
      </c>
      <c r="F31" s="38"/>
      <c r="G31" s="19">
        <f>D31*F31</f>
        <v>0</v>
      </c>
    </row>
    <row r="32" spans="1:7" x14ac:dyDescent="0.2">
      <c r="A32" s="18">
        <v>2</v>
      </c>
      <c r="B32" s="18" t="s">
        <v>20</v>
      </c>
      <c r="C32" s="37" t="s">
        <v>44</v>
      </c>
      <c r="D32" s="31">
        <v>120</v>
      </c>
      <c r="E32" s="32" t="s">
        <v>71</v>
      </c>
      <c r="F32" s="38"/>
      <c r="G32" s="19">
        <f t="shared" ref="G32:G38" si="5">D32*F32</f>
        <v>0</v>
      </c>
    </row>
    <row r="33" spans="1:7" ht="24" x14ac:dyDescent="0.2">
      <c r="A33" s="18">
        <v>3</v>
      </c>
      <c r="B33" s="18" t="s">
        <v>20</v>
      </c>
      <c r="C33" s="37" t="s">
        <v>66</v>
      </c>
      <c r="D33" s="31">
        <v>180</v>
      </c>
      <c r="E33" s="32" t="s">
        <v>71</v>
      </c>
      <c r="F33" s="38"/>
      <c r="G33" s="19">
        <f>D33*F33</f>
        <v>0</v>
      </c>
    </row>
    <row r="34" spans="1:7" x14ac:dyDescent="0.2">
      <c r="A34" s="18">
        <v>4</v>
      </c>
      <c r="B34" s="18" t="s">
        <v>26</v>
      </c>
      <c r="C34" s="37" t="s">
        <v>49</v>
      </c>
      <c r="D34" s="31">
        <v>80</v>
      </c>
      <c r="E34" s="32" t="s">
        <v>71</v>
      </c>
      <c r="F34" s="38"/>
      <c r="G34" s="19">
        <f t="shared" si="5"/>
        <v>0</v>
      </c>
    </row>
    <row r="35" spans="1:7" x14ac:dyDescent="0.2">
      <c r="A35" s="18">
        <v>5</v>
      </c>
      <c r="B35" s="18" t="s">
        <v>26</v>
      </c>
      <c r="C35" s="37" t="s">
        <v>45</v>
      </c>
      <c r="D35" s="31">
        <v>32</v>
      </c>
      <c r="E35" s="32" t="s">
        <v>71</v>
      </c>
      <c r="F35" s="38"/>
      <c r="G35" s="19">
        <f t="shared" si="5"/>
        <v>0</v>
      </c>
    </row>
    <row r="36" spans="1:7" x14ac:dyDescent="0.2">
      <c r="A36" s="18">
        <v>6</v>
      </c>
      <c r="B36" s="18" t="s">
        <v>26</v>
      </c>
      <c r="C36" s="37" t="s">
        <v>46</v>
      </c>
      <c r="D36" s="31">
        <v>32</v>
      </c>
      <c r="E36" s="32" t="s">
        <v>71</v>
      </c>
      <c r="F36" s="38"/>
      <c r="G36" s="19">
        <f t="shared" si="5"/>
        <v>0</v>
      </c>
    </row>
    <row r="37" spans="1:7" x14ac:dyDescent="0.2">
      <c r="A37" s="18">
        <v>7</v>
      </c>
      <c r="B37" s="18" t="s">
        <v>26</v>
      </c>
      <c r="C37" s="37" t="s">
        <v>47</v>
      </c>
      <c r="D37" s="31">
        <v>8</v>
      </c>
      <c r="E37" s="32" t="s">
        <v>71</v>
      </c>
      <c r="F37" s="38"/>
      <c r="G37" s="19">
        <f t="shared" si="5"/>
        <v>0</v>
      </c>
    </row>
    <row r="38" spans="1:7" ht="37.15" customHeight="1" x14ac:dyDescent="0.2">
      <c r="A38" s="18">
        <v>8</v>
      </c>
      <c r="B38" s="18" t="s">
        <v>26</v>
      </c>
      <c r="C38" s="37" t="s">
        <v>54</v>
      </c>
      <c r="D38" s="31">
        <v>88</v>
      </c>
      <c r="E38" s="32" t="s">
        <v>71</v>
      </c>
      <c r="F38" s="38"/>
      <c r="G38" s="19">
        <f t="shared" si="5"/>
        <v>0</v>
      </c>
    </row>
    <row r="39" spans="1:7" ht="15" x14ac:dyDescent="0.25">
      <c r="A39" s="3"/>
      <c r="B39" s="3"/>
      <c r="C39" s="8" t="s">
        <v>15</v>
      </c>
      <c r="D39" s="9"/>
      <c r="E39" s="9"/>
      <c r="F39" s="9"/>
      <c r="G39" s="12">
        <f>SUM(G31:G38)</f>
        <v>0</v>
      </c>
    </row>
    <row r="40" spans="1:7" x14ac:dyDescent="0.2">
      <c r="B40" s="14"/>
      <c r="C40" s="2"/>
      <c r="D40" s="5"/>
      <c r="E40" s="5"/>
      <c r="F40" s="5"/>
      <c r="G40" s="4"/>
    </row>
    <row r="41" spans="1:7" ht="15.75" x14ac:dyDescent="0.25">
      <c r="A41" s="10"/>
      <c r="B41" s="10"/>
      <c r="C41" s="11" t="s">
        <v>17</v>
      </c>
      <c r="D41" s="10"/>
      <c r="E41" s="10"/>
      <c r="F41" s="10"/>
      <c r="G41" s="10"/>
    </row>
    <row r="42" spans="1:7" x14ac:dyDescent="0.2">
      <c r="A42" s="6" t="s">
        <v>0</v>
      </c>
      <c r="B42" s="6" t="s">
        <v>1</v>
      </c>
      <c r="C42" s="6" t="s">
        <v>2</v>
      </c>
      <c r="D42" s="13" t="s">
        <v>3</v>
      </c>
      <c r="E42" s="13" t="s">
        <v>6</v>
      </c>
      <c r="F42" s="7" t="s">
        <v>4</v>
      </c>
      <c r="G42" s="7" t="s">
        <v>18</v>
      </c>
    </row>
    <row r="43" spans="1:7" ht="13.9" customHeight="1" x14ac:dyDescent="0.2">
      <c r="A43" s="18">
        <v>1</v>
      </c>
      <c r="B43" s="20" t="s">
        <v>10</v>
      </c>
      <c r="C43" s="29" t="s">
        <v>28</v>
      </c>
      <c r="D43" s="18">
        <v>170</v>
      </c>
      <c r="E43" s="18" t="s">
        <v>71</v>
      </c>
      <c r="F43" s="38"/>
      <c r="G43" s="19">
        <f>D43*F43</f>
        <v>0</v>
      </c>
    </row>
    <row r="44" spans="1:7" x14ac:dyDescent="0.2">
      <c r="A44" s="18">
        <v>2</v>
      </c>
      <c r="B44" s="20" t="s">
        <v>9</v>
      </c>
      <c r="C44" s="29" t="s">
        <v>27</v>
      </c>
      <c r="D44" s="18">
        <v>32</v>
      </c>
      <c r="E44" s="18" t="s">
        <v>71</v>
      </c>
      <c r="F44" s="38"/>
      <c r="G44" s="19">
        <f t="shared" ref="G44:G49" si="6">D44*F44</f>
        <v>0</v>
      </c>
    </row>
    <row r="45" spans="1:7" x14ac:dyDescent="0.2">
      <c r="A45" s="18">
        <v>3</v>
      </c>
      <c r="B45" s="20" t="s">
        <v>9</v>
      </c>
      <c r="C45" s="29" t="s">
        <v>50</v>
      </c>
      <c r="D45" s="18">
        <v>32</v>
      </c>
      <c r="E45" s="18" t="s">
        <v>71</v>
      </c>
      <c r="F45" s="38"/>
      <c r="G45" s="19">
        <f t="shared" si="6"/>
        <v>0</v>
      </c>
    </row>
    <row r="46" spans="1:7" x14ac:dyDescent="0.2">
      <c r="A46" s="18">
        <v>4</v>
      </c>
      <c r="B46" s="20" t="s">
        <v>17</v>
      </c>
      <c r="C46" s="29" t="s">
        <v>51</v>
      </c>
      <c r="D46" s="18">
        <v>16</v>
      </c>
      <c r="E46" s="18" t="s">
        <v>71</v>
      </c>
      <c r="F46" s="38"/>
      <c r="G46" s="19">
        <f t="shared" si="6"/>
        <v>0</v>
      </c>
    </row>
    <row r="47" spans="1:7" x14ac:dyDescent="0.2">
      <c r="A47" s="18">
        <v>5</v>
      </c>
      <c r="B47" s="20" t="s">
        <v>17</v>
      </c>
      <c r="C47" s="29" t="s">
        <v>52</v>
      </c>
      <c r="D47" s="18">
        <v>10</v>
      </c>
      <c r="E47" s="18" t="s">
        <v>71</v>
      </c>
      <c r="F47" s="38"/>
      <c r="G47" s="19">
        <f t="shared" si="6"/>
        <v>0</v>
      </c>
    </row>
    <row r="48" spans="1:7" x14ac:dyDescent="0.2">
      <c r="A48" s="18">
        <v>6</v>
      </c>
      <c r="B48" s="20" t="s">
        <v>11</v>
      </c>
      <c r="C48" s="29" t="s">
        <v>48</v>
      </c>
      <c r="D48" s="18">
        <v>1</v>
      </c>
      <c r="E48" s="18" t="s">
        <v>12</v>
      </c>
      <c r="F48" s="38"/>
      <c r="G48" s="19">
        <f t="shared" si="6"/>
        <v>0</v>
      </c>
    </row>
    <row r="49" spans="1:7" x14ac:dyDescent="0.2">
      <c r="A49" s="18">
        <v>7</v>
      </c>
      <c r="B49" s="20" t="s">
        <v>74</v>
      </c>
      <c r="C49" s="29" t="s">
        <v>75</v>
      </c>
      <c r="D49" s="18">
        <v>1</v>
      </c>
      <c r="E49" s="18" t="s">
        <v>12</v>
      </c>
      <c r="F49" s="38"/>
      <c r="G49" s="19">
        <f t="shared" si="6"/>
        <v>0</v>
      </c>
    </row>
    <row r="50" spans="1:7" ht="15" x14ac:dyDescent="0.25">
      <c r="A50" s="3"/>
      <c r="B50" s="3"/>
      <c r="C50" s="8" t="s">
        <v>15</v>
      </c>
      <c r="D50" s="9"/>
      <c r="E50" s="9"/>
      <c r="F50" s="9"/>
      <c r="G50" s="12">
        <f>SUM(G43:G49)</f>
        <v>0</v>
      </c>
    </row>
    <row r="51" spans="1:7" ht="15" x14ac:dyDescent="0.25">
      <c r="A51" s="33"/>
      <c r="B51" s="33"/>
      <c r="C51" s="34"/>
      <c r="D51" s="35"/>
      <c r="E51" s="35"/>
      <c r="F51" s="35"/>
      <c r="G51" s="36"/>
    </row>
    <row r="52" spans="1:7" ht="15" x14ac:dyDescent="0.25">
      <c r="A52" s="33"/>
      <c r="B52" s="33"/>
      <c r="C52" s="34"/>
      <c r="D52" s="35"/>
      <c r="E52" s="35"/>
      <c r="F52" s="35"/>
      <c r="G52" s="36"/>
    </row>
    <row r="53" spans="1:7" ht="15.75" x14ac:dyDescent="0.25">
      <c r="C53" s="1" t="s">
        <v>5</v>
      </c>
      <c r="F53" s="26"/>
      <c r="G53" s="23">
        <f>G27+G39+G50</f>
        <v>0</v>
      </c>
    </row>
    <row r="54" spans="1:7" ht="15.75" x14ac:dyDescent="0.25">
      <c r="C54" s="1" t="s">
        <v>13</v>
      </c>
      <c r="E54" s="25"/>
      <c r="F54" s="27"/>
      <c r="G54" s="24">
        <f>G53*0.21</f>
        <v>0</v>
      </c>
    </row>
    <row r="55" spans="1:7" ht="15.75" x14ac:dyDescent="0.25">
      <c r="C55" s="1" t="s">
        <v>7</v>
      </c>
      <c r="G55" s="23">
        <f>G53+G54</f>
        <v>0</v>
      </c>
    </row>
    <row r="56" spans="1:7" x14ac:dyDescent="0.2">
      <c r="G56" s="22"/>
    </row>
    <row r="58" spans="1:7" x14ac:dyDescent="0.2">
      <c r="B58" s="16"/>
      <c r="C58" s="16"/>
      <c r="D58" s="16"/>
      <c r="E58" s="16"/>
      <c r="F58" s="17"/>
      <c r="G58" s="21"/>
    </row>
    <row r="59" spans="1:7" x14ac:dyDescent="0.2">
      <c r="B59" s="16"/>
      <c r="C59" s="16"/>
      <c r="D59" s="16"/>
      <c r="E59" s="16"/>
      <c r="F59" s="17"/>
      <c r="G59" s="21"/>
    </row>
    <row r="60" spans="1:7" x14ac:dyDescent="0.2">
      <c r="A60" s="15"/>
      <c r="B60" s="16"/>
      <c r="C60" s="16"/>
      <c r="D60" s="16"/>
      <c r="E60" s="16"/>
      <c r="F60" s="17"/>
      <c r="G60" s="21"/>
    </row>
    <row r="61" spans="1:7" x14ac:dyDescent="0.2">
      <c r="A61" s="15"/>
      <c r="B61" s="16"/>
      <c r="C61" s="16"/>
      <c r="D61" s="16"/>
      <c r="E61" s="16"/>
      <c r="F61" s="17"/>
      <c r="G61" s="21"/>
    </row>
  </sheetData>
  <mergeCells count="4">
    <mergeCell ref="A6:G6"/>
    <mergeCell ref="A2:G2"/>
    <mergeCell ref="A4:B4"/>
    <mergeCell ref="C4:G4"/>
  </mergeCells>
  <phoneticPr fontId="0" type="noConversion"/>
  <printOptions horizontalCentered="1"/>
  <pageMargins left="0.43307086614173229" right="0.27559055118110237" top="0.9055118110236221" bottom="1.0236220472440944" header="0.51181102362204722" footer="0.51181102362204722"/>
  <pageSetup paperSize="9" scale="73" orientation="portrait" r:id="rId1"/>
  <headerFooter alignWithMargins="0">
    <oddFooter>&amp;Cstrana &amp;P z &amp;N</oddFooter>
  </headerFooter>
  <rowBreaks count="1" manualBreakCount="1">
    <brk id="62" max="6" man="1"/>
  </rowBreaks>
</worksheet>
</file>

<file path=docMetadata/LabelInfo.xml><?xml version="1.0" encoding="utf-8"?>
<clbl:labelList xmlns:clbl="http://schemas.microsoft.com/office/2020/mipLabelMetadata">
  <clbl:label id="{690ebb53-23a2-471a-9c6e-17bd0d11311e}" enabled="1" method="Standard" siteId="{418bc066-1b00-4aad-ad98-9ead95bb26a9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Výkaz</vt:lpstr>
      <vt:lpstr>Výkaz!Oblast_tisku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Tučková Monika</cp:lastModifiedBy>
  <cp:lastPrinted>2025-05-21T15:11:00Z</cp:lastPrinted>
  <dcterms:created xsi:type="dcterms:W3CDTF">1998-09-16T08:22:29Z</dcterms:created>
  <dcterms:modified xsi:type="dcterms:W3CDTF">2025-08-27T06:47:51Z</dcterms:modified>
</cp:coreProperties>
</file>