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ZAKÁZKY\2024\06_DNS_Drogisticke_zbozi_24-31\VYZVY\13_Drog_pap_RD\01_ZD\"/>
    </mc:Choice>
  </mc:AlternateContent>
  <xr:revisionPtr revIDLastSave="0" documentId="13_ncr:1_{8BA4FB57-1CCA-49EE-9692-D9571B6E2173}" xr6:coauthVersionLast="47" xr6:coauthVersionMax="47" xr10:uidLastSave="{00000000-0000-0000-0000-000000000000}"/>
  <bookViews>
    <workbookView xWindow="900" yWindow="1140" windowWidth="18300" windowHeight="9640" xr2:uid="{00000000-000D-0000-FFFF-FFFF00000000}"/>
  </bookViews>
  <sheets>
    <sheet name="Papírová hygi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O8" i="1"/>
  <c r="O7" i="1"/>
  <c r="O47" i="1"/>
  <c r="M47" i="1"/>
  <c r="O44" i="1"/>
  <c r="M44" i="1"/>
  <c r="O21" i="1"/>
  <c r="M21" i="1"/>
  <c r="O14" i="1" l="1"/>
  <c r="M14" i="1"/>
  <c r="M45" i="1"/>
  <c r="O45" i="1"/>
  <c r="O43" i="1"/>
  <c r="O42" i="1"/>
  <c r="M43" i="1"/>
  <c r="M42" i="1"/>
  <c r="O28" i="1"/>
  <c r="O27" i="1"/>
  <c r="M28" i="1"/>
  <c r="M27" i="1"/>
  <c r="M20" i="1" l="1"/>
  <c r="M22" i="1"/>
  <c r="M23" i="1"/>
  <c r="M24" i="1"/>
  <c r="M25" i="1"/>
  <c r="M26" i="1"/>
  <c r="M18" i="1"/>
  <c r="M19" i="1"/>
  <c r="M17" i="1"/>
  <c r="O51" i="1" l="1"/>
  <c r="M51" i="1"/>
  <c r="O46" i="1"/>
  <c r="M46" i="1"/>
  <c r="O50" i="1" l="1"/>
  <c r="O41" i="1"/>
  <c r="O40" i="1"/>
  <c r="O37" i="1"/>
  <c r="O36" i="1"/>
  <c r="O35" i="1"/>
  <c r="O34" i="1"/>
  <c r="O26" i="1"/>
  <c r="O25" i="1"/>
  <c r="O24" i="1"/>
  <c r="O23" i="1"/>
  <c r="O22" i="1"/>
  <c r="O20" i="1"/>
  <c r="O19" i="1"/>
  <c r="O18" i="1"/>
  <c r="O17" i="1"/>
  <c r="O9" i="1"/>
  <c r="O10" i="1"/>
  <c r="O11" i="1"/>
  <c r="O12" i="1"/>
  <c r="O13" i="1"/>
  <c r="M50" i="1"/>
  <c r="M41" i="1"/>
  <c r="M40" i="1"/>
  <c r="M37" i="1"/>
  <c r="M36" i="1"/>
  <c r="M35" i="1"/>
  <c r="M34" i="1"/>
  <c r="M13" i="1"/>
  <c r="M12" i="1"/>
  <c r="M11" i="1"/>
  <c r="M10" i="1"/>
  <c r="M9" i="1"/>
  <c r="M8" i="1"/>
  <c r="O52" i="1" l="1"/>
</calcChain>
</file>

<file path=xl/sharedStrings.xml><?xml version="1.0" encoding="utf-8"?>
<sst xmlns="http://schemas.openxmlformats.org/spreadsheetml/2006/main" count="296" uniqueCount="135">
  <si>
    <t>ID</t>
  </si>
  <si>
    <t>Stručná specifikace</t>
  </si>
  <si>
    <t>Šířka [mm]</t>
  </si>
  <si>
    <t>Ø role [mm]</t>
  </si>
  <si>
    <t>Položka</t>
  </si>
  <si>
    <t>Obchodní název</t>
  </si>
  <si>
    <t>Cena v Kč bez DPH</t>
  </si>
  <si>
    <t>za balení</t>
  </si>
  <si>
    <t>celkem za položku</t>
  </si>
  <si>
    <t>Hodnocená jednotka</t>
  </si>
  <si>
    <t>100m</t>
  </si>
  <si>
    <t>Sazba DPH [%]</t>
  </si>
  <si>
    <t>85-100</t>
  </si>
  <si>
    <t>HJ</t>
  </si>
  <si>
    <t>Legenda:</t>
  </si>
  <si>
    <t>- cena za toto množství bude předmětem hodnocení</t>
  </si>
  <si>
    <t>- průměr role nabízeného předmětu musí být v tomto intervalu</t>
  </si>
  <si>
    <t>MVB</t>
  </si>
  <si>
    <t>Maximální velikost balení</t>
  </si>
  <si>
    <t>NN 1 role [m]</t>
  </si>
  <si>
    <t>10 rolí</t>
  </si>
  <si>
    <t>VNB [role]</t>
  </si>
  <si>
    <t>za 1 roli</t>
  </si>
  <si>
    <t>VNB [ks]</t>
  </si>
  <si>
    <t>Velikost nabízeného balení</t>
  </si>
  <si>
    <t>VNB</t>
  </si>
  <si>
    <t>NN [m]</t>
  </si>
  <si>
    <t>Nabízený návin v metrech</t>
  </si>
  <si>
    <t>Průměr role v milimetrech</t>
  </si>
  <si>
    <t>- návin role v metrech, který uchazeč nabízí</t>
  </si>
  <si>
    <t>20 rolí</t>
  </si>
  <si>
    <t>100ks</t>
  </si>
  <si>
    <t>vytahovací, 2vrstvé, celulóza</t>
  </si>
  <si>
    <t>100 ks</t>
  </si>
  <si>
    <t>min. 19x19cm</t>
  </si>
  <si>
    <t>jednotlivá balení po 10 ks, 3vrstvé, celulóza</t>
  </si>
  <si>
    <t>Rozměr 1 kapesníčku</t>
  </si>
  <si>
    <t>NR [m]</t>
  </si>
  <si>
    <t>Návin role v metrech</t>
  </si>
  <si>
    <t>- návin role nabízeného předmětu</t>
  </si>
  <si>
    <t>min. NR [m]</t>
  </si>
  <si>
    <t>max. NR [m]</t>
  </si>
  <si>
    <t>Šířka v milimetrech</t>
  </si>
  <si>
    <t>1000 ks</t>
  </si>
  <si>
    <t>- šířka nabízeného předmětu musí být v uvedeném intervalu; u skládaných papírových ručníků šířka představuje otvor zásobníku</t>
  </si>
  <si>
    <t>za HJ</t>
  </si>
  <si>
    <t>PO [HJ]</t>
  </si>
  <si>
    <t>- přepokládaná spotřeba předmětu (ve stanovených hodnocených jednotkách)</t>
  </si>
  <si>
    <t>- počet jednotek (rolí, kusů, útržků), které uchazeč bude dodávat jako min. jednotku v objednávce (př. karton = 10 rolí)</t>
  </si>
  <si>
    <t>- max. počet jednotek (rolí, kusů, útržků), které uchazeč může dodávat jako min. jednotky v objednávce (př. karton = 10 rolí)</t>
  </si>
  <si>
    <t>Přepokládaný objem v HJ za období</t>
  </si>
  <si>
    <t>Pozn.: Účastníci vyplní ELEKTRONICKY pouze MODŘE zvýrazněná pole tohoto listu. V tabulce účastníci vyplní pouze obchodní název, nabízené balení, cenu za balení a jednotkové ceny položek.</t>
  </si>
  <si>
    <t>Recyklovaný, malá role, jednovrstvý, perforace, gramáž 1x25g/m2 ( ± 5% tolerance)</t>
  </si>
  <si>
    <t>Recyklovaný, malá role, jednovrstvý, perforace,  gramáž 1x25g/m2 ( ± 5% tolerance)</t>
  </si>
  <si>
    <t>Recyklovaný, malá role, dvouvrstvý, perforace, gramáž 2x17g/m2 ( ± 5% tolerance)</t>
  </si>
  <si>
    <t>100 % celulóza, malá role, dvouvrstvý, perforace, gramáž 2x17g/m2 ( ± 5% tolerance)</t>
  </si>
  <si>
    <t>Recyklovaný, velká role (JUMBO 190), 1 vrstva, gramáž 1x33g/m2 ( ± 5% tolerance)</t>
  </si>
  <si>
    <t>Recyklovaný, velká role (JUMBO 240), 1 vrstva, gramáž 1x33g/m2 ( ± 5% tolerance)</t>
  </si>
  <si>
    <t>Recyklovaný, velká role (JUMBO 280), 1 vrstva, gramáž 1x33g/m2 ( ± 5% tolerance)</t>
  </si>
  <si>
    <t>max. Ø role [mm]</t>
  </si>
  <si>
    <t>Recyklovaný, velká role (JUMBO 190), 2 vrstvy, gramáž 2x17g/m2 ( ± 5% tolerance)</t>
  </si>
  <si>
    <t>Recyklovaný, velká role (JUMBO 240), 2 vrstvy, gramáž 2x17g/m2 ( ± 5% tolerance)</t>
  </si>
  <si>
    <t>Recyklovaný, velká role (JUMBO 280), 2 vrstvy, gramáž 2x17g/m2 ( ± 5% tolerance)</t>
  </si>
  <si>
    <t>Celulóza 100%, velká role (JUMBO 190), 2 vrstvy, gramáž 2x17g/m2 ( ± 5% tolerance)</t>
  </si>
  <si>
    <t>Celulóza 100%, velká role (JUMBO 240), 2 vrstvy, gramáž 2x17g/m2 ( ± 5% tolerance),</t>
  </si>
  <si>
    <t>Celulóza 100%, velká role (JUMBO 280), 2 vrstvy, gramáž 2x17g/m2 (± 5% tolerance)</t>
  </si>
  <si>
    <t>papírové ručníky v roli, 1 vrstvé, barva bílá, minimální délka návinu 250 m, Ø role 190 mm, kompatibilní se sytémem zásobníků Katrin Systém XL (40735)</t>
  </si>
  <si>
    <t>200 ks</t>
  </si>
  <si>
    <t>papírové ručníky ZZ, 1 vrstvé, recyklát,vysoká savost, gramáž 1x37g/m2 (± 5% tolerance), barva neutrální/šedá</t>
  </si>
  <si>
    <t>Papírové ručníky ZZ, 2 vrstvé, recyklát, vysoká savost, gramáž 2x21g/m2 (tolerance ±5%), barva neutrální/šedá</t>
  </si>
  <si>
    <t>Papírové ručníky skládané ZZ, 2 vrstvé, celulóza, gramáž 2x21g/m2 (tolerance ±5%), vysoká savost</t>
  </si>
  <si>
    <t xml:space="preserve"> Papírové ručníky v roli, 2 vrstvé, barva bílá, vysoká savost</t>
  </si>
  <si>
    <t>papírové ručníky v roli, 2 vrstvé, barva bílá,  vysoká savost</t>
  </si>
  <si>
    <t>celulóza min. 70%, 2vrstvé, perforace, rozměry útržku min. 20x20cm, vysoká savost</t>
  </si>
  <si>
    <t>60 rolí</t>
  </si>
  <si>
    <t>Papírové ručníky ZZ, 1 vrstvé, celulóza, gramáž 1x37g/m2 (± 5% tolerance),  vysoká savost</t>
  </si>
  <si>
    <t xml:space="preserve">Délka [mm] </t>
  </si>
  <si>
    <t xml:space="preserve">Šířka [mm] </t>
  </si>
  <si>
    <t>200-250</t>
  </si>
  <si>
    <t>50 rolí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</si>
  <si>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</si>
  <si>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recykl, 1V, 45m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</si>
  <si>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</si>
  <si>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40m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</si>
  <si>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</si>
  <si>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</si>
  <si>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50m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</si>
  <si>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3V, 30m</t>
    </r>
  </si>
  <si>
    <t>100 % celulóza, malá role, třívrstvý, perforace, gramáž 3x15,5g/m2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</si>
  <si>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recykl, 1V,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</si>
  <si>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</si>
  <si>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</si>
  <si>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</si>
  <si>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230</t>
    </r>
  </si>
  <si>
    <t>Recyklovaný, velká role (JUMBO 230), 2 vrstvy, gramáž 2x17g/m2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</si>
  <si>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</si>
  <si>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</si>
  <si>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</si>
  <si>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</si>
  <si>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280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</si>
  <si>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T9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</si>
  <si>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T8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</si>
  <si>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</si>
  <si>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2V,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</si>
  <si>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cel</t>
    </r>
  </si>
  <si>
    <r>
      <t>Papírové ručníky,</t>
    </r>
    <r>
      <rPr>
        <b/>
        <sz val="10"/>
        <color theme="1"/>
        <rFont val="Calibri"/>
        <family val="2"/>
        <charset val="238"/>
        <scheme val="minor"/>
      </rPr>
      <t xml:space="preserve"> ZZ, 2V, cel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</si>
  <si>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50m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</si>
  <si>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100m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</si>
  <si>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Katrin syst. XL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</si>
  <si>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M3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</si>
  <si>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M1</t>
    </r>
  </si>
  <si>
    <r>
      <t>Kuchyňské utěrky</t>
    </r>
    <r>
      <rPr>
        <b/>
        <sz val="10"/>
        <color theme="1"/>
        <rFont val="Calibri"/>
        <family val="2"/>
        <charset val="238"/>
        <scheme val="minor"/>
      </rPr>
      <t xml:space="preserve"> v roli Standard, 10m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</si>
  <si>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Maxi, 20m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</si>
  <si>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XXL, 55m</t>
    </r>
  </si>
  <si>
    <t>celulóza min. 70%, 2vrstvé, perforace, vysoká savost</t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</si>
  <si>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vytahovací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</si>
  <si>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balené</t>
    </r>
  </si>
  <si>
    <t>12 rolí</t>
  </si>
  <si>
    <t>200-230</t>
  </si>
  <si>
    <t>5000 ks</t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</si>
  <si>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SmartOne - T9</t>
    </r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</si>
  <si>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 One T8</t>
    </r>
  </si>
  <si>
    <t>Papírové ručníky v roli - středový odvin, 1 vrstvé, barva bílá, Ø role 140 mm, vysoká savost, kopatibilní se systémem zásobníků Tork systém M1</t>
  </si>
  <si>
    <t>Papírové ručníky v roli - středový odvin, 1 vrstvé, barva bílá, Ø role 130 mm, vysoká savost, kopatibilní se systémem zásobníků Tork Mini Reflex, systém M3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</si>
  <si>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do zásobníků - skládaný</t>
    </r>
  </si>
  <si>
    <t>Skládaný do zásobníků, 2 vrstvy, gramáž 2x17g/m2, barva neutrální</t>
  </si>
  <si>
    <t>100-115</t>
  </si>
  <si>
    <t>170-220</t>
  </si>
  <si>
    <t>Dynamický nákupní systém na dodávky drogistického zboží 2024-2031</t>
  </si>
  <si>
    <t>Specifikace předmětu plnění, Předloha pro zpracování nabídkové ceny</t>
  </si>
  <si>
    <t>NABÍDKOVÁ CENA  v Kč bez DPH</t>
  </si>
  <si>
    <t>Příloha č. 3 Výzvy k podání nabídky</t>
  </si>
  <si>
    <t>Objednací kódy</t>
  </si>
  <si>
    <t>cena za celé balení nabízené dodavatelem</t>
  </si>
  <si>
    <t>Červeně označená pole není dodavatel povinen vyplnit v rámci nabídky. Bude-li to pro způsob objednávání nutné, doplní je až vybraný dodavatel před podpisem rámcové dohody.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</si>
</sst>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9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 applyProtection="1">
      <alignment vertical="center" wrapText="1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49" fontId="3" fillId="5" borderId="1" xfId="0" applyNumberFormat="1" applyFont="1" applyFill="1" applyBorder="1" applyAlignment="1" applyProtection="1">
      <alignment vertical="center" wrapText="1"/>
      <protection locked="0"/>
    </xf>
    <xf numFmtId="164" fontId="4" fillId="5" borderId="1" xfId="0" applyNumberFormat="1" applyFont="1" applyFill="1" applyBorder="1" applyAlignment="1" applyProtection="1">
      <alignment vertical="center" shrinkToFi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44" fontId="12" fillId="5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8" xfId="0" applyNumberFormat="1" applyFont="1" applyBorder="1" applyAlignment="1">
      <alignment vertical="center" shrinkToFit="1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right" vertical="center" wrapText="1"/>
    </xf>
    <xf numFmtId="164" fontId="3" fillId="0" borderId="34" xfId="0" applyNumberFormat="1" applyFont="1" applyBorder="1" applyAlignment="1">
      <alignment vertical="center" shrinkToFit="1"/>
    </xf>
    <xf numFmtId="164" fontId="3" fillId="0" borderId="35" xfId="0" applyNumberFormat="1" applyFont="1" applyBorder="1" applyAlignment="1">
      <alignment vertical="center" shrinkToFit="1"/>
    </xf>
    <xf numFmtId="164" fontId="5" fillId="4" borderId="26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49" fontId="3" fillId="0" borderId="0" xfId="0" applyNumberFormat="1" applyFont="1" applyAlignment="1">
      <alignment vertical="center"/>
    </xf>
    <xf numFmtId="49" fontId="3" fillId="5" borderId="16" xfId="0" applyNumberFormat="1" applyFont="1" applyFill="1" applyBorder="1" applyAlignment="1" applyProtection="1">
      <alignment vertical="center" wrapText="1" shrinkToFit="1"/>
      <protection locked="0"/>
    </xf>
    <xf numFmtId="164" fontId="20" fillId="7" borderId="1" xfId="0" applyNumberFormat="1" applyFont="1" applyFill="1" applyBorder="1" applyAlignment="1" applyProtection="1">
      <alignment vertical="center" shrinkToFit="1"/>
      <protection locked="0"/>
    </xf>
    <xf numFmtId="3" fontId="19" fillId="6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3" fillId="9" borderId="32" xfId="0" applyNumberFormat="1" applyFont="1" applyFill="1" applyBorder="1" applyAlignment="1" applyProtection="1">
      <alignment horizontal="center" vertical="center"/>
      <protection locked="0"/>
    </xf>
    <xf numFmtId="164" fontId="20" fillId="4" borderId="5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10" borderId="10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1" borderId="36" xfId="0" applyFont="1" applyFill="1" applyBorder="1" applyAlignment="1" applyProtection="1">
      <alignment horizontal="center" vertical="center"/>
      <protection locked="0"/>
    </xf>
    <xf numFmtId="164" fontId="0" fillId="11" borderId="1" xfId="0" applyNumberFormat="1" applyFill="1" applyBorder="1" applyAlignment="1" applyProtection="1">
      <alignment horizontal="center" vertical="center"/>
      <protection locked="0"/>
    </xf>
    <xf numFmtId="0" fontId="23" fillId="11" borderId="32" xfId="0" applyFont="1" applyFill="1" applyBorder="1" applyAlignment="1" applyProtection="1">
      <alignment horizontal="center" vertical="center"/>
      <protection locked="0"/>
    </xf>
    <xf numFmtId="164" fontId="21" fillId="11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0" xfId="0" applyFont="1" applyFill="1" applyAlignment="1">
      <alignment horizontal="right" vertical="center" inden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 wrapText="1"/>
    </xf>
  </cellXfs>
  <cellStyles count="4">
    <cellStyle name="Excel Built-in Normal" xfId="1" xr:uid="{00000000-0005-0000-0000-000000000000}"/>
    <cellStyle name="Měna" xfId="2" builtinId="4"/>
    <cellStyle name="Měna 2" xfId="3" xr:uid="{1097099A-C476-4C6A-8996-B75992A496A8}"/>
    <cellStyle name="Normální" xfId="0" builtinId="0"/>
  </cellStyles>
  <dxfs count="0"/>
  <tableStyles count="0" defaultTableStyle="TableStyleMedium9" defaultPivotStyle="PivotStyleLight16"/>
  <colors>
    <mruColors>
      <color rgb="FFFFE699"/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R73"/>
  <sheetViews>
    <sheetView tabSelected="1" topLeftCell="A42" zoomScale="50" zoomScaleNormal="50" workbookViewId="0">
      <selection activeCell="N7" sqref="N7:N14"/>
    </sheetView>
  </sheetViews>
  <sheetFormatPr defaultColWidth="9.1796875" defaultRowHeight="14.5" x14ac:dyDescent="0.35"/>
  <cols>
    <col min="1" max="1" width="1.453125" style="3" customWidth="1"/>
    <col min="2" max="2" width="7.453125" style="3" customWidth="1"/>
    <col min="3" max="3" width="21" style="3" customWidth="1"/>
    <col min="4" max="4" width="51.26953125" style="3" bestFit="1" customWidth="1"/>
    <col min="5" max="5" width="10.7265625" style="3" customWidth="1"/>
    <col min="6" max="6" width="12.453125" style="3" customWidth="1"/>
    <col min="7" max="7" width="8.1796875" style="3" customWidth="1"/>
    <col min="8" max="8" width="8.26953125" style="3" customWidth="1"/>
    <col min="9" max="9" width="9.26953125" style="3" customWidth="1"/>
    <col min="10" max="10" width="39" style="3" customWidth="1"/>
    <col min="11" max="11" width="8" style="3" customWidth="1"/>
    <col min="12" max="12" width="6.453125" style="3" customWidth="1"/>
    <col min="13" max="13" width="7.7265625" style="3" bestFit="1" customWidth="1"/>
    <col min="14" max="14" width="9" style="3" bestFit="1" customWidth="1"/>
    <col min="15" max="15" width="22" style="3" customWidth="1"/>
    <col min="16" max="16" width="14.81640625" style="58" customWidth="1"/>
    <col min="17" max="17" width="19.7265625" style="58" customWidth="1"/>
    <col min="18" max="16384" width="9.1796875" style="3"/>
  </cols>
  <sheetData>
    <row r="1" spans="2:18" x14ac:dyDescent="0.35">
      <c r="B1" s="97" t="s">
        <v>131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2:18" x14ac:dyDescent="0.35">
      <c r="B2" s="98" t="s">
        <v>128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8" x14ac:dyDescent="0.35">
      <c r="B3" s="98" t="s">
        <v>129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2:18" ht="15" thickBot="1" x14ac:dyDescent="0.4"/>
    <row r="5" spans="2:18" s="4" customFormat="1" ht="13.5" customHeight="1" x14ac:dyDescent="0.35">
      <c r="B5" s="106" t="s">
        <v>0</v>
      </c>
      <c r="C5" s="102" t="s">
        <v>4</v>
      </c>
      <c r="D5" s="102" t="s">
        <v>1</v>
      </c>
      <c r="E5" s="102" t="s">
        <v>13</v>
      </c>
      <c r="F5" s="102" t="s">
        <v>2</v>
      </c>
      <c r="G5" s="102" t="s">
        <v>41</v>
      </c>
      <c r="H5" s="102" t="s">
        <v>17</v>
      </c>
      <c r="I5" s="103" t="s">
        <v>46</v>
      </c>
      <c r="J5" s="104" t="s">
        <v>5</v>
      </c>
      <c r="K5" s="104" t="s">
        <v>19</v>
      </c>
      <c r="L5" s="104" t="s">
        <v>21</v>
      </c>
      <c r="M5" s="104" t="s">
        <v>6</v>
      </c>
      <c r="N5" s="104"/>
      <c r="O5" s="105"/>
      <c r="P5" s="75" t="s">
        <v>132</v>
      </c>
      <c r="Q5" s="75" t="s">
        <v>133</v>
      </c>
    </row>
    <row r="6" spans="2:18" s="4" customFormat="1" ht="36" customHeight="1" x14ac:dyDescent="0.35">
      <c r="B6" s="100"/>
      <c r="C6" s="82"/>
      <c r="D6" s="82"/>
      <c r="E6" s="82"/>
      <c r="F6" s="82"/>
      <c r="G6" s="82"/>
      <c r="H6" s="82"/>
      <c r="I6" s="84"/>
      <c r="J6" s="80"/>
      <c r="K6" s="80"/>
      <c r="L6" s="80"/>
      <c r="M6" s="27" t="s">
        <v>22</v>
      </c>
      <c r="N6" s="27" t="s">
        <v>45</v>
      </c>
      <c r="O6" s="35" t="s">
        <v>8</v>
      </c>
      <c r="P6" s="76"/>
      <c r="Q6" s="76"/>
    </row>
    <row r="7" spans="2:18" ht="41.65" customHeight="1" x14ac:dyDescent="0.35">
      <c r="B7" s="21">
        <v>1</v>
      </c>
      <c r="C7" s="1" t="s">
        <v>80</v>
      </c>
      <c r="D7" s="1" t="s">
        <v>52</v>
      </c>
      <c r="E7" s="20" t="s">
        <v>10</v>
      </c>
      <c r="F7" s="20" t="s">
        <v>12</v>
      </c>
      <c r="G7" s="2">
        <v>30</v>
      </c>
      <c r="H7" s="2" t="s">
        <v>79</v>
      </c>
      <c r="I7" s="56">
        <v>48</v>
      </c>
      <c r="J7" s="23"/>
      <c r="K7" s="24"/>
      <c r="L7" s="24"/>
      <c r="M7" s="5">
        <f>ROUND(N7*K7/100,2)</f>
        <v>0</v>
      </c>
      <c r="N7" s="55"/>
      <c r="O7" s="39">
        <f>ROUND(I7*N7,2)</f>
        <v>0</v>
      </c>
      <c r="P7" s="70"/>
      <c r="Q7" s="71"/>
      <c r="R7" s="18"/>
    </row>
    <row r="8" spans="2:18" ht="27" customHeight="1" x14ac:dyDescent="0.35">
      <c r="B8" s="21">
        <v>2</v>
      </c>
      <c r="C8" s="1" t="s">
        <v>81</v>
      </c>
      <c r="D8" s="1" t="s">
        <v>53</v>
      </c>
      <c r="E8" s="20" t="s">
        <v>10</v>
      </c>
      <c r="F8" s="20" t="s">
        <v>12</v>
      </c>
      <c r="G8" s="2">
        <v>45</v>
      </c>
      <c r="H8" s="2" t="s">
        <v>74</v>
      </c>
      <c r="I8" s="56">
        <v>87.04</v>
      </c>
      <c r="J8" s="25"/>
      <c r="K8" s="24"/>
      <c r="L8" s="24"/>
      <c r="M8" s="5">
        <f t="shared" ref="M8:M14" si="0">ROUND(N8*K8/100,2)</f>
        <v>0</v>
      </c>
      <c r="N8" s="55"/>
      <c r="O8" s="39">
        <f>ROUND(I8*N8,2)</f>
        <v>0</v>
      </c>
      <c r="P8" s="70"/>
      <c r="Q8" s="71"/>
      <c r="R8" s="18"/>
    </row>
    <row r="9" spans="2:18" ht="27" customHeight="1" x14ac:dyDescent="0.35">
      <c r="B9" s="21">
        <v>3</v>
      </c>
      <c r="C9" s="1" t="s">
        <v>82</v>
      </c>
      <c r="D9" s="1" t="s">
        <v>52</v>
      </c>
      <c r="E9" s="20" t="s">
        <v>10</v>
      </c>
      <c r="F9" s="20" t="s">
        <v>12</v>
      </c>
      <c r="G9" s="2">
        <v>70</v>
      </c>
      <c r="H9" s="2" t="s">
        <v>74</v>
      </c>
      <c r="I9" s="56">
        <v>326.39999999999998</v>
      </c>
      <c r="J9" s="25"/>
      <c r="K9" s="24"/>
      <c r="L9" s="24"/>
      <c r="M9" s="5">
        <f t="shared" si="0"/>
        <v>0</v>
      </c>
      <c r="N9" s="55"/>
      <c r="O9" s="39">
        <f t="shared" ref="O9:O14" si="1">ROUND(I9*N9,2)</f>
        <v>0</v>
      </c>
      <c r="P9" s="70"/>
      <c r="Q9" s="71"/>
      <c r="R9" s="18"/>
    </row>
    <row r="10" spans="2:18" ht="27" customHeight="1" x14ac:dyDescent="0.35">
      <c r="B10" s="21">
        <v>4</v>
      </c>
      <c r="C10" s="1" t="s">
        <v>83</v>
      </c>
      <c r="D10" s="1" t="s">
        <v>54</v>
      </c>
      <c r="E10" s="20" t="s">
        <v>10</v>
      </c>
      <c r="F10" s="20" t="s">
        <v>12</v>
      </c>
      <c r="G10" s="2">
        <v>40</v>
      </c>
      <c r="H10" s="2" t="s">
        <v>74</v>
      </c>
      <c r="I10" s="56">
        <v>93.52</v>
      </c>
      <c r="J10" s="25"/>
      <c r="K10" s="24"/>
      <c r="L10" s="24"/>
      <c r="M10" s="5">
        <f t="shared" si="0"/>
        <v>0</v>
      </c>
      <c r="N10" s="55"/>
      <c r="O10" s="39">
        <f t="shared" si="1"/>
        <v>0</v>
      </c>
      <c r="P10" s="70"/>
      <c r="Q10" s="71"/>
      <c r="R10" s="18"/>
    </row>
    <row r="11" spans="2:18" ht="27" customHeight="1" x14ac:dyDescent="0.35">
      <c r="B11" s="21">
        <v>5</v>
      </c>
      <c r="C11" s="1" t="s">
        <v>84</v>
      </c>
      <c r="D11" s="1" t="s">
        <v>54</v>
      </c>
      <c r="E11" s="20" t="s">
        <v>10</v>
      </c>
      <c r="F11" s="20" t="s">
        <v>12</v>
      </c>
      <c r="G11" s="2">
        <v>70</v>
      </c>
      <c r="H11" s="2" t="s">
        <v>74</v>
      </c>
      <c r="I11" s="56">
        <v>1776.75</v>
      </c>
      <c r="J11" s="25"/>
      <c r="K11" s="24"/>
      <c r="L11" s="24"/>
      <c r="M11" s="5">
        <f t="shared" si="0"/>
        <v>0</v>
      </c>
      <c r="N11" s="55"/>
      <c r="O11" s="39">
        <f t="shared" si="1"/>
        <v>0</v>
      </c>
      <c r="P11" s="70"/>
      <c r="Q11" s="71"/>
      <c r="R11" s="18"/>
    </row>
    <row r="12" spans="2:18" ht="27" customHeight="1" x14ac:dyDescent="0.35">
      <c r="B12" s="21">
        <v>6</v>
      </c>
      <c r="C12" s="1" t="s">
        <v>85</v>
      </c>
      <c r="D12" s="1" t="s">
        <v>55</v>
      </c>
      <c r="E12" s="20" t="s">
        <v>10</v>
      </c>
      <c r="F12" s="20" t="s">
        <v>12</v>
      </c>
      <c r="G12" s="2">
        <v>30</v>
      </c>
      <c r="H12" s="2" t="s">
        <v>74</v>
      </c>
      <c r="I12" s="56">
        <v>437.92</v>
      </c>
      <c r="J12" s="25"/>
      <c r="K12" s="24"/>
      <c r="L12" s="24"/>
      <c r="M12" s="5">
        <f t="shared" si="0"/>
        <v>0</v>
      </c>
      <c r="N12" s="55"/>
      <c r="O12" s="39">
        <f t="shared" si="1"/>
        <v>0</v>
      </c>
      <c r="P12" s="70"/>
      <c r="Q12" s="71"/>
      <c r="R12" s="18"/>
    </row>
    <row r="13" spans="2:18" ht="27" customHeight="1" x14ac:dyDescent="0.35">
      <c r="B13" s="21">
        <v>7</v>
      </c>
      <c r="C13" s="1" t="s">
        <v>86</v>
      </c>
      <c r="D13" s="1" t="s">
        <v>55</v>
      </c>
      <c r="E13" s="20" t="s">
        <v>10</v>
      </c>
      <c r="F13" s="20" t="s">
        <v>12</v>
      </c>
      <c r="G13" s="2">
        <v>50</v>
      </c>
      <c r="H13" s="2" t="s">
        <v>74</v>
      </c>
      <c r="I13" s="56">
        <v>487.6</v>
      </c>
      <c r="J13" s="25"/>
      <c r="K13" s="24"/>
      <c r="L13" s="24"/>
      <c r="M13" s="5">
        <f t="shared" si="0"/>
        <v>0</v>
      </c>
      <c r="N13" s="55"/>
      <c r="O13" s="39">
        <f t="shared" si="1"/>
        <v>0</v>
      </c>
      <c r="P13" s="70"/>
      <c r="Q13" s="71"/>
      <c r="R13" s="18"/>
    </row>
    <row r="14" spans="2:18" ht="27" customHeight="1" thickBot="1" x14ac:dyDescent="0.4">
      <c r="B14" s="21">
        <v>8</v>
      </c>
      <c r="C14" s="1" t="s">
        <v>87</v>
      </c>
      <c r="D14" s="1" t="s">
        <v>88</v>
      </c>
      <c r="E14" s="20" t="s">
        <v>10</v>
      </c>
      <c r="F14" s="20" t="s">
        <v>12</v>
      </c>
      <c r="G14" s="2">
        <v>30</v>
      </c>
      <c r="H14" s="2" t="s">
        <v>74</v>
      </c>
      <c r="I14" s="56">
        <v>638.4</v>
      </c>
      <c r="J14" s="25"/>
      <c r="K14" s="24"/>
      <c r="L14" s="24"/>
      <c r="M14" s="5">
        <f t="shared" si="0"/>
        <v>0</v>
      </c>
      <c r="N14" s="55"/>
      <c r="O14" s="39">
        <f t="shared" si="1"/>
        <v>0</v>
      </c>
      <c r="P14" s="70"/>
      <c r="Q14" s="71"/>
      <c r="R14" s="18"/>
    </row>
    <row r="15" spans="2:18" s="4" customFormat="1" ht="13.5" customHeight="1" x14ac:dyDescent="0.35">
      <c r="B15" s="100" t="s">
        <v>0</v>
      </c>
      <c r="C15" s="82" t="s">
        <v>4</v>
      </c>
      <c r="D15" s="82" t="s">
        <v>1</v>
      </c>
      <c r="E15" s="82" t="s">
        <v>59</v>
      </c>
      <c r="F15" s="82" t="s">
        <v>2</v>
      </c>
      <c r="G15" s="82" t="s">
        <v>13</v>
      </c>
      <c r="H15" s="82" t="s">
        <v>17</v>
      </c>
      <c r="I15" s="83" t="s">
        <v>46</v>
      </c>
      <c r="J15" s="80" t="s">
        <v>5</v>
      </c>
      <c r="K15" s="80" t="s">
        <v>19</v>
      </c>
      <c r="L15" s="80" t="s">
        <v>21</v>
      </c>
      <c r="M15" s="80" t="s">
        <v>6</v>
      </c>
      <c r="N15" s="80"/>
      <c r="O15" s="101"/>
      <c r="P15" s="75" t="s">
        <v>132</v>
      </c>
      <c r="Q15" s="75" t="s">
        <v>133</v>
      </c>
      <c r="R15" s="19"/>
    </row>
    <row r="16" spans="2:18" s="4" customFormat="1" ht="36" customHeight="1" x14ac:dyDescent="0.35">
      <c r="B16" s="100"/>
      <c r="C16" s="82"/>
      <c r="D16" s="82"/>
      <c r="E16" s="82"/>
      <c r="F16" s="82"/>
      <c r="G16" s="82"/>
      <c r="H16" s="82"/>
      <c r="I16" s="84"/>
      <c r="J16" s="80"/>
      <c r="K16" s="80"/>
      <c r="L16" s="80"/>
      <c r="M16" s="27" t="s">
        <v>22</v>
      </c>
      <c r="N16" s="27" t="s">
        <v>45</v>
      </c>
      <c r="O16" s="35" t="s">
        <v>8</v>
      </c>
      <c r="P16" s="76"/>
      <c r="Q16" s="76"/>
      <c r="R16" s="19"/>
    </row>
    <row r="17" spans="2:18" ht="27" customHeight="1" x14ac:dyDescent="0.35">
      <c r="B17" s="21">
        <v>9</v>
      </c>
      <c r="C17" s="1" t="s">
        <v>89</v>
      </c>
      <c r="D17" s="1" t="s">
        <v>56</v>
      </c>
      <c r="E17" s="20">
        <v>190</v>
      </c>
      <c r="F17" s="20" t="s">
        <v>12</v>
      </c>
      <c r="G17" s="2" t="s">
        <v>10</v>
      </c>
      <c r="H17" s="32" t="s">
        <v>117</v>
      </c>
      <c r="I17" s="57">
        <v>972</v>
      </c>
      <c r="J17" s="23"/>
      <c r="K17" s="24"/>
      <c r="L17" s="24"/>
      <c r="M17" s="5">
        <f>ROUND(N17*K17/100,2)</f>
        <v>0</v>
      </c>
      <c r="N17" s="55"/>
      <c r="O17" s="39">
        <f t="shared" ref="O17:O28" si="2">ROUND(I17*N17,2)</f>
        <v>0</v>
      </c>
      <c r="P17" s="72"/>
      <c r="Q17" s="71"/>
      <c r="R17" s="18"/>
    </row>
    <row r="18" spans="2:18" ht="27" customHeight="1" x14ac:dyDescent="0.35">
      <c r="B18" s="21">
        <v>10</v>
      </c>
      <c r="C18" s="1" t="s">
        <v>90</v>
      </c>
      <c r="D18" s="1" t="s">
        <v>57</v>
      </c>
      <c r="E18" s="20">
        <v>240</v>
      </c>
      <c r="F18" s="20" t="s">
        <v>12</v>
      </c>
      <c r="G18" s="2" t="s">
        <v>10</v>
      </c>
      <c r="H18" s="32" t="s">
        <v>117</v>
      </c>
      <c r="I18" s="57">
        <v>3355</v>
      </c>
      <c r="J18" s="23"/>
      <c r="K18" s="24"/>
      <c r="L18" s="24"/>
      <c r="M18" s="5">
        <f t="shared" ref="M18:M28" si="3">ROUND(N18*K18/100,2)</f>
        <v>0</v>
      </c>
      <c r="N18" s="55"/>
      <c r="O18" s="39">
        <f t="shared" si="2"/>
        <v>0</v>
      </c>
      <c r="P18" s="72"/>
      <c r="Q18" s="71"/>
      <c r="R18" s="18"/>
    </row>
    <row r="19" spans="2:18" ht="27" customHeight="1" x14ac:dyDescent="0.35">
      <c r="B19" s="21">
        <v>11</v>
      </c>
      <c r="C19" s="1" t="s">
        <v>91</v>
      </c>
      <c r="D19" s="1" t="s">
        <v>58</v>
      </c>
      <c r="E19" s="20">
        <v>280</v>
      </c>
      <c r="F19" s="20" t="s">
        <v>12</v>
      </c>
      <c r="G19" s="2" t="s">
        <v>10</v>
      </c>
      <c r="H19" s="32" t="s">
        <v>117</v>
      </c>
      <c r="I19" s="57">
        <v>413.4</v>
      </c>
      <c r="J19" s="23"/>
      <c r="K19" s="24"/>
      <c r="L19" s="24"/>
      <c r="M19" s="5">
        <f t="shared" si="3"/>
        <v>0</v>
      </c>
      <c r="N19" s="55"/>
      <c r="O19" s="39">
        <f t="shared" si="2"/>
        <v>0</v>
      </c>
      <c r="P19" s="72"/>
      <c r="Q19" s="71"/>
      <c r="R19" s="18"/>
    </row>
    <row r="20" spans="2:18" ht="27" customHeight="1" x14ac:dyDescent="0.35">
      <c r="B20" s="21">
        <v>12</v>
      </c>
      <c r="C20" s="1" t="s">
        <v>92</v>
      </c>
      <c r="D20" s="1" t="s">
        <v>60</v>
      </c>
      <c r="E20" s="20">
        <v>190</v>
      </c>
      <c r="F20" s="20" t="s">
        <v>12</v>
      </c>
      <c r="G20" s="2" t="s">
        <v>10</v>
      </c>
      <c r="H20" s="32" t="s">
        <v>117</v>
      </c>
      <c r="I20" s="57">
        <v>2354.4</v>
      </c>
      <c r="J20" s="23"/>
      <c r="K20" s="24"/>
      <c r="L20" s="24"/>
      <c r="M20" s="5">
        <f t="shared" si="3"/>
        <v>0</v>
      </c>
      <c r="N20" s="55"/>
      <c r="O20" s="39">
        <f t="shared" si="2"/>
        <v>0</v>
      </c>
      <c r="P20" s="72"/>
      <c r="Q20" s="71"/>
      <c r="R20" s="18"/>
    </row>
    <row r="21" spans="2:18" ht="27" customHeight="1" x14ac:dyDescent="0.35">
      <c r="B21" s="21">
        <v>13</v>
      </c>
      <c r="C21" s="1" t="s">
        <v>93</v>
      </c>
      <c r="D21" s="1" t="s">
        <v>94</v>
      </c>
      <c r="E21" s="20">
        <v>230</v>
      </c>
      <c r="F21" s="20" t="s">
        <v>12</v>
      </c>
      <c r="G21" s="2" t="s">
        <v>10</v>
      </c>
      <c r="H21" s="32" t="s">
        <v>117</v>
      </c>
      <c r="I21" s="57">
        <v>420</v>
      </c>
      <c r="J21" s="23"/>
      <c r="K21" s="24"/>
      <c r="L21" s="24"/>
      <c r="M21" s="5">
        <f t="shared" si="3"/>
        <v>0</v>
      </c>
      <c r="N21" s="55"/>
      <c r="O21" s="39">
        <f t="shared" si="2"/>
        <v>0</v>
      </c>
      <c r="P21" s="72"/>
      <c r="Q21" s="71"/>
      <c r="R21" s="18"/>
    </row>
    <row r="22" spans="2:18" ht="27" customHeight="1" x14ac:dyDescent="0.35">
      <c r="B22" s="21">
        <v>14</v>
      </c>
      <c r="C22" s="1" t="s">
        <v>95</v>
      </c>
      <c r="D22" s="1" t="s">
        <v>61</v>
      </c>
      <c r="E22" s="20">
        <v>240</v>
      </c>
      <c r="F22" s="20" t="s">
        <v>12</v>
      </c>
      <c r="G22" s="2" t="s">
        <v>10</v>
      </c>
      <c r="H22" s="32" t="s">
        <v>117</v>
      </c>
      <c r="I22" s="57">
        <v>162</v>
      </c>
      <c r="J22" s="23"/>
      <c r="K22" s="24"/>
      <c r="L22" s="24"/>
      <c r="M22" s="5">
        <f t="shared" si="3"/>
        <v>0</v>
      </c>
      <c r="N22" s="55"/>
      <c r="O22" s="39">
        <f t="shared" si="2"/>
        <v>0</v>
      </c>
      <c r="P22" s="72"/>
      <c r="Q22" s="71"/>
      <c r="R22" s="18"/>
    </row>
    <row r="23" spans="2:18" ht="27" customHeight="1" x14ac:dyDescent="0.35">
      <c r="B23" s="21">
        <v>15</v>
      </c>
      <c r="C23" s="1" t="s">
        <v>96</v>
      </c>
      <c r="D23" s="1" t="s">
        <v>62</v>
      </c>
      <c r="E23" s="20">
        <v>280</v>
      </c>
      <c r="F23" s="20" t="s">
        <v>12</v>
      </c>
      <c r="G23" s="2" t="s">
        <v>10</v>
      </c>
      <c r="H23" s="32" t="s">
        <v>117</v>
      </c>
      <c r="I23" s="57">
        <v>2328.42</v>
      </c>
      <c r="J23" s="23"/>
      <c r="K23" s="24"/>
      <c r="L23" s="24"/>
      <c r="M23" s="5">
        <f t="shared" si="3"/>
        <v>0</v>
      </c>
      <c r="N23" s="55"/>
      <c r="O23" s="39">
        <f t="shared" si="2"/>
        <v>0</v>
      </c>
      <c r="P23" s="72"/>
      <c r="Q23" s="71"/>
      <c r="R23" s="18"/>
    </row>
    <row r="24" spans="2:18" ht="27" customHeight="1" x14ac:dyDescent="0.35">
      <c r="B24" s="21">
        <v>16</v>
      </c>
      <c r="C24" s="1" t="s">
        <v>97</v>
      </c>
      <c r="D24" s="1" t="s">
        <v>63</v>
      </c>
      <c r="E24" s="20">
        <v>190</v>
      </c>
      <c r="F24" s="20" t="s">
        <v>12</v>
      </c>
      <c r="G24" s="2" t="s">
        <v>10</v>
      </c>
      <c r="H24" s="32" t="s">
        <v>117</v>
      </c>
      <c r="I24" s="57">
        <v>6366.8</v>
      </c>
      <c r="J24" s="23"/>
      <c r="K24" s="24"/>
      <c r="L24" s="24"/>
      <c r="M24" s="5">
        <f t="shared" si="3"/>
        <v>0</v>
      </c>
      <c r="N24" s="55"/>
      <c r="O24" s="39">
        <f t="shared" si="2"/>
        <v>0</v>
      </c>
      <c r="P24" s="72"/>
      <c r="Q24" s="71"/>
      <c r="R24" s="18"/>
    </row>
    <row r="25" spans="2:18" ht="27" customHeight="1" x14ac:dyDescent="0.35">
      <c r="B25" s="21">
        <v>17</v>
      </c>
      <c r="C25" s="1" t="s">
        <v>98</v>
      </c>
      <c r="D25" s="1" t="s">
        <v>64</v>
      </c>
      <c r="E25" s="20">
        <v>240</v>
      </c>
      <c r="F25" s="20" t="s">
        <v>12</v>
      </c>
      <c r="G25" s="2" t="s">
        <v>10</v>
      </c>
      <c r="H25" s="32" t="s">
        <v>117</v>
      </c>
      <c r="I25" s="57">
        <v>854.4</v>
      </c>
      <c r="J25" s="23"/>
      <c r="K25" s="24"/>
      <c r="L25" s="24"/>
      <c r="M25" s="5">
        <f t="shared" si="3"/>
        <v>0</v>
      </c>
      <c r="N25" s="55"/>
      <c r="O25" s="39">
        <f t="shared" si="2"/>
        <v>0</v>
      </c>
      <c r="P25" s="72"/>
      <c r="Q25" s="71"/>
      <c r="R25" s="18"/>
    </row>
    <row r="26" spans="2:18" ht="27" customHeight="1" x14ac:dyDescent="0.35">
      <c r="B26" s="21">
        <v>18</v>
      </c>
      <c r="C26" s="1" t="s">
        <v>99</v>
      </c>
      <c r="D26" s="1" t="s">
        <v>65</v>
      </c>
      <c r="E26" s="20">
        <v>280</v>
      </c>
      <c r="F26" s="20" t="s">
        <v>12</v>
      </c>
      <c r="G26" s="2" t="s">
        <v>10</v>
      </c>
      <c r="H26" s="32" t="s">
        <v>117</v>
      </c>
      <c r="I26" s="57">
        <v>2444</v>
      </c>
      <c r="J26" s="23"/>
      <c r="K26" s="24"/>
      <c r="L26" s="24"/>
      <c r="M26" s="5">
        <f t="shared" si="3"/>
        <v>0</v>
      </c>
      <c r="N26" s="55"/>
      <c r="O26" s="39">
        <f t="shared" si="2"/>
        <v>0</v>
      </c>
      <c r="P26" s="72"/>
      <c r="Q26" s="71"/>
      <c r="R26" s="18"/>
    </row>
    <row r="27" spans="2:18" ht="39" x14ac:dyDescent="0.35">
      <c r="B27" s="21">
        <v>19</v>
      </c>
      <c r="C27" s="1" t="s">
        <v>100</v>
      </c>
      <c r="D27" s="1" t="s">
        <v>120</v>
      </c>
      <c r="E27" s="20">
        <v>150</v>
      </c>
      <c r="F27" s="28"/>
      <c r="G27" s="2" t="s">
        <v>10</v>
      </c>
      <c r="H27" s="32" t="s">
        <v>117</v>
      </c>
      <c r="I27" s="57">
        <v>26.64</v>
      </c>
      <c r="J27" s="23"/>
      <c r="K27" s="24"/>
      <c r="L27" s="24"/>
      <c r="M27" s="5">
        <f t="shared" si="3"/>
        <v>0</v>
      </c>
      <c r="N27" s="55"/>
      <c r="O27" s="39">
        <f t="shared" si="2"/>
        <v>0</v>
      </c>
      <c r="P27" s="72"/>
      <c r="Q27" s="71"/>
      <c r="R27" s="18"/>
    </row>
    <row r="28" spans="2:18" ht="50.65" customHeight="1" thickBot="1" x14ac:dyDescent="0.4">
      <c r="B28" s="21">
        <v>20</v>
      </c>
      <c r="C28" s="1" t="s">
        <v>101</v>
      </c>
      <c r="D28" s="1" t="s">
        <v>121</v>
      </c>
      <c r="E28" s="20">
        <v>200</v>
      </c>
      <c r="F28" s="28"/>
      <c r="G28" s="2" t="s">
        <v>10</v>
      </c>
      <c r="H28" s="32" t="s">
        <v>117</v>
      </c>
      <c r="I28" s="57">
        <v>151.19999999999999</v>
      </c>
      <c r="J28" s="23"/>
      <c r="K28" s="24"/>
      <c r="L28" s="24"/>
      <c r="M28" s="5">
        <f t="shared" si="3"/>
        <v>0</v>
      </c>
      <c r="N28" s="55"/>
      <c r="O28" s="39">
        <f t="shared" si="2"/>
        <v>0</v>
      </c>
      <c r="P28" s="72"/>
      <c r="Q28" s="71"/>
      <c r="R28" s="18"/>
    </row>
    <row r="29" spans="2:18" ht="13.5" hidden="1" customHeight="1" x14ac:dyDescent="0.35">
      <c r="B29" s="85" t="s">
        <v>0</v>
      </c>
      <c r="C29" s="87" t="s">
        <v>4</v>
      </c>
      <c r="D29" s="87" t="s">
        <v>1</v>
      </c>
      <c r="E29" s="87" t="s">
        <v>76</v>
      </c>
      <c r="F29" s="89" t="s">
        <v>77</v>
      </c>
      <c r="G29" s="82" t="s">
        <v>13</v>
      </c>
      <c r="H29" s="82" t="s">
        <v>17</v>
      </c>
      <c r="I29" s="83" t="s">
        <v>46</v>
      </c>
      <c r="J29" s="80" t="s">
        <v>5</v>
      </c>
      <c r="K29" s="80" t="s">
        <v>23</v>
      </c>
      <c r="L29" s="80"/>
      <c r="M29" s="80" t="s">
        <v>6</v>
      </c>
      <c r="N29" s="80"/>
      <c r="O29" s="101"/>
      <c r="P29" s="76" t="s">
        <v>11</v>
      </c>
      <c r="R29" s="18"/>
    </row>
    <row r="30" spans="2:18" ht="13.5" hidden="1" customHeight="1" x14ac:dyDescent="0.35">
      <c r="B30" s="86"/>
      <c r="C30" s="88"/>
      <c r="D30" s="88"/>
      <c r="E30" s="88"/>
      <c r="F30" s="90"/>
      <c r="G30" s="82"/>
      <c r="H30" s="82"/>
      <c r="I30" s="84"/>
      <c r="J30" s="80"/>
      <c r="K30" s="80"/>
      <c r="L30" s="80"/>
      <c r="M30" s="27" t="s">
        <v>7</v>
      </c>
      <c r="N30" s="27" t="s">
        <v>45</v>
      </c>
      <c r="O30" s="35" t="s">
        <v>8</v>
      </c>
      <c r="P30" s="76"/>
      <c r="R30" s="18"/>
    </row>
    <row r="31" spans="2:18" ht="50.65" hidden="1" customHeight="1" x14ac:dyDescent="0.35">
      <c r="B31" s="21">
        <v>21</v>
      </c>
      <c r="C31" s="1" t="s">
        <v>124</v>
      </c>
      <c r="D31" s="1" t="s">
        <v>125</v>
      </c>
      <c r="E31" s="34" t="s">
        <v>126</v>
      </c>
      <c r="F31" s="34" t="s">
        <v>127</v>
      </c>
      <c r="G31" s="2" t="s">
        <v>33</v>
      </c>
      <c r="H31" s="32"/>
      <c r="I31" s="30"/>
      <c r="J31" s="23"/>
      <c r="K31" s="24"/>
      <c r="L31" s="24"/>
      <c r="M31" s="5"/>
      <c r="N31" s="26"/>
      <c r="O31" s="39"/>
      <c r="P31" s="59"/>
      <c r="R31" s="81"/>
    </row>
    <row r="32" spans="2:18" s="4" customFormat="1" ht="13.5" customHeight="1" x14ac:dyDescent="0.35">
      <c r="B32" s="100" t="s">
        <v>0</v>
      </c>
      <c r="C32" s="82" t="s">
        <v>4</v>
      </c>
      <c r="D32" s="82" t="s">
        <v>1</v>
      </c>
      <c r="E32" s="89" t="s">
        <v>76</v>
      </c>
      <c r="F32" s="89" t="s">
        <v>77</v>
      </c>
      <c r="G32" s="82" t="s">
        <v>13</v>
      </c>
      <c r="H32" s="82" t="s">
        <v>17</v>
      </c>
      <c r="I32" s="83" t="s">
        <v>46</v>
      </c>
      <c r="J32" s="80" t="s">
        <v>5</v>
      </c>
      <c r="K32" s="80" t="s">
        <v>23</v>
      </c>
      <c r="L32" s="80"/>
      <c r="M32" s="80" t="s">
        <v>6</v>
      </c>
      <c r="N32" s="80"/>
      <c r="O32" s="101"/>
      <c r="P32" s="75" t="s">
        <v>132</v>
      </c>
      <c r="Q32" s="75" t="s">
        <v>133</v>
      </c>
      <c r="R32" s="81"/>
    </row>
    <row r="33" spans="2:18" s="4" customFormat="1" ht="30.75" customHeight="1" x14ac:dyDescent="0.35">
      <c r="B33" s="100"/>
      <c r="C33" s="82"/>
      <c r="D33" s="82"/>
      <c r="E33" s="90"/>
      <c r="F33" s="90"/>
      <c r="G33" s="82"/>
      <c r="H33" s="82"/>
      <c r="I33" s="84"/>
      <c r="J33" s="80"/>
      <c r="K33" s="80"/>
      <c r="L33" s="80"/>
      <c r="M33" s="27" t="s">
        <v>7</v>
      </c>
      <c r="N33" s="27" t="s">
        <v>45</v>
      </c>
      <c r="O33" s="35" t="s">
        <v>8</v>
      </c>
      <c r="P33" s="76"/>
      <c r="Q33" s="76"/>
      <c r="R33" s="19"/>
    </row>
    <row r="34" spans="2:18" ht="42.75" customHeight="1" x14ac:dyDescent="0.35">
      <c r="B34" s="21">
        <v>21</v>
      </c>
      <c r="C34" s="1" t="s">
        <v>102</v>
      </c>
      <c r="D34" s="1" t="s">
        <v>68</v>
      </c>
      <c r="E34" s="33" t="s">
        <v>78</v>
      </c>
      <c r="F34" s="33" t="s">
        <v>118</v>
      </c>
      <c r="G34" s="32" t="s">
        <v>43</v>
      </c>
      <c r="H34" s="32" t="s">
        <v>119</v>
      </c>
      <c r="I34" s="57">
        <v>3275</v>
      </c>
      <c r="J34" s="23"/>
      <c r="K34" s="107"/>
      <c r="L34" s="107"/>
      <c r="M34" s="5">
        <f>ROUND(N34*K34/1000,2)</f>
        <v>0</v>
      </c>
      <c r="N34" s="55"/>
      <c r="O34" s="39">
        <f t="shared" ref="O34:O37" si="4">ROUND(I34*N34,2)</f>
        <v>0</v>
      </c>
      <c r="P34" s="72"/>
      <c r="Q34" s="73"/>
      <c r="R34" s="18"/>
    </row>
    <row r="35" spans="2:18" ht="40.5" customHeight="1" x14ac:dyDescent="0.35">
      <c r="B35" s="21">
        <v>22</v>
      </c>
      <c r="C35" s="1" t="s">
        <v>103</v>
      </c>
      <c r="D35" s="1" t="s">
        <v>69</v>
      </c>
      <c r="E35" s="33" t="s">
        <v>78</v>
      </c>
      <c r="F35" s="33" t="s">
        <v>118</v>
      </c>
      <c r="G35" s="32" t="s">
        <v>43</v>
      </c>
      <c r="H35" s="32" t="s">
        <v>119</v>
      </c>
      <c r="I35" s="57">
        <v>1516.2</v>
      </c>
      <c r="J35" s="23"/>
      <c r="K35" s="107"/>
      <c r="L35" s="107"/>
      <c r="M35" s="5">
        <f t="shared" ref="M35:M37" si="5">ROUND(N35*K35/1000,2)</f>
        <v>0</v>
      </c>
      <c r="N35" s="55"/>
      <c r="O35" s="39">
        <f t="shared" si="4"/>
        <v>0</v>
      </c>
      <c r="P35" s="72"/>
      <c r="Q35" s="73"/>
      <c r="R35" s="18"/>
    </row>
    <row r="36" spans="2:18" ht="26" x14ac:dyDescent="0.35">
      <c r="B36" s="21">
        <v>23</v>
      </c>
      <c r="C36" s="1" t="s">
        <v>104</v>
      </c>
      <c r="D36" s="1" t="s">
        <v>75</v>
      </c>
      <c r="E36" s="33" t="s">
        <v>78</v>
      </c>
      <c r="F36" s="33" t="s">
        <v>118</v>
      </c>
      <c r="G36" s="32" t="s">
        <v>43</v>
      </c>
      <c r="H36" s="32" t="s">
        <v>119</v>
      </c>
      <c r="I36" s="57">
        <v>700</v>
      </c>
      <c r="J36" s="23"/>
      <c r="K36" s="107"/>
      <c r="L36" s="107"/>
      <c r="M36" s="5">
        <f t="shared" si="5"/>
        <v>0</v>
      </c>
      <c r="N36" s="55"/>
      <c r="O36" s="39">
        <f t="shared" si="4"/>
        <v>0</v>
      </c>
      <c r="P36" s="72"/>
      <c r="Q36" s="73"/>
      <c r="R36" s="18"/>
    </row>
    <row r="37" spans="2:18" ht="26.5" thickBot="1" x14ac:dyDescent="0.4">
      <c r="B37" s="21">
        <v>24</v>
      </c>
      <c r="C37" s="1" t="s">
        <v>105</v>
      </c>
      <c r="D37" s="1" t="s">
        <v>70</v>
      </c>
      <c r="E37" s="33" t="s">
        <v>78</v>
      </c>
      <c r="F37" s="33" t="s">
        <v>118</v>
      </c>
      <c r="G37" s="32" t="s">
        <v>43</v>
      </c>
      <c r="H37" s="32" t="s">
        <v>119</v>
      </c>
      <c r="I37" s="57">
        <v>1134</v>
      </c>
      <c r="J37" s="23"/>
      <c r="K37" s="107"/>
      <c r="L37" s="107"/>
      <c r="M37" s="5">
        <f t="shared" si="5"/>
        <v>0</v>
      </c>
      <c r="N37" s="55"/>
      <c r="O37" s="39">
        <f t="shared" si="4"/>
        <v>0</v>
      </c>
      <c r="P37" s="72"/>
      <c r="Q37" s="73"/>
      <c r="R37" s="18"/>
    </row>
    <row r="38" spans="2:18" ht="13.5" customHeight="1" x14ac:dyDescent="0.35">
      <c r="B38" s="100" t="s">
        <v>0</v>
      </c>
      <c r="C38" s="82" t="s">
        <v>4</v>
      </c>
      <c r="D38" s="82" t="s">
        <v>1</v>
      </c>
      <c r="E38" s="89" t="s">
        <v>13</v>
      </c>
      <c r="F38" s="108"/>
      <c r="G38" s="82" t="s">
        <v>40</v>
      </c>
      <c r="H38" s="82" t="s">
        <v>17</v>
      </c>
      <c r="I38" s="83" t="s">
        <v>46</v>
      </c>
      <c r="J38" s="80" t="s">
        <v>5</v>
      </c>
      <c r="K38" s="80" t="s">
        <v>19</v>
      </c>
      <c r="L38" s="80" t="s">
        <v>21</v>
      </c>
      <c r="M38" s="80" t="s">
        <v>6</v>
      </c>
      <c r="N38" s="80"/>
      <c r="O38" s="101"/>
      <c r="P38" s="75" t="s">
        <v>132</v>
      </c>
      <c r="Q38" s="75" t="s">
        <v>133</v>
      </c>
      <c r="R38" s="18"/>
    </row>
    <row r="39" spans="2:18" ht="33" customHeight="1" x14ac:dyDescent="0.35">
      <c r="B39" s="100"/>
      <c r="C39" s="82"/>
      <c r="D39" s="82"/>
      <c r="E39" s="90"/>
      <c r="F39" s="109"/>
      <c r="G39" s="82"/>
      <c r="H39" s="82"/>
      <c r="I39" s="84"/>
      <c r="J39" s="80"/>
      <c r="K39" s="80"/>
      <c r="L39" s="80"/>
      <c r="M39" s="27" t="s">
        <v>7</v>
      </c>
      <c r="N39" s="27" t="s">
        <v>45</v>
      </c>
      <c r="O39" s="35" t="s">
        <v>8</v>
      </c>
      <c r="P39" s="76"/>
      <c r="Q39" s="76"/>
      <c r="R39" s="18"/>
    </row>
    <row r="40" spans="2:18" ht="27" customHeight="1" x14ac:dyDescent="0.35">
      <c r="B40" s="21">
        <v>25</v>
      </c>
      <c r="C40" s="1" t="s">
        <v>106</v>
      </c>
      <c r="D40" s="1" t="s">
        <v>71</v>
      </c>
      <c r="E40" s="91" t="s">
        <v>10</v>
      </c>
      <c r="F40" s="92"/>
      <c r="G40" s="1">
        <v>50</v>
      </c>
      <c r="H40" s="2" t="s">
        <v>30</v>
      </c>
      <c r="I40" s="57">
        <v>756</v>
      </c>
      <c r="J40" s="23"/>
      <c r="K40" s="24"/>
      <c r="L40" s="24"/>
      <c r="M40" s="5">
        <f>ROUND(N40*K40/100,2)</f>
        <v>0</v>
      </c>
      <c r="N40" s="55"/>
      <c r="O40" s="39">
        <f t="shared" ref="O40:O45" si="6">ROUND(I40*N40,2)</f>
        <v>0</v>
      </c>
      <c r="P40" s="72"/>
      <c r="Q40" s="73"/>
      <c r="R40" s="18"/>
    </row>
    <row r="41" spans="2:18" ht="27" customHeight="1" x14ac:dyDescent="0.35">
      <c r="B41" s="21">
        <v>26</v>
      </c>
      <c r="C41" s="1" t="s">
        <v>107</v>
      </c>
      <c r="D41" s="1" t="s">
        <v>72</v>
      </c>
      <c r="E41" s="91" t="s">
        <v>10</v>
      </c>
      <c r="F41" s="92"/>
      <c r="G41" s="1">
        <v>100</v>
      </c>
      <c r="H41" s="2" t="s">
        <v>30</v>
      </c>
      <c r="I41" s="57">
        <v>64.8</v>
      </c>
      <c r="J41" s="23"/>
      <c r="K41" s="24"/>
      <c r="L41" s="24"/>
      <c r="M41" s="5">
        <f t="shared" ref="M41:M45" si="7">ROUND(N41*K41/100,2)</f>
        <v>0</v>
      </c>
      <c r="N41" s="55"/>
      <c r="O41" s="39">
        <f t="shared" si="6"/>
        <v>0</v>
      </c>
      <c r="P41" s="72"/>
      <c r="Q41" s="73"/>
      <c r="R41" s="18"/>
    </row>
    <row r="42" spans="2:18" ht="51" customHeight="1" x14ac:dyDescent="0.35">
      <c r="B42" s="21">
        <v>27</v>
      </c>
      <c r="C42" s="1" t="s">
        <v>108</v>
      </c>
      <c r="D42" s="1" t="s">
        <v>66</v>
      </c>
      <c r="E42" s="91" t="s">
        <v>10</v>
      </c>
      <c r="F42" s="92"/>
      <c r="G42" s="1">
        <v>250</v>
      </c>
      <c r="H42" s="2" t="s">
        <v>30</v>
      </c>
      <c r="I42" s="57">
        <v>54</v>
      </c>
      <c r="J42" s="23"/>
      <c r="K42" s="24"/>
      <c r="L42" s="24"/>
      <c r="M42" s="5">
        <f t="shared" si="7"/>
        <v>0</v>
      </c>
      <c r="N42" s="55"/>
      <c r="O42" s="39">
        <f t="shared" si="6"/>
        <v>0</v>
      </c>
      <c r="P42" s="72"/>
      <c r="Q42" s="73"/>
      <c r="R42" s="18"/>
    </row>
    <row r="43" spans="2:18" ht="39" x14ac:dyDescent="0.35">
      <c r="B43" s="21">
        <v>28</v>
      </c>
      <c r="C43" s="1" t="s">
        <v>109</v>
      </c>
      <c r="D43" s="1" t="s">
        <v>123</v>
      </c>
      <c r="E43" s="91" t="s">
        <v>10</v>
      </c>
      <c r="F43" s="92"/>
      <c r="G43" s="1">
        <v>120</v>
      </c>
      <c r="H43" s="2" t="s">
        <v>30</v>
      </c>
      <c r="I43" s="57">
        <v>108</v>
      </c>
      <c r="J43" s="23"/>
      <c r="K43" s="24"/>
      <c r="L43" s="24"/>
      <c r="M43" s="5">
        <f t="shared" si="7"/>
        <v>0</v>
      </c>
      <c r="N43" s="55"/>
      <c r="O43" s="39">
        <f t="shared" si="6"/>
        <v>0</v>
      </c>
      <c r="P43" s="72"/>
      <c r="Q43" s="73"/>
      <c r="R43" s="18"/>
    </row>
    <row r="44" spans="2:18" ht="39" x14ac:dyDescent="0.35">
      <c r="B44" s="21">
        <v>29</v>
      </c>
      <c r="C44" s="1" t="s">
        <v>110</v>
      </c>
      <c r="D44" s="1" t="s">
        <v>122</v>
      </c>
      <c r="E44" s="91" t="s">
        <v>10</v>
      </c>
      <c r="F44" s="92"/>
      <c r="G44" s="1">
        <v>120</v>
      </c>
      <c r="H44" s="2" t="s">
        <v>30</v>
      </c>
      <c r="I44" s="57">
        <v>52.8</v>
      </c>
      <c r="J44" s="23"/>
      <c r="K44" s="24"/>
      <c r="L44" s="24"/>
      <c r="M44" s="5">
        <f t="shared" si="7"/>
        <v>0</v>
      </c>
      <c r="N44" s="55"/>
      <c r="O44" s="39">
        <f t="shared" si="6"/>
        <v>0</v>
      </c>
      <c r="P44" s="72"/>
      <c r="Q44" s="73"/>
      <c r="R44" s="18"/>
    </row>
    <row r="45" spans="2:18" ht="26" x14ac:dyDescent="0.35">
      <c r="B45" s="21">
        <v>30</v>
      </c>
      <c r="C45" s="1" t="s">
        <v>111</v>
      </c>
      <c r="D45" s="1" t="s">
        <v>73</v>
      </c>
      <c r="E45" s="91" t="s">
        <v>10</v>
      </c>
      <c r="F45" s="92"/>
      <c r="G45" s="1">
        <v>10</v>
      </c>
      <c r="H45" s="2" t="s">
        <v>20</v>
      </c>
      <c r="I45" s="57">
        <v>179.04</v>
      </c>
      <c r="J45" s="23"/>
      <c r="K45" s="24"/>
      <c r="L45" s="24"/>
      <c r="M45" s="5">
        <f t="shared" si="7"/>
        <v>0</v>
      </c>
      <c r="N45" s="55"/>
      <c r="O45" s="39">
        <f t="shared" si="6"/>
        <v>0</v>
      </c>
      <c r="P45" s="72"/>
      <c r="Q45" s="73"/>
      <c r="R45" s="18"/>
    </row>
    <row r="46" spans="2:18" ht="38.25" customHeight="1" x14ac:dyDescent="0.35">
      <c r="B46" s="21">
        <v>31</v>
      </c>
      <c r="C46" s="1" t="s">
        <v>112</v>
      </c>
      <c r="D46" s="1" t="s">
        <v>73</v>
      </c>
      <c r="E46" s="91" t="s">
        <v>10</v>
      </c>
      <c r="F46" s="92"/>
      <c r="G46" s="1">
        <v>20</v>
      </c>
      <c r="H46" s="2" t="s">
        <v>20</v>
      </c>
      <c r="I46" s="57">
        <v>8.64</v>
      </c>
      <c r="J46" s="23"/>
      <c r="K46" s="24"/>
      <c r="L46" s="24"/>
      <c r="M46" s="5">
        <f t="shared" ref="M46:M47" si="8">ROUND(N46*K46/100,2)</f>
        <v>0</v>
      </c>
      <c r="N46" s="55"/>
      <c r="O46" s="39">
        <f t="shared" ref="O46:O47" si="9">ROUND(I46*N46,2)</f>
        <v>0</v>
      </c>
      <c r="P46" s="72"/>
      <c r="Q46" s="73"/>
      <c r="R46" s="18"/>
    </row>
    <row r="47" spans="2:18" ht="38.25" customHeight="1" thickBot="1" x14ac:dyDescent="0.4">
      <c r="B47" s="21">
        <v>32</v>
      </c>
      <c r="C47" s="1" t="s">
        <v>113</v>
      </c>
      <c r="D47" s="1" t="s">
        <v>114</v>
      </c>
      <c r="E47" s="91" t="s">
        <v>10</v>
      </c>
      <c r="F47" s="92"/>
      <c r="G47" s="1">
        <v>55</v>
      </c>
      <c r="H47" s="2" t="s">
        <v>20</v>
      </c>
      <c r="I47" s="57">
        <v>5.6</v>
      </c>
      <c r="J47" s="23"/>
      <c r="K47" s="24"/>
      <c r="L47" s="24"/>
      <c r="M47" s="5">
        <f t="shared" si="8"/>
        <v>0</v>
      </c>
      <c r="N47" s="55"/>
      <c r="O47" s="39">
        <f t="shared" si="9"/>
        <v>0</v>
      </c>
      <c r="P47" s="72"/>
      <c r="Q47" s="73"/>
      <c r="R47" s="18"/>
    </row>
    <row r="48" spans="2:18" ht="13.5" customHeight="1" x14ac:dyDescent="0.35">
      <c r="B48" s="100" t="s">
        <v>0</v>
      </c>
      <c r="C48" s="82" t="s">
        <v>4</v>
      </c>
      <c r="D48" s="82" t="s">
        <v>1</v>
      </c>
      <c r="E48" s="82" t="s">
        <v>13</v>
      </c>
      <c r="F48" s="82" t="s">
        <v>36</v>
      </c>
      <c r="G48" s="82"/>
      <c r="H48" s="82" t="s">
        <v>17</v>
      </c>
      <c r="I48" s="83" t="s">
        <v>46</v>
      </c>
      <c r="J48" s="80" t="s">
        <v>5</v>
      </c>
      <c r="K48" s="80" t="s">
        <v>23</v>
      </c>
      <c r="L48" s="80"/>
      <c r="M48" s="80" t="s">
        <v>6</v>
      </c>
      <c r="N48" s="80"/>
      <c r="O48" s="101"/>
      <c r="P48" s="75" t="s">
        <v>132</v>
      </c>
      <c r="Q48" s="75" t="s">
        <v>133</v>
      </c>
      <c r="R48" s="18"/>
    </row>
    <row r="49" spans="2:18" ht="28.5" customHeight="1" x14ac:dyDescent="0.35">
      <c r="B49" s="100"/>
      <c r="C49" s="82"/>
      <c r="D49" s="82"/>
      <c r="E49" s="82"/>
      <c r="F49" s="82"/>
      <c r="G49" s="82"/>
      <c r="H49" s="82"/>
      <c r="I49" s="84"/>
      <c r="J49" s="80"/>
      <c r="K49" s="80"/>
      <c r="L49" s="80"/>
      <c r="M49" s="27" t="s">
        <v>7</v>
      </c>
      <c r="N49" s="27" t="s">
        <v>45</v>
      </c>
      <c r="O49" s="35" t="s">
        <v>8</v>
      </c>
      <c r="P49" s="76"/>
      <c r="Q49" s="76"/>
      <c r="R49" s="18"/>
    </row>
    <row r="50" spans="2:18" ht="27" customHeight="1" x14ac:dyDescent="0.35">
      <c r="B50" s="29">
        <v>33</v>
      </c>
      <c r="C50" s="1" t="s">
        <v>115</v>
      </c>
      <c r="D50" s="1" t="s">
        <v>32</v>
      </c>
      <c r="E50" s="2" t="s">
        <v>31</v>
      </c>
      <c r="F50" s="99" t="s">
        <v>34</v>
      </c>
      <c r="G50" s="99"/>
      <c r="H50" s="2" t="s">
        <v>67</v>
      </c>
      <c r="I50" s="57">
        <v>222</v>
      </c>
      <c r="J50" s="31"/>
      <c r="K50" s="107"/>
      <c r="L50" s="107"/>
      <c r="M50" s="5">
        <f t="shared" ref="M50" si="10">ROUND(N50*K50/100,2)</f>
        <v>0</v>
      </c>
      <c r="N50" s="55"/>
      <c r="O50" s="39">
        <f t="shared" ref="O50" si="11">ROUND(I50*N50,2)</f>
        <v>0</v>
      </c>
      <c r="P50" s="72"/>
      <c r="Q50" s="73"/>
      <c r="R50" s="18"/>
    </row>
    <row r="51" spans="2:18" ht="27" customHeight="1" thickBot="1" x14ac:dyDescent="0.4">
      <c r="B51" s="40">
        <v>34</v>
      </c>
      <c r="C51" s="41" t="s">
        <v>116</v>
      </c>
      <c r="D51" s="41" t="s">
        <v>35</v>
      </c>
      <c r="E51" s="42" t="s">
        <v>31</v>
      </c>
      <c r="F51" s="110" t="s">
        <v>34</v>
      </c>
      <c r="G51" s="110"/>
      <c r="H51" s="42" t="s">
        <v>33</v>
      </c>
      <c r="I51" s="57">
        <v>230</v>
      </c>
      <c r="J51" s="54"/>
      <c r="K51" s="107"/>
      <c r="L51" s="107"/>
      <c r="M51" s="43">
        <f t="shared" ref="M51" si="12">ROUND(N51*K51/100,2)</f>
        <v>0</v>
      </c>
      <c r="N51" s="55"/>
      <c r="O51" s="44">
        <f t="shared" ref="O51" si="13">ROUND(I51*N51,2)</f>
        <v>0</v>
      </c>
      <c r="P51" s="72"/>
      <c r="Q51" s="73"/>
      <c r="R51" s="18"/>
    </row>
    <row r="52" spans="2:18" ht="16.5" customHeight="1" thickBot="1" x14ac:dyDescent="0.4">
      <c r="B52" s="93" t="s">
        <v>130</v>
      </c>
      <c r="C52" s="94"/>
      <c r="D52" s="94"/>
      <c r="E52" s="94"/>
      <c r="F52" s="94"/>
      <c r="G52" s="94"/>
      <c r="H52" s="95"/>
      <c r="I52" s="95"/>
      <c r="J52" s="95"/>
      <c r="K52" s="96"/>
      <c r="L52" s="96"/>
      <c r="M52" s="95"/>
      <c r="N52" s="22"/>
      <c r="O52" s="45">
        <f>SUM(O34:O37,O17:O28,O7:O14,O40:O47,O50:O51)</f>
        <v>0</v>
      </c>
      <c r="P52" s="60"/>
    </row>
    <row r="53" spans="2:18" ht="6.75" customHeight="1" x14ac:dyDescent="0.35"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8"/>
      <c r="P53" s="61"/>
    </row>
    <row r="54" spans="2:18" ht="15" customHeight="1" x14ac:dyDescent="0.35">
      <c r="B54" s="77" t="s">
        <v>51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9"/>
      <c r="P54" s="62"/>
      <c r="Q54" s="63"/>
    </row>
    <row r="55" spans="2:18" ht="15" customHeight="1" x14ac:dyDescent="0.35"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9"/>
      <c r="P55" s="62"/>
      <c r="Q55" s="63"/>
    </row>
    <row r="56" spans="2:18" ht="18.399999999999999" customHeight="1" thickBot="1" x14ac:dyDescent="0.4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8"/>
      <c r="P56" s="64"/>
    </row>
    <row r="57" spans="2:18" s="6" customFormat="1" ht="13" x14ac:dyDescent="0.35">
      <c r="B57" s="7" t="s">
        <v>14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  <c r="P57" s="65"/>
      <c r="Q57" s="66"/>
    </row>
    <row r="58" spans="2:18" s="6" customFormat="1" ht="13" x14ac:dyDescent="0.35">
      <c r="B58" s="12"/>
      <c r="C58" s="49" t="s">
        <v>13</v>
      </c>
      <c r="D58" s="50" t="s">
        <v>9</v>
      </c>
      <c r="E58" s="50"/>
      <c r="F58" s="51" t="s">
        <v>15</v>
      </c>
      <c r="G58" s="50"/>
      <c r="H58" s="50"/>
      <c r="I58" s="50"/>
      <c r="J58" s="50"/>
      <c r="K58" s="50"/>
      <c r="L58" s="50"/>
      <c r="M58" s="50"/>
      <c r="N58" s="50"/>
      <c r="O58" s="13"/>
      <c r="P58" s="67"/>
      <c r="Q58" s="66"/>
    </row>
    <row r="59" spans="2:18" s="6" customFormat="1" ht="13" x14ac:dyDescent="0.35">
      <c r="B59" s="10"/>
      <c r="C59" s="52" t="s">
        <v>2</v>
      </c>
      <c r="D59" s="6" t="s">
        <v>42</v>
      </c>
      <c r="F59" s="53" t="s">
        <v>44</v>
      </c>
      <c r="O59" s="11"/>
      <c r="P59" s="61"/>
      <c r="Q59" s="66"/>
    </row>
    <row r="60" spans="2:18" s="6" customFormat="1" ht="13" x14ac:dyDescent="0.35">
      <c r="B60" s="12"/>
      <c r="C60" s="49" t="s">
        <v>37</v>
      </c>
      <c r="D60" s="50" t="s">
        <v>38</v>
      </c>
      <c r="E60" s="50"/>
      <c r="F60" s="51" t="s">
        <v>39</v>
      </c>
      <c r="G60" s="50"/>
      <c r="H60" s="50"/>
      <c r="I60" s="50"/>
      <c r="J60" s="50"/>
      <c r="K60" s="50"/>
      <c r="L60" s="50"/>
      <c r="M60" s="50"/>
      <c r="N60" s="50"/>
      <c r="O60" s="13"/>
      <c r="P60" s="67"/>
      <c r="Q60" s="66"/>
    </row>
    <row r="61" spans="2:18" s="6" customFormat="1" ht="13" x14ac:dyDescent="0.35">
      <c r="B61" s="10"/>
      <c r="C61" s="52" t="s">
        <v>17</v>
      </c>
      <c r="D61" s="6" t="s">
        <v>18</v>
      </c>
      <c r="F61" s="53" t="s">
        <v>49</v>
      </c>
      <c r="O61" s="11"/>
      <c r="P61" s="61"/>
      <c r="Q61" s="66"/>
    </row>
    <row r="62" spans="2:18" s="6" customFormat="1" ht="13" x14ac:dyDescent="0.35">
      <c r="B62" s="12"/>
      <c r="C62" s="49" t="s">
        <v>46</v>
      </c>
      <c r="D62" s="50" t="s">
        <v>50</v>
      </c>
      <c r="E62" s="50"/>
      <c r="F62" s="51" t="s">
        <v>47</v>
      </c>
      <c r="G62" s="12"/>
      <c r="H62" s="50"/>
      <c r="I62" s="50"/>
      <c r="J62" s="50"/>
      <c r="K62" s="50"/>
      <c r="L62" s="50"/>
      <c r="M62" s="50"/>
      <c r="N62" s="50"/>
      <c r="O62" s="13"/>
      <c r="P62" s="67"/>
      <c r="Q62" s="66"/>
    </row>
    <row r="63" spans="2:18" s="6" customFormat="1" ht="13" x14ac:dyDescent="0.35">
      <c r="B63" s="10"/>
      <c r="C63" s="52" t="s">
        <v>26</v>
      </c>
      <c r="D63" s="6" t="s">
        <v>27</v>
      </c>
      <c r="F63" s="53" t="s">
        <v>29</v>
      </c>
      <c r="O63" s="11"/>
      <c r="P63" s="61"/>
      <c r="Q63" s="66"/>
    </row>
    <row r="64" spans="2:18" s="6" customFormat="1" ht="13" x14ac:dyDescent="0.35">
      <c r="B64" s="12"/>
      <c r="C64" s="49" t="s">
        <v>25</v>
      </c>
      <c r="D64" s="50" t="s">
        <v>24</v>
      </c>
      <c r="E64" s="50"/>
      <c r="F64" s="51" t="s">
        <v>48</v>
      </c>
      <c r="G64" s="50"/>
      <c r="H64" s="50"/>
      <c r="I64" s="50"/>
      <c r="J64" s="50"/>
      <c r="K64" s="50"/>
      <c r="L64" s="50"/>
      <c r="M64" s="50"/>
      <c r="N64" s="50"/>
      <c r="O64" s="13"/>
      <c r="P64" s="67"/>
      <c r="Q64" s="66"/>
    </row>
    <row r="65" spans="2:17" s="6" customFormat="1" ht="13" x14ac:dyDescent="0.35">
      <c r="B65" s="10"/>
      <c r="C65" s="52" t="s">
        <v>3</v>
      </c>
      <c r="D65" s="6" t="s">
        <v>28</v>
      </c>
      <c r="F65" s="53" t="s">
        <v>16</v>
      </c>
      <c r="O65" s="11"/>
      <c r="P65" s="61"/>
      <c r="Q65" s="66"/>
    </row>
    <row r="66" spans="2:17" s="6" customFormat="1" ht="13" x14ac:dyDescent="0.35">
      <c r="B66" s="10"/>
      <c r="C66" s="74"/>
      <c r="D66" s="6" t="s">
        <v>134</v>
      </c>
      <c r="F66" s="53"/>
      <c r="O66" s="11"/>
      <c r="P66" s="61"/>
      <c r="Q66" s="66"/>
    </row>
    <row r="67" spans="2:17" s="6" customFormat="1" ht="13.5" thickBot="1" x14ac:dyDescent="0.4">
      <c r="B67" s="14"/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7"/>
      <c r="P67" s="68"/>
      <c r="Q67" s="66"/>
    </row>
    <row r="68" spans="2:17" x14ac:dyDescent="0.35">
      <c r="P68" s="69"/>
    </row>
    <row r="69" spans="2:17" x14ac:dyDescent="0.35">
      <c r="P69" s="69"/>
    </row>
    <row r="70" spans="2:17" s="6" customFormat="1" ht="13" x14ac:dyDescent="0.35">
      <c r="P70" s="66"/>
      <c r="Q70" s="66"/>
    </row>
    <row r="71" spans="2:17" s="6" customFormat="1" ht="13" x14ac:dyDescent="0.35">
      <c r="P71" s="66"/>
      <c r="Q71" s="66"/>
    </row>
    <row r="72" spans="2:17" s="6" customFormat="1" ht="13" x14ac:dyDescent="0.35">
      <c r="P72" s="66"/>
      <c r="Q72" s="66"/>
    </row>
    <row r="73" spans="2:17" s="6" customFormat="1" ht="13" x14ac:dyDescent="0.35">
      <c r="P73" s="66"/>
      <c r="Q73" s="66"/>
    </row>
  </sheetData>
  <protectedRanges>
    <protectedRange sqref="J31:L31" name="Oblast1"/>
    <protectedRange sqref="N31" name="Oblast1_3"/>
    <protectedRange sqref="J7:J14" name="Oblast1_8"/>
    <protectedRange sqref="J17:J28" name="Oblast1_9"/>
    <protectedRange sqref="J34:J37" name="Oblast1_10"/>
    <protectedRange sqref="J40:J47" name="Oblast1_11"/>
    <protectedRange sqref="J50:J51" name="Oblast1_12"/>
    <protectedRange sqref="K7:K14" name="Oblast1_13"/>
    <protectedRange sqref="K17:K28" name="Oblast1_14"/>
    <protectedRange sqref="K40:K47" name="Oblast1_15"/>
    <protectedRange sqref="L7:L14" name="Oblast1_16"/>
    <protectedRange sqref="L17:L28" name="Oblast1_17"/>
    <protectedRange sqref="L40:L47" name="Oblast1_18"/>
    <protectedRange sqref="N14" name="Oblast1_19_1"/>
    <protectedRange sqref="N7:N13" name="Oblast1_1_1_1"/>
    <protectedRange sqref="N21" name="Oblast1_20_1"/>
    <protectedRange sqref="N17:N20" name="Oblast1_2_1_1"/>
    <protectedRange sqref="N22:N28" name="Oblast1_3_1_1"/>
    <protectedRange sqref="N34:N37" name="Oblast1_4_1_1"/>
    <protectedRange sqref="N44 N47" name="Oblast1_21_1"/>
    <protectedRange sqref="N40:N43" name="Oblast1_5_1_1"/>
    <protectedRange sqref="N45:N46" name="Oblast1_6_1_1"/>
    <protectedRange sqref="N50:N51" name="Oblast1_7_1_2"/>
    <protectedRange sqref="P50:P51 P34:P37 P31 P17:P28 P40:P47 P7:P14" name="Oblast1_1"/>
  </protectedRanges>
  <mergeCells count="101">
    <mergeCell ref="E42:F42"/>
    <mergeCell ref="E32:E33"/>
    <mergeCell ref="F32:F33"/>
    <mergeCell ref="K34:L34"/>
    <mergeCell ref="K35:L35"/>
    <mergeCell ref="K36:L36"/>
    <mergeCell ref="K50:L50"/>
    <mergeCell ref="K51:L51"/>
    <mergeCell ref="E45:F45"/>
    <mergeCell ref="E44:F44"/>
    <mergeCell ref="G38:G39"/>
    <mergeCell ref="F51:G51"/>
    <mergeCell ref="E48:E49"/>
    <mergeCell ref="F48:G49"/>
    <mergeCell ref="E43:F43"/>
    <mergeCell ref="B38:B39"/>
    <mergeCell ref="C38:C39"/>
    <mergeCell ref="B32:B33"/>
    <mergeCell ref="C32:C33"/>
    <mergeCell ref="D32:D33"/>
    <mergeCell ref="D38:D39"/>
    <mergeCell ref="K37:L37"/>
    <mergeCell ref="E38:F39"/>
    <mergeCell ref="E41:F41"/>
    <mergeCell ref="F15:F16"/>
    <mergeCell ref="G15:G16"/>
    <mergeCell ref="G5:G6"/>
    <mergeCell ref="F5:F6"/>
    <mergeCell ref="B5:B6"/>
    <mergeCell ref="C5:C6"/>
    <mergeCell ref="D5:D6"/>
    <mergeCell ref="E5:E6"/>
    <mergeCell ref="B15:B16"/>
    <mergeCell ref="C15:C16"/>
    <mergeCell ref="D15:D16"/>
    <mergeCell ref="E15:E16"/>
    <mergeCell ref="K48:L49"/>
    <mergeCell ref="P29:P30"/>
    <mergeCell ref="H5:H6"/>
    <mergeCell ref="H15:H16"/>
    <mergeCell ref="H32:H33"/>
    <mergeCell ref="I32:I33"/>
    <mergeCell ref="I5:I6"/>
    <mergeCell ref="I15:I16"/>
    <mergeCell ref="J32:J33"/>
    <mergeCell ref="M32:O32"/>
    <mergeCell ref="L5:L6"/>
    <mergeCell ref="L15:L16"/>
    <mergeCell ref="K32:L33"/>
    <mergeCell ref="J5:J6"/>
    <mergeCell ref="K5:K6"/>
    <mergeCell ref="M5:O5"/>
    <mergeCell ref="M29:O29"/>
    <mergeCell ref="B1:P1"/>
    <mergeCell ref="B2:P2"/>
    <mergeCell ref="B3:P3"/>
    <mergeCell ref="F50:G50"/>
    <mergeCell ref="B48:B49"/>
    <mergeCell ref="C48:C49"/>
    <mergeCell ref="D48:D49"/>
    <mergeCell ref="J48:J49"/>
    <mergeCell ref="E46:F46"/>
    <mergeCell ref="E40:F40"/>
    <mergeCell ref="P5:P6"/>
    <mergeCell ref="J15:J16"/>
    <mergeCell ref="P32:P33"/>
    <mergeCell ref="K15:K16"/>
    <mergeCell ref="M15:O15"/>
    <mergeCell ref="P15:P16"/>
    <mergeCell ref="P38:P39"/>
    <mergeCell ref="H48:H49"/>
    <mergeCell ref="I48:I49"/>
    <mergeCell ref="M48:O48"/>
    <mergeCell ref="P48:P49"/>
    <mergeCell ref="K38:K39"/>
    <mergeCell ref="L38:L39"/>
    <mergeCell ref="H38:H39"/>
    <mergeCell ref="Q5:Q6"/>
    <mergeCell ref="Q15:Q16"/>
    <mergeCell ref="Q32:Q33"/>
    <mergeCell ref="Q38:Q39"/>
    <mergeCell ref="Q48:Q49"/>
    <mergeCell ref="B54:O55"/>
    <mergeCell ref="K29:L30"/>
    <mergeCell ref="R31:R32"/>
    <mergeCell ref="G29:G30"/>
    <mergeCell ref="H29:H30"/>
    <mergeCell ref="I29:I30"/>
    <mergeCell ref="J29:J30"/>
    <mergeCell ref="G32:G33"/>
    <mergeCell ref="B29:B30"/>
    <mergeCell ref="C29:C30"/>
    <mergeCell ref="D29:D30"/>
    <mergeCell ref="E29:E30"/>
    <mergeCell ref="F29:F30"/>
    <mergeCell ref="E47:F47"/>
    <mergeCell ref="B52:G52"/>
    <mergeCell ref="H52:M52"/>
    <mergeCell ref="I38:I39"/>
    <mergeCell ref="J38:J39"/>
    <mergeCell ref="M38:O38"/>
  </mergeCells>
  <phoneticPr fontId="17" type="noConversion"/>
  <dataValidations count="3">
    <dataValidation type="textLength" operator="greaterThan" allowBlank="1" showInputMessage="1" showErrorMessage="1" sqref="J50:J51 J34:J37 J7:J14 J17:J28 J31 J40:J47" xr:uid="{00000000-0002-0000-0000-000000000000}">
      <formula1>1</formula1>
    </dataValidation>
    <dataValidation type="decimal" operator="greaterThan" allowBlank="1" showInputMessage="1" showErrorMessage="1" sqref="N34:N37 K31 N40:N47 N17:N28 K17:K28 N31 N7:N14 K7:K14 K40:K47 N50:N51" xr:uid="{00000000-0002-0000-0000-000001000000}">
      <formula1>0</formula1>
    </dataValidation>
    <dataValidation type="whole" operator="greaterThan" allowBlank="1" showInputMessage="1" showErrorMessage="1" sqref="L7:L14 L17:L28 L31 L40:L47" xr:uid="{00000000-0002-0000-0000-000002000000}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49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Papírová hygiena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Monika Málková</cp:lastModifiedBy>
  <cp:lastPrinted>2021-09-07T11:27:25Z</cp:lastPrinted>
  <dcterms:created xsi:type="dcterms:W3CDTF">2012-07-09T06:19:21Z</dcterms:created>
  <dcterms:modified xsi:type="dcterms:W3CDTF">2025-11-04T10:30:18Z</dcterms:modified>
</cp:coreProperties>
</file>