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'Rekapitulace'!$G$36</definedName>
    <definedName name="Dodavka0">'Položky'!#REF!</definedName>
    <definedName name="HSV">'Rekapitulace'!$E$36</definedName>
    <definedName name="HSV0">'Položky'!#REF!</definedName>
    <definedName name="HZS">'Rekapitulace'!$I$36</definedName>
    <definedName name="HZS0">'Položky'!#REF!</definedName>
    <definedName name="JKSO">'Krycí list'!$G$2</definedName>
    <definedName name="MJ">'Krycí list'!$G$5</definedName>
    <definedName name="Mont">'Rekapitulace'!$H$36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'Položky'!$A$1:$G$1151</definedName>
    <definedName name="_xlnm.Print_Area" localSheetId="1">'Rekapitulace'!$A$1:$I$44</definedName>
    <definedName name="PocetMJ">'Krycí list'!$G$6</definedName>
    <definedName name="Poznamka">'Krycí list'!$B$37</definedName>
    <definedName name="Projektant">'Krycí list'!$C$8</definedName>
    <definedName name="PSV">'Rekapitulace'!$F$36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<sst xmlns="http://schemas.openxmlformats.org/spreadsheetml/2006/main" count="2639" uniqueCount="1046">
  <si>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</si>
  <si>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</si>
  <si>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</si>
  <si>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</si>
  <si>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</si>
  <si>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</si>
  <si>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</si>
  <si>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</si>
  <si>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</si>
  <si>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</si>
  <si>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</si>
  <si>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</si>
  <si>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</si>
  <si>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</si>
  <si>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</si>
  <si>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</si>
  <si>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</si>
  <si>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</si>
  <si>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</si>
  <si>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</si>
  <si>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</si>
  <si>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</si>
  <si>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</si>
  <si>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</si>
  <si>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</si>
  <si>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</si>
  <si>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</si>
  <si>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</si>
  <si>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</si>
  <si>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</si>
  <si>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</si>
  <si>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</si>
  <si>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</si>
  <si>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</si>
  <si>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</si>
  <si>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</si>
  <si>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</si>
  <si>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</si>
  <si>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</si>
  <si>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</si>
  <si>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</si>
  <si>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</si>
  <si>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</si>
  <si>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</si>
  <si>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</si>
  <si>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</si>
  <si>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</si>
  <si>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</si>
  <si>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</si>
  <si>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</si>
  <si>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</si>
  <si>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</si>
  <si>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</si>
  <si>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</si>
  <si>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</si>
  <si>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</si>
  <si>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</si>
  <si>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</si>
  <si>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</si>
  <si>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</si>
  <si>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</si>
  <si>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</si>
  <si>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</si>
  <si>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</si>
  <si>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</si>
  <si>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</si>
  <si>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</si>
  <si>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</si>
  <si>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</si>
  <si>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</si>
  <si>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</si>
  <si>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</si>
  <si>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</si>
  <si>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</si>
  <si>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</si>
  <si>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</si>
  <si>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</si>
  <si>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</si>
  <si>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</si>
  <si>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0000</t>
  </si>
  <si>
    <t>SŠ gastro,hotel.+lesnic.Bzenec</t>
  </si>
  <si>
    <t>2697</t>
  </si>
  <si>
    <t>Revitalizace-SO 01-škola</t>
  </si>
  <si>
    <t>00002697</t>
  </si>
  <si>
    <t>SŠ gastro,hotel.+lesnic.Bzenec - Revitalizace-SO 0</t>
  </si>
  <si>
    <t>113106121R00</t>
  </si>
  <si>
    <t xml:space="preserve">Rozebrání dlažeb z betonových dlaždic na sucho </t>
  </si>
  <si>
    <t>m2</t>
  </si>
  <si>
    <t>v.č.101-SO-01 škola-půdorys 1.np (šatny) :</t>
  </si>
  <si>
    <t>legenda stavebních úprav:</t>
  </si>
  <si>
    <t>SÚ04-vybourání stávající betonové dlažby:(2,1+5)*0,65</t>
  </si>
  <si>
    <t>113107111R00</t>
  </si>
  <si>
    <t xml:space="preserve">Odstranění podkladu pl. 200 m2,kam.těžené tl.10 cm </t>
  </si>
  <si>
    <t>SÚ03-demontáž okapového chodníku z kačírku vč.podsypu:</t>
  </si>
  <si>
    <t>kačírek tl.100mm s podsypem okapového chodníku tl.100mm:(22,5-2,1-5)*0,65*2</t>
  </si>
  <si>
    <t>v.č.102-SO-01 škola-půdorys 2.np:</t>
  </si>
  <si>
    <t>SÚ03-vybourání stávající beton.okapního chodníku vč.podsypu:</t>
  </si>
  <si>
    <t>podsyp tl.100mm:25,235*0,65+4,44*1,1+(13,52-0,3)*0,65</t>
  </si>
  <si>
    <t>113107112R00</t>
  </si>
  <si>
    <t xml:space="preserve">Odstranění podkladu pl. 200 m2,kam.těžené tl.20 cm </t>
  </si>
  <si>
    <t>SÚ04-vybourání stávající betonové dlažby vč.podsypu:</t>
  </si>
  <si>
    <t>podsyp betonové dlažby tl.150mm:(2,1+5)*0,65</t>
  </si>
  <si>
    <t>113204111R00</t>
  </si>
  <si>
    <t xml:space="preserve">Vytrhání obrub záhonových </t>
  </si>
  <si>
    <t>m</t>
  </si>
  <si>
    <t>SÚ03-vybourání zahradního obrubníku:(22,55-2,1*5)</t>
  </si>
  <si>
    <t>SÚ04-vybourání zahradního obrubníku:0,65*3</t>
  </si>
  <si>
    <t>139601102R00</t>
  </si>
  <si>
    <t xml:space="preserve">Ruční výkop jam, rýh a šachet v hornině tř. 3 </t>
  </si>
  <si>
    <t>m3</t>
  </si>
  <si>
    <t>SÚ02-výkop po obvodu objektu pro zateplení soklu :</t>
  </si>
  <si>
    <t>š.400mm,(po demontáži okap.chodníku s podsypem):22,55*0,525*0,4</t>
  </si>
  <si>
    <t>pro osazení zahradního obrubníku SÚ03,S04:(22,55-2,1-5+0,65*3)*0,2*0,25</t>
  </si>
  <si>
    <t>v.č.113-SO-01 škola-výrobky zámečnické:</t>
  </si>
  <si>
    <t>pro základ pro kotvení Z/02,Z/03 :(0,5*0,9+0,91*1)*0,8</t>
  </si>
  <si>
    <t>š.400mm,(po demontáži okap.chodníku s podsypem):</t>
  </si>
  <si>
    <t>(podle severovýchodního pohledu):7,5*(0,485-0,2)*0,4</t>
  </si>
  <si>
    <t>7,5*(0,375-0,2)*0,4</t>
  </si>
  <si>
    <t>7,35*(0,225-0,2)*0,4</t>
  </si>
  <si>
    <t>(0,525+0,45)*(0,45-0,2)*0,4</t>
  </si>
  <si>
    <t>5,25*(0,3-0,2)*0,4</t>
  </si>
  <si>
    <t>pro osazení zahradního obrubníku SÚ03:(0,5+25,235+4,44+13,52-0,3)*0,2*0,25</t>
  </si>
  <si>
    <t>162207112R00</t>
  </si>
  <si>
    <t xml:space="preserve">Vodorovné přemístění výkopku hor. 1-4 do 100 m </t>
  </si>
  <si>
    <t>zemina na zásyp:4,8724*2</t>
  </si>
  <si>
    <t>162701105R00</t>
  </si>
  <si>
    <t xml:space="preserve">Vodorovné přemístění výkopku z hor.1-4 do 10000 m </t>
  </si>
  <si>
    <t>zemina vytěžená:10,6242</t>
  </si>
  <si>
    <t>-zemina na zásyp:-4,8724</t>
  </si>
  <si>
    <t>162701109R00</t>
  </si>
  <si>
    <t xml:space="preserve">Příplatek k vod. přemístění hor.1-4 za další 1 km </t>
  </si>
  <si>
    <t>do 15 km:</t>
  </si>
  <si>
    <t>přebytečná zemina:5,7518*5</t>
  </si>
  <si>
    <t>167101101R00</t>
  </si>
  <si>
    <t xml:space="preserve">Nakládání výkopku z hor.1-4 v množství do 100 m3 </t>
  </si>
  <si>
    <t>zemina na zásyp:4,8724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</si>
  <si>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</si>
  <si>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</si>
  <si>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</si>
  <si>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</si>
  <si>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po provedení zateplení soklu:22,55*0,525*0,3</t>
  </si>
  <si>
    <t>po provedení soklu:</t>
  </si>
  <si>
    <t>(podle severovýchodního pohledu):7,5*(0,485-0,2)*0,3</t>
  </si>
  <si>
    <t>7,5*(0,375-0,2)*0,3</t>
  </si>
  <si>
    <t>7,35*(0,225-0,2)*0,3</t>
  </si>
  <si>
    <t>(0,525+0,45)*(0,45-0,2)*0,3</t>
  </si>
  <si>
    <t>5,25*(0,3-0,2)*0,3</t>
  </si>
  <si>
    <t>199000002R00</t>
  </si>
  <si>
    <t xml:space="preserve">Poplatek za skládku horniny 1- 4 </t>
  </si>
  <si>
    <t>odvoz přebytečné zeminy do 15 km:5,7518</t>
  </si>
  <si>
    <t>2</t>
  </si>
  <si>
    <t>Základy a zvláštní zakládání</t>
  </si>
  <si>
    <t>271531111RK1</t>
  </si>
  <si>
    <t>Polštář základu z kameniva hr. drceného 16-63 mm kraj Jihomoravský</t>
  </si>
  <si>
    <t>polštář pod základ pro kotvení Z/02,Z/03 :(0,5*0,9+0,91*1)*0,3</t>
  </si>
  <si>
    <t>275313621R00</t>
  </si>
  <si>
    <t xml:space="preserve">Beton základových patek prostý C 20/25 </t>
  </si>
  <si>
    <t>základ pro kotvení Z/02,Z/03 (betonáž do výkopu):(0,5*0,9+0,91*1)*0,5*1,035</t>
  </si>
  <si>
    <t>vytažený 250mm nad podlahu:0,5*0,9*0,25</t>
  </si>
  <si>
    <t>275351215R00</t>
  </si>
  <si>
    <t xml:space="preserve">Bednění stěn základových patek - zřízení </t>
  </si>
  <si>
    <t>základ pro kotvení Z/02,Z/03 :</t>
  </si>
  <si>
    <t>vytažený 250mm nad podlahu (sokl):(0,5+0,9)*2*0,25</t>
  </si>
  <si>
    <t>275351216R00</t>
  </si>
  <si>
    <t xml:space="preserve">Bednění stěn základových patek - odstranění </t>
  </si>
  <si>
    <t>viz bednění patek:0,7</t>
  </si>
  <si>
    <t>3</t>
  </si>
  <si>
    <t>Svislé a kompletní konstrukce</t>
  </si>
  <si>
    <t>311271818R00</t>
  </si>
  <si>
    <t xml:space="preserve">Zdivo z tv.pórobet.P2-420 hlad.tl.500 </t>
  </si>
  <si>
    <t>recepce:3,15*2,73</t>
  </si>
  <si>
    <t>v.č.103-SO-01 škola-půdorys 3.np:</t>
  </si>
  <si>
    <t xml:space="preserve">      109-SO-01 škola-pohled jihovýchodní:</t>
  </si>
  <si>
    <t>po vybouraných stěnách:2,4*1,125+2,4*1,725</t>
  </si>
  <si>
    <t>317234410RT2</t>
  </si>
  <si>
    <t>Vyzdívka mezi nosníky cihlami pálenými na MC s použitím suché maltové směsi</t>
  </si>
  <si>
    <t>SÚ15-otvor pro dveře 900x2100mm:</t>
  </si>
  <si>
    <t>po osazení překladu I120,dl.1200mm,3 ks:1,2*(0,45-0,15)*0,12</t>
  </si>
  <si>
    <t>317944311RT3</t>
  </si>
  <si>
    <t>Válcované nosníky do č.12 osazené do otvorů včetně dodávky profilu I č.12</t>
  </si>
  <si>
    <t>t</t>
  </si>
  <si>
    <t>překlad I120,dl.1200mm,3 ks:1,2*3*11,15*0,001</t>
  </si>
  <si>
    <t>342256255R00</t>
  </si>
  <si>
    <t xml:space="preserve">Příčka z tvárnic porobetonových tl. 150 mm </t>
  </si>
  <si>
    <t>restaurace-v místě vitríny:1,2*0,45</t>
  </si>
  <si>
    <t>342256256R00</t>
  </si>
  <si>
    <t xml:space="preserve">Příčka z tvárnic porobetonových tl. 200 mm </t>
  </si>
  <si>
    <t>zásobování:2,175*2,5</t>
  </si>
  <si>
    <t>346244381RT2</t>
  </si>
  <si>
    <t>Plentování ocelových nosníků výšky do 20 cm s použitím suché maltové směsi</t>
  </si>
  <si>
    <t>překlad I120,dl.1200mm,3 ks:1,2*0,12*2</t>
  </si>
  <si>
    <t>4</t>
  </si>
  <si>
    <t>Vodorovné konstrukce</t>
  </si>
  <si>
    <t>434311115R00</t>
  </si>
  <si>
    <t xml:space="preserve">Stupně dusané na terén, na desku, z betonu C 20/25 </t>
  </si>
  <si>
    <t>betonový schodek 300x100mm,dl.1780mm (2 ks) :1,78*2</t>
  </si>
  <si>
    <t>434351141R00</t>
  </si>
  <si>
    <t xml:space="preserve">Bednění stupňů přímočarých - zřízení </t>
  </si>
  <si>
    <t>betonový schodek 300x100mm,dl.1780mm (2 ks) :1,78*2*(0,3+0,1)</t>
  </si>
  <si>
    <t>434351142R00</t>
  </si>
  <si>
    <t xml:space="preserve">Bednění stupňů přímočarých - odstranění </t>
  </si>
  <si>
    <t>viz bednění stupňů:1,424</t>
  </si>
  <si>
    <t>5</t>
  </si>
  <si>
    <t>Komunikace</t>
  </si>
  <si>
    <t>451577777R00</t>
  </si>
  <si>
    <t xml:space="preserve">Podklad pod dlažbu z kameniva těženého tl.do 10 cm </t>
  </si>
  <si>
    <t>SÚ03-betonová dlažba nová:31,1705</t>
  </si>
  <si>
    <t>SÚ04-betonová dlažba použitá (očištěná):3,55</t>
  </si>
  <si>
    <t>564251111R00</t>
  </si>
  <si>
    <t xml:space="preserve">Podklad ze štěrkopísku po zhutnění tloušťky 15 cm </t>
  </si>
  <si>
    <t>596811111R00</t>
  </si>
  <si>
    <t xml:space="preserve">Kladení dlaždic kom.pro pěší, lože z kameniva těž. </t>
  </si>
  <si>
    <t>596811111RT4</t>
  </si>
  <si>
    <t>Kladení dlaždic kom.pro pěší, lože z kameniva těž. včetně dlaždic betonových 50/50/5 cm</t>
  </si>
  <si>
    <t>SÚ03-betonová dlažba nová:31,1705*1,01</t>
  </si>
  <si>
    <t>61</t>
  </si>
  <si>
    <t>Upravy povrchů vnitřní</t>
  </si>
  <si>
    <t>610991111R00</t>
  </si>
  <si>
    <t xml:space="preserve">Zakrývání výplní vnitřních otvorů </t>
  </si>
  <si>
    <t>okna P/01-P/04,P/08-P/10:2,4*2,07*(16+2+22+2)+1,11*2,04*3+2,4*1,37+2,4*2,63</t>
  </si>
  <si>
    <t>okna původní neměněná,popř.posunuté:2,4*2,07*4</t>
  </si>
  <si>
    <t>dveře P/05-P/07:0,95*2,1+2*2,5+0,9*2,1</t>
  </si>
  <si>
    <t>posuvné automatické dveře R/01:5,32*2,73</t>
  </si>
  <si>
    <t>612409991RT2</t>
  </si>
  <si>
    <t>Začištění omítek kolem oken,dveří apod. s použitím suché maltové směsi</t>
  </si>
  <si>
    <t>po osazení parapetních desek:</t>
  </si>
  <si>
    <t>P/01-P/04,P/08-P/10:2,4*(16+2+24+2)+1,11*3+2,4*2</t>
  </si>
  <si>
    <t>612425931RT2</t>
  </si>
  <si>
    <t>Omítka vápenná vnitřního ostění - štuková s použitím suché maltové směsi</t>
  </si>
  <si>
    <t>po výměně oken,popř.dveří,stěn,popř.posunutí oken:</t>
  </si>
  <si>
    <t>v.č.102-SO-01 škola-půdorys 2.np :</t>
  </si>
  <si>
    <t>0,45*(0,9+2,1*2)+0,235*(2,4+2,07*2)*20</t>
  </si>
  <si>
    <t>0,35*(1,11+2,04*2)*3+0,3*(5,32+2,73*2)</t>
  </si>
  <si>
    <t>v.č.103-SO-01 škola-půdorys 3.np :</t>
  </si>
  <si>
    <t>0,45*(2,4+1,17*2)+0,235*(2,4+2,07*2)*26</t>
  </si>
  <si>
    <t>0,45*(2,04+2,07*2)*3</t>
  </si>
  <si>
    <t>v.č.104-SO-01 škola-půdorys 4.np :</t>
  </si>
  <si>
    <t>0,235*(2,4+2,63*2)</t>
  </si>
  <si>
    <t>612472181R00</t>
  </si>
  <si>
    <t xml:space="preserve">Omítka stěn, jádro míchané, štuk ze suché směsi </t>
  </si>
  <si>
    <t>612473186R00</t>
  </si>
  <si>
    <t xml:space="preserve">Příplatek za zabudované rohovníky </t>
  </si>
  <si>
    <t>0,9+2,1*2+(2,4+2,07*2)*20+(1,11+2,04*2)*3</t>
  </si>
  <si>
    <t>5,32+2,73</t>
  </si>
  <si>
    <t>2,4+1,17*2+(2,4+2,07*2)*29</t>
  </si>
  <si>
    <t>2,4+2,63*2</t>
  </si>
  <si>
    <t>612481211RT2</t>
  </si>
  <si>
    <t>Montáž výztužné sítě (perlinky) do stěrky-stěny včetně výztužné sítě a stěrkového tmelu</t>
  </si>
  <si>
    <t>omítka ostění a stěn:93,952+20,877</t>
  </si>
  <si>
    <t>615481111R00</t>
  </si>
  <si>
    <t xml:space="preserve">Potažení válc.nosníků rabic.pletivem a postřik MC </t>
  </si>
  <si>
    <t>po osazení překladu I120,dl.1200mm,3 ks:1,2*(0,45+0,15*2)</t>
  </si>
  <si>
    <t>62</t>
  </si>
  <si>
    <t>Úpravy povrchů vnější</t>
  </si>
  <si>
    <t>602012139T00</t>
  </si>
  <si>
    <t xml:space="preserve">Stěrka cementová tl.3mm ručně </t>
  </si>
  <si>
    <t>vytažený 250mm nad podlahu (sokl):(0,5*2+0,9)*0,25+0,9*0,5</t>
  </si>
  <si>
    <t>620991121R00</t>
  </si>
  <si>
    <t xml:space="preserve">Zakrývání výplní vnějších otvorů z lešení </t>
  </si>
  <si>
    <t>okna původní neměněná,popř.posunuté:2,35*1,5*5+2,4*2,07*4</t>
  </si>
  <si>
    <t>dveře původní neměněná:1,78*2,4*2</t>
  </si>
  <si>
    <t>stěna plastová:2,95*6,33</t>
  </si>
  <si>
    <t>621131121R00</t>
  </si>
  <si>
    <t xml:space="preserve">Penetrace vně podhled ručně </t>
  </si>
  <si>
    <t>úprava podkladu pod zateplení objektu tl.30,140mm:</t>
  </si>
  <si>
    <t>MW/14:6,81</t>
  </si>
  <si>
    <t>MW/3:34,97</t>
  </si>
  <si>
    <t>622131121R00</t>
  </si>
  <si>
    <t xml:space="preserve">Penetrace vně stěna ručně </t>
  </si>
  <si>
    <t>úprava podkladu pod zateplení objektu tl.140mm:</t>
  </si>
  <si>
    <t>EPS/14:496,15</t>
  </si>
  <si>
    <t>MW/14:21,25-6,81</t>
  </si>
  <si>
    <t>XPS/3-u zásobování:1,31*2,925</t>
  </si>
  <si>
    <t>622300131R00</t>
  </si>
  <si>
    <t xml:space="preserve">Vyrovnání podkladu tmelem tl. do 10 mm </t>
  </si>
  <si>
    <t>odhad 30% z celkové plochy:(183,54+496,15+19,48+86,52+34,97+21,25)*0,3</t>
  </si>
  <si>
    <t>622300141R00</t>
  </si>
  <si>
    <t xml:space="preserve">Montáž vyrovnávací vrstvy izolantem </t>
  </si>
  <si>
    <t>622300151R00</t>
  </si>
  <si>
    <t xml:space="preserve">Montáž soklové lišty </t>
  </si>
  <si>
    <t>zakládací soklová lišta:</t>
  </si>
  <si>
    <t>střecha ZS/A1:15,585</t>
  </si>
  <si>
    <t>úprava soklu na terénu:</t>
  </si>
  <si>
    <t>v.č.107-SO-01 škola-pohled severovýchodní:</t>
  </si>
  <si>
    <t>25,235+4,44+13,22+0,45*2</t>
  </si>
  <si>
    <t>v.č.109-SO-01 škola-pohled jihovýchodní:</t>
  </si>
  <si>
    <t>18,98</t>
  </si>
  <si>
    <t>v.č.110-SO-01 škola-pohled jihozápadní :</t>
  </si>
  <si>
    <t>22,55-1,78*2+0,14*2</t>
  </si>
  <si>
    <t>622300152R00</t>
  </si>
  <si>
    <t xml:space="preserve">Montáž dilatační lišty </t>
  </si>
  <si>
    <t>krycí nerezová lišta:</t>
  </si>
  <si>
    <t>dilatační lišta:</t>
  </si>
  <si>
    <t>622311132RTU</t>
  </si>
  <si>
    <t>Zateplovací systém, fasáda, EPS F tl.100 mm s omítkou sil. 3,2 kg/m2, lepidlo</t>
  </si>
  <si>
    <t>kvalitativní tř.KZS s evropským technickým osvědčením ETA:</t>
  </si>
  <si>
    <t>(evropský certifikát):</t>
  </si>
  <si>
    <t>reakce na oheň B,izolace E:</t>
  </si>
  <si>
    <t>šroubovací talířové kotvy se zápustnou montáží,dl.min.235mm:</t>
  </si>
  <si>
    <t>vč.tepelných zátek:</t>
  </si>
  <si>
    <t>zrnitost omítky 1,5mm:</t>
  </si>
  <si>
    <t>EPS/10:183,54</t>
  </si>
  <si>
    <t>622311134RTU</t>
  </si>
  <si>
    <t>Zateplovací systém , fasáda, EPS F tl.140 mm s omítkou sil. 3,2 kg/m2, lepidlo</t>
  </si>
  <si>
    <t>šroubovací talířové kotvy se zápustnou montáží,dl.min.215mm:</t>
  </si>
  <si>
    <t>622311153RTX</t>
  </si>
  <si>
    <t>XPS/3:19,48</t>
  </si>
  <si>
    <t>622311522RV1</t>
  </si>
  <si>
    <t>Zateplovací systém, sokl, XPS tl. 100 mm zakončený stěrkou s výztužnou tkaninou</t>
  </si>
  <si>
    <t>XPS/10 nad út:61,55</t>
  </si>
  <si>
    <t>XPS/10 pod út:24,97</t>
  </si>
  <si>
    <t>622311730RTU</t>
  </si>
  <si>
    <t>Zatepl.syst., fasáda, miner.desky KV 30 mm s omítkou sil. 3,2 kg/m2, lepidlo</t>
  </si>
  <si>
    <t>šroubovací talířové kotvy se zápustnou montáží,dl.min.125mm:</t>
  </si>
  <si>
    <t>622311734RTU</t>
  </si>
  <si>
    <t>Zatepl.syst. , fasáda, miner.desky KV 140 mm s omítkou sil. 3,2 kg/m2, lepidlo</t>
  </si>
  <si>
    <t>MW/14:21,25</t>
  </si>
  <si>
    <t>622401941R00</t>
  </si>
  <si>
    <t xml:space="preserve">Příplatek za kropení podkladu omítky vnější stěn </t>
  </si>
  <si>
    <t>omítka dozdívek:15,4395+0,54+5,4375</t>
  </si>
  <si>
    <t>622421131R00</t>
  </si>
  <si>
    <t xml:space="preserve">Omítka vnější stěn, MVC, hladká, složitost 1-2 </t>
  </si>
  <si>
    <t>622422211R00</t>
  </si>
  <si>
    <t xml:space="preserve">Oprava vnějších omítek vápen. hladk. II, do 20 % </t>
  </si>
  <si>
    <t>-omítka dozdívek:-(15,4395+0,54+5,4375)</t>
  </si>
  <si>
    <t>622432111R00</t>
  </si>
  <si>
    <t xml:space="preserve">Omítka stěn dekorativní jemnozrnná </t>
  </si>
  <si>
    <t>622451131R00</t>
  </si>
  <si>
    <t xml:space="preserve">Omítka vnější stěn, MC, hladká, složitost 1 - 2 </t>
  </si>
  <si>
    <t>pod út vyrovnání povrchu z 20%:</t>
  </si>
  <si>
    <t>XPS/10 pod út:24,97*0,2</t>
  </si>
  <si>
    <t>622481211RT2</t>
  </si>
  <si>
    <t>pod oplechování parapetů:</t>
  </si>
  <si>
    <t>v.č.307-SO-03 tělocvična-výrobky klempířské:</t>
  </si>
  <si>
    <t>K/01:6,0*4*0,275</t>
  </si>
  <si>
    <t>K/02:3,0*2*0,275</t>
  </si>
  <si>
    <t>K/03:1,76*0,165</t>
  </si>
  <si>
    <t>K/04:2,7*0,165</t>
  </si>
  <si>
    <t>SÚ09-vyspravení povrchu soklu:18,98*(1,4+0,375)/2</t>
  </si>
  <si>
    <t>vyspravení soklu zásobovací rampy:0,375*5,2</t>
  </si>
  <si>
    <t>SÚ17-po dmtž obkladu z kabřince v.cca 550mm vyspravení z 20%:(0,805+25,235+0,45*2+4,44+13,23)*0,55*0,2</t>
  </si>
  <si>
    <t>výměra venkovní stěny-čelo markýzi:12,18</t>
  </si>
  <si>
    <t xml:space="preserve">             venkovního ostění:54,4852</t>
  </si>
  <si>
    <t>622481292R00</t>
  </si>
  <si>
    <t xml:space="preserve">Montáž výztužné lišty okenní a podparapetní </t>
  </si>
  <si>
    <t>apu lišta u oken (zevnitř+zvenku):</t>
  </si>
  <si>
    <t>(1,78+2,4)*2*2+(2,35+1,5)*2*5</t>
  </si>
  <si>
    <t>(0,9+2,1)*2*2+(1,11+2,04)*2*3*2</t>
  </si>
  <si>
    <t>(2,4+2,07)*2*20*2+(5,32+2,73)*2*2</t>
  </si>
  <si>
    <t>(0,95+2,1)*2*2+(2+2,5)*2*2+(2,95+6,33)*2</t>
  </si>
  <si>
    <t>(2,4+1,17)*2*2+(2,4+2,07)*2*29*2</t>
  </si>
  <si>
    <t>(2,4+2,63)*2*2</t>
  </si>
  <si>
    <t>Mezisoučet</t>
  </si>
  <si>
    <t>rohové lišty:</t>
  </si>
  <si>
    <t>(1,78+2,4*2)*2+(2,35+1,5*2)*5</t>
  </si>
  <si>
    <t>0,9+2,1*2+(1,11+2,04*2)*3+(2,4+2,07*2)*20</t>
  </si>
  <si>
    <t>5,32+2,73*2+0,95+2,1*2+2+2,5*2+2,95+6,33*2</t>
  </si>
  <si>
    <t>2,4+1,17*2+(2,4+2,07*2)*29+2,21*2+15,885</t>
  </si>
  <si>
    <t>622531021R00</t>
  </si>
  <si>
    <t xml:space="preserve">Sil. zrn omítka 2,0mm vně stěna </t>
  </si>
  <si>
    <t>622904112R00</t>
  </si>
  <si>
    <t xml:space="preserve">Očištění fasád tlakovou vodou složitost 1 - 2 </t>
  </si>
  <si>
    <t>SÚ09-očištění povrchu soklu:18,98*(1,4+0,375)/2</t>
  </si>
  <si>
    <t>očištění soklu zásobovací rampy      :0,375*5,2</t>
  </si>
  <si>
    <t>úprava podkladu pod zateplení tl.30,100,140mm:</t>
  </si>
  <si>
    <t>622904121R00</t>
  </si>
  <si>
    <t>Ruční čištění ocelovým kartáčem odstranění případných výstupků</t>
  </si>
  <si>
    <t>50</t>
  </si>
  <si>
    <t>627991016R00</t>
  </si>
  <si>
    <t xml:space="preserve">Těsnění spár tmelem TPT profil do 4 cm2 </t>
  </si>
  <si>
    <t>v.č.112-SO-01 škola-výrobky klempířské:</t>
  </si>
  <si>
    <t>K/02:1,11*3</t>
  </si>
  <si>
    <t>28350210.A</t>
  </si>
  <si>
    <t>Lišta okenní APU l=2,4 m</t>
  </si>
  <si>
    <t>apu lišta u výplní otvorů (zevnitř+zvenku):1096,5*1,1</t>
  </si>
  <si>
    <t>28350250</t>
  </si>
  <si>
    <t>Lišta rohová plastová s tkaninou bílá dl. 2,0m</t>
  </si>
  <si>
    <t>452,285*1,1</t>
  </si>
  <si>
    <t>28375925</t>
  </si>
  <si>
    <t>Deska fasádní polystyrenová EPS 70 F</t>
  </si>
  <si>
    <t>odhad 30% z celkové plochy (1-3 cm):(183,54+496,15+19,48+86,52+34,97+21,25)*0,3*(0,01+0,03)/2</t>
  </si>
  <si>
    <t>553702214KL</t>
  </si>
  <si>
    <t xml:space="preserve">Lišta krycí nerez lepicí l=300 cm </t>
  </si>
  <si>
    <t>kus</t>
  </si>
  <si>
    <t>(82,045*1,1)/3</t>
  </si>
  <si>
    <t>55392541ZL</t>
  </si>
  <si>
    <t xml:space="preserve">Lišta zakládací kovová </t>
  </si>
  <si>
    <t>97,63*1,1</t>
  </si>
  <si>
    <t>900   RT5</t>
  </si>
  <si>
    <t>HZS-odtahová zkouška fasády Práce v tarifní třídě 8</t>
  </si>
  <si>
    <t>h</t>
  </si>
  <si>
    <t>odtahová zkouška fasády před provedením zateplení objektu:5</t>
  </si>
  <si>
    <t>64</t>
  </si>
  <si>
    <t>Výplně otvorů</t>
  </si>
  <si>
    <t>648991113RT2</t>
  </si>
  <si>
    <t>Osazení parapet.desek plast. a lamin. š.nad 20cm včetně dodávky plastové parapetní desky š. 250 mm</t>
  </si>
  <si>
    <t>parapet plast š.250mm se zaobleným nosem:</t>
  </si>
  <si>
    <t>v.č.111-SO-01 škola-výrobky plastové:</t>
  </si>
  <si>
    <t>P/01:2,4*16*1,05</t>
  </si>
  <si>
    <t>P/02:2,4*2*1,05</t>
  </si>
  <si>
    <t>P/03:2,4*(22+2)*1,05</t>
  </si>
  <si>
    <t>P/04:2,4*2*1,05</t>
  </si>
  <si>
    <t>P/08:1,11*3*1,05</t>
  </si>
  <si>
    <t>P/09:2,4*1,05</t>
  </si>
  <si>
    <t>P/10:2,4*1,05</t>
  </si>
  <si>
    <t>64.1</t>
  </si>
  <si>
    <t xml:space="preserve">Příplatek za rozšíření parap.desky na šířku 550mm </t>
  </si>
  <si>
    <t>mb</t>
  </si>
  <si>
    <t>22</t>
  </si>
  <si>
    <t>91</t>
  </si>
  <si>
    <t>Doplňující práce na komunikaci</t>
  </si>
  <si>
    <t>916561111R00</t>
  </si>
  <si>
    <t xml:space="preserve">Osazení záhon.obrubníků do lože z C 12/15 s opěrou </t>
  </si>
  <si>
    <t>SÚ03-zahradní obrubník:(22,55-2,1*5)</t>
  </si>
  <si>
    <t>SÚ04-zahradní obrubník:0,5*3</t>
  </si>
  <si>
    <t>916561111RT4</t>
  </si>
  <si>
    <t>Osazení záhon.obrubníků do lože z C 12/15 s opěrou včetně obrubníku 50/5/25</t>
  </si>
  <si>
    <t>SÚ03-zahradní obrubník:(0,5+25,235+4,44+13,52-0,3)*1,01</t>
  </si>
  <si>
    <t>59217337</t>
  </si>
  <si>
    <t>Obrubník zahradní 500/50/250 mm</t>
  </si>
  <si>
    <t>podle poznámky na výkrese z 20% nový:13,55*2*0,2*1,01</t>
  </si>
  <si>
    <t>94</t>
  </si>
  <si>
    <t>Lešení a stavební výtahy</t>
  </si>
  <si>
    <t>941941031R00</t>
  </si>
  <si>
    <t xml:space="preserve">Montáž lešení leh.řad.s podlahami,š.do 1 m, H 10 m </t>
  </si>
  <si>
    <t>(49,48+1*2+0,45*2+1*2)*7,42+4,44*(7,645-7,42)</t>
  </si>
  <si>
    <t>(0,805+5,2)*0,375+7,5*0,515+7,5*0,625+7,285*0,85</t>
  </si>
  <si>
    <t>5,25*0,95+7,97*1,1+0,45*2*0,85</t>
  </si>
  <si>
    <t>v.č.108-SO-01 škola-pohled severozápadní:</t>
  </si>
  <si>
    <t>mimo markýzu:(3,3+1)*(7,725+0,225)</t>
  </si>
  <si>
    <t>(1,42+1)*7,725+26,18*6,57</t>
  </si>
  <si>
    <t>941941032R00</t>
  </si>
  <si>
    <t xml:space="preserve">Montáž lešení leh.řad.s podlahami,š.do 1 m, H 30 m </t>
  </si>
  <si>
    <t>(18,98+0,14+1)*(7,2*2+1,4+0,375)/2</t>
  </si>
  <si>
    <t>(18,98-0,3375*2+1)*3,56</t>
  </si>
  <si>
    <t>(18,98-0,3375*2+1+1*2)/2*1,725</t>
  </si>
  <si>
    <t>941941191R00</t>
  </si>
  <si>
    <t xml:space="preserve">Příplatek za každý měsíc použití lešení k pol.1031 </t>
  </si>
  <si>
    <t>fasádní lešení do 10m (3 měsíce):249,8219*3</t>
  </si>
  <si>
    <t>fasádní lešení do 30m (3 měsíce):660,8943*3</t>
  </si>
  <si>
    <t>941941831R00</t>
  </si>
  <si>
    <t xml:space="preserve">Demontáž lešení leh.řad.s podlahami,š.1 m, H 10 m </t>
  </si>
  <si>
    <t>fasádní lešení do 10m:660,8943</t>
  </si>
  <si>
    <t>941941832R00</t>
  </si>
  <si>
    <t xml:space="preserve">Demontáž lešení leh.řad.s podlahami,š.1 m, H 30 m </t>
  </si>
  <si>
    <t>fasádní lešení do 30m:249,8219</t>
  </si>
  <si>
    <t>941955001R00</t>
  </si>
  <si>
    <t xml:space="preserve">Lešení lehké pomocné, výška podlahy do 1,2 m </t>
  </si>
  <si>
    <t>pro podhled vstupu,bourací a demontážní práce:5,2*1,31</t>
  </si>
  <si>
    <t>pro podhled markýzy,bourací a demontážní práce :15,825*2,21</t>
  </si>
  <si>
    <t>pro úpravu fasády:22,5*1,0</t>
  </si>
  <si>
    <t>pro demontážní a montážní práce-výměna výplní otvorů,omítka:</t>
  </si>
  <si>
    <t>ostění:138,93*2*1,0+(5,32+8,5)*1,0</t>
  </si>
  <si>
    <t>941955002R00</t>
  </si>
  <si>
    <t xml:space="preserve">Lešení lehké pomocné, výška podlahy do 1,9 m </t>
  </si>
  <si>
    <t>pro úpravu fasády:(12,6+1)*1,0</t>
  </si>
  <si>
    <t>941955004R00</t>
  </si>
  <si>
    <t xml:space="preserve">Lešení lehké pomocné, výška podlahy do 3,5 m </t>
  </si>
  <si>
    <t>pro úpravu fasádu nad markýzou:(15,825+1*2)*1,0</t>
  </si>
  <si>
    <t>944944081R00</t>
  </si>
  <si>
    <t xml:space="preserve">Demontáž ochranné sítě z umělých vláken </t>
  </si>
  <si>
    <t>viz ochranná síť na fasádním lešení:660,8943+249,8219</t>
  </si>
  <si>
    <t>944944111R00</t>
  </si>
  <si>
    <t xml:space="preserve">Ochranná síť na lešení z textilie </t>
  </si>
  <si>
    <t>viz fasádní lešení:660,8943+249,8219</t>
  </si>
  <si>
    <t>941.99</t>
  </si>
  <si>
    <t>Ochrana střešní konstrukce při použití lešení na střeše markýzy,šaten a tělocvičny</t>
  </si>
  <si>
    <t>střecha markýzy:15,825</t>
  </si>
  <si>
    <t>střecha šaten+tělocvičny:26,18+12,6</t>
  </si>
  <si>
    <t>95</t>
  </si>
  <si>
    <t>Dokončovací konstrukce na pozemních stavbách</t>
  </si>
  <si>
    <t>931961115R00</t>
  </si>
  <si>
    <t xml:space="preserve">Vložky do dilatačních spár, polystyren, tl 30 mm </t>
  </si>
  <si>
    <t>dilatace polštáře+základu pro kotvení Z/02,Z/03 :(0,9+1)*0,8+0,9*0,25</t>
  </si>
  <si>
    <t>938533115T00</t>
  </si>
  <si>
    <t xml:space="preserve">Očištění povrchu střech </t>
  </si>
  <si>
    <t>SÚ24-připravenost hydroizol.pásů ploché střechy-očištění:(15,885-0,15*2)*2,06</t>
  </si>
  <si>
    <t>952901111R00</t>
  </si>
  <si>
    <t xml:space="preserve">Vyčištění budov o výšce podlaží do 4 m </t>
  </si>
  <si>
    <t>střecha ZS/A1:15,885*2,35/3</t>
  </si>
  <si>
    <t>900materiál</t>
  </si>
  <si>
    <t>Materiál pro provedení osaz.svítidel,vypínačů (prodložení kabelů)</t>
  </si>
  <si>
    <t>soubor</t>
  </si>
  <si>
    <t>SÚ21-prodloužení kabelů pro osazení svítidel:</t>
  </si>
  <si>
    <t>prodloužení kabelů pro vypínač:</t>
  </si>
  <si>
    <t>95.0</t>
  </si>
  <si>
    <t>Ostatní práce neuvedené které mohou vzniknout při rekonstrukci</t>
  </si>
  <si>
    <t>fakturace po dohodě investora s dodavatelem:1</t>
  </si>
  <si>
    <t>95.SÚ27</t>
  </si>
  <si>
    <t xml:space="preserve">Označení na zateplené fasádě vedení plynu-SÚ27 </t>
  </si>
  <si>
    <t>SÚ27-označení na zateplené fasádě vedení plynu:4,5</t>
  </si>
  <si>
    <t>900   RT1</t>
  </si>
  <si>
    <t xml:space="preserve">HZS-úklid Práce v tarifní třídě 4 </t>
  </si>
  <si>
    <t>900   RT3</t>
  </si>
  <si>
    <t>HZS-pro montážní a demontážní práce Práce v tarifní třídě 6</t>
  </si>
  <si>
    <t>fakturace podle skutečného provedení:</t>
  </si>
  <si>
    <t>SÚ21-demontáž svítidel a po provedení zateplení opětná montáž:5*2</t>
  </si>
  <si>
    <t>demontáž vypínače a po provedení zateplení opětná montáž:1*2</t>
  </si>
  <si>
    <t>stávající tabule s označením školy přemístěna na novou fasádu:2*2</t>
  </si>
  <si>
    <t>stávající reklamní plocha posunuta směrem od fasády:3*2</t>
  </si>
  <si>
    <t>ostatní práce nezahrnuté v položkách:50</t>
  </si>
  <si>
    <t>96</t>
  </si>
  <si>
    <t>Bourání konstrukcí</t>
  </si>
  <si>
    <t>965042131R00</t>
  </si>
  <si>
    <t xml:space="preserve">Bourání mazanin betonových  tl. 10 cm, pl. 4 m2 </t>
  </si>
  <si>
    <t>v místě základu pro kotvení Z/02,Z/03:(0,5*0,9+0,91*1)*0,1</t>
  </si>
  <si>
    <t>965042141R00</t>
  </si>
  <si>
    <t xml:space="preserve">Bourání mazanin betonových tl. 10 cm, nad 4 m2 </t>
  </si>
  <si>
    <t>SÚ03-vybourání stávající betonového okapního chodníku:</t>
  </si>
  <si>
    <t>betonová mazanina tl.100mm:(25,235*0,65+4,44*1,1+(13,52-0,3)*0,65)*0,1</t>
  </si>
  <si>
    <t>967031132R00</t>
  </si>
  <si>
    <t xml:space="preserve">Přisekání rovných ostění cihelných na MVC </t>
  </si>
  <si>
    <t>ostění otvoru pro dveře 900x2100mm,tl.450mm:0,45*2,1*2</t>
  </si>
  <si>
    <t>968061112R00</t>
  </si>
  <si>
    <t xml:space="preserve">Vyvěšení dřevěných okenních křídel pl. do 1,5 m2 </t>
  </si>
  <si>
    <t>SÚ08-vybourání výplní otvorů (dřevěných oken):</t>
  </si>
  <si>
    <t>2400x2070mm:4*2*18</t>
  </si>
  <si>
    <t>1110x2040mm:2*2*3</t>
  </si>
  <si>
    <t>2400x2070mm:4*2*27</t>
  </si>
  <si>
    <t>968062356R00</t>
  </si>
  <si>
    <t xml:space="preserve">Vybourání dřevěných rámů oken dvojitých pl. 4 m2 </t>
  </si>
  <si>
    <t>1110x2040mm:1,1*2,04*3</t>
  </si>
  <si>
    <t>968062357R00</t>
  </si>
  <si>
    <t xml:space="preserve">Vybourání dřevěných rámů oken dvojitých nad  4 m2 </t>
  </si>
  <si>
    <t>2400x2070mm:2,4*2,07*18</t>
  </si>
  <si>
    <t>2400x2070mm:2,4*2,07*27</t>
  </si>
  <si>
    <t>968071125R00</t>
  </si>
  <si>
    <t xml:space="preserve">Vyvěšení, zavěšení kovových křídel dveří pl. 2 m2 </t>
  </si>
  <si>
    <t>SÚ08-vybourání výplní otvorů (ocelových dveří):</t>
  </si>
  <si>
    <t>950x2100mm:1</t>
  </si>
  <si>
    <t>1750x2000mm:2*2</t>
  </si>
  <si>
    <t>968071126R00</t>
  </si>
  <si>
    <t xml:space="preserve">Vyvěšení, zavěšení kovových křídel dveří nad 2 m2 </t>
  </si>
  <si>
    <t>2000x2500mm:1*2</t>
  </si>
  <si>
    <t>968072455R00</t>
  </si>
  <si>
    <t xml:space="preserve">Vybourání kovových dveřních zárubní pl. do 2 m2 </t>
  </si>
  <si>
    <t>950x2100mm:0,95*2,1</t>
  </si>
  <si>
    <t>968072456R00</t>
  </si>
  <si>
    <t xml:space="preserve">Vybourání kovových dveřních zárubní pl. nad 2 m2 </t>
  </si>
  <si>
    <t>2000x2500mm:2*2,5</t>
  </si>
  <si>
    <t>968072641R00</t>
  </si>
  <si>
    <t xml:space="preserve">Vybourání kovových stěn, kromě výkladních </t>
  </si>
  <si>
    <t>SÚ08-vybourání výplní otvorů (ocelových stěn s dveřmi):</t>
  </si>
  <si>
    <t>3750x2730mm:3,75*2,73</t>
  </si>
  <si>
    <t>SÚ13-demontáž ocelových stěn:2,4*(2,35+4,275)</t>
  </si>
  <si>
    <t>968083004R0D</t>
  </si>
  <si>
    <t>Vybourání plastových oken nad 4 m2 (opatrná demontáž-znovu se použijí)</t>
  </si>
  <si>
    <t>SÚ13-demontáž plastových oken 2400x2070mm (2 ks):2,4*2,07*2</t>
  </si>
  <si>
    <t>968083139T00</t>
  </si>
  <si>
    <t xml:space="preserve">Demontáž PVC podhledu vč.nosného roštu </t>
  </si>
  <si>
    <t>SÚ21-demontáž stávajícího pvc poodhledu:15,825*2,25</t>
  </si>
  <si>
    <t>968095001R00</t>
  </si>
  <si>
    <t xml:space="preserve">Bourání parapetů dřevěných š. do 25 cm </t>
  </si>
  <si>
    <t>demontáž parapetů:2,4*46+1,11*3</t>
  </si>
  <si>
    <t>971033651R00</t>
  </si>
  <si>
    <t xml:space="preserve">Vybourání otv. zeď cihel. pl.4 m2, tl.60 cm, MVC </t>
  </si>
  <si>
    <t>SÚ15-otvor pro dveře 900x2100mm,tl.450mm:0,9*2,1*0,45</t>
  </si>
  <si>
    <t>973031813R00</t>
  </si>
  <si>
    <t xml:space="preserve">Vysekání kapes pro zavázání příček tl. 15 cm </t>
  </si>
  <si>
    <t>tl.150mm:0,45*2</t>
  </si>
  <si>
    <t>973031826R00</t>
  </si>
  <si>
    <t xml:space="preserve">Vysekání kapes pro zavázání zdí tl. 60 cm </t>
  </si>
  <si>
    <t>tl.500mm:2,73</t>
  </si>
  <si>
    <t>tl.500mm:1,125*2+1,725*2</t>
  </si>
  <si>
    <t>974031664R00</t>
  </si>
  <si>
    <t xml:space="preserve">Vysekání rýh zeď cihelná vtah. nosníků 15 x 15 cm </t>
  </si>
  <si>
    <t>pro překlad I120,dl.1200mm,3 ks:1,2*3</t>
  </si>
  <si>
    <t>978015231R00</t>
  </si>
  <si>
    <t xml:space="preserve">Otlučení omítek vnějších MVC v složit.1-4 do 20 % </t>
  </si>
  <si>
    <t>úprava podkladu pod zateplení objektu tl.140m:</t>
  </si>
  <si>
    <t>978041110R00</t>
  </si>
  <si>
    <t xml:space="preserve">Odstranění KZS EPS F tl. 100 mm s omítkou </t>
  </si>
  <si>
    <t>SÚ10-demontáž zateplení v šířce 1200mm:1,2*7,2+(1,2-0,3375)*3,56</t>
  </si>
  <si>
    <t>SÚ15-demotáž zateplení otvoru pro dveře 900x2100mm:0,9*2,1</t>
  </si>
  <si>
    <t>978059631R00</t>
  </si>
  <si>
    <t xml:space="preserve">Odsekání vnějších obkladů stěn nad 2 m2 </t>
  </si>
  <si>
    <t>SÚ17-demontáž obkladu z kabřince v.cca 550mm:(0,805+25,235+0,45*2+4,44+13,23)*0,55</t>
  </si>
  <si>
    <t>(19,1-8,5)*0,55+6*0,45/2</t>
  </si>
  <si>
    <t>979024441R00</t>
  </si>
  <si>
    <t xml:space="preserve">Očištění vybour. obrubníků všech loží a výplní </t>
  </si>
  <si>
    <t>979054441R00</t>
  </si>
  <si>
    <t xml:space="preserve">Očištění vybour. dlaždic s výplní kamen. těženým </t>
  </si>
  <si>
    <t>SÚ04-po demontáži stávající betonové dlažby:(2,1+5)*0,65</t>
  </si>
  <si>
    <t>900   RT2</t>
  </si>
  <si>
    <t xml:space="preserve">HZS-demontáže Práce v tarifní třídě 5 </t>
  </si>
  <si>
    <t>odstranění stávaj.nápisů na fasádě RESTAURACE,HOTEL JUNIOR:5*2</t>
  </si>
  <si>
    <t>demontáže stávajících prvků na fasádě.které nebudou už využity:20</t>
  </si>
  <si>
    <t>demontáž vyůstění vzt v místě navržených dveří:2,5</t>
  </si>
  <si>
    <t>SÚ28-demontáž stávající plechové vitriny 1200x450mm:2,5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</si>
  <si>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</si>
  <si>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</si>
  <si>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</si>
  <si>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</si>
  <si>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</si>
  <si>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</si>
  <si>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711482020RZU</t>
  </si>
  <si>
    <t>Izolační systém nopovou folií, svisle včetně dodávky fólie a doplňků</t>
  </si>
  <si>
    <t>998711203R00</t>
  </si>
  <si>
    <t xml:space="preserve">Přesun hmot pro izolace proti vodě, výšky do 60 m </t>
  </si>
  <si>
    <t>712</t>
  </si>
  <si>
    <t>Živičné krytiny</t>
  </si>
  <si>
    <t>712300951R00</t>
  </si>
  <si>
    <t xml:space="preserve">Oprava boulí na krytin.střech do 10°, pásy přitav. </t>
  </si>
  <si>
    <t>SÚ24-připravenost hydroizol.pásů ploché střechy-zapravení:</t>
  </si>
  <si>
    <t>nerovností:10</t>
  </si>
  <si>
    <t>712372111R0K</t>
  </si>
  <si>
    <t>Krytina střech do 10° fólie, 4 kotvy/m2, na beton tl.izolace 100mm,</t>
  </si>
  <si>
    <t>kotvení šrouby do betonu ,s talířovými podložkami:</t>
  </si>
  <si>
    <t>střešní mPVC folie vyztužená polyesterovou tkaninou tl.2mm:</t>
  </si>
  <si>
    <t>přetažená izolace přes atiku na š.150mm lepená horkým vzduchem:</t>
  </si>
  <si>
    <t>střecha ZS/A1:32,1051</t>
  </si>
  <si>
    <t>vytažení na svislo:(2,21-0,2)*2*0,25+15,585*0,1</t>
  </si>
  <si>
    <t>detail C:15,585*0,15</t>
  </si>
  <si>
    <t>přetažení přes atiku:(15,885+2,21*2)*0,15</t>
  </si>
  <si>
    <t>712391171R00</t>
  </si>
  <si>
    <t xml:space="preserve">Povlaková krytina střech do 10°, podklad. textilie </t>
  </si>
  <si>
    <t>podkladní textilie 120g/m2:</t>
  </si>
  <si>
    <t>(15,585+0,2*2)*0,3</t>
  </si>
  <si>
    <t>712871801R00</t>
  </si>
  <si>
    <t xml:space="preserve">Samostatné vytažení izolace, fólií PVC polož.volně </t>
  </si>
  <si>
    <t>Broof t1:</t>
  </si>
  <si>
    <t>střecha ZS/A1:</t>
  </si>
  <si>
    <t>vytažení na svislo-detail D:(15,585+0,2*2)*0,3</t>
  </si>
  <si>
    <t>712997001R00</t>
  </si>
  <si>
    <t xml:space="preserve">Přilepení polystyrénových klínů do asfaltu </t>
  </si>
  <si>
    <t>polystyren XPS tl.50-30mm pod oplechování parapetů:</t>
  </si>
  <si>
    <t>K/01:2,4*18</t>
  </si>
  <si>
    <t>K/03:2,95</t>
  </si>
  <si>
    <t>K/04:0,75</t>
  </si>
  <si>
    <t>K/06:2,35*5</t>
  </si>
  <si>
    <t>283220192</t>
  </si>
  <si>
    <t>Fólie PVCm vyztužená polyest.tkaninou tl.2,0mm s odolností proti UV záření Broof t1</t>
  </si>
  <si>
    <t>folie PVCm tl.2mm s odolností proti UV záření Broof t1:40,0521*1,12+4,7955*1,15</t>
  </si>
  <si>
    <t>28375460</t>
  </si>
  <si>
    <t>Polystyren extrudovaný XPS</t>
  </si>
  <si>
    <t>K/01:2,4*48*0,15*(0,05+0,03)/2</t>
  </si>
  <si>
    <t>K/02:1,11*3*0,15*(0,05+0,03)/2</t>
  </si>
  <si>
    <t>K/03:2,95*0,22*(0,05+0,03)/2</t>
  </si>
  <si>
    <t>K/04:0,75*0,22*(0,05+0,03)/2</t>
  </si>
  <si>
    <t>K/06:2,35*5*0,29*(0,05+0,03)/2</t>
  </si>
  <si>
    <t>ztratné 2%:0,88*0,02</t>
  </si>
  <si>
    <t>62833181</t>
  </si>
  <si>
    <t>Pás asfaltovaný těžký z vložkou ze skelných vláken</t>
  </si>
  <si>
    <t>modifik.asf.pás z vložkou ze skelných vláken:10*1,15</t>
  </si>
  <si>
    <t>69366196u</t>
  </si>
  <si>
    <t xml:space="preserve">Geotextilie 120 g/m2 š. 200cm 100% PP </t>
  </si>
  <si>
    <t>podkladní textilie 120g/m2:44,8476*1,05</t>
  </si>
  <si>
    <t>998712203R00</t>
  </si>
  <si>
    <t xml:space="preserve">Přesun hmot pro povlakové krytiny, výšky do 24 m </t>
  </si>
  <si>
    <t>713</t>
  </si>
  <si>
    <t>Izolace tepelné</t>
  </si>
  <si>
    <t>713141151R00</t>
  </si>
  <si>
    <t xml:space="preserve">Izolace tepelná střech kladená na sucho 1vrstvá </t>
  </si>
  <si>
    <t>izolace pěnovým polystyrenem EPS 100S tl.100mm:</t>
  </si>
  <si>
    <t>-část střechy neizolované (u žlabu):-15,585*0,2</t>
  </si>
  <si>
    <t>28375871</t>
  </si>
  <si>
    <t>Deska polystyren. 100 S tl. 100 mm</t>
  </si>
  <si>
    <t>polystyren EPS 100 S tl.100mm:28,9881*1,02</t>
  </si>
  <si>
    <t>998713203R00</t>
  </si>
  <si>
    <t xml:space="preserve">Přesun hmot pro izolace tepelné, výšky do 24 m </t>
  </si>
  <si>
    <t>762</t>
  </si>
  <si>
    <t>Konstrukce tesařské</t>
  </si>
  <si>
    <t>762361114R00</t>
  </si>
  <si>
    <t xml:space="preserve">Montáž spádových klínů plochy do 120 cm2 </t>
  </si>
  <si>
    <t>detail D-impregnovaný hranol 100x100mm:15,885-0,15*2</t>
  </si>
  <si>
    <t>762395000R00</t>
  </si>
  <si>
    <t xml:space="preserve">Spojovací a ochranné prostředky pro střechy </t>
  </si>
  <si>
    <t>impregnovaný hranol 100x100mm:15,585*0,1*0,1</t>
  </si>
  <si>
    <t>762911113R00</t>
  </si>
  <si>
    <t xml:space="preserve">Impregnace řeziva máčením </t>
  </si>
  <si>
    <t>impregnovaný hranol 200x100mm:15,585*0,1*4</t>
  </si>
  <si>
    <t>953961112R00</t>
  </si>
  <si>
    <t xml:space="preserve">Kotva chem tmel M10 hl 9cm ŽB vyvrt </t>
  </si>
  <si>
    <t>detail D-impregnovaný hranol 100x100mm-kotvení 2ks/mb:32</t>
  </si>
  <si>
    <t>953965115R00</t>
  </si>
  <si>
    <t xml:space="preserve">Kotevní šroub chem kotv M10 hl 13cm </t>
  </si>
  <si>
    <t>60510112</t>
  </si>
  <si>
    <t>hranoly dřevěné</t>
  </si>
  <si>
    <t>impregnovaný hranol 100x100mm:15,585*0,1*0,1*1,1</t>
  </si>
  <si>
    <t>998762203R00</t>
  </si>
  <si>
    <t xml:space="preserve">Přesun hmot pro tesařské konstrukce, výšky do 24 m </t>
  </si>
  <si>
    <t>764</t>
  </si>
  <si>
    <t>Konstrukce klempířské</t>
  </si>
  <si>
    <t>764334850R00</t>
  </si>
  <si>
    <t xml:space="preserve">Demontáž lemování zdí plochých střech,rš 500 mm </t>
  </si>
  <si>
    <t>SÚ25-demontáž oplechování atik:2,35*2+15,885</t>
  </si>
  <si>
    <t>764410440R01</t>
  </si>
  <si>
    <t>Oplechování parapetů z Al tl. 1,0 mm, rš 250 mm lepení montážním lepidlem</t>
  </si>
  <si>
    <t>K/01:2,4*48</t>
  </si>
  <si>
    <t>764410450R01</t>
  </si>
  <si>
    <t>Oplechování parapetů z Al tl. 1,0 mm, rš 330 mm lepení montážním lepidlem</t>
  </si>
  <si>
    <t>SÚ26-oplechování parapetů:7,47</t>
  </si>
  <si>
    <t>764410470R01</t>
  </si>
  <si>
    <t>Oplechování parapetů z Al tl. 1,0 mm, rš 500 mm lepení montážním lepidlem</t>
  </si>
  <si>
    <t>SÚ26-oplechování parapetů:4,8</t>
  </si>
  <si>
    <t>764410480R01</t>
  </si>
  <si>
    <t>Oplechování parapetů z Al tl. 1,0 mm, rš 600 mm lepení montážním lepidlem</t>
  </si>
  <si>
    <t>SÚ26-oplechování parapetů:1,3</t>
  </si>
  <si>
    <t>764410850R00</t>
  </si>
  <si>
    <t xml:space="preserve">Demontáž oplechování parapetů,rš od 100 do 330 mm </t>
  </si>
  <si>
    <t>118,53+15,45</t>
  </si>
  <si>
    <t>SÚ26-demontáž oplechování parapetů:7,47</t>
  </si>
  <si>
    <t>764410880R00</t>
  </si>
  <si>
    <t xml:space="preserve">Demontáž oplechování parapetů,rš od 400 do 600 mm </t>
  </si>
  <si>
    <t>SÚ26-demontáž oplechování parapetů:4,8+1,3</t>
  </si>
  <si>
    <t>764918231R00</t>
  </si>
  <si>
    <t xml:space="preserve">Z+M okapů z popl.pl. živič. fól.krytina, rš 250 mm </t>
  </si>
  <si>
    <t>K/05:20,5</t>
  </si>
  <si>
    <t>764918311R00</t>
  </si>
  <si>
    <t xml:space="preserve">Z+M lemování na stř.s tvrd.krytinou rš 250 mm </t>
  </si>
  <si>
    <t>oplechování po zateplení přechodu střecha,stěna:20,92</t>
  </si>
  <si>
    <t>764918961R00</t>
  </si>
  <si>
    <t xml:space="preserve">Z+M připoj.lišty z ocel.popl.plechu dilat.rš 120mm </t>
  </si>
  <si>
    <t>lišta z poplastovaného plechu:</t>
  </si>
  <si>
    <t>134.popl plech</t>
  </si>
  <si>
    <t>poplastovaný plech-dodávka (ztratné 10%) K/05, oplechování střecha-stěna,lišta</t>
  </si>
  <si>
    <t>K/05:20,5*0,2*1,1</t>
  </si>
  <si>
    <t>oplechování po zateplení přechodu střecha,stěna:20,92*0,25*1,1</t>
  </si>
  <si>
    <t>střecha ZS/A1:15,585*0,12*1,1</t>
  </si>
  <si>
    <t>764.SÚ07</t>
  </si>
  <si>
    <t>Zachování svodu,prodloužení kotvení-SÚ07 součástí položky je úprava polohy lapače</t>
  </si>
  <si>
    <t>SÚ07-zachování svodu,prodložení kotvení,úprava svodu:3,5*3</t>
  </si>
  <si>
    <t>SÚ07-zachování svodu,prodložení kotvení,úprava svodu:6,5*2+8,5*4</t>
  </si>
  <si>
    <t>998764203R00</t>
  </si>
  <si>
    <t xml:space="preserve">Přesun hmot pro klempířské konstr., výšky do 24 m </t>
  </si>
  <si>
    <t>767</t>
  </si>
  <si>
    <t>Konstrukce zámečnické</t>
  </si>
  <si>
    <t>642945111R00</t>
  </si>
  <si>
    <t xml:space="preserve">Osazení zárubní ocel. požár.1křídl., pl. do 2,5 m2 </t>
  </si>
  <si>
    <t>v.č.114-SO-01 škola-výrobky různé:</t>
  </si>
  <si>
    <t>R/10:1</t>
  </si>
  <si>
    <t>767211112R00</t>
  </si>
  <si>
    <t xml:space="preserve">Montáž schodů rovných na ocel.konstr.- svařováním </t>
  </si>
  <si>
    <t>kg</t>
  </si>
  <si>
    <t>Z/03:42,07</t>
  </si>
  <si>
    <t>767646510R00</t>
  </si>
  <si>
    <t xml:space="preserve">Montáž dveří protipožárních jednokřídlových </t>
  </si>
  <si>
    <t>767649191R00</t>
  </si>
  <si>
    <t xml:space="preserve">Montáž doplňků dveří, samozavírače hydraulického </t>
  </si>
  <si>
    <t>767995103R00</t>
  </si>
  <si>
    <t xml:space="preserve">Výroba a montáž kov. atypických konstr. do 20 kg </t>
  </si>
  <si>
    <t>Z/02:19</t>
  </si>
  <si>
    <t>767996801R00</t>
  </si>
  <si>
    <t xml:space="preserve">Demontáž atypických ocelových konstr. do 50 kg </t>
  </si>
  <si>
    <t>SÚ20-demontáž ocel.přístřešku nad kompresorem vč.kotvení:</t>
  </si>
  <si>
    <t>rozměr 1000x1500mm,(počítáno 20kg/m2):1*1,5*20</t>
  </si>
  <si>
    <t>553.R/10</t>
  </si>
  <si>
    <t>Hliníkové požární 1-křídlové dveře 900x2100mm-R/10  plné,požární odolnost EW 30 C2 DP3 (viz PD)</t>
  </si>
  <si>
    <t>rozměr 900x2100mm,plné (vč.zárubně):</t>
  </si>
  <si>
    <t>plné otočné levé:</t>
  </si>
  <si>
    <t>celé dveře (rám a výplň max U-2,3W/(m2*K):</t>
  </si>
  <si>
    <t>těsnění celoobvodové přítlační:</t>
  </si>
  <si>
    <t>bezpečnostní zámek:</t>
  </si>
  <si>
    <t>opatřené madlem a klikou:</t>
  </si>
  <si>
    <t>z vnitřní strany parotěsná páska:</t>
  </si>
  <si>
    <t>z vnější strany bude paropropustná lepící páska (součást výrobku):</t>
  </si>
  <si>
    <t>553.Z/02</t>
  </si>
  <si>
    <t>Ochranná konstr.venkovního kompresoru-Z/02 rám z TR 24x25x3mm a pletivas oky 20x20mm</t>
  </si>
  <si>
    <t>p.ú.pozinkováním vč.kotvení do základu :</t>
  </si>
  <si>
    <t>Z/02:1</t>
  </si>
  <si>
    <t>553.Z/03</t>
  </si>
  <si>
    <t>Venkovní předložené schodiště š.1000mm-Z/03 z pozinkov.pororoštu a schodnice z TR 60x40x3mm</t>
  </si>
  <si>
    <t>p.ú.pozinkováním vč.kotvení do základu a zdi:</t>
  </si>
  <si>
    <t>stupeň-pozinkovaný pororošt 270x1000mm (3 ks):</t>
  </si>
  <si>
    <t>Z/03:1</t>
  </si>
  <si>
    <t>767+553R/01</t>
  </si>
  <si>
    <t>D+m stěny vč.teleskopických oboustran.autom.dveří rozměr 5320x2730mm-R/01 (viz PD)</t>
  </si>
  <si>
    <t>z Al profilů s lineárním horním pohonem,součástí dveří bude plně:</t>
  </si>
  <si>
    <t>prosklená stěnaz Al profilů:</t>
  </si>
  <si>
    <t>zasklení-izolač.2-sklem:</t>
  </si>
  <si>
    <t>stěna a dveře budou provedeny dle vyhl.398/2009 Sb.:</t>
  </si>
  <si>
    <t>p.ú.hliníkový profil elox:</t>
  </si>
  <si>
    <t>dveřní křídlo bude provedeno dle zásad požárně bezpeč.řešení:</t>
  </si>
  <si>
    <t>R/01:1</t>
  </si>
  <si>
    <t>767+553.R/03hor</t>
  </si>
  <si>
    <t>D+m sítě proti hmyzu (horní síť) 1010x1390mm-R/03 rám z Al profilů+pletivo,p.ú.vypalovaný lak</t>
  </si>
  <si>
    <t>barva bílá:</t>
  </si>
  <si>
    <t>R/03-horní síť:3</t>
  </si>
  <si>
    <t>767+553.R/03sp</t>
  </si>
  <si>
    <t>D+m sítě proti hmyzu (spodní síť) 1010x550mm-R/03 rám z Al profilů+pletivo,p.ú.vypalovaný lak</t>
  </si>
  <si>
    <t>R/03-spodní síť:3</t>
  </si>
  <si>
    <t>767+553.R/04hor</t>
  </si>
  <si>
    <t>D+m sítě proti hmyzu (horní síť) 1125x1170mm-R/04 rám z Al profilů+pletivo,p.ú.vypalovaný lak</t>
  </si>
  <si>
    <t>R/04-horní síť:1*2</t>
  </si>
  <si>
    <t>767+553.R/04sp</t>
  </si>
  <si>
    <t>D+m sítě proti hmyzu (spodní síť) 1125x600mm-R/04 rám z Al profilů+pletivo,p.ú.vypalovaný lak</t>
  </si>
  <si>
    <t>R/04-spodní síť:1*2</t>
  </si>
  <si>
    <t>767+553R/05</t>
  </si>
  <si>
    <t>D+m elektronického dorozumívacího zařízení-R/05 napojení na stávající rozvody</t>
  </si>
  <si>
    <t>R/05:1</t>
  </si>
  <si>
    <t>767+553R/06</t>
  </si>
  <si>
    <t>D+m nové prosklené 2-jité nástěnky-R/05 s vnitřním osvětlením,rozměr 1200x450mm</t>
  </si>
  <si>
    <t>R/06:1</t>
  </si>
  <si>
    <t>767+553SÚ11</t>
  </si>
  <si>
    <t>Úprava kotvení madla u rampy-SÚ11 prodloužením kotevn.prvků podle tl.tepelné izolace</t>
  </si>
  <si>
    <t>SÚ11-úprava kotvení madla:1</t>
  </si>
  <si>
    <t>767+553SÚ12</t>
  </si>
  <si>
    <t xml:space="preserve">Úprava nosné konstrukce přístřešku-SÚ12 </t>
  </si>
  <si>
    <t>střecha v místě fasády bude odřezána dle tl.tepelné izolace,bude :</t>
  </si>
  <si>
    <t>provedeno oplechování na zateplenou stěnu,součástí bude výměna:</t>
  </si>
  <si>
    <t>nosných ocel.slouků 80x80mm vč.úpravy stávajícího žlabu a svodu:</t>
  </si>
  <si>
    <t>SÚ12-úprava nosné konstrukce přístřešku:1</t>
  </si>
  <si>
    <t>767+553SÚ18</t>
  </si>
  <si>
    <t>Protažení vzt vyůstění na fasádu-SÚ18 dle tl.tepelné izolace</t>
  </si>
  <si>
    <t>SÚ18-protažení vzt potrubí dle tl.tepené izolace:3</t>
  </si>
  <si>
    <t>767+553SÚ23</t>
  </si>
  <si>
    <t>Úprava stávajícího plotu-SÚ23 odstranění svislého prvku v.4650mm</t>
  </si>
  <si>
    <t>SÚ23-úprava stávajícího plotu:4,5</t>
  </si>
  <si>
    <t>767+553Z/01</t>
  </si>
  <si>
    <t>D+m skleněné markýzy 5200x1000mm-Z/01 kotvení nerez do fasády,bezpečnostní sklo</t>
  </si>
  <si>
    <t>Z/01:1</t>
  </si>
  <si>
    <t>767.SÚ14</t>
  </si>
  <si>
    <t>Demontáž zastřešení nad zásobováním-SÚ14 vč.nosné konstrukce,rozměr 5200x360mm</t>
  </si>
  <si>
    <t>SÚ14-demontáž zastřešení nad zásobováním vč.kotvení:1</t>
  </si>
  <si>
    <t>54917000</t>
  </si>
  <si>
    <t>Integrovaný samozavírač atest pro požární uzávěry</t>
  </si>
  <si>
    <t>998767203R00</t>
  </si>
  <si>
    <t xml:space="preserve">Přesun hmot pro zámečnické konstr., výšky do 24 m </t>
  </si>
  <si>
    <t>769</t>
  </si>
  <si>
    <t>Otvorové prvky z plastu</t>
  </si>
  <si>
    <t>769000001R00</t>
  </si>
  <si>
    <t xml:space="preserve">Montáž plastových dveří </t>
  </si>
  <si>
    <t>P/05:1</t>
  </si>
  <si>
    <t>P/06:1*2</t>
  </si>
  <si>
    <t>769000010R00</t>
  </si>
  <si>
    <t xml:space="preserve">Montáž plastových oken s vypěněním </t>
  </si>
  <si>
    <t>SÚ13-montáž plastových oken 2400x2070mm (2 ks)-demontovaná:(2,4+2,07)*2*2</t>
  </si>
  <si>
    <t>P/01:(2,4+2,07)*2*16</t>
  </si>
  <si>
    <t>P/02:(2,4+2,07)*2*2</t>
  </si>
  <si>
    <t>P/03:(2,4+2,07)*2*22</t>
  </si>
  <si>
    <t>P/04:(2,4+2,07)*2*2</t>
  </si>
  <si>
    <t>P/08:(1,11+2,04)*2*3</t>
  </si>
  <si>
    <t>P/09:(2,4+1,37)*2</t>
  </si>
  <si>
    <t>P/10:(2,4+2,63)*2</t>
  </si>
  <si>
    <t>769.P/01</t>
  </si>
  <si>
    <t>Plastové okno 2400x2070mm-P/01 zaskl.izol.2-sklem, průhledné sklo (viz PD)</t>
  </si>
  <si>
    <t>rozměr 2400x2070mm:</t>
  </si>
  <si>
    <t>zaskleno izolačním 2-sklem-průhledné sklo:</t>
  </si>
  <si>
    <t>U-1,1W/(m2*K),celé okno (rám a zasklení max U-1,2W/(m2*K):</t>
  </si>
  <si>
    <t>meziskelní rámeček bude splňovat požadavek ČSN 730540-2:</t>
  </si>
  <si>
    <t>(nesmí dojít k povrchové kondenzaci):</t>
  </si>
  <si>
    <t>kování okenní sklápěcí,těsnění celoobvodové přítlačné:</t>
  </si>
  <si>
    <t>P/01:16</t>
  </si>
  <si>
    <t>769.P/02</t>
  </si>
  <si>
    <t>Plastové okno 2400x2070mm-P/02 zaskl.izol.2-sklem, vnější průsvitné,neprůhledné (viz PD)</t>
  </si>
  <si>
    <t>zaskleno izolačním 2-sklem-vnější sklo strukturované (průsvitné,:</t>
  </si>
  <si>
    <t>neprůhledné):</t>
  </si>
  <si>
    <t>P/02:2</t>
  </si>
  <si>
    <t>769.P/03</t>
  </si>
  <si>
    <t>Plastové okno 2400x2070mm-P/03 zaskl.izol.2-sklem, průhledné sklo (viz PD)</t>
  </si>
  <si>
    <t>P/03:22</t>
  </si>
  <si>
    <t>769.P/04</t>
  </si>
  <si>
    <t>Plastové okno 2400x2070mm-P/04 zaskl.izol.2-sklem, vnější průsvitné,neprůhledné (viz PD)</t>
  </si>
  <si>
    <t>P/04:2</t>
  </si>
  <si>
    <t>769.P/05</t>
  </si>
  <si>
    <t>Plastové 1-křídlové dveře 950x2100mm-P/05 zaskl.izol.2-sklem,vnější sklo průsvitné,neprůhl.</t>
  </si>
  <si>
    <t>rozměr 950x2100mm:</t>
  </si>
  <si>
    <t>U-1,1W/(m2*K),celé dveře (rám a zasklení max U-2,3W/(m2*K):</t>
  </si>
  <si>
    <t>spodní výplň z hladké kazety s vnitřní izolací pur tl.30mm:</t>
  </si>
  <si>
    <t>769.P/06</t>
  </si>
  <si>
    <t>Plastové 2-křídlové dveře 2000x2500mm-P/06 zaskl.izol.2-sklem,vnější sklo průsvitné,neprůhl.</t>
  </si>
  <si>
    <t>rozměr 2000x2500mm:</t>
  </si>
  <si>
    <t>P/06:1</t>
  </si>
  <si>
    <t>769.P/08</t>
  </si>
  <si>
    <t>Plastové okno 1110x2040mm-P/08 zaskl.izol.2-sklem, průhledné sklo (viz PD)</t>
  </si>
  <si>
    <t>rozměr 1110x2040mm:</t>
  </si>
  <si>
    <t>P/08:3</t>
  </si>
  <si>
    <t>769.P/09</t>
  </si>
  <si>
    <t>Plastové okno 2400x1370mm-P/09 zaskl.izol.2-sklem, průhledné sklo (viz PD)</t>
  </si>
  <si>
    <t>rozměr 2400x1370mm:</t>
  </si>
  <si>
    <t>P/09:1</t>
  </si>
  <si>
    <t>769.P/10</t>
  </si>
  <si>
    <t>Plastové okno 2400x2630mm-P/10 zaskl.izol.2-sklem, průhledné sklo (viz PD)</t>
  </si>
  <si>
    <t>rozměr 2400x2630mm:</t>
  </si>
  <si>
    <t>horní část okna je osazena hladkou deskou s pur výplní,:</t>
  </si>
  <si>
    <t>v desce otvory pro vzt (2x):</t>
  </si>
  <si>
    <t>P/10:1</t>
  </si>
  <si>
    <t>769poznámka</t>
  </si>
  <si>
    <t xml:space="preserve">Všechny plastové výrobky jsou navrženy barvy bílé </t>
  </si>
  <si>
    <t>54926020</t>
  </si>
  <si>
    <t>panikové kování</t>
  </si>
  <si>
    <t>Ks</t>
  </si>
  <si>
    <t>998766203R00</t>
  </si>
  <si>
    <t xml:space="preserve">Přesun hmot pro truhlářské konstr., výšky do 24 m </t>
  </si>
  <si>
    <t>771</t>
  </si>
  <si>
    <t>Podlahy z dlaždic a obklady</t>
  </si>
  <si>
    <t>771.teraco</t>
  </si>
  <si>
    <t xml:space="preserve">Vyčištění a vyspravení stáv.teracové dlažby </t>
  </si>
  <si>
    <t>v místě zásobování:1*5,2</t>
  </si>
  <si>
    <t>998771203R00</t>
  </si>
  <si>
    <t xml:space="preserve">Přesun hmot pro podlahy z dlaždic, výšky do 24 m </t>
  </si>
  <si>
    <t>783</t>
  </si>
  <si>
    <t>Nátěry</t>
  </si>
  <si>
    <t>783201811R00</t>
  </si>
  <si>
    <t xml:space="preserve">Odstranění nátěrů z kovových konstrukcí oškrábáním </t>
  </si>
  <si>
    <t>SÚ19-oprava nátěrů dvířek elektro :1,05*0,5</t>
  </si>
  <si>
    <t>SÚ22-oprava nátěru svodu dn 120mm,dl.3500mm:0,12*3,14*3,5</t>
  </si>
  <si>
    <t>783224900R00</t>
  </si>
  <si>
    <t xml:space="preserve">Údržba, nátěr syntetický kov. konstr.1x + 1x email </t>
  </si>
  <si>
    <t>783226100R00</t>
  </si>
  <si>
    <t xml:space="preserve">Nátěr syntetický kovových konstrukcí základní </t>
  </si>
  <si>
    <t>nátěr válcovaných nosníků:</t>
  </si>
  <si>
    <t>překlad I120,dl.1200mm,3 ks:1,2*3*0,438</t>
  </si>
  <si>
    <t>783522000R00</t>
  </si>
  <si>
    <t xml:space="preserve">Nátěr syntet. klempířských konstrukcí, Z + 2 x </t>
  </si>
  <si>
    <t>784</t>
  </si>
  <si>
    <t>Malby</t>
  </si>
  <si>
    <t>784.1</t>
  </si>
  <si>
    <t xml:space="preserve">Malby v rekonstruovaných částech </t>
  </si>
  <si>
    <t>fakturace podle skutečnosti:1</t>
  </si>
  <si>
    <t>786</t>
  </si>
  <si>
    <t>Čalounické úpravy</t>
  </si>
  <si>
    <t>786622111R0L</t>
  </si>
  <si>
    <t>Žaluzie lamelové oken plastových š.lamely 25mm, ovládání ruční</t>
  </si>
  <si>
    <t>R/02:2,4*2,07*40</t>
  </si>
  <si>
    <t>R/09:2,35*1,5*5</t>
  </si>
  <si>
    <t>998786203R00</t>
  </si>
  <si>
    <t xml:space="preserve">Přesun hmot pro čalounické úpravy, výšky do 24 m </t>
  </si>
  <si>
    <t>787</t>
  </si>
  <si>
    <t>Zasklívání</t>
  </si>
  <si>
    <t>787100812R00</t>
  </si>
  <si>
    <t xml:space="preserve">Vysklívání stěn - sklo profilové dvojité </t>
  </si>
  <si>
    <t>SÚ08-vybourání výplní otvorů (copilitových stěn) :5,2*2,5-2*2,5-0,95*2,1</t>
  </si>
  <si>
    <t>8,5*2,73-3,5*2,73</t>
  </si>
  <si>
    <t>998787202R00</t>
  </si>
  <si>
    <t xml:space="preserve">Přesun hmot pro zasklívání, výšky do 12 m </t>
  </si>
  <si>
    <t>789</t>
  </si>
  <si>
    <t>Reklamní nápisy,poutače,loga</t>
  </si>
  <si>
    <t>789.R/07dod</t>
  </si>
  <si>
    <t>Dodávka reklamního nápisu "RESTAURACE"-R/07 plastické písmo</t>
  </si>
  <si>
    <t>R/07-celkem 10 písmen:1</t>
  </si>
  <si>
    <t>789.R/07mon</t>
  </si>
  <si>
    <t>Montáž reklamního nápisu "RESTAURACE"-R/07 nalepením na čelní stěnu markýzy</t>
  </si>
  <si>
    <t>789.R/08dod</t>
  </si>
  <si>
    <t>Dodávka reklamního nápisu "HOTEL JUNIOR"-R/08 plošné písmo</t>
  </si>
  <si>
    <t>R/08-celkem 11 písmen:1</t>
  </si>
  <si>
    <t>789.R/08mon</t>
  </si>
  <si>
    <t>Montáž reklamního nápisu "HOTEL JUNIOR"-R/08 nalepení na novou fasádu</t>
  </si>
  <si>
    <t>789.SÚ16</t>
  </si>
  <si>
    <t>Úprava stávajících banerů+reklamních poutačů-SÚ16 prodloužením kotevn.prvků podle tl.tepelné izolace</t>
  </si>
  <si>
    <t>SÚ16-úprava stávajících banerů a reklamních poutačů:1</t>
  </si>
  <si>
    <t>M11</t>
  </si>
  <si>
    <t>Hromosvod</t>
  </si>
  <si>
    <t>M11.SÚ06</t>
  </si>
  <si>
    <t>Zachování lan hromosvodu prodloužení kotvení-SÚ06</t>
  </si>
  <si>
    <t>SÚ06-zachování lan hromosvodu,prodložení kotvení:3,5</t>
  </si>
  <si>
    <t>SÚ06-zachování lan hromosvodu,prodložení kotvení:6,5+4*8,5</t>
  </si>
  <si>
    <t>MVY</t>
  </si>
  <si>
    <t>SÚ03-beton.dl.</t>
  </si>
  <si>
    <t xml:space="preserve">Výměra betonové dlažby dlažby-SÚ03 </t>
  </si>
  <si>
    <t>SÚ04-betonová dlažba vč.podsypu:(22,55-2,1-5)*0,5</t>
  </si>
  <si>
    <t>SÚ04-betonová dlažba vč.podsypu:25,235*0,5+4,44*0,95+(13,52-0,3)*0,5</t>
  </si>
  <si>
    <t>SÚ04-beton.pův.</t>
  </si>
  <si>
    <t xml:space="preserve">Výměra betonové dlažby-SÚ04 použije se demontovaná </t>
  </si>
  <si>
    <t>SÚ04-dlažba demontovaná vč.podsypu:(2,1+5)*0,5</t>
  </si>
  <si>
    <t>stř.ZS/A1</t>
  </si>
  <si>
    <t xml:space="preserve">výměra střechy ZS/A1-návrh nové střešní skladby </t>
  </si>
  <si>
    <t>(15,885-0,15*2)*2,06</t>
  </si>
  <si>
    <t>v stěna</t>
  </si>
  <si>
    <t xml:space="preserve">výměra venkovní stěny-perlinka a štuk </t>
  </si>
  <si>
    <t>čelo markýzy:(15,885+2,21*2)*0,6</t>
  </si>
  <si>
    <t>z ostění</t>
  </si>
  <si>
    <t>výměra venkovního ostění-perlinka a štuk</t>
  </si>
  <si>
    <t>0,14*(0,95+2,1*2)</t>
  </si>
  <si>
    <t>0,14*(2+2,5*2)</t>
  </si>
  <si>
    <t>0,14*(2,4+2,07*2)*26</t>
  </si>
  <si>
    <t>0,3*(5,32+2,73*2)</t>
  </si>
  <si>
    <t>0,14*(2,4+2,07*2)*3</t>
  </si>
  <si>
    <t>0,14*(0,9+2,1*2)</t>
  </si>
  <si>
    <t>0,14*(1,11+2,04*2)*3</t>
  </si>
  <si>
    <t>0,14*(2,4+1,37*2)</t>
  </si>
  <si>
    <t>0,14*(2,4+2,63*2)</t>
  </si>
  <si>
    <t>0,14*(2,4+2,07*2)*20</t>
  </si>
  <si>
    <t>zEPS/10</t>
  </si>
  <si>
    <t xml:space="preserve">výměra zateplení EPS/10 polystyren tl.100mm </t>
  </si>
  <si>
    <t>mimo zazdívky:(18,98+0,14-1,2)*7,2+(18,98+0,14-1,2-0,3375)*3,56</t>
  </si>
  <si>
    <t>(18,98+0,14-1,2-0,3375)*1,725/2</t>
  </si>
  <si>
    <t>-2,4*(1,125+1,375)-2,4*(1,725+2,63)</t>
  </si>
  <si>
    <t>-1,11*2,04*3</t>
  </si>
  <si>
    <t>zEPS/14</t>
  </si>
  <si>
    <t xml:space="preserve">výměra zateplení EPS/14 polystyren tl.140mm </t>
  </si>
  <si>
    <t>(49,2+0,14*2)*7,42+4,44*(7,645-7,42)+20,25*0,15*2</t>
  </si>
  <si>
    <t>1,31*2,925-0,95*2,1-2*2,5-2,4*2,07*26-2,95*6,33</t>
  </si>
  <si>
    <t>(19,1+0,14*2)*7,98-19,1*0,255+6*0,45/2</t>
  </si>
  <si>
    <t>3,375*0,15*2-15,825*0,6-1,2*0,45</t>
  </si>
  <si>
    <t>-2,4*2,07*3-5,32*2,73</t>
  </si>
  <si>
    <t>na zazdívkách:2,4*1,125+2,4*1,725</t>
  </si>
  <si>
    <t>(22,5-1,2)*2,275-1,78*2,275*2-2,35*1,5*5</t>
  </si>
  <si>
    <t>26,18*2,85-2,25*(0,675+1,2)/2</t>
  </si>
  <si>
    <t>(38,65+0,14*2)*(6,57-2,85)+1,575*0,6+1,42*7,725</t>
  </si>
  <si>
    <t>-2,4*2,07*20+2,4*0,675/2</t>
  </si>
  <si>
    <t>zMW/14</t>
  </si>
  <si>
    <t xml:space="preserve">výměra zateplení MW/14 minerální plsť tl.140mm </t>
  </si>
  <si>
    <t>podhled vstupu:5,2*1,31</t>
  </si>
  <si>
    <t>1,2*7,2+(1,2-0,3375)*3,56</t>
  </si>
  <si>
    <t>1,2*2,275</t>
  </si>
  <si>
    <t>zMW/3</t>
  </si>
  <si>
    <t xml:space="preserve">výměra zateplení MW/3 minerální plsť tl.30mm </t>
  </si>
  <si>
    <t>SÚ21-zateplení podhledu markýzy:15,825*2,21</t>
  </si>
  <si>
    <t>zXPS/10nad út</t>
  </si>
  <si>
    <t>výměra zateplení XPS/10-nad út extrudovaný polystyren tl.100mm</t>
  </si>
  <si>
    <t>7,5*(1-0,485)+7,5*(1-0,375)+7,35*(1-0,225)</t>
  </si>
  <si>
    <t>(7,285+0,45*2)*(1-0,15)+5,25*(1,25-0,3)</t>
  </si>
  <si>
    <t>7,97*(1,25-0,15)</t>
  </si>
  <si>
    <t>(18,98+0,14)*(1,4+0,375)/2</t>
  </si>
  <si>
    <t>22,55*(1*2-0,45-0,665)/2</t>
  </si>
  <si>
    <t>-0,15*1,78*2+0,15*0,29*2*2</t>
  </si>
  <si>
    <t>zXPS/10pod út</t>
  </si>
  <si>
    <t>výměra zateplení XPS/10-pod út extrudovaný polystyren tl.100mm</t>
  </si>
  <si>
    <t>7,5*0,485+7,5*0,375+7,35*0,225+(7,285+0,45*2)*0,15</t>
  </si>
  <si>
    <t>(0,525+0,45)*0,3+5,25*0,3+7,97*0,15</t>
  </si>
  <si>
    <t>22,55*(0,45+0,665)/2</t>
  </si>
  <si>
    <t>zXPS/3</t>
  </si>
  <si>
    <t>výměra zateplení XPS/3-zateplení ostění extrudovaný polystyren tl.30mm</t>
  </si>
  <si>
    <t>0,27*(2,95+6,33*2)</t>
  </si>
  <si>
    <t>u zásobování:1,31*2,925</t>
  </si>
  <si>
    <t>SÚ05-zateplení ostění a nadpraží XPS tl.30mm:0,29*(1,78+2,275*2)*2</t>
  </si>
  <si>
    <t>0,29*(2,35+1,5*2)*5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</si>
  <si>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</si>
  <si>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</si>
  <si>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</si>
  <si>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</si>
  <si>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</si>
  <si>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</si>
  <si>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</si>
  <si>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</si>
  <si>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</si>
  <si>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</si>
  <si>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</si>
  <si>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</si>
  <si>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</si>
  <si>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</si>
  <si>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</si>
  <si>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</si>
  <si>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 xml:space="preserve">
</t>
  </si>
  <si>
    <t>Firma-podle výběrového řízení</t>
  </si>
  <si>
    <t>SŠ gastr.,hotel.a lesnictví,Bzenec</t>
  </si>
  <si>
    <t>ar.Tihelka-Starycha</t>
  </si>
  <si>
    <t>Zateplovací systém , ostění, tl. 30 mm s omítkou sil. 3,2 kg/m2, lepidlo</t>
  </si>
  <si>
    <t>r</t>
  </si>
  <si>
    <t>K/01:2,4*51</t>
  </si>
  <si>
    <t>R/02:2,4*2,07*41</t>
  </si>
  <si>
    <t>oplechování stěna-římsa, hliníková lišta K/07</t>
  </si>
  <si>
    <t>K/07:24m</t>
  </si>
  <si>
    <t>malby ostění a nadpraží u měněných otvorů, drobné zapravení, apod.</t>
  </si>
  <si>
    <t>výměry - 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</si>
</sst>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1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7" applyNumberFormat="1" applyFont="1" applyBorder="1">
      <alignment/>
      <protection/>
    </xf>
    <xf numFmtId="49" fontId="3" fillId="0" borderId="49" xfId="47" applyNumberFormat="1" applyFont="1" applyBorder="1">
      <alignment/>
      <protection/>
    </xf>
    <xf numFmtId="49" fontId="3" fillId="0" borderId="49" xfId="47" applyNumberFormat="1" applyFont="1" applyBorder="1" applyAlignment="1">
      <alignment horizontal="right"/>
      <protection/>
    </xf>
    <xf numFmtId="0" fontId="3" fillId="0" borderId="50" xfId="47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7" applyNumberFormat="1" applyFont="1" applyBorder="1">
      <alignment/>
      <protection/>
    </xf>
    <xf numFmtId="49" fontId="3" fillId="0" borderId="52" xfId="47" applyNumberFormat="1" applyFont="1" applyBorder="1">
      <alignment/>
      <protection/>
    </xf>
    <xf numFmtId="49" fontId="3" fillId="0" borderId="52" xfId="47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0" fontId="13" fillId="0" borderId="0" xfId="47" applyFont="1" applyAlignment="1">
      <alignment horizontal="centerContinuous"/>
      <protection/>
    </xf>
    <xf numFmtId="0" fontId="14" fillId="0" borderId="0" xfId="47" applyFont="1" applyAlignment="1">
      <alignment horizontal="centerContinuous"/>
      <protection/>
    </xf>
    <xf numFmtId="0" fontId="14" fillId="0" borderId="0" xfId="47" applyFont="1" applyAlignment="1">
      <alignment horizontal="right"/>
      <protection/>
    </xf>
    <xf numFmtId="0" fontId="3" fillId="0" borderId="49" xfId="47" applyFont="1" applyBorder="1">
      <alignment/>
      <protection/>
    </xf>
    <xf numFmtId="0" fontId="5" fillId="0" borderId="50" xfId="47" applyFont="1" applyBorder="1" applyAlignment="1">
      <alignment horizontal="right"/>
      <protection/>
    </xf>
    <xf numFmtId="49" fontId="3" fillId="0" borderId="49" xfId="47" applyNumberFormat="1" applyFont="1" applyBorder="1" applyAlignment="1">
      <alignment horizontal="left"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0" fontId="5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49" fontId="5" fillId="33" borderId="19" xfId="47" applyNumberFormat="1" applyFont="1" applyFill="1" applyBorder="1">
      <alignment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7" xfId="47" applyNumberFormat="1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  <xf numFmtId="0" fontId="4" fillId="0" borderId="58" xfId="47" applyFont="1" applyBorder="1" applyAlignment="1">
      <alignment horizontal="center"/>
      <protection/>
    </xf>
    <xf numFmtId="49" fontId="4" fillId="0" borderId="58" xfId="47" applyNumberFormat="1" applyFont="1" applyBorder="1" applyAlignment="1">
      <alignment horizontal="left"/>
      <protection/>
    </xf>
    <xf numFmtId="0" fontId="4" fillId="0" borderId="59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18" xfId="47" applyNumberFormat="1" applyFont="1" applyBorder="1" applyAlignment="1">
      <alignment horizontal="right"/>
      <protection/>
    </xf>
    <xf numFmtId="0" fontId="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15" fillId="0" borderId="0" xfId="47" applyFont="1">
      <alignment/>
      <protection/>
    </xf>
    <xf numFmtId="0" fontId="16" fillId="0" borderId="60" xfId="47" applyFont="1" applyBorder="1" applyAlignment="1">
      <alignment horizontal="center" vertical="top"/>
      <protection/>
    </xf>
    <xf numFmtId="49" fontId="16" fillId="0" borderId="60" xfId="47" applyNumberFormat="1" applyFont="1" applyBorder="1" applyAlignment="1">
      <alignment horizontal="left" vertical="top"/>
      <protection/>
    </xf>
    <xf numFmtId="0" fontId="16" fillId="0" borderId="60" xfId="47" applyFont="1" applyBorder="1" applyAlignment="1">
      <alignment vertical="top" wrapText="1"/>
      <protection/>
    </xf>
    <xf numFmtId="49" fontId="16" fillId="0" borderId="60" xfId="47" applyNumberFormat="1" applyFont="1" applyBorder="1" applyAlignment="1">
      <alignment horizontal="center" shrinkToFit="1"/>
      <protection/>
    </xf>
    <xf numFmtId="4" fontId="16" fillId="0" borderId="60" xfId="47" applyNumberFormat="1" applyFont="1" applyBorder="1" applyAlignment="1">
      <alignment horizontal="right"/>
      <protection/>
    </xf>
    <xf numFmtId="4" fontId="16" fillId="0" borderId="60" xfId="47" applyNumberFormat="1" applyFont="1" applyBorder="1">
      <alignment/>
      <protection/>
    </xf>
    <xf numFmtId="0" fontId="5" fillId="0" borderId="58" xfId="47" applyFont="1" applyBorder="1" applyAlignment="1">
      <alignment horizontal="center"/>
      <protection/>
    </xf>
    <xf numFmtId="0" fontId="17" fillId="0" borderId="0" xfId="47" applyFont="1" applyAlignment="1">
      <alignment wrapText="1"/>
      <protection/>
    </xf>
    <xf numFmtId="49" fontId="5" fillId="0" borderId="58" xfId="47" applyNumberFormat="1" applyFont="1" applyBorder="1" applyAlignment="1">
      <alignment horizontal="right"/>
      <protection/>
    </xf>
    <xf numFmtId="4" fontId="18" fillId="34" borderId="61" xfId="47" applyNumberFormat="1" applyFont="1" applyFill="1" applyBorder="1" applyAlignment="1">
      <alignment horizontal="right" wrapText="1"/>
      <protection/>
    </xf>
    <xf numFmtId="0" fontId="18" fillId="34" borderId="42" xfId="47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7" applyFont="1" applyFill="1" applyBorder="1" applyAlignment="1">
      <alignment horizontal="center"/>
      <protection/>
    </xf>
    <xf numFmtId="49" fontId="20" fillId="33" borderId="19" xfId="47" applyNumberFormat="1" applyFont="1" applyFill="1" applyBorder="1" applyAlignment="1">
      <alignment horizontal="left"/>
      <protection/>
    </xf>
    <xf numFmtId="0" fontId="20" fillId="33" borderId="59" xfId="47" applyFont="1" applyFill="1" applyBorder="1">
      <alignment/>
      <protection/>
    </xf>
    <xf numFmtId="0" fontId="3" fillId="33" borderId="18" xfId="47" applyFont="1" applyFill="1" applyBorder="1" applyAlignment="1">
      <alignment horizontal="center"/>
      <protection/>
    </xf>
    <xf numFmtId="4" fontId="3" fillId="33" borderId="18" xfId="47" applyNumberFormat="1" applyFont="1" applyFill="1" applyBorder="1" applyAlignment="1">
      <alignment horizontal="right"/>
      <protection/>
    </xf>
    <xf numFmtId="4" fontId="3" fillId="33" borderId="17" xfId="47" applyNumberFormat="1" applyFont="1" applyFill="1" applyBorder="1" applyAlignment="1">
      <alignment horizontal="right"/>
      <protection/>
    </xf>
    <xf numFmtId="4" fontId="4" fillId="33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2" fillId="0" borderId="0" xfId="47" applyFont="1" applyBorder="1">
      <alignment/>
      <protection/>
    </xf>
    <xf numFmtId="3" fontId="22" fillId="0" borderId="0" xfId="47" applyNumberFormat="1" applyFont="1" applyBorder="1" applyAlignment="1">
      <alignment horizontal="right"/>
      <protection/>
    </xf>
    <xf numFmtId="4" fontId="22" fillId="0" borderId="0" xfId="47" applyNumberFormat="1" applyFont="1" applyBorder="1">
      <alignment/>
      <protection/>
    </xf>
    <xf numFmtId="0" fontId="2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23" fillId="34" borderId="61" xfId="47" applyNumberFormat="1" applyFont="1" applyFill="1" applyBorder="1" applyAlignment="1">
      <alignment horizontal="right" wrapText="1"/>
      <protection/>
    </xf>
    <xf numFmtId="49" fontId="16" fillId="35" borderId="60" xfId="47" applyNumberFormat="1" applyFont="1" applyFill="1" applyBorder="1" applyAlignment="1">
      <alignment horizontal="left" vertical="top"/>
      <protection/>
    </xf>
    <xf numFmtId="0" fontId="16" fillId="35" borderId="60" xfId="47" applyFont="1" applyFill="1" applyBorder="1" applyAlignment="1">
      <alignment vertical="top" wrapText="1"/>
      <protection/>
    </xf>
    <xf numFmtId="49" fontId="16" fillId="35" borderId="60" xfId="47" applyNumberFormat="1" applyFont="1" applyFill="1" applyBorder="1" applyAlignment="1">
      <alignment horizontal="center" shrinkToFit="1"/>
      <protection/>
    </xf>
    <xf numFmtId="0" fontId="0" fillId="0" borderId="0" xfId="47" applyFont="1">
      <alignment/>
      <protection/>
    </xf>
    <xf numFmtId="4" fontId="18" fillId="34" borderId="58" xfId="47" applyNumberFormat="1" applyFont="1" applyFill="1" applyBorder="1" applyAlignment="1">
      <alignment horizontal="right" wrapText="1"/>
      <protection/>
    </xf>
    <xf numFmtId="0" fontId="5" fillId="0" borderId="60" xfId="47" applyFont="1" applyBorder="1" applyAlignment="1">
      <alignment horizontal="center"/>
      <protection/>
    </xf>
    <xf numFmtId="49" fontId="5" fillId="0" borderId="60" xfId="47" applyNumberFormat="1" applyFont="1" applyBorder="1" applyAlignment="1">
      <alignment horizontal="right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7" applyFont="1" applyBorder="1" applyAlignment="1">
      <alignment horizontal="center"/>
      <protection/>
    </xf>
    <xf numFmtId="0" fontId="3" fillId="0" borderId="65" xfId="47" applyFont="1" applyBorder="1" applyAlignment="1">
      <alignment horizontal="center"/>
      <protection/>
    </xf>
    <xf numFmtId="0" fontId="3" fillId="0" borderId="66" xfId="47" applyFont="1" applyBorder="1" applyAlignment="1">
      <alignment horizontal="center"/>
      <protection/>
    </xf>
    <xf numFmtId="0" fontId="3" fillId="0" borderId="67" xfId="47" applyFont="1" applyBorder="1" applyAlignment="1">
      <alignment horizontal="center"/>
      <protection/>
    </xf>
    <xf numFmtId="0" fontId="3" fillId="0" borderId="68" xfId="47" applyFont="1" applyBorder="1" applyAlignment="1">
      <alignment horizontal="left"/>
      <protection/>
    </xf>
    <xf numFmtId="0" fontId="3" fillId="0" borderId="52" xfId="47" applyFont="1" applyBorder="1" applyAlignment="1">
      <alignment horizontal="left"/>
      <protection/>
    </xf>
    <xf numFmtId="0" fontId="3" fillId="0" borderId="69" xfId="47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7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49" fontId="23" fillId="34" borderId="70" xfId="47" applyNumberFormat="1" applyFont="1" applyFill="1" applyBorder="1" applyAlignment="1">
      <alignment horizontal="left" wrapText="1"/>
      <protection/>
    </xf>
    <xf numFmtId="0" fontId="12" fillId="0" borderId="0" xfId="47" applyFont="1" applyAlignment="1">
      <alignment horizontal="center"/>
      <protection/>
    </xf>
    <xf numFmtId="49" fontId="3" fillId="0" borderId="66" xfId="47" applyNumberFormat="1" applyFont="1" applyBorder="1" applyAlignment="1">
      <alignment horizontal="center"/>
      <protection/>
    </xf>
    <xf numFmtId="0" fontId="3" fillId="0" borderId="68" xfId="47" applyFont="1" applyBorder="1" applyAlignment="1">
      <alignment horizontal="center" shrinkToFit="1"/>
      <protection/>
    </xf>
    <xf numFmtId="0" fontId="3" fillId="0" borderId="52" xfId="47" applyFont="1" applyBorder="1" applyAlignment="1">
      <alignment horizontal="center" shrinkToFit="1"/>
      <protection/>
    </xf>
    <xf numFmtId="0" fontId="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00002697</v>
      </c>
      <c r="D2" s="5" t="str">
        <f>Rekapitulace!G2</f>
        <v>SŠ gastro,hotel.+lesnic.Bzenec - Revitalizace-SO 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7" t="s">
        <v>1037</v>
      </c>
      <c r="D8" s="217"/>
      <c r="E8" s="218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7" t="str">
        <f>Projektant</f>
        <v>ar.Tihelka-Starycha</v>
      </c>
      <c r="D9" s="217"/>
      <c r="E9" s="218"/>
      <c r="F9" s="13"/>
      <c r="G9" s="34"/>
      <c r="H9" s="35"/>
    </row>
    <row r="10" spans="1:8" ht="12.75">
      <c r="A10" s="29" t="s">
        <v>15</v>
      </c>
      <c r="B10" s="13"/>
      <c r="C10" s="217" t="s">
        <v>1036</v>
      </c>
      <c r="D10" s="217"/>
      <c r="E10" s="217"/>
      <c r="F10" s="36"/>
      <c r="G10" s="37"/>
      <c r="H10" s="38"/>
    </row>
    <row r="11" spans="1:57" ht="13.5" customHeight="1">
      <c r="A11" s="29" t="s">
        <v>16</v>
      </c>
      <c r="B11" s="13"/>
      <c r="C11" s="217" t="s">
        <v>1035</v>
      </c>
      <c r="D11" s="217"/>
      <c r="E11" s="217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9"/>
      <c r="D12" s="219"/>
      <c r="E12" s="219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>
        <f>Rekapitulace!A41</f>
        <v>0</v>
      </c>
      <c r="E15" s="58"/>
      <c r="F15" s="59"/>
      <c r="G15" s="56">
        <f>Rekapitulace!I41</f>
        <v>0</v>
      </c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>
        <f>Rekapitulace!A42</f>
        <v>0</v>
      </c>
      <c r="E16" s="60"/>
      <c r="F16" s="61"/>
      <c r="G16" s="56">
        <f>Rekapitulace!I42</f>
        <v>0</v>
      </c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20" t="s">
        <v>34</v>
      </c>
      <c r="B23" s="221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12">
        <f>C23-F32</f>
        <v>0</v>
      </c>
      <c r="G30" s="213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12">
        <f>ROUND(PRODUCT(F30,C31/100),0)</f>
        <v>0</v>
      </c>
      <c r="G31" s="213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12">
        <v>0</v>
      </c>
      <c r="G32" s="213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12">
        <f>ROUND(PRODUCT(F32,C33/100),0)</f>
        <v>0</v>
      </c>
      <c r="G33" s="213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4">
        <f>ROUND(SUM(F30:F33),0)</f>
        <v>0</v>
      </c>
      <c r="G34" s="215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6" t="s">
        <v>1034</v>
      </c>
      <c r="C37" s="216"/>
      <c r="D37" s="216"/>
      <c r="E37" s="216"/>
      <c r="F37" s="216"/>
      <c r="G37" s="216"/>
      <c r="H37" t="s">
        <v>6</v>
      </c>
    </row>
    <row r="38" spans="1:8" ht="12.75" customHeight="1">
      <c r="A38" s="96"/>
      <c r="B38" s="216"/>
      <c r="C38" s="216"/>
      <c r="D38" s="216"/>
      <c r="E38" s="216"/>
      <c r="F38" s="216"/>
      <c r="G38" s="216"/>
      <c r="H38" t="s">
        <v>6</v>
      </c>
    </row>
    <row r="39" spans="1:8" ht="12.75">
      <c r="A39" s="96"/>
      <c r="B39" s="216"/>
      <c r="C39" s="216"/>
      <c r="D39" s="216"/>
      <c r="E39" s="216"/>
      <c r="F39" s="216"/>
      <c r="G39" s="216"/>
      <c r="H39" t="s">
        <v>6</v>
      </c>
    </row>
    <row r="40" spans="1:8" ht="12.75">
      <c r="A40" s="96"/>
      <c r="B40" s="216"/>
      <c r="C40" s="216"/>
      <c r="D40" s="216"/>
      <c r="E40" s="216"/>
      <c r="F40" s="216"/>
      <c r="G40" s="216"/>
      <c r="H40" t="s">
        <v>6</v>
      </c>
    </row>
    <row r="41" spans="1:8" ht="12.75">
      <c r="A41" s="96"/>
      <c r="B41" s="216"/>
      <c r="C41" s="216"/>
      <c r="D41" s="216"/>
      <c r="E41" s="216"/>
      <c r="F41" s="216"/>
      <c r="G41" s="216"/>
      <c r="H41" t="s">
        <v>6</v>
      </c>
    </row>
    <row r="42" spans="1:8" ht="12.75">
      <c r="A42" s="96"/>
      <c r="B42" s="216"/>
      <c r="C42" s="216"/>
      <c r="D42" s="216"/>
      <c r="E42" s="216"/>
      <c r="F42" s="216"/>
      <c r="G42" s="216"/>
      <c r="H42" t="s">
        <v>6</v>
      </c>
    </row>
    <row r="43" spans="1:8" ht="12.75">
      <c r="A43" s="96"/>
      <c r="B43" s="216"/>
      <c r="C43" s="216"/>
      <c r="D43" s="216"/>
      <c r="E43" s="216"/>
      <c r="F43" s="216"/>
      <c r="G43" s="216"/>
      <c r="H43" t="s">
        <v>6</v>
      </c>
    </row>
    <row r="44" spans="1:8" ht="12.75">
      <c r="A44" s="96"/>
      <c r="B44" s="216"/>
      <c r="C44" s="216"/>
      <c r="D44" s="216"/>
      <c r="E44" s="216"/>
      <c r="F44" s="216"/>
      <c r="G44" s="216"/>
      <c r="H44" t="s">
        <v>6</v>
      </c>
    </row>
    <row r="45" spans="1:8" ht="0.75" customHeight="1">
      <c r="A45" s="96"/>
      <c r="B45" s="216"/>
      <c r="C45" s="216"/>
      <c r="D45" s="216"/>
      <c r="E45" s="216"/>
      <c r="F45" s="216"/>
      <c r="G45" s="216"/>
      <c r="H45" t="s">
        <v>6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4"/>
  <sheetViews>
    <sheetView zoomScalePageLayoutView="0" workbookViewId="0" topLeftCell="A19">
      <selection activeCell="C26" sqref="C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2" t="s">
        <v>49</v>
      </c>
      <c r="B1" s="223"/>
      <c r="C1" s="97" t="str">
        <f>CONCATENATE(cislostavby," ",nazevstavby)</f>
        <v>0000 SŠ gastro,hotel.+lesnic.Bzenec</v>
      </c>
      <c r="D1" s="98"/>
      <c r="E1" s="99"/>
      <c r="F1" s="98"/>
      <c r="G1" s="100" t="s">
        <v>50</v>
      </c>
      <c r="H1" s="101" t="s">
        <v>83</v>
      </c>
      <c r="I1" s="102"/>
    </row>
    <row r="2" spans="1:9" ht="13.5" thickBot="1">
      <c r="A2" s="224" t="s">
        <v>51</v>
      </c>
      <c r="B2" s="225"/>
      <c r="C2" s="103" t="str">
        <f>CONCATENATE(cisloobjektu," ",nazevobjektu)</f>
        <v>2697 Revitalizace-SO 01-škola</v>
      </c>
      <c r="D2" s="104"/>
      <c r="E2" s="105"/>
      <c r="F2" s="104"/>
      <c r="G2" s="226" t="s">
        <v>84</v>
      </c>
      <c r="H2" s="227"/>
      <c r="I2" s="22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9" t="str">
        <f>Položky!B7</f>
        <v>1</v>
      </c>
      <c r="B7" s="115" t="str">
        <f>Položky!C7</f>
        <v>Zemní práce</v>
      </c>
      <c r="C7" s="66"/>
      <c r="D7" s="116"/>
      <c r="E7" s="200">
        <f>Položky!BA72</f>
        <v>0</v>
      </c>
      <c r="F7" s="201">
        <f>Položky!BB72</f>
        <v>0</v>
      </c>
      <c r="G7" s="201">
        <f>Položky!BC72</f>
        <v>0</v>
      </c>
      <c r="H7" s="201">
        <f>Položky!BD72</f>
        <v>0</v>
      </c>
      <c r="I7" s="202">
        <f>Položky!BE72</f>
        <v>0</v>
      </c>
    </row>
    <row r="8" spans="1:9" s="35" customFormat="1" ht="12.75">
      <c r="A8" s="199" t="str">
        <f>Položky!B73</f>
        <v>2</v>
      </c>
      <c r="B8" s="115" t="str">
        <f>Položky!C73</f>
        <v>Základy a zvláštní zakládání</v>
      </c>
      <c r="C8" s="66"/>
      <c r="D8" s="116"/>
      <c r="E8" s="200">
        <f>Položky!BA87</f>
        <v>0</v>
      </c>
      <c r="F8" s="201">
        <f>Položky!BB87</f>
        <v>0</v>
      </c>
      <c r="G8" s="201">
        <f>Položky!BC87</f>
        <v>0</v>
      </c>
      <c r="H8" s="201">
        <f>Položky!BD87</f>
        <v>0</v>
      </c>
      <c r="I8" s="202">
        <f>Položky!BE87</f>
        <v>0</v>
      </c>
    </row>
    <row r="9" spans="1:9" s="35" customFormat="1" ht="12.75">
      <c r="A9" s="199" t="str">
        <f>Položky!B88</f>
        <v>3</v>
      </c>
      <c r="B9" s="115" t="str">
        <f>Položky!C88</f>
        <v>Svislé a kompletní konstrukce</v>
      </c>
      <c r="C9" s="66"/>
      <c r="D9" s="116"/>
      <c r="E9" s="200">
        <f>Položky!BA116</f>
        <v>0</v>
      </c>
      <c r="F9" s="201">
        <f>Položky!BB116</f>
        <v>0</v>
      </c>
      <c r="G9" s="201">
        <f>Položky!BC116</f>
        <v>0</v>
      </c>
      <c r="H9" s="201">
        <f>Položky!BD116</f>
        <v>0</v>
      </c>
      <c r="I9" s="202">
        <f>Položky!BE116</f>
        <v>0</v>
      </c>
    </row>
    <row r="10" spans="1:9" s="35" customFormat="1" ht="12.75">
      <c r="A10" s="199" t="str">
        <f>Položky!B117</f>
        <v>4</v>
      </c>
      <c r="B10" s="115" t="str">
        <f>Položky!C117</f>
        <v>Vodorovné konstrukce</v>
      </c>
      <c r="C10" s="66"/>
      <c r="D10" s="116"/>
      <c r="E10" s="200">
        <f>Položky!BA126</f>
        <v>0</v>
      </c>
      <c r="F10" s="201">
        <f>Položky!BB126</f>
        <v>0</v>
      </c>
      <c r="G10" s="201">
        <f>Položky!BC126</f>
        <v>0</v>
      </c>
      <c r="H10" s="201">
        <f>Položky!BD126</f>
        <v>0</v>
      </c>
      <c r="I10" s="202">
        <f>Položky!BE126</f>
        <v>0</v>
      </c>
    </row>
    <row r="11" spans="1:9" s="35" customFormat="1" ht="12.75">
      <c r="A11" s="199" t="str">
        <f>Položky!B127</f>
        <v>5</v>
      </c>
      <c r="B11" s="115" t="str">
        <f>Položky!C127</f>
        <v>Komunikace</v>
      </c>
      <c r="C11" s="66"/>
      <c r="D11" s="116"/>
      <c r="E11" s="200">
        <f>Položky!BA138</f>
        <v>0</v>
      </c>
      <c r="F11" s="201">
        <f>Položky!BB138</f>
        <v>0</v>
      </c>
      <c r="G11" s="201">
        <f>Položky!BC138</f>
        <v>0</v>
      </c>
      <c r="H11" s="201">
        <f>Položky!BD138</f>
        <v>0</v>
      </c>
      <c r="I11" s="202">
        <f>Položky!BE138</f>
        <v>0</v>
      </c>
    </row>
    <row r="12" spans="1:9" s="35" customFormat="1" ht="12.75">
      <c r="A12" s="199" t="str">
        <f>Položky!B139</f>
        <v>61</v>
      </c>
      <c r="B12" s="115" t="str">
        <f>Položky!C139</f>
        <v>Upravy povrchů vnitřní</v>
      </c>
      <c r="C12" s="66"/>
      <c r="D12" s="116"/>
      <c r="E12" s="200">
        <f>Položky!BA180</f>
        <v>0</v>
      </c>
      <c r="F12" s="201">
        <f>Položky!BB180</f>
        <v>0</v>
      </c>
      <c r="G12" s="201">
        <f>Položky!BC180</f>
        <v>0</v>
      </c>
      <c r="H12" s="201">
        <f>Položky!BD180</f>
        <v>0</v>
      </c>
      <c r="I12" s="202">
        <f>Položky!BE180</f>
        <v>0</v>
      </c>
    </row>
    <row r="13" spans="1:9" s="35" customFormat="1" ht="12.75">
      <c r="A13" s="199" t="str">
        <f>Položky!B181</f>
        <v>62</v>
      </c>
      <c r="B13" s="115" t="str">
        <f>Položky!C181</f>
        <v>Úpravy povrchů vnější</v>
      </c>
      <c r="C13" s="66"/>
      <c r="D13" s="116"/>
      <c r="E13" s="200">
        <f>Položky!BA348</f>
        <v>0</v>
      </c>
      <c r="F13" s="201">
        <f>Položky!BB348</f>
        <v>0</v>
      </c>
      <c r="G13" s="201">
        <f>Položky!BC348</f>
        <v>0</v>
      </c>
      <c r="H13" s="201">
        <f>Položky!BD348</f>
        <v>0</v>
      </c>
      <c r="I13" s="202">
        <f>Položky!BE348</f>
        <v>0</v>
      </c>
    </row>
    <row r="14" spans="1:9" s="35" customFormat="1" ht="12.75">
      <c r="A14" s="199" t="str">
        <f>Položky!B349</f>
        <v>64</v>
      </c>
      <c r="B14" s="115" t="str">
        <f>Položky!C349</f>
        <v>Výplně otvorů</v>
      </c>
      <c r="C14" s="66"/>
      <c r="D14" s="116"/>
      <c r="E14" s="200">
        <f>Položky!BA362</f>
        <v>0</v>
      </c>
      <c r="F14" s="201">
        <f>Položky!BB362</f>
        <v>0</v>
      </c>
      <c r="G14" s="201">
        <f>Položky!BC362</f>
        <v>0</v>
      </c>
      <c r="H14" s="201">
        <f>Položky!BD362</f>
        <v>0</v>
      </c>
      <c r="I14" s="202">
        <f>Položky!BE362</f>
        <v>0</v>
      </c>
    </row>
    <row r="15" spans="1:9" s="35" customFormat="1" ht="12.75">
      <c r="A15" s="199" t="str">
        <f>Položky!B363</f>
        <v>91</v>
      </c>
      <c r="B15" s="115" t="str">
        <f>Položky!C363</f>
        <v>Doplňující práce na komunikaci</v>
      </c>
      <c r="C15" s="66"/>
      <c r="D15" s="116"/>
      <c r="E15" s="200">
        <f>Položky!BA375</f>
        <v>0</v>
      </c>
      <c r="F15" s="201">
        <f>Položky!BB375</f>
        <v>0</v>
      </c>
      <c r="G15" s="201">
        <f>Položky!BC375</f>
        <v>0</v>
      </c>
      <c r="H15" s="201">
        <f>Položky!BD375</f>
        <v>0</v>
      </c>
      <c r="I15" s="202">
        <f>Položky!BE375</f>
        <v>0</v>
      </c>
    </row>
    <row r="16" spans="1:9" s="35" customFormat="1" ht="12.75">
      <c r="A16" s="199" t="str">
        <f>Položky!B376</f>
        <v>94</v>
      </c>
      <c r="B16" s="115" t="str">
        <f>Položky!C376</f>
        <v>Lešení a stavební výtahy</v>
      </c>
      <c r="C16" s="66"/>
      <c r="D16" s="116"/>
      <c r="E16" s="200">
        <f>Položky!BA423</f>
        <v>0</v>
      </c>
      <c r="F16" s="201">
        <f>Položky!BB423</f>
        <v>0</v>
      </c>
      <c r="G16" s="201">
        <f>Položky!BC423</f>
        <v>0</v>
      </c>
      <c r="H16" s="201">
        <f>Položky!BD423</f>
        <v>0</v>
      </c>
      <c r="I16" s="202">
        <f>Položky!BE423</f>
        <v>0</v>
      </c>
    </row>
    <row r="17" spans="1:9" s="35" customFormat="1" ht="12.75">
      <c r="A17" s="199" t="str">
        <f>Položky!B424</f>
        <v>95</v>
      </c>
      <c r="B17" s="115" t="str">
        <f>Položky!C424</f>
        <v>Dokončovací konstrukce na pozemních stavbách</v>
      </c>
      <c r="C17" s="66"/>
      <c r="D17" s="116"/>
      <c r="E17" s="200">
        <f>Položky!BA458</f>
        <v>0</v>
      </c>
      <c r="F17" s="201">
        <f>Položky!BB458</f>
        <v>0</v>
      </c>
      <c r="G17" s="201">
        <f>Položky!BC458</f>
        <v>0</v>
      </c>
      <c r="H17" s="201">
        <f>Položky!BD458</f>
        <v>0</v>
      </c>
      <c r="I17" s="202">
        <f>Položky!BE458</f>
        <v>0</v>
      </c>
    </row>
    <row r="18" spans="1:9" s="35" customFormat="1" ht="12.75">
      <c r="A18" s="199" t="str">
        <f>Položky!B459</f>
        <v>96</v>
      </c>
      <c r="B18" s="115" t="str">
        <f>Položky!C459</f>
        <v>Bourání konstrukcí</v>
      </c>
      <c r="C18" s="66"/>
      <c r="D18" s="116"/>
      <c r="E18" s="200">
        <f>Položky!BA586</f>
        <v>0</v>
      </c>
      <c r="F18" s="201">
        <f>Položky!BB586</f>
        <v>0</v>
      </c>
      <c r="G18" s="201">
        <f>Položky!BC586</f>
        <v>0</v>
      </c>
      <c r="H18" s="201">
        <f>Položky!BD586</f>
        <v>0</v>
      </c>
      <c r="I18" s="202">
        <f>Položky!BE586</f>
        <v>0</v>
      </c>
    </row>
    <row r="19" spans="1:9" s="35" customFormat="1" ht="12.75">
      <c r="A19" s="199" t="str">
        <f>Položky!B587</f>
        <v>99</v>
      </c>
      <c r="B19" s="115" t="str">
        <f>Položky!C587</f>
        <v>Staveništní přesun hmot</v>
      </c>
      <c r="C19" s="66"/>
      <c r="D19" s="116"/>
      <c r="E19" s="200">
        <f>Položky!BA589</f>
        <v>0</v>
      </c>
      <c r="F19" s="201">
        <f>Položky!BB589</f>
        <v>0</v>
      </c>
      <c r="G19" s="201">
        <f>Položky!BC589</f>
        <v>0</v>
      </c>
      <c r="H19" s="201">
        <f>Položky!BD589</f>
        <v>0</v>
      </c>
      <c r="I19" s="202">
        <f>Položky!BE589</f>
        <v>0</v>
      </c>
    </row>
    <row r="20" spans="1:9" s="35" customFormat="1" ht="12.75">
      <c r="A20" s="199" t="str">
        <f>Položky!B590</f>
        <v>711</v>
      </c>
      <c r="B20" s="115" t="str">
        <f>Položky!C590</f>
        <v>Izolace proti vodě</v>
      </c>
      <c r="C20" s="66"/>
      <c r="D20" s="116"/>
      <c r="E20" s="200">
        <f>Položky!BA594</f>
        <v>0</v>
      </c>
      <c r="F20" s="201">
        <f>Položky!BB594</f>
        <v>0</v>
      </c>
      <c r="G20" s="201">
        <f>Položky!BC594</f>
        <v>0</v>
      </c>
      <c r="H20" s="201">
        <f>Položky!BD594</f>
        <v>0</v>
      </c>
      <c r="I20" s="202">
        <f>Položky!BE594</f>
        <v>0</v>
      </c>
    </row>
    <row r="21" spans="1:9" s="35" customFormat="1" ht="12.75">
      <c r="A21" s="199" t="str">
        <f>Položky!B595</f>
        <v>712</v>
      </c>
      <c r="B21" s="115" t="str">
        <f>Položky!C595</f>
        <v>Živičné krytiny</v>
      </c>
      <c r="C21" s="66"/>
      <c r="D21" s="116"/>
      <c r="E21" s="200">
        <f>Položky!BA651</f>
        <v>0</v>
      </c>
      <c r="F21" s="201">
        <f>Položky!BB651</f>
        <v>0</v>
      </c>
      <c r="G21" s="201">
        <f>Položky!BC651</f>
        <v>0</v>
      </c>
      <c r="H21" s="201">
        <f>Položky!BD651</f>
        <v>0</v>
      </c>
      <c r="I21" s="202">
        <f>Položky!BE651</f>
        <v>0</v>
      </c>
    </row>
    <row r="22" spans="1:9" s="35" customFormat="1" ht="12.75">
      <c r="A22" s="199" t="str">
        <f>Položky!B652</f>
        <v>713</v>
      </c>
      <c r="B22" s="115" t="str">
        <f>Položky!C652</f>
        <v>Izolace tepelné</v>
      </c>
      <c r="C22" s="66"/>
      <c r="D22" s="116"/>
      <c r="E22" s="200">
        <f>Položky!BA661</f>
        <v>0</v>
      </c>
      <c r="F22" s="201">
        <f>Položky!BB661</f>
        <v>0</v>
      </c>
      <c r="G22" s="201">
        <f>Položky!BC661</f>
        <v>0</v>
      </c>
      <c r="H22" s="201">
        <f>Položky!BD661</f>
        <v>0</v>
      </c>
      <c r="I22" s="202">
        <f>Položky!BE661</f>
        <v>0</v>
      </c>
    </row>
    <row r="23" spans="1:9" s="35" customFormat="1" ht="12.75">
      <c r="A23" s="199" t="str">
        <f>Položky!B662</f>
        <v>762</v>
      </c>
      <c r="B23" s="115" t="str">
        <f>Položky!C662</f>
        <v>Konstrukce tesařské</v>
      </c>
      <c r="C23" s="66"/>
      <c r="D23" s="116"/>
      <c r="E23" s="200">
        <f>Položky!BA682</f>
        <v>0</v>
      </c>
      <c r="F23" s="201">
        <f>Položky!BB682</f>
        <v>0</v>
      </c>
      <c r="G23" s="201">
        <f>Položky!BC682</f>
        <v>0</v>
      </c>
      <c r="H23" s="201">
        <f>Položky!BD682</f>
        <v>0</v>
      </c>
      <c r="I23" s="202">
        <f>Položky!BE682</f>
        <v>0</v>
      </c>
    </row>
    <row r="24" spans="1:9" s="35" customFormat="1" ht="12.75">
      <c r="A24" s="199" t="str">
        <f>Položky!B683</f>
        <v>764</v>
      </c>
      <c r="B24" s="115" t="str">
        <f>Položky!C683</f>
        <v>Konstrukce klempířské</v>
      </c>
      <c r="C24" s="66"/>
      <c r="D24" s="116"/>
      <c r="E24" s="200">
        <f>Položky!BA743</f>
        <v>0</v>
      </c>
      <c r="F24" s="201">
        <f>Položky!BB743</f>
        <v>0</v>
      </c>
      <c r="G24" s="201">
        <f>Položky!BC743</f>
        <v>0</v>
      </c>
      <c r="H24" s="201">
        <f>Položky!BD743</f>
        <v>0</v>
      </c>
      <c r="I24" s="202">
        <f>Položky!BE743</f>
        <v>0</v>
      </c>
    </row>
    <row r="25" spans="1:9" s="35" customFormat="1" ht="12.75">
      <c r="A25" s="199" t="str">
        <f>Položky!B744</f>
        <v>767</v>
      </c>
      <c r="B25" s="115" t="str">
        <f>Položky!C744</f>
        <v>Konstrukce zámečnické</v>
      </c>
      <c r="C25" s="66"/>
      <c r="D25" s="116"/>
      <c r="E25" s="200">
        <f>Položky!BA846</f>
        <v>0</v>
      </c>
      <c r="F25" s="201">
        <f>Položky!BB846</f>
        <v>0</v>
      </c>
      <c r="G25" s="201">
        <f>Položky!BC846</f>
        <v>0</v>
      </c>
      <c r="H25" s="201">
        <f>Položky!BD846</f>
        <v>0</v>
      </c>
      <c r="I25" s="202">
        <f>Položky!BE846</f>
        <v>0</v>
      </c>
    </row>
    <row r="26" spans="1:9" s="35" customFormat="1" ht="12.75">
      <c r="A26" s="199" t="str">
        <f>Položky!B847</f>
        <v>769</v>
      </c>
      <c r="B26" s="115" t="str">
        <f>Položky!C847</f>
        <v>Otvorové prvky z plastu</v>
      </c>
      <c r="C26" s="66"/>
      <c r="D26" s="116"/>
      <c r="E26" s="200">
        <f>Položky!BA981</f>
        <v>0</v>
      </c>
      <c r="F26" s="201">
        <f>Položky!BB981</f>
        <v>0</v>
      </c>
      <c r="G26" s="201">
        <f>Položky!BC981</f>
        <v>0</v>
      </c>
      <c r="H26" s="201">
        <f>Položky!BD981</f>
        <v>0</v>
      </c>
      <c r="I26" s="202">
        <f>Položky!BE981</f>
        <v>0</v>
      </c>
    </row>
    <row r="27" spans="1:9" s="35" customFormat="1" ht="12.75">
      <c r="A27" s="199" t="str">
        <f>Položky!B982</f>
        <v>771</v>
      </c>
      <c r="B27" s="115" t="str">
        <f>Položky!C982</f>
        <v>Podlahy z dlaždic a obklady</v>
      </c>
      <c r="C27" s="66"/>
      <c r="D27" s="116"/>
      <c r="E27" s="200">
        <f>Položky!BA987</f>
        <v>0</v>
      </c>
      <c r="F27" s="201">
        <f>Položky!BB987</f>
        <v>0</v>
      </c>
      <c r="G27" s="201">
        <f>Položky!BC987</f>
        <v>0</v>
      </c>
      <c r="H27" s="201">
        <f>Položky!BD987</f>
        <v>0</v>
      </c>
      <c r="I27" s="202">
        <f>Položky!BE987</f>
        <v>0</v>
      </c>
    </row>
    <row r="28" spans="1:9" s="35" customFormat="1" ht="12.75">
      <c r="A28" s="199" t="str">
        <f>Položky!B988</f>
        <v>783</v>
      </c>
      <c r="B28" s="115" t="str">
        <f>Položky!C988</f>
        <v>Nátěry</v>
      </c>
      <c r="C28" s="66"/>
      <c r="D28" s="116"/>
      <c r="E28" s="200">
        <f>Položky!BA1008</f>
        <v>0</v>
      </c>
      <c r="F28" s="201">
        <f>Položky!BB1008</f>
        <v>0</v>
      </c>
      <c r="G28" s="201">
        <f>Položky!BC1008</f>
        <v>0</v>
      </c>
      <c r="H28" s="201">
        <f>Položky!BD1008</f>
        <v>0</v>
      </c>
      <c r="I28" s="202">
        <f>Položky!BE1008</f>
        <v>0</v>
      </c>
    </row>
    <row r="29" spans="1:9" s="35" customFormat="1" ht="12.75">
      <c r="A29" s="199" t="str">
        <f>Položky!B1009</f>
        <v>784</v>
      </c>
      <c r="B29" s="115" t="str">
        <f>Položky!C1009</f>
        <v>Malby</v>
      </c>
      <c r="C29" s="66"/>
      <c r="D29" s="116"/>
      <c r="E29" s="200">
        <f>Položky!BA1012</f>
        <v>0</v>
      </c>
      <c r="F29" s="201">
        <f>Položky!BB1012</f>
        <v>0</v>
      </c>
      <c r="G29" s="201">
        <f>Položky!BC1012</f>
        <v>0</v>
      </c>
      <c r="H29" s="201">
        <f>Položky!BD1012</f>
        <v>0</v>
      </c>
      <c r="I29" s="202">
        <f>Položky!BE1012</f>
        <v>0</v>
      </c>
    </row>
    <row r="30" spans="1:9" s="35" customFormat="1" ht="12.75">
      <c r="A30" s="199" t="str">
        <f>Položky!B1013</f>
        <v>786</v>
      </c>
      <c r="B30" s="115" t="str">
        <f>Položky!C1013</f>
        <v>Čalounické úpravy</v>
      </c>
      <c r="C30" s="66"/>
      <c r="D30" s="116"/>
      <c r="E30" s="200">
        <f>Položky!BA1019</f>
        <v>0</v>
      </c>
      <c r="F30" s="201">
        <f>Položky!BB1019</f>
        <v>0</v>
      </c>
      <c r="G30" s="201">
        <f>Položky!BC1019</f>
        <v>0</v>
      </c>
      <c r="H30" s="201">
        <f>Položky!BD1019</f>
        <v>0</v>
      </c>
      <c r="I30" s="202">
        <f>Položky!BE1019</f>
        <v>0</v>
      </c>
    </row>
    <row r="31" spans="1:9" s="35" customFormat="1" ht="12.75">
      <c r="A31" s="199" t="str">
        <f>Položky!B1020</f>
        <v>787</v>
      </c>
      <c r="B31" s="115" t="str">
        <f>Položky!C1020</f>
        <v>Zasklívání</v>
      </c>
      <c r="C31" s="66"/>
      <c r="D31" s="116"/>
      <c r="E31" s="200">
        <f>Položky!BA1027</f>
        <v>0</v>
      </c>
      <c r="F31" s="201">
        <f>Položky!BB1027</f>
        <v>0</v>
      </c>
      <c r="G31" s="201">
        <f>Položky!BC1027</f>
        <v>0</v>
      </c>
      <c r="H31" s="201">
        <f>Položky!BD1027</f>
        <v>0</v>
      </c>
      <c r="I31" s="202">
        <f>Položky!BE1027</f>
        <v>0</v>
      </c>
    </row>
    <row r="32" spans="1:9" s="35" customFormat="1" ht="12.75">
      <c r="A32" s="199" t="str">
        <f>Položky!B1028</f>
        <v>789</v>
      </c>
      <c r="B32" s="115" t="str">
        <f>Položky!C1028</f>
        <v>Reklamní nápisy,poutače,loga</v>
      </c>
      <c r="C32" s="66"/>
      <c r="D32" s="116"/>
      <c r="E32" s="200">
        <f>Položky!BA1045</f>
        <v>0</v>
      </c>
      <c r="F32" s="201">
        <f>Položky!BB1045</f>
        <v>0</v>
      </c>
      <c r="G32" s="201">
        <f>Položky!BC1045</f>
        <v>0</v>
      </c>
      <c r="H32" s="201">
        <f>Položky!BD1045</f>
        <v>0</v>
      </c>
      <c r="I32" s="202">
        <f>Položky!BE1045</f>
        <v>0</v>
      </c>
    </row>
    <row r="33" spans="1:9" s="35" customFormat="1" ht="12.75">
      <c r="A33" s="199" t="str">
        <f>Položky!B1046</f>
        <v>M11</v>
      </c>
      <c r="B33" s="115" t="str">
        <f>Položky!C1046</f>
        <v>Hromosvod</v>
      </c>
      <c r="C33" s="66"/>
      <c r="D33" s="116"/>
      <c r="E33" s="200">
        <f>Položky!BA1052</f>
        <v>0</v>
      </c>
      <c r="F33" s="201">
        <f>Položky!BB1052</f>
        <v>0</v>
      </c>
      <c r="G33" s="201">
        <f>Položky!BC1052</f>
        <v>0</v>
      </c>
      <c r="H33" s="201">
        <f>Položky!BD1052</f>
        <v>0</v>
      </c>
      <c r="I33" s="202">
        <f>Položky!BE1052</f>
        <v>0</v>
      </c>
    </row>
    <row r="34" spans="1:9" s="35" customFormat="1" ht="12.75">
      <c r="A34" s="199" t="str">
        <f>Položky!B1053</f>
        <v>MVY</v>
      </c>
      <c r="B34" s="115" t="str">
        <f>Položky!C1053</f>
        <v>výměry - neoceňovat</v>
      </c>
      <c r="C34" s="66"/>
      <c r="D34" s="116"/>
      <c r="E34" s="200">
        <f>Položky!BA1142</f>
        <v>0</v>
      </c>
      <c r="F34" s="201">
        <f>Položky!BB1142</f>
        <v>0</v>
      </c>
      <c r="G34" s="201">
        <f>Položky!BC1142</f>
        <v>0</v>
      </c>
      <c r="H34" s="201">
        <f>Položky!BD1142</f>
        <v>0</v>
      </c>
      <c r="I34" s="202">
        <f>Položky!BE1142</f>
        <v>0</v>
      </c>
    </row>
    <row r="35" spans="1:9" s="35" customFormat="1" ht="13.5" thickBot="1">
      <c r="A35" s="199" t="str">
        <f>Položky!B1143</f>
        <v>D96</v>
      </c>
      <c r="B35" s="115" t="str">
        <f>Položky!C1143</f>
        <v>Přesuny suti a vybouraných hmot</v>
      </c>
      <c r="C35" s="66"/>
      <c r="D35" s="116"/>
      <c r="E35" s="200">
        <f>Položky!BA1151</f>
        <v>0</v>
      </c>
      <c r="F35" s="201">
        <f>Položky!BB1151</f>
        <v>0</v>
      </c>
      <c r="G35" s="201">
        <f>Položky!BC1151</f>
        <v>0</v>
      </c>
      <c r="H35" s="201">
        <f>Položky!BD1151</f>
        <v>0</v>
      </c>
      <c r="I35" s="202">
        <f>Položky!BE1151</f>
        <v>0</v>
      </c>
    </row>
    <row r="36" spans="1:9" s="123" customFormat="1" ht="13.5" thickBot="1">
      <c r="A36" s="117"/>
      <c r="B36" s="118" t="s">
        <v>58</v>
      </c>
      <c r="C36" s="118"/>
      <c r="D36" s="119"/>
      <c r="E36" s="120">
        <f>SUM(E7:E35)</f>
        <v>0</v>
      </c>
      <c r="F36" s="121">
        <f>SUM(F7:F35)</f>
        <v>0</v>
      </c>
      <c r="G36" s="121">
        <f>SUM(G7:G35)</f>
        <v>0</v>
      </c>
      <c r="H36" s="121">
        <f>SUM(H7:H35)</f>
        <v>0</v>
      </c>
      <c r="I36" s="122">
        <f>SUM(I7:I35)</f>
        <v>0</v>
      </c>
    </row>
    <row r="37" spans="1:9" ht="12.75">
      <c r="A37" s="66"/>
      <c r="B37" s="66"/>
      <c r="C37" s="66"/>
      <c r="D37" s="66"/>
      <c r="E37" s="66"/>
      <c r="F37" s="66"/>
      <c r="G37" s="66"/>
      <c r="H37" s="66"/>
      <c r="I37" s="66"/>
    </row>
    <row r="38" spans="1:57" ht="19.5" customHeight="1">
      <c r="A38" s="107" t="s">
        <v>59</v>
      </c>
      <c r="B38" s="107"/>
      <c r="C38" s="107"/>
      <c r="D38" s="107"/>
      <c r="E38" s="107"/>
      <c r="F38" s="107"/>
      <c r="G38" s="124"/>
      <c r="H38" s="107"/>
      <c r="I38" s="107"/>
      <c r="BA38" s="41"/>
      <c r="BB38" s="41"/>
      <c r="BC38" s="41"/>
      <c r="BD38" s="41"/>
      <c r="BE38" s="41"/>
    </row>
    <row r="39" spans="1:9" ht="13.5" thickBot="1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2.75">
      <c r="A40" s="71" t="s">
        <v>60</v>
      </c>
      <c r="B40" s="72"/>
      <c r="C40" s="72"/>
      <c r="D40" s="125"/>
      <c r="E40" s="126" t="s">
        <v>61</v>
      </c>
      <c r="F40" s="127" t="s">
        <v>62</v>
      </c>
      <c r="G40" s="128" t="s">
        <v>63</v>
      </c>
      <c r="H40" s="129"/>
      <c r="I40" s="130" t="s">
        <v>61</v>
      </c>
    </row>
    <row r="41" spans="1:53" ht="12.75">
      <c r="A41" s="64"/>
      <c r="B41" s="55"/>
      <c r="C41" s="55"/>
      <c r="D41" s="131"/>
      <c r="E41" s="132">
        <v>0</v>
      </c>
      <c r="F41" s="133">
        <v>0</v>
      </c>
      <c r="G41" s="134">
        <f>CHOOSE(BA41+1,HSV+PSV,HSV+PSV+Mont,HSV+PSV+Dodavka+Mont,HSV,PSV,Mont,Dodavka,Mont+Dodavka,0)</f>
        <v>0</v>
      </c>
      <c r="H41" s="135"/>
      <c r="I41" s="136">
        <f>E41+F41*G41/100</f>
        <v>0</v>
      </c>
      <c r="BA41">
        <v>1</v>
      </c>
    </row>
    <row r="42" spans="1:53" ht="12.75">
      <c r="A42" s="64"/>
      <c r="B42" s="55"/>
      <c r="C42" s="55"/>
      <c r="D42" s="131"/>
      <c r="E42" s="132">
        <v>0</v>
      </c>
      <c r="F42" s="133">
        <v>0</v>
      </c>
      <c r="G42" s="134">
        <f>CHOOSE(BA42+1,HSV+PSV,HSV+PSV+Mont,HSV+PSV+Dodavka+Mont,HSV,PSV,Mont,Dodavka,Mont+Dodavka,0)</f>
        <v>0</v>
      </c>
      <c r="H42" s="135"/>
      <c r="I42" s="136">
        <f>E42+F42*G42/100</f>
        <v>0</v>
      </c>
      <c r="BA42">
        <v>1</v>
      </c>
    </row>
    <row r="43" spans="1:9" ht="13.5" thickBot="1">
      <c r="A43" s="137"/>
      <c r="B43" s="138" t="s">
        <v>64</v>
      </c>
      <c r="C43" s="139"/>
      <c r="D43" s="140"/>
      <c r="E43" s="141"/>
      <c r="F43" s="142"/>
      <c r="G43" s="142"/>
      <c r="H43" s="229">
        <f>SUM(I41:I42)</f>
        <v>0</v>
      </c>
      <c r="I43" s="230"/>
    </row>
    <row r="45" spans="2:9" ht="12.75">
      <c r="B45" s="123"/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</sheetData>
  <sheetProtection/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24"/>
  <sheetViews>
    <sheetView showGridLines="0" showZeros="0" tabSelected="1" zoomScalePageLayoutView="0" workbookViewId="0" topLeftCell="A505">
      <selection activeCell="J662" sqref="J66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4" t="s">
        <v>65</v>
      </c>
      <c r="B1" s="234"/>
      <c r="C1" s="234"/>
      <c r="D1" s="234"/>
      <c r="E1" s="234"/>
      <c r="F1" s="234"/>
      <c r="G1" s="234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2" t="s">
        <v>49</v>
      </c>
      <c r="B3" s="223"/>
      <c r="C3" s="97" t="str">
        <f>CONCATENATE(cislostavby," ",nazevstavby)</f>
        <v>0000 SŠ gastro,hotel.+lesnic.Bzenec</v>
      </c>
      <c r="D3" s="151"/>
      <c r="E3" s="152" t="s">
        <v>66</v>
      </c>
      <c r="F3" s="153" t="str">
        <f>Rekapitulace!H1</f>
        <v>00002697</v>
      </c>
      <c r="G3" s="154"/>
    </row>
    <row r="4" spans="1:7" ht="13.5" thickBot="1">
      <c r="A4" s="235" t="s">
        <v>51</v>
      </c>
      <c r="B4" s="225"/>
      <c r="C4" s="103" t="str">
        <f>CONCATENATE(cisloobjektu," ",nazevobjektu)</f>
        <v>2697 Revitalizace-SO 01-škola</v>
      </c>
      <c r="D4" s="155"/>
      <c r="E4" s="236" t="str">
        <f>Rekapitulace!G2</f>
        <v>SŠ gastro,hotel.+lesnic.Bzenec - Revitalizace-SO 0</v>
      </c>
      <c r="F4" s="237"/>
      <c r="G4" s="238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4.615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</v>
      </c>
    </row>
    <row r="9" spans="1:15" ht="12.75">
      <c r="A9" s="177"/>
      <c r="B9" s="179"/>
      <c r="C9" s="231" t="s">
        <v>88</v>
      </c>
      <c r="D9" s="232"/>
      <c r="E9" s="180">
        <v>0</v>
      </c>
      <c r="F9" s="181"/>
      <c r="G9" s="182"/>
      <c r="M9" s="178" t="s">
        <v>88</v>
      </c>
      <c r="O9" s="170"/>
    </row>
    <row r="10" spans="1:15" ht="12.75">
      <c r="A10" s="177"/>
      <c r="B10" s="179"/>
      <c r="C10" s="231" t="s">
        <v>89</v>
      </c>
      <c r="D10" s="232"/>
      <c r="E10" s="180">
        <v>0</v>
      </c>
      <c r="F10" s="181"/>
      <c r="G10" s="182"/>
      <c r="M10" s="178" t="s">
        <v>89</v>
      </c>
      <c r="O10" s="170"/>
    </row>
    <row r="11" spans="1:15" ht="12.75">
      <c r="A11" s="177"/>
      <c r="B11" s="179"/>
      <c r="C11" s="231" t="s">
        <v>90</v>
      </c>
      <c r="D11" s="232"/>
      <c r="E11" s="180">
        <v>4.615</v>
      </c>
      <c r="F11" s="181"/>
      <c r="G11" s="182"/>
      <c r="M11" s="178" t="s">
        <v>90</v>
      </c>
      <c r="O11" s="170"/>
    </row>
    <row r="12" spans="1:104" ht="12.75">
      <c r="A12" s="171">
        <v>2</v>
      </c>
      <c r="B12" s="172" t="s">
        <v>91</v>
      </c>
      <c r="C12" s="173" t="s">
        <v>92</v>
      </c>
      <c r="D12" s="174" t="s">
        <v>87</v>
      </c>
      <c r="E12" s="175">
        <v>49.8997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0">
        <v>1</v>
      </c>
      <c r="CB12" s="170">
        <v>1</v>
      </c>
      <c r="CZ12" s="146">
        <v>0</v>
      </c>
    </row>
    <row r="13" spans="1:15" ht="12.75">
      <c r="A13" s="177"/>
      <c r="B13" s="179"/>
      <c r="C13" s="231" t="s">
        <v>88</v>
      </c>
      <c r="D13" s="232"/>
      <c r="E13" s="180">
        <v>0</v>
      </c>
      <c r="F13" s="181"/>
      <c r="G13" s="182"/>
      <c r="M13" s="178" t="s">
        <v>88</v>
      </c>
      <c r="O13" s="170"/>
    </row>
    <row r="14" spans="1:15" ht="12.75">
      <c r="A14" s="177"/>
      <c r="B14" s="179"/>
      <c r="C14" s="231" t="s">
        <v>89</v>
      </c>
      <c r="D14" s="232"/>
      <c r="E14" s="180">
        <v>0</v>
      </c>
      <c r="F14" s="181"/>
      <c r="G14" s="182"/>
      <c r="M14" s="178" t="s">
        <v>89</v>
      </c>
      <c r="O14" s="170"/>
    </row>
    <row r="15" spans="1:15" ht="12.75">
      <c r="A15" s="177"/>
      <c r="B15" s="179"/>
      <c r="C15" s="231" t="s">
        <v>93</v>
      </c>
      <c r="D15" s="232"/>
      <c r="E15" s="180">
        <v>0</v>
      </c>
      <c r="F15" s="181"/>
      <c r="G15" s="182"/>
      <c r="M15" s="178" t="s">
        <v>93</v>
      </c>
      <c r="O15" s="170"/>
    </row>
    <row r="16" spans="1:15" ht="22.5">
      <c r="A16" s="177"/>
      <c r="B16" s="179"/>
      <c r="C16" s="231" t="s">
        <v>94</v>
      </c>
      <c r="D16" s="232"/>
      <c r="E16" s="180">
        <v>20.02</v>
      </c>
      <c r="F16" s="181"/>
      <c r="G16" s="182"/>
      <c r="M16" s="178" t="s">
        <v>94</v>
      </c>
      <c r="O16" s="170"/>
    </row>
    <row r="17" spans="1:15" ht="12.75">
      <c r="A17" s="177"/>
      <c r="B17" s="179"/>
      <c r="C17" s="231" t="s">
        <v>95</v>
      </c>
      <c r="D17" s="232"/>
      <c r="E17" s="180">
        <v>0</v>
      </c>
      <c r="F17" s="181"/>
      <c r="G17" s="182"/>
      <c r="M17" s="178" t="s">
        <v>95</v>
      </c>
      <c r="O17" s="170"/>
    </row>
    <row r="18" spans="1:15" ht="12.75">
      <c r="A18" s="177"/>
      <c r="B18" s="179"/>
      <c r="C18" s="231" t="s">
        <v>89</v>
      </c>
      <c r="D18" s="232"/>
      <c r="E18" s="180">
        <v>0</v>
      </c>
      <c r="F18" s="181"/>
      <c r="G18" s="182"/>
      <c r="M18" s="178" t="s">
        <v>89</v>
      </c>
      <c r="O18" s="170"/>
    </row>
    <row r="19" spans="1:15" ht="22.5">
      <c r="A19" s="177"/>
      <c r="B19" s="179"/>
      <c r="C19" s="231" t="s">
        <v>96</v>
      </c>
      <c r="D19" s="232"/>
      <c r="E19" s="180">
        <v>0</v>
      </c>
      <c r="F19" s="181"/>
      <c r="G19" s="182"/>
      <c r="M19" s="178" t="s">
        <v>96</v>
      </c>
      <c r="O19" s="170"/>
    </row>
    <row r="20" spans="1:15" ht="12.75">
      <c r="A20" s="177"/>
      <c r="B20" s="179"/>
      <c r="C20" s="231" t="s">
        <v>97</v>
      </c>
      <c r="D20" s="232"/>
      <c r="E20" s="180">
        <v>29.8798</v>
      </c>
      <c r="F20" s="181"/>
      <c r="G20" s="182"/>
      <c r="M20" s="178" t="s">
        <v>97</v>
      </c>
      <c r="O20" s="170"/>
    </row>
    <row r="21" spans="1:104" ht="12.75">
      <c r="A21" s="171">
        <v>3</v>
      </c>
      <c r="B21" s="172" t="s">
        <v>98</v>
      </c>
      <c r="C21" s="173" t="s">
        <v>99</v>
      </c>
      <c r="D21" s="174" t="s">
        <v>87</v>
      </c>
      <c r="E21" s="175">
        <v>4.615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0">
        <v>1</v>
      </c>
      <c r="CB21" s="170">
        <v>1</v>
      </c>
      <c r="CZ21" s="146">
        <v>0</v>
      </c>
    </row>
    <row r="22" spans="1:15" ht="12.75">
      <c r="A22" s="177"/>
      <c r="B22" s="179"/>
      <c r="C22" s="231" t="s">
        <v>88</v>
      </c>
      <c r="D22" s="232"/>
      <c r="E22" s="180">
        <v>0</v>
      </c>
      <c r="F22" s="181"/>
      <c r="G22" s="182"/>
      <c r="M22" s="178" t="s">
        <v>88</v>
      </c>
      <c r="O22" s="170"/>
    </row>
    <row r="23" spans="1:15" ht="12.75">
      <c r="A23" s="177"/>
      <c r="B23" s="179"/>
      <c r="C23" s="231" t="s">
        <v>100</v>
      </c>
      <c r="D23" s="232"/>
      <c r="E23" s="180">
        <v>0</v>
      </c>
      <c r="F23" s="181"/>
      <c r="G23" s="182"/>
      <c r="M23" s="178" t="s">
        <v>100</v>
      </c>
      <c r="O23" s="170"/>
    </row>
    <row r="24" spans="1:15" ht="12.75">
      <c r="A24" s="177"/>
      <c r="B24" s="179"/>
      <c r="C24" s="231" t="s">
        <v>101</v>
      </c>
      <c r="D24" s="232"/>
      <c r="E24" s="180">
        <v>4.615</v>
      </c>
      <c r="F24" s="181"/>
      <c r="G24" s="182"/>
      <c r="M24" s="178" t="s">
        <v>101</v>
      </c>
      <c r="O24" s="170"/>
    </row>
    <row r="25" spans="1:104" ht="12.75">
      <c r="A25" s="171">
        <v>4</v>
      </c>
      <c r="B25" s="172" t="s">
        <v>102</v>
      </c>
      <c r="C25" s="173" t="s">
        <v>103</v>
      </c>
      <c r="D25" s="174" t="s">
        <v>104</v>
      </c>
      <c r="E25" s="175">
        <v>14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1</v>
      </c>
      <c r="CZ25" s="146">
        <v>0</v>
      </c>
    </row>
    <row r="26" spans="1:15" ht="12.75">
      <c r="A26" s="177"/>
      <c r="B26" s="179"/>
      <c r="C26" s="231" t="s">
        <v>88</v>
      </c>
      <c r="D26" s="232"/>
      <c r="E26" s="180">
        <v>0</v>
      </c>
      <c r="F26" s="181"/>
      <c r="G26" s="182"/>
      <c r="M26" s="178" t="s">
        <v>88</v>
      </c>
      <c r="O26" s="170"/>
    </row>
    <row r="27" spans="1:15" ht="12.75">
      <c r="A27" s="177"/>
      <c r="B27" s="179"/>
      <c r="C27" s="231" t="s">
        <v>89</v>
      </c>
      <c r="D27" s="232"/>
      <c r="E27" s="180">
        <v>0</v>
      </c>
      <c r="F27" s="181"/>
      <c r="G27" s="182"/>
      <c r="M27" s="178" t="s">
        <v>89</v>
      </c>
      <c r="O27" s="170"/>
    </row>
    <row r="28" spans="1:15" ht="12.75">
      <c r="A28" s="177"/>
      <c r="B28" s="179"/>
      <c r="C28" s="231" t="s">
        <v>105</v>
      </c>
      <c r="D28" s="232"/>
      <c r="E28" s="180">
        <v>12.05</v>
      </c>
      <c r="F28" s="181"/>
      <c r="G28" s="182"/>
      <c r="M28" s="178" t="s">
        <v>105</v>
      </c>
      <c r="O28" s="170"/>
    </row>
    <row r="29" spans="1:15" ht="12.75">
      <c r="A29" s="177"/>
      <c r="B29" s="179"/>
      <c r="C29" s="231" t="s">
        <v>106</v>
      </c>
      <c r="D29" s="232"/>
      <c r="E29" s="180">
        <v>1.95</v>
      </c>
      <c r="F29" s="181"/>
      <c r="G29" s="182"/>
      <c r="M29" s="178" t="s">
        <v>106</v>
      </c>
      <c r="O29" s="170"/>
    </row>
    <row r="30" spans="1:104" ht="12.75">
      <c r="A30" s="171">
        <v>5</v>
      </c>
      <c r="B30" s="172" t="s">
        <v>107</v>
      </c>
      <c r="C30" s="173" t="s">
        <v>108</v>
      </c>
      <c r="D30" s="174" t="s">
        <v>109</v>
      </c>
      <c r="E30" s="175">
        <v>10.6242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0">
        <v>1</v>
      </c>
      <c r="CB30" s="170">
        <v>1</v>
      </c>
      <c r="CZ30" s="146">
        <v>0</v>
      </c>
    </row>
    <row r="31" spans="1:15" ht="12.75">
      <c r="A31" s="177"/>
      <c r="B31" s="179"/>
      <c r="C31" s="231" t="s">
        <v>88</v>
      </c>
      <c r="D31" s="232"/>
      <c r="E31" s="180">
        <v>0</v>
      </c>
      <c r="F31" s="181"/>
      <c r="G31" s="182"/>
      <c r="M31" s="178" t="s">
        <v>88</v>
      </c>
      <c r="O31" s="170"/>
    </row>
    <row r="32" spans="1:15" ht="12.75">
      <c r="A32" s="177"/>
      <c r="B32" s="179"/>
      <c r="C32" s="231" t="s">
        <v>89</v>
      </c>
      <c r="D32" s="232"/>
      <c r="E32" s="180">
        <v>0</v>
      </c>
      <c r="F32" s="181"/>
      <c r="G32" s="182"/>
      <c r="M32" s="178" t="s">
        <v>89</v>
      </c>
      <c r="O32" s="170"/>
    </row>
    <row r="33" spans="1:15" ht="12.75">
      <c r="A33" s="177"/>
      <c r="B33" s="179"/>
      <c r="C33" s="231" t="s">
        <v>110</v>
      </c>
      <c r="D33" s="232"/>
      <c r="E33" s="180">
        <v>0</v>
      </c>
      <c r="F33" s="181"/>
      <c r="G33" s="182"/>
      <c r="M33" s="178" t="s">
        <v>110</v>
      </c>
      <c r="O33" s="170"/>
    </row>
    <row r="34" spans="1:15" ht="22.5">
      <c r="A34" s="177"/>
      <c r="B34" s="179"/>
      <c r="C34" s="231" t="s">
        <v>111</v>
      </c>
      <c r="D34" s="232"/>
      <c r="E34" s="180">
        <v>4.7355</v>
      </c>
      <c r="F34" s="181"/>
      <c r="G34" s="182"/>
      <c r="M34" s="178" t="s">
        <v>111</v>
      </c>
      <c r="O34" s="170"/>
    </row>
    <row r="35" spans="1:15" ht="22.5">
      <c r="A35" s="177"/>
      <c r="B35" s="179"/>
      <c r="C35" s="231" t="s">
        <v>112</v>
      </c>
      <c r="D35" s="232"/>
      <c r="E35" s="180">
        <v>0.87</v>
      </c>
      <c r="F35" s="181"/>
      <c r="G35" s="182"/>
      <c r="M35" s="178" t="s">
        <v>112</v>
      </c>
      <c r="O35" s="170"/>
    </row>
    <row r="36" spans="1:15" ht="12.75">
      <c r="A36" s="177"/>
      <c r="B36" s="179"/>
      <c r="C36" s="231" t="s">
        <v>113</v>
      </c>
      <c r="D36" s="232"/>
      <c r="E36" s="180">
        <v>0</v>
      </c>
      <c r="F36" s="181"/>
      <c r="G36" s="182"/>
      <c r="M36" s="178" t="s">
        <v>113</v>
      </c>
      <c r="O36" s="170"/>
    </row>
    <row r="37" spans="1:15" ht="12.75">
      <c r="A37" s="177"/>
      <c r="B37" s="179"/>
      <c r="C37" s="231" t="s">
        <v>114</v>
      </c>
      <c r="D37" s="232"/>
      <c r="E37" s="180">
        <v>1.088</v>
      </c>
      <c r="F37" s="181"/>
      <c r="G37" s="182"/>
      <c r="M37" s="178" t="s">
        <v>114</v>
      </c>
      <c r="O37" s="170"/>
    </row>
    <row r="38" spans="1:15" ht="12.75">
      <c r="A38" s="177"/>
      <c r="B38" s="179"/>
      <c r="C38" s="231" t="s">
        <v>95</v>
      </c>
      <c r="D38" s="232"/>
      <c r="E38" s="180">
        <v>0</v>
      </c>
      <c r="F38" s="181"/>
      <c r="G38" s="182"/>
      <c r="M38" s="178" t="s">
        <v>95</v>
      </c>
      <c r="O38" s="170"/>
    </row>
    <row r="39" spans="1:15" ht="12.75">
      <c r="A39" s="177"/>
      <c r="B39" s="179"/>
      <c r="C39" s="231" t="s">
        <v>89</v>
      </c>
      <c r="D39" s="232"/>
      <c r="E39" s="180">
        <v>0</v>
      </c>
      <c r="F39" s="181"/>
      <c r="G39" s="182"/>
      <c r="M39" s="178" t="s">
        <v>89</v>
      </c>
      <c r="O39" s="170"/>
    </row>
    <row r="40" spans="1:15" ht="12.75">
      <c r="A40" s="177"/>
      <c r="B40" s="179"/>
      <c r="C40" s="231" t="s">
        <v>110</v>
      </c>
      <c r="D40" s="232"/>
      <c r="E40" s="180">
        <v>0</v>
      </c>
      <c r="F40" s="181"/>
      <c r="G40" s="182"/>
      <c r="M40" s="178" t="s">
        <v>110</v>
      </c>
      <c r="O40" s="170"/>
    </row>
    <row r="41" spans="1:15" ht="12.75">
      <c r="A41" s="177"/>
      <c r="B41" s="179"/>
      <c r="C41" s="231" t="s">
        <v>115</v>
      </c>
      <c r="D41" s="232"/>
      <c r="E41" s="180">
        <v>0</v>
      </c>
      <c r="F41" s="181"/>
      <c r="G41" s="182"/>
      <c r="M41" s="178" t="s">
        <v>115</v>
      </c>
      <c r="O41" s="170"/>
    </row>
    <row r="42" spans="1:15" ht="12.75">
      <c r="A42" s="177"/>
      <c r="B42" s="179"/>
      <c r="C42" s="231" t="s">
        <v>116</v>
      </c>
      <c r="D42" s="232"/>
      <c r="E42" s="180">
        <v>0.855</v>
      </c>
      <c r="F42" s="181"/>
      <c r="G42" s="182"/>
      <c r="M42" s="178" t="s">
        <v>116</v>
      </c>
      <c r="O42" s="170"/>
    </row>
    <row r="43" spans="1:15" ht="12.75">
      <c r="A43" s="177"/>
      <c r="B43" s="179"/>
      <c r="C43" s="231" t="s">
        <v>117</v>
      </c>
      <c r="D43" s="232"/>
      <c r="E43" s="180">
        <v>0.525</v>
      </c>
      <c r="F43" s="181"/>
      <c r="G43" s="182"/>
      <c r="M43" s="178" t="s">
        <v>117</v>
      </c>
      <c r="O43" s="170"/>
    </row>
    <row r="44" spans="1:15" ht="12.75">
      <c r="A44" s="177"/>
      <c r="B44" s="179"/>
      <c r="C44" s="231" t="s">
        <v>118</v>
      </c>
      <c r="D44" s="232"/>
      <c r="E44" s="180">
        <v>0.0735</v>
      </c>
      <c r="F44" s="181"/>
      <c r="G44" s="182"/>
      <c r="M44" s="178" t="s">
        <v>118</v>
      </c>
      <c r="O44" s="170"/>
    </row>
    <row r="45" spans="1:15" ht="12.75">
      <c r="A45" s="177"/>
      <c r="B45" s="179"/>
      <c r="C45" s="231" t="s">
        <v>119</v>
      </c>
      <c r="D45" s="232"/>
      <c r="E45" s="180">
        <v>0.0975</v>
      </c>
      <c r="F45" s="181"/>
      <c r="G45" s="182"/>
      <c r="M45" s="178" t="s">
        <v>119</v>
      </c>
      <c r="O45" s="170"/>
    </row>
    <row r="46" spans="1:15" ht="12.75">
      <c r="A46" s="177"/>
      <c r="B46" s="179"/>
      <c r="C46" s="231" t="s">
        <v>120</v>
      </c>
      <c r="D46" s="232"/>
      <c r="E46" s="180">
        <v>0.21</v>
      </c>
      <c r="F46" s="181"/>
      <c r="G46" s="182"/>
      <c r="M46" s="178" t="s">
        <v>120</v>
      </c>
      <c r="O46" s="170"/>
    </row>
    <row r="47" spans="1:15" ht="22.5">
      <c r="A47" s="177"/>
      <c r="B47" s="179"/>
      <c r="C47" s="231" t="s">
        <v>121</v>
      </c>
      <c r="D47" s="232"/>
      <c r="E47" s="180">
        <v>2.1698</v>
      </c>
      <c r="F47" s="181"/>
      <c r="G47" s="182"/>
      <c r="M47" s="178" t="s">
        <v>121</v>
      </c>
      <c r="O47" s="170"/>
    </row>
    <row r="48" spans="1:104" ht="12.75">
      <c r="A48" s="171">
        <v>6</v>
      </c>
      <c r="B48" s="172" t="s">
        <v>122</v>
      </c>
      <c r="C48" s="173" t="s">
        <v>123</v>
      </c>
      <c r="D48" s="174" t="s">
        <v>109</v>
      </c>
      <c r="E48" s="175">
        <v>9.7448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0">
        <v>1</v>
      </c>
      <c r="CB48" s="170">
        <v>1</v>
      </c>
      <c r="CZ48" s="146">
        <v>0</v>
      </c>
    </row>
    <row r="49" spans="1:15" ht="12.75">
      <c r="A49" s="177"/>
      <c r="B49" s="179"/>
      <c r="C49" s="231" t="s">
        <v>124</v>
      </c>
      <c r="D49" s="232"/>
      <c r="E49" s="180">
        <v>9.7448</v>
      </c>
      <c r="F49" s="181"/>
      <c r="G49" s="182"/>
      <c r="M49" s="178" t="s">
        <v>124</v>
      </c>
      <c r="O49" s="170"/>
    </row>
    <row r="50" spans="1:104" ht="12.75">
      <c r="A50" s="171">
        <v>7</v>
      </c>
      <c r="B50" s="172" t="s">
        <v>125</v>
      </c>
      <c r="C50" s="173" t="s">
        <v>126</v>
      </c>
      <c r="D50" s="174" t="s">
        <v>109</v>
      </c>
      <c r="E50" s="175">
        <v>5.7518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0">
        <v>1</v>
      </c>
      <c r="CB50" s="170">
        <v>1</v>
      </c>
      <c r="CZ50" s="146">
        <v>0</v>
      </c>
    </row>
    <row r="51" spans="1:15" ht="12.75">
      <c r="A51" s="177"/>
      <c r="B51" s="179"/>
      <c r="C51" s="231" t="s">
        <v>127</v>
      </c>
      <c r="D51" s="232"/>
      <c r="E51" s="180">
        <v>10.6242</v>
      </c>
      <c r="F51" s="181"/>
      <c r="G51" s="182"/>
      <c r="M51" s="178" t="s">
        <v>127</v>
      </c>
      <c r="O51" s="170"/>
    </row>
    <row r="52" spans="1:15" ht="12.75">
      <c r="A52" s="177"/>
      <c r="B52" s="179"/>
      <c r="C52" s="231" t="s">
        <v>128</v>
      </c>
      <c r="D52" s="232"/>
      <c r="E52" s="180">
        <v>-4.8724</v>
      </c>
      <c r="F52" s="181"/>
      <c r="G52" s="182"/>
      <c r="M52" s="178" t="s">
        <v>128</v>
      </c>
      <c r="O52" s="170"/>
    </row>
    <row r="53" spans="1:104" ht="12.75">
      <c r="A53" s="171">
        <v>8</v>
      </c>
      <c r="B53" s="172" t="s">
        <v>129</v>
      </c>
      <c r="C53" s="173" t="s">
        <v>130</v>
      </c>
      <c r="D53" s="174" t="s">
        <v>109</v>
      </c>
      <c r="E53" s="175">
        <v>28.759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0">
        <v>1</v>
      </c>
      <c r="CB53" s="170">
        <v>1</v>
      </c>
      <c r="CZ53" s="146">
        <v>0</v>
      </c>
    </row>
    <row r="54" spans="1:15" ht="12.75">
      <c r="A54" s="177"/>
      <c r="B54" s="179"/>
      <c r="C54" s="231" t="s">
        <v>131</v>
      </c>
      <c r="D54" s="232"/>
      <c r="E54" s="180">
        <v>0</v>
      </c>
      <c r="F54" s="181"/>
      <c r="G54" s="182"/>
      <c r="M54" s="178" t="s">
        <v>131</v>
      </c>
      <c r="O54" s="170"/>
    </row>
    <row r="55" spans="1:15" ht="12.75">
      <c r="A55" s="177"/>
      <c r="B55" s="179"/>
      <c r="C55" s="231" t="s">
        <v>132</v>
      </c>
      <c r="D55" s="232"/>
      <c r="E55" s="180">
        <v>28.759</v>
      </c>
      <c r="F55" s="181"/>
      <c r="G55" s="182"/>
      <c r="M55" s="178" t="s">
        <v>132</v>
      </c>
      <c r="O55" s="170"/>
    </row>
    <row r="56" spans="1:104" ht="12.75">
      <c r="A56" s="171">
        <v>9</v>
      </c>
      <c r="B56" s="172" t="s">
        <v>133</v>
      </c>
      <c r="C56" s="173" t="s">
        <v>134</v>
      </c>
      <c r="D56" s="174" t="s">
        <v>109</v>
      </c>
      <c r="E56" s="175">
        <v>4.8724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0">
        <v>1</v>
      </c>
      <c r="CB56" s="170">
        <v>1</v>
      </c>
      <c r="CZ56" s="146">
        <v>0</v>
      </c>
    </row>
    <row r="57" spans="1:15" ht="12.75">
      <c r="A57" s="177"/>
      <c r="B57" s="179"/>
      <c r="C57" s="231" t="s">
        <v>135</v>
      </c>
      <c r="D57" s="232"/>
      <c r="E57" s="180">
        <v>4.8724</v>
      </c>
      <c r="F57" s="181"/>
      <c r="G57" s="182"/>
      <c r="M57" s="178" t="s">
        <v>135</v>
      </c>
      <c r="O57" s="170"/>
    </row>
    <row r="58" spans="1:104" ht="12.75">
      <c r="A58" s="171">
        <v>10</v>
      </c>
      <c r="B58" s="172" t="s">
        <v>136</v>
      </c>
      <c r="C58" s="173" t="s">
        <v>137</v>
      </c>
      <c r="D58" s="174" t="s">
        <v>109</v>
      </c>
      <c r="E58" s="175">
        <v>10.6242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0">
        <v>1</v>
      </c>
      <c r="CB58" s="170">
        <v>1</v>
      </c>
      <c r="CZ58" s="146">
        <v>0</v>
      </c>
    </row>
    <row r="59" spans="1:15" ht="12.75">
      <c r="A59" s="177"/>
      <c r="B59" s="179"/>
      <c r="C59" s="231" t="s">
        <v>127</v>
      </c>
      <c r="D59" s="232"/>
      <c r="E59" s="180">
        <v>10.6242</v>
      </c>
      <c r="F59" s="181"/>
      <c r="G59" s="182"/>
      <c r="M59" s="178" t="s">
        <v>127</v>
      </c>
      <c r="O59" s="170"/>
    </row>
    <row r="60" spans="1:104" ht="12.75">
      <c r="A60" s="171">
        <v>11</v>
      </c>
      <c r="B60" s="172" t="s">
        <v>138</v>
      </c>
      <c r="C60" s="173" t="s">
        <v>139</v>
      </c>
      <c r="D60" s="174" t="s">
        <v>109</v>
      </c>
      <c r="E60" s="175">
        <v>4.8724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0">
        <v>1</v>
      </c>
      <c r="CB60" s="170">
        <v>1</v>
      </c>
      <c r="CZ60" s="146">
        <v>0</v>
      </c>
    </row>
    <row r="61" spans="1:15" ht="12.75">
      <c r="A61" s="177"/>
      <c r="B61" s="179"/>
      <c r="C61" s="231" t="s">
        <v>88</v>
      </c>
      <c r="D61" s="232"/>
      <c r="E61" s="180">
        <v>0</v>
      </c>
      <c r="F61" s="181"/>
      <c r="G61" s="182"/>
      <c r="M61" s="178" t="s">
        <v>88</v>
      </c>
      <c r="O61" s="170"/>
    </row>
    <row r="62" spans="1:15" ht="12.75">
      <c r="A62" s="177"/>
      <c r="B62" s="179"/>
      <c r="C62" s="231" t="s">
        <v>140</v>
      </c>
      <c r="D62" s="232"/>
      <c r="E62" s="180">
        <v>3.5516</v>
      </c>
      <c r="F62" s="181"/>
      <c r="G62" s="182"/>
      <c r="M62" s="178" t="s">
        <v>140</v>
      </c>
      <c r="O62" s="170"/>
    </row>
    <row r="63" spans="1:15" ht="12.75">
      <c r="A63" s="177"/>
      <c r="B63" s="179"/>
      <c r="C63" s="231" t="s">
        <v>95</v>
      </c>
      <c r="D63" s="232"/>
      <c r="E63" s="180">
        <v>0</v>
      </c>
      <c r="F63" s="181"/>
      <c r="G63" s="182"/>
      <c r="M63" s="178" t="s">
        <v>95</v>
      </c>
      <c r="O63" s="170"/>
    </row>
    <row r="64" spans="1:15" ht="12.75">
      <c r="A64" s="177"/>
      <c r="B64" s="179"/>
      <c r="C64" s="231" t="s">
        <v>141</v>
      </c>
      <c r="D64" s="232"/>
      <c r="E64" s="180">
        <v>0</v>
      </c>
      <c r="F64" s="181"/>
      <c r="G64" s="182"/>
      <c r="M64" s="178" t="s">
        <v>141</v>
      </c>
      <c r="O64" s="170"/>
    </row>
    <row r="65" spans="1:15" ht="12.75">
      <c r="A65" s="177"/>
      <c r="B65" s="179"/>
      <c r="C65" s="231" t="s">
        <v>142</v>
      </c>
      <c r="D65" s="232"/>
      <c r="E65" s="180">
        <v>0.6412</v>
      </c>
      <c r="F65" s="181"/>
      <c r="G65" s="182"/>
      <c r="M65" s="178" t="s">
        <v>142</v>
      </c>
      <c r="O65" s="170"/>
    </row>
    <row r="66" spans="1:15" ht="12.75">
      <c r="A66" s="177"/>
      <c r="B66" s="179"/>
      <c r="C66" s="231" t="s">
        <v>143</v>
      </c>
      <c r="D66" s="232"/>
      <c r="E66" s="180">
        <v>0.3937</v>
      </c>
      <c r="F66" s="181"/>
      <c r="G66" s="182"/>
      <c r="M66" s="178" t="s">
        <v>143</v>
      </c>
      <c r="O66" s="170"/>
    </row>
    <row r="67" spans="1:15" ht="12.75">
      <c r="A67" s="177"/>
      <c r="B67" s="179"/>
      <c r="C67" s="231" t="s">
        <v>144</v>
      </c>
      <c r="D67" s="232"/>
      <c r="E67" s="180">
        <v>0.0551</v>
      </c>
      <c r="F67" s="181"/>
      <c r="G67" s="182"/>
      <c r="M67" s="178" t="s">
        <v>144</v>
      </c>
      <c r="O67" s="170"/>
    </row>
    <row r="68" spans="1:15" ht="12.75">
      <c r="A68" s="177"/>
      <c r="B68" s="179"/>
      <c r="C68" s="231" t="s">
        <v>145</v>
      </c>
      <c r="D68" s="232"/>
      <c r="E68" s="180">
        <v>0.0731</v>
      </c>
      <c r="F68" s="181"/>
      <c r="G68" s="182"/>
      <c r="M68" s="178" t="s">
        <v>145</v>
      </c>
      <c r="O68" s="170"/>
    </row>
    <row r="69" spans="1:15" ht="12.75">
      <c r="A69" s="177"/>
      <c r="B69" s="179"/>
      <c r="C69" s="231" t="s">
        <v>146</v>
      </c>
      <c r="D69" s="232"/>
      <c r="E69" s="180">
        <v>0.1575</v>
      </c>
      <c r="F69" s="181"/>
      <c r="G69" s="182"/>
      <c r="M69" s="178" t="s">
        <v>146</v>
      </c>
      <c r="O69" s="170"/>
    </row>
    <row r="70" spans="1:104" ht="12.75">
      <c r="A70" s="171">
        <v>12</v>
      </c>
      <c r="B70" s="172" t="s">
        <v>147</v>
      </c>
      <c r="C70" s="173" t="s">
        <v>148</v>
      </c>
      <c r="D70" s="174" t="s">
        <v>109</v>
      </c>
      <c r="E70" s="175">
        <v>5.7518</v>
      </c>
      <c r="F70" s="175">
        <v>0</v>
      </c>
      <c r="G70" s="176">
        <f>E70*F70</f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>IF(AZ70=1,G70,0)</f>
        <v>0</v>
      </c>
      <c r="BB70" s="146">
        <f>IF(AZ70=2,G70,0)</f>
        <v>0</v>
      </c>
      <c r="BC70" s="146">
        <f>IF(AZ70=3,G70,0)</f>
        <v>0</v>
      </c>
      <c r="BD70" s="146">
        <f>IF(AZ70=4,G70,0)</f>
        <v>0</v>
      </c>
      <c r="BE70" s="146">
        <f>IF(AZ70=5,G70,0)</f>
        <v>0</v>
      </c>
      <c r="CA70" s="170">
        <v>1</v>
      </c>
      <c r="CB70" s="170">
        <v>1</v>
      </c>
      <c r="CZ70" s="146">
        <v>0</v>
      </c>
    </row>
    <row r="71" spans="1:15" ht="12.75">
      <c r="A71" s="177"/>
      <c r="B71" s="179"/>
      <c r="C71" s="231" t="s">
        <v>149</v>
      </c>
      <c r="D71" s="232"/>
      <c r="E71" s="180">
        <v>5.7518</v>
      </c>
      <c r="F71" s="181"/>
      <c r="G71" s="182"/>
      <c r="M71" s="178" t="s">
        <v>149</v>
      </c>
      <c r="O71" s="170"/>
    </row>
    <row r="72" spans="1:57" ht="12.75">
      <c r="A72" s="183"/>
      <c r="B72" s="184" t="s">
        <v>78</v>
      </c>
      <c r="C72" s="185" t="str">
        <f>CONCATENATE(B7," ",C7)</f>
        <v>1 Zemní práce</v>
      </c>
      <c r="D72" s="186"/>
      <c r="E72" s="187"/>
      <c r="F72" s="188"/>
      <c r="G72" s="189">
        <f>SUM(G7:G71)</f>
        <v>0</v>
      </c>
      <c r="O72" s="170">
        <v>4</v>
      </c>
      <c r="BA72" s="190">
        <f>SUM(BA7:BA71)</f>
        <v>0</v>
      </c>
      <c r="BB72" s="190">
        <f>SUM(BB7:BB71)</f>
        <v>0</v>
      </c>
      <c r="BC72" s="190">
        <f>SUM(BC7:BC71)</f>
        <v>0</v>
      </c>
      <c r="BD72" s="190">
        <f>SUM(BD7:BD71)</f>
        <v>0</v>
      </c>
      <c r="BE72" s="190">
        <f>SUM(BE7:BE71)</f>
        <v>0</v>
      </c>
    </row>
    <row r="73" spans="1:15" ht="12.75">
      <c r="A73" s="163" t="s">
        <v>74</v>
      </c>
      <c r="B73" s="164" t="s">
        <v>150</v>
      </c>
      <c r="C73" s="165" t="s">
        <v>151</v>
      </c>
      <c r="D73" s="166"/>
      <c r="E73" s="167"/>
      <c r="F73" s="167"/>
      <c r="G73" s="168"/>
      <c r="H73" s="169"/>
      <c r="I73" s="169"/>
      <c r="O73" s="170">
        <v>1</v>
      </c>
    </row>
    <row r="74" spans="1:104" ht="22.5">
      <c r="A74" s="171">
        <v>13</v>
      </c>
      <c r="B74" s="172" t="s">
        <v>152</v>
      </c>
      <c r="C74" s="173" t="s">
        <v>153</v>
      </c>
      <c r="D74" s="174" t="s">
        <v>109</v>
      </c>
      <c r="E74" s="175">
        <v>0.408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1</v>
      </c>
      <c r="AC74" s="146">
        <v>1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0">
        <v>1</v>
      </c>
      <c r="CB74" s="170">
        <v>1</v>
      </c>
      <c r="CZ74" s="146">
        <v>0</v>
      </c>
    </row>
    <row r="75" spans="1:15" ht="12.75">
      <c r="A75" s="177"/>
      <c r="B75" s="179"/>
      <c r="C75" s="231" t="s">
        <v>113</v>
      </c>
      <c r="D75" s="232"/>
      <c r="E75" s="180">
        <v>0</v>
      </c>
      <c r="F75" s="181"/>
      <c r="G75" s="182"/>
      <c r="M75" s="178" t="s">
        <v>113</v>
      </c>
      <c r="O75" s="170"/>
    </row>
    <row r="76" spans="1:15" ht="12.75">
      <c r="A76" s="177"/>
      <c r="B76" s="179"/>
      <c r="C76" s="231" t="s">
        <v>154</v>
      </c>
      <c r="D76" s="232"/>
      <c r="E76" s="180">
        <v>0.408</v>
      </c>
      <c r="F76" s="181"/>
      <c r="G76" s="182"/>
      <c r="M76" s="178" t="s">
        <v>154</v>
      </c>
      <c r="O76" s="170"/>
    </row>
    <row r="77" spans="1:104" ht="12.75">
      <c r="A77" s="171">
        <v>14</v>
      </c>
      <c r="B77" s="172" t="s">
        <v>155</v>
      </c>
      <c r="C77" s="173" t="s">
        <v>156</v>
      </c>
      <c r="D77" s="174" t="s">
        <v>109</v>
      </c>
      <c r="E77" s="175">
        <v>0.8163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1</v>
      </c>
      <c r="CZ77" s="146">
        <v>0</v>
      </c>
    </row>
    <row r="78" spans="1:15" ht="12.75">
      <c r="A78" s="177"/>
      <c r="B78" s="179"/>
      <c r="C78" s="231" t="s">
        <v>113</v>
      </c>
      <c r="D78" s="232"/>
      <c r="E78" s="180">
        <v>0</v>
      </c>
      <c r="F78" s="181"/>
      <c r="G78" s="182"/>
      <c r="M78" s="178" t="s">
        <v>113</v>
      </c>
      <c r="O78" s="170"/>
    </row>
    <row r="79" spans="1:15" ht="22.5">
      <c r="A79" s="177"/>
      <c r="B79" s="179"/>
      <c r="C79" s="231" t="s">
        <v>157</v>
      </c>
      <c r="D79" s="232"/>
      <c r="E79" s="180">
        <v>0.7038</v>
      </c>
      <c r="F79" s="181"/>
      <c r="G79" s="182"/>
      <c r="M79" s="178" t="s">
        <v>157</v>
      </c>
      <c r="O79" s="170"/>
    </row>
    <row r="80" spans="1:15" ht="12.75">
      <c r="A80" s="177"/>
      <c r="B80" s="179"/>
      <c r="C80" s="231" t="s">
        <v>158</v>
      </c>
      <c r="D80" s="232"/>
      <c r="E80" s="180">
        <v>0.1125</v>
      </c>
      <c r="F80" s="181"/>
      <c r="G80" s="182"/>
      <c r="M80" s="178" t="s">
        <v>158</v>
      </c>
      <c r="O80" s="170"/>
    </row>
    <row r="81" spans="1:104" ht="12.75">
      <c r="A81" s="171">
        <v>15</v>
      </c>
      <c r="B81" s="172" t="s">
        <v>159</v>
      </c>
      <c r="C81" s="173" t="s">
        <v>160</v>
      </c>
      <c r="D81" s="174" t="s">
        <v>87</v>
      </c>
      <c r="E81" s="175">
        <v>0.7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1</v>
      </c>
      <c r="CZ81" s="146">
        <v>0</v>
      </c>
    </row>
    <row r="82" spans="1:15" ht="12.75">
      <c r="A82" s="177"/>
      <c r="B82" s="179"/>
      <c r="C82" s="231" t="s">
        <v>113</v>
      </c>
      <c r="D82" s="232"/>
      <c r="E82" s="180">
        <v>0</v>
      </c>
      <c r="F82" s="181"/>
      <c r="G82" s="182"/>
      <c r="M82" s="178" t="s">
        <v>113</v>
      </c>
      <c r="O82" s="170"/>
    </row>
    <row r="83" spans="1:15" ht="12.75">
      <c r="A83" s="177"/>
      <c r="B83" s="179"/>
      <c r="C83" s="231" t="s">
        <v>161</v>
      </c>
      <c r="D83" s="232"/>
      <c r="E83" s="180">
        <v>0</v>
      </c>
      <c r="F83" s="181"/>
      <c r="G83" s="182"/>
      <c r="M83" s="178" t="s">
        <v>161</v>
      </c>
      <c r="O83" s="170"/>
    </row>
    <row r="84" spans="1:15" ht="12.75">
      <c r="A84" s="177"/>
      <c r="B84" s="179"/>
      <c r="C84" s="231" t="s">
        <v>162</v>
      </c>
      <c r="D84" s="232"/>
      <c r="E84" s="180">
        <v>0.7</v>
      </c>
      <c r="F84" s="181"/>
      <c r="G84" s="182"/>
      <c r="M84" s="178" t="s">
        <v>162</v>
      </c>
      <c r="O84" s="170"/>
    </row>
    <row r="85" spans="1:104" ht="12.75">
      <c r="A85" s="171">
        <v>16</v>
      </c>
      <c r="B85" s="172" t="s">
        <v>163</v>
      </c>
      <c r="C85" s="173" t="s">
        <v>164</v>
      </c>
      <c r="D85" s="174" t="s">
        <v>87</v>
      </c>
      <c r="E85" s="175">
        <v>0.7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1</v>
      </c>
      <c r="AC85" s="146">
        <v>1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0">
        <v>1</v>
      </c>
      <c r="CB85" s="170">
        <v>1</v>
      </c>
      <c r="CZ85" s="146">
        <v>0</v>
      </c>
    </row>
    <row r="86" spans="1:15" ht="12.75">
      <c r="A86" s="177"/>
      <c r="B86" s="179"/>
      <c r="C86" s="231" t="s">
        <v>165</v>
      </c>
      <c r="D86" s="232"/>
      <c r="E86" s="180">
        <v>0.7</v>
      </c>
      <c r="F86" s="181"/>
      <c r="G86" s="182"/>
      <c r="M86" s="178" t="s">
        <v>165</v>
      </c>
      <c r="O86" s="170"/>
    </row>
    <row r="87" spans="1:57" ht="12.75">
      <c r="A87" s="183"/>
      <c r="B87" s="184" t="s">
        <v>78</v>
      </c>
      <c r="C87" s="185" t="str">
        <f>CONCATENATE(B73," ",C73)</f>
        <v>2 Základy a zvláštní zakládání</v>
      </c>
      <c r="D87" s="186"/>
      <c r="E87" s="187"/>
      <c r="F87" s="188"/>
      <c r="G87" s="189">
        <f>SUM(G73:G86)</f>
        <v>0</v>
      </c>
      <c r="O87" s="170">
        <v>4</v>
      </c>
      <c r="BA87" s="190">
        <f>SUM(BA73:BA86)</f>
        <v>0</v>
      </c>
      <c r="BB87" s="190">
        <f>SUM(BB73:BB86)</f>
        <v>0</v>
      </c>
      <c r="BC87" s="190">
        <f>SUM(BC73:BC86)</f>
        <v>0</v>
      </c>
      <c r="BD87" s="190">
        <f>SUM(BD73:BD86)</f>
        <v>0</v>
      </c>
      <c r="BE87" s="190">
        <f>SUM(BE73:BE86)</f>
        <v>0</v>
      </c>
    </row>
    <row r="88" spans="1:15" ht="12.75">
      <c r="A88" s="163" t="s">
        <v>74</v>
      </c>
      <c r="B88" s="164" t="s">
        <v>166</v>
      </c>
      <c r="C88" s="165" t="s">
        <v>167</v>
      </c>
      <c r="D88" s="166"/>
      <c r="E88" s="167"/>
      <c r="F88" s="167"/>
      <c r="G88" s="168"/>
      <c r="H88" s="169"/>
      <c r="I88" s="169"/>
      <c r="O88" s="170">
        <v>1</v>
      </c>
    </row>
    <row r="89" spans="1:104" ht="12.75">
      <c r="A89" s="171">
        <v>17</v>
      </c>
      <c r="B89" s="172" t="s">
        <v>168</v>
      </c>
      <c r="C89" s="173" t="s">
        <v>169</v>
      </c>
      <c r="D89" s="174" t="s">
        <v>87</v>
      </c>
      <c r="E89" s="175">
        <v>15.4395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1</v>
      </c>
      <c r="AC89" s="146">
        <v>1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0">
        <v>1</v>
      </c>
      <c r="CB89" s="170">
        <v>1</v>
      </c>
      <c r="CZ89" s="146">
        <v>0</v>
      </c>
    </row>
    <row r="90" spans="1:15" ht="12.75">
      <c r="A90" s="177"/>
      <c r="B90" s="179"/>
      <c r="C90" s="231" t="s">
        <v>95</v>
      </c>
      <c r="D90" s="232"/>
      <c r="E90" s="180">
        <v>0</v>
      </c>
      <c r="F90" s="181"/>
      <c r="G90" s="182"/>
      <c r="M90" s="178" t="s">
        <v>95</v>
      </c>
      <c r="O90" s="170"/>
    </row>
    <row r="91" spans="1:15" ht="12.75">
      <c r="A91" s="177"/>
      <c r="B91" s="179"/>
      <c r="C91" s="231" t="s">
        <v>170</v>
      </c>
      <c r="D91" s="232"/>
      <c r="E91" s="180">
        <v>8.5995</v>
      </c>
      <c r="F91" s="181"/>
      <c r="G91" s="182"/>
      <c r="M91" s="178" t="s">
        <v>170</v>
      </c>
      <c r="O91" s="170"/>
    </row>
    <row r="92" spans="1:15" ht="12.75">
      <c r="A92" s="177"/>
      <c r="B92" s="179"/>
      <c r="C92" s="231" t="s">
        <v>171</v>
      </c>
      <c r="D92" s="232"/>
      <c r="E92" s="180">
        <v>0</v>
      </c>
      <c r="F92" s="181"/>
      <c r="G92" s="182"/>
      <c r="M92" s="178" t="s">
        <v>171</v>
      </c>
      <c r="O92" s="170"/>
    </row>
    <row r="93" spans="1:15" ht="12.75">
      <c r="A93" s="177"/>
      <c r="B93" s="179"/>
      <c r="C93" s="231" t="s">
        <v>172</v>
      </c>
      <c r="D93" s="232"/>
      <c r="E93" s="180">
        <v>0</v>
      </c>
      <c r="F93" s="181"/>
      <c r="G93" s="182"/>
      <c r="M93" s="178" t="s">
        <v>172</v>
      </c>
      <c r="O93" s="170"/>
    </row>
    <row r="94" spans="1:15" ht="12.75">
      <c r="A94" s="177"/>
      <c r="B94" s="179"/>
      <c r="C94" s="231" t="s">
        <v>173</v>
      </c>
      <c r="D94" s="232"/>
      <c r="E94" s="180">
        <v>6.84</v>
      </c>
      <c r="F94" s="181"/>
      <c r="G94" s="182"/>
      <c r="M94" s="178" t="s">
        <v>173</v>
      </c>
      <c r="O94" s="170"/>
    </row>
    <row r="95" spans="1:104" ht="22.5">
      <c r="A95" s="171">
        <v>18</v>
      </c>
      <c r="B95" s="172" t="s">
        <v>174</v>
      </c>
      <c r="C95" s="173" t="s">
        <v>175</v>
      </c>
      <c r="D95" s="174" t="s">
        <v>109</v>
      </c>
      <c r="E95" s="175">
        <v>0.0432</v>
      </c>
      <c r="F95" s="175">
        <v>0</v>
      </c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0">
        <v>1</v>
      </c>
      <c r="CB95" s="170">
        <v>1</v>
      </c>
      <c r="CZ95" s="146">
        <v>0</v>
      </c>
    </row>
    <row r="96" spans="1:15" ht="12.75">
      <c r="A96" s="177"/>
      <c r="B96" s="179"/>
      <c r="C96" s="231" t="s">
        <v>95</v>
      </c>
      <c r="D96" s="232"/>
      <c r="E96" s="180">
        <v>0</v>
      </c>
      <c r="F96" s="181"/>
      <c r="G96" s="182"/>
      <c r="M96" s="178" t="s">
        <v>95</v>
      </c>
      <c r="O96" s="170"/>
    </row>
    <row r="97" spans="1:15" ht="12.75">
      <c r="A97" s="177"/>
      <c r="B97" s="179"/>
      <c r="C97" s="231" t="s">
        <v>89</v>
      </c>
      <c r="D97" s="232"/>
      <c r="E97" s="180">
        <v>0</v>
      </c>
      <c r="F97" s="181"/>
      <c r="G97" s="182"/>
      <c r="M97" s="178" t="s">
        <v>89</v>
      </c>
      <c r="O97" s="170"/>
    </row>
    <row r="98" spans="1:15" ht="12.75">
      <c r="A98" s="177"/>
      <c r="B98" s="179"/>
      <c r="C98" s="231" t="s">
        <v>176</v>
      </c>
      <c r="D98" s="232"/>
      <c r="E98" s="180">
        <v>0</v>
      </c>
      <c r="F98" s="181"/>
      <c r="G98" s="182"/>
      <c r="M98" s="178" t="s">
        <v>176</v>
      </c>
      <c r="O98" s="170"/>
    </row>
    <row r="99" spans="1:15" ht="12.75">
      <c r="A99" s="177"/>
      <c r="B99" s="179"/>
      <c r="C99" s="231" t="s">
        <v>177</v>
      </c>
      <c r="D99" s="232"/>
      <c r="E99" s="180">
        <v>0.0432</v>
      </c>
      <c r="F99" s="181"/>
      <c r="G99" s="182"/>
      <c r="M99" s="178" t="s">
        <v>177</v>
      </c>
      <c r="O99" s="170"/>
    </row>
    <row r="100" spans="1:104" ht="22.5">
      <c r="A100" s="171">
        <v>19</v>
      </c>
      <c r="B100" s="172" t="s">
        <v>178</v>
      </c>
      <c r="C100" s="173" t="s">
        <v>179</v>
      </c>
      <c r="D100" s="174" t="s">
        <v>180</v>
      </c>
      <c r="E100" s="175">
        <v>0.0401</v>
      </c>
      <c r="F100" s="175">
        <v>0</v>
      </c>
      <c r="G100" s="176">
        <f>E100*F100</f>
        <v>0</v>
      </c>
      <c r="O100" s="170">
        <v>2</v>
      </c>
      <c r="AA100" s="146">
        <v>1</v>
      </c>
      <c r="AB100" s="146">
        <v>1</v>
      </c>
      <c r="AC100" s="146">
        <v>1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0">
        <v>1</v>
      </c>
      <c r="CB100" s="170">
        <v>1</v>
      </c>
      <c r="CZ100" s="146">
        <v>0</v>
      </c>
    </row>
    <row r="101" spans="1:15" ht="12.75">
      <c r="A101" s="177"/>
      <c r="B101" s="179"/>
      <c r="C101" s="231" t="s">
        <v>95</v>
      </c>
      <c r="D101" s="232"/>
      <c r="E101" s="180">
        <v>0</v>
      </c>
      <c r="F101" s="181"/>
      <c r="G101" s="182"/>
      <c r="M101" s="178" t="s">
        <v>95</v>
      </c>
      <c r="O101" s="170"/>
    </row>
    <row r="102" spans="1:15" ht="12.75">
      <c r="A102" s="177"/>
      <c r="B102" s="179"/>
      <c r="C102" s="231" t="s">
        <v>89</v>
      </c>
      <c r="D102" s="232"/>
      <c r="E102" s="180">
        <v>0</v>
      </c>
      <c r="F102" s="181"/>
      <c r="G102" s="182"/>
      <c r="M102" s="178" t="s">
        <v>89</v>
      </c>
      <c r="O102" s="170"/>
    </row>
    <row r="103" spans="1:15" ht="12.75">
      <c r="A103" s="177"/>
      <c r="B103" s="179"/>
      <c r="C103" s="231" t="s">
        <v>176</v>
      </c>
      <c r="D103" s="232"/>
      <c r="E103" s="180">
        <v>0</v>
      </c>
      <c r="F103" s="181"/>
      <c r="G103" s="182"/>
      <c r="M103" s="178" t="s">
        <v>176</v>
      </c>
      <c r="O103" s="170"/>
    </row>
    <row r="104" spans="1:15" ht="12.75">
      <c r="A104" s="177"/>
      <c r="B104" s="179"/>
      <c r="C104" s="231" t="s">
        <v>181</v>
      </c>
      <c r="D104" s="232"/>
      <c r="E104" s="180">
        <v>0.0401</v>
      </c>
      <c r="F104" s="181"/>
      <c r="G104" s="182"/>
      <c r="M104" s="178" t="s">
        <v>181</v>
      </c>
      <c r="O104" s="170"/>
    </row>
    <row r="105" spans="1:104" ht="12.75">
      <c r="A105" s="171">
        <v>20</v>
      </c>
      <c r="B105" s="172" t="s">
        <v>182</v>
      </c>
      <c r="C105" s="173" t="s">
        <v>183</v>
      </c>
      <c r="D105" s="174" t="s">
        <v>87</v>
      </c>
      <c r="E105" s="175">
        <v>0.54</v>
      </c>
      <c r="F105" s="175">
        <v>0</v>
      </c>
      <c r="G105" s="176">
        <f>E105*F105</f>
        <v>0</v>
      </c>
      <c r="O105" s="170">
        <v>2</v>
      </c>
      <c r="AA105" s="146">
        <v>1</v>
      </c>
      <c r="AB105" s="146">
        <v>1</v>
      </c>
      <c r="AC105" s="146">
        <v>1</v>
      </c>
      <c r="AZ105" s="146">
        <v>1</v>
      </c>
      <c r="BA105" s="146">
        <f>IF(AZ105=1,G105,0)</f>
        <v>0</v>
      </c>
      <c r="BB105" s="146">
        <f>IF(AZ105=2,G105,0)</f>
        <v>0</v>
      </c>
      <c r="BC105" s="146">
        <f>IF(AZ105=3,G105,0)</f>
        <v>0</v>
      </c>
      <c r="BD105" s="146">
        <f>IF(AZ105=4,G105,0)</f>
        <v>0</v>
      </c>
      <c r="BE105" s="146">
        <f>IF(AZ105=5,G105,0)</f>
        <v>0</v>
      </c>
      <c r="CA105" s="170">
        <v>1</v>
      </c>
      <c r="CB105" s="170">
        <v>1</v>
      </c>
      <c r="CZ105" s="146">
        <v>0</v>
      </c>
    </row>
    <row r="106" spans="1:15" ht="12.75">
      <c r="A106" s="177"/>
      <c r="B106" s="179"/>
      <c r="C106" s="231" t="s">
        <v>95</v>
      </c>
      <c r="D106" s="232"/>
      <c r="E106" s="180">
        <v>0</v>
      </c>
      <c r="F106" s="181"/>
      <c r="G106" s="182"/>
      <c r="M106" s="178" t="s">
        <v>95</v>
      </c>
      <c r="O106" s="170"/>
    </row>
    <row r="107" spans="1:15" ht="12.75">
      <c r="A107" s="177"/>
      <c r="B107" s="179"/>
      <c r="C107" s="231" t="s">
        <v>184</v>
      </c>
      <c r="D107" s="232"/>
      <c r="E107" s="180">
        <v>0.54</v>
      </c>
      <c r="F107" s="181"/>
      <c r="G107" s="182"/>
      <c r="M107" s="178" t="s">
        <v>184</v>
      </c>
      <c r="O107" s="170"/>
    </row>
    <row r="108" spans="1:104" ht="12.75">
      <c r="A108" s="171">
        <v>21</v>
      </c>
      <c r="B108" s="172" t="s">
        <v>185</v>
      </c>
      <c r="C108" s="173" t="s">
        <v>186</v>
      </c>
      <c r="D108" s="174" t="s">
        <v>87</v>
      </c>
      <c r="E108" s="175">
        <v>5.4375</v>
      </c>
      <c r="F108" s="175">
        <v>0</v>
      </c>
      <c r="G108" s="176">
        <f>E108*F108</f>
        <v>0</v>
      </c>
      <c r="O108" s="170">
        <v>2</v>
      </c>
      <c r="AA108" s="146">
        <v>1</v>
      </c>
      <c r="AB108" s="146">
        <v>1</v>
      </c>
      <c r="AC108" s="146">
        <v>1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0">
        <v>1</v>
      </c>
      <c r="CB108" s="170">
        <v>1</v>
      </c>
      <c r="CZ108" s="146">
        <v>0</v>
      </c>
    </row>
    <row r="109" spans="1:15" ht="12.75">
      <c r="A109" s="177"/>
      <c r="B109" s="179"/>
      <c r="C109" s="231" t="s">
        <v>95</v>
      </c>
      <c r="D109" s="232"/>
      <c r="E109" s="180">
        <v>0</v>
      </c>
      <c r="F109" s="181"/>
      <c r="G109" s="182"/>
      <c r="M109" s="178" t="s">
        <v>95</v>
      </c>
      <c r="O109" s="170"/>
    </row>
    <row r="110" spans="1:15" ht="12.75">
      <c r="A110" s="177"/>
      <c r="B110" s="179"/>
      <c r="C110" s="231" t="s">
        <v>187</v>
      </c>
      <c r="D110" s="232"/>
      <c r="E110" s="180">
        <v>5.4375</v>
      </c>
      <c r="F110" s="181"/>
      <c r="G110" s="182"/>
      <c r="M110" s="178" t="s">
        <v>187</v>
      </c>
      <c r="O110" s="170"/>
    </row>
    <row r="111" spans="1:104" ht="22.5">
      <c r="A111" s="171">
        <v>22</v>
      </c>
      <c r="B111" s="172" t="s">
        <v>188</v>
      </c>
      <c r="C111" s="173" t="s">
        <v>189</v>
      </c>
      <c r="D111" s="174" t="s">
        <v>87</v>
      </c>
      <c r="E111" s="175">
        <v>0.288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0">
        <v>1</v>
      </c>
      <c r="CB111" s="170">
        <v>1</v>
      </c>
      <c r="CZ111" s="146">
        <v>0</v>
      </c>
    </row>
    <row r="112" spans="1:15" ht="12.75">
      <c r="A112" s="177"/>
      <c r="B112" s="179"/>
      <c r="C112" s="231" t="s">
        <v>95</v>
      </c>
      <c r="D112" s="232"/>
      <c r="E112" s="180">
        <v>0</v>
      </c>
      <c r="F112" s="181"/>
      <c r="G112" s="182"/>
      <c r="M112" s="178" t="s">
        <v>95</v>
      </c>
      <c r="O112" s="170"/>
    </row>
    <row r="113" spans="1:15" ht="12.75">
      <c r="A113" s="177"/>
      <c r="B113" s="179"/>
      <c r="C113" s="231" t="s">
        <v>89</v>
      </c>
      <c r="D113" s="232"/>
      <c r="E113" s="180">
        <v>0</v>
      </c>
      <c r="F113" s="181"/>
      <c r="G113" s="182"/>
      <c r="M113" s="178" t="s">
        <v>89</v>
      </c>
      <c r="O113" s="170"/>
    </row>
    <row r="114" spans="1:15" ht="12.75">
      <c r="A114" s="177"/>
      <c r="B114" s="179"/>
      <c r="C114" s="231" t="s">
        <v>176</v>
      </c>
      <c r="D114" s="232"/>
      <c r="E114" s="180">
        <v>0</v>
      </c>
      <c r="F114" s="181"/>
      <c r="G114" s="182"/>
      <c r="M114" s="178" t="s">
        <v>176</v>
      </c>
      <c r="O114" s="170"/>
    </row>
    <row r="115" spans="1:15" ht="12.75">
      <c r="A115" s="177"/>
      <c r="B115" s="179"/>
      <c r="C115" s="231" t="s">
        <v>190</v>
      </c>
      <c r="D115" s="232"/>
      <c r="E115" s="180">
        <v>0.288</v>
      </c>
      <c r="F115" s="181"/>
      <c r="G115" s="182"/>
      <c r="M115" s="178" t="s">
        <v>190</v>
      </c>
      <c r="O115" s="170"/>
    </row>
    <row r="116" spans="1:57" ht="12.75">
      <c r="A116" s="183"/>
      <c r="B116" s="184" t="s">
        <v>78</v>
      </c>
      <c r="C116" s="185" t="str">
        <f>CONCATENATE(B88," ",C88)</f>
        <v>3 Svislé a kompletní konstrukce</v>
      </c>
      <c r="D116" s="186"/>
      <c r="E116" s="187"/>
      <c r="F116" s="188"/>
      <c r="G116" s="189">
        <f>SUM(G88:G115)</f>
        <v>0</v>
      </c>
      <c r="O116" s="170">
        <v>4</v>
      </c>
      <c r="BA116" s="190">
        <f>SUM(BA88:BA115)</f>
        <v>0</v>
      </c>
      <c r="BB116" s="190">
        <f>SUM(BB88:BB115)</f>
        <v>0</v>
      </c>
      <c r="BC116" s="190">
        <f>SUM(BC88:BC115)</f>
        <v>0</v>
      </c>
      <c r="BD116" s="190">
        <f>SUM(BD88:BD115)</f>
        <v>0</v>
      </c>
      <c r="BE116" s="190">
        <f>SUM(BE88:BE115)</f>
        <v>0</v>
      </c>
    </row>
    <row r="117" spans="1:15" ht="12.75">
      <c r="A117" s="163" t="s">
        <v>74</v>
      </c>
      <c r="B117" s="164" t="s">
        <v>191</v>
      </c>
      <c r="C117" s="165" t="s">
        <v>192</v>
      </c>
      <c r="D117" s="166"/>
      <c r="E117" s="167"/>
      <c r="F117" s="167"/>
      <c r="G117" s="168"/>
      <c r="H117" s="169"/>
      <c r="I117" s="169"/>
      <c r="O117" s="170">
        <v>1</v>
      </c>
    </row>
    <row r="118" spans="1:104" ht="12.75">
      <c r="A118" s="171">
        <v>23</v>
      </c>
      <c r="B118" s="172" t="s">
        <v>193</v>
      </c>
      <c r="C118" s="173" t="s">
        <v>194</v>
      </c>
      <c r="D118" s="174" t="s">
        <v>104</v>
      </c>
      <c r="E118" s="175">
        <v>3.56</v>
      </c>
      <c r="F118" s="175">
        <v>0</v>
      </c>
      <c r="G118" s="176">
        <f>E118*F118</f>
        <v>0</v>
      </c>
      <c r="O118" s="170">
        <v>2</v>
      </c>
      <c r="AA118" s="146">
        <v>1</v>
      </c>
      <c r="AB118" s="146">
        <v>1</v>
      </c>
      <c r="AC118" s="146">
        <v>1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0">
        <v>1</v>
      </c>
      <c r="CB118" s="170">
        <v>1</v>
      </c>
      <c r="CZ118" s="146">
        <v>0</v>
      </c>
    </row>
    <row r="119" spans="1:15" ht="12.75">
      <c r="A119" s="177"/>
      <c r="B119" s="179"/>
      <c r="C119" s="231" t="s">
        <v>88</v>
      </c>
      <c r="D119" s="232"/>
      <c r="E119" s="180">
        <v>0</v>
      </c>
      <c r="F119" s="181"/>
      <c r="G119" s="182"/>
      <c r="M119" s="178" t="s">
        <v>88</v>
      </c>
      <c r="O119" s="170"/>
    </row>
    <row r="120" spans="1:15" ht="12.75">
      <c r="A120" s="177"/>
      <c r="B120" s="179"/>
      <c r="C120" s="231" t="s">
        <v>195</v>
      </c>
      <c r="D120" s="232"/>
      <c r="E120" s="180">
        <v>3.56</v>
      </c>
      <c r="F120" s="181"/>
      <c r="G120" s="182"/>
      <c r="M120" s="178" t="s">
        <v>195</v>
      </c>
      <c r="O120" s="170"/>
    </row>
    <row r="121" spans="1:104" ht="12.75">
      <c r="A121" s="171">
        <v>24</v>
      </c>
      <c r="B121" s="172" t="s">
        <v>196</v>
      </c>
      <c r="C121" s="173" t="s">
        <v>197</v>
      </c>
      <c r="D121" s="174" t="s">
        <v>87</v>
      </c>
      <c r="E121" s="175">
        <v>1.424</v>
      </c>
      <c r="F121" s="175">
        <v>0</v>
      </c>
      <c r="G121" s="176">
        <f>E121*F121</f>
        <v>0</v>
      </c>
      <c r="O121" s="170">
        <v>2</v>
      </c>
      <c r="AA121" s="146">
        <v>1</v>
      </c>
      <c r="AB121" s="146">
        <v>1</v>
      </c>
      <c r="AC121" s="146">
        <v>1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0">
        <v>1</v>
      </c>
      <c r="CB121" s="170">
        <v>1</v>
      </c>
      <c r="CZ121" s="146">
        <v>0</v>
      </c>
    </row>
    <row r="122" spans="1:15" ht="12.75">
      <c r="A122" s="177"/>
      <c r="B122" s="179"/>
      <c r="C122" s="231" t="s">
        <v>88</v>
      </c>
      <c r="D122" s="232"/>
      <c r="E122" s="180">
        <v>0</v>
      </c>
      <c r="F122" s="181"/>
      <c r="G122" s="182"/>
      <c r="M122" s="178" t="s">
        <v>88</v>
      </c>
      <c r="O122" s="170"/>
    </row>
    <row r="123" spans="1:15" ht="22.5">
      <c r="A123" s="177"/>
      <c r="B123" s="179"/>
      <c r="C123" s="231" t="s">
        <v>198</v>
      </c>
      <c r="D123" s="232"/>
      <c r="E123" s="180">
        <v>1.424</v>
      </c>
      <c r="F123" s="181"/>
      <c r="G123" s="182"/>
      <c r="M123" s="178" t="s">
        <v>198</v>
      </c>
      <c r="O123" s="170"/>
    </row>
    <row r="124" spans="1:104" ht="12.75">
      <c r="A124" s="171">
        <v>25</v>
      </c>
      <c r="B124" s="172" t="s">
        <v>199</v>
      </c>
      <c r="C124" s="173" t="s">
        <v>200</v>
      </c>
      <c r="D124" s="174" t="s">
        <v>87</v>
      </c>
      <c r="E124" s="175">
        <v>1.424</v>
      </c>
      <c r="F124" s="175">
        <v>0</v>
      </c>
      <c r="G124" s="176">
        <f>E124*F124</f>
        <v>0</v>
      </c>
      <c r="O124" s="170">
        <v>2</v>
      </c>
      <c r="AA124" s="146">
        <v>1</v>
      </c>
      <c r="AB124" s="146">
        <v>1</v>
      </c>
      <c r="AC124" s="146">
        <v>1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0">
        <v>1</v>
      </c>
      <c r="CB124" s="170">
        <v>1</v>
      </c>
      <c r="CZ124" s="146">
        <v>0</v>
      </c>
    </row>
    <row r="125" spans="1:15" ht="12.75">
      <c r="A125" s="177"/>
      <c r="B125" s="179"/>
      <c r="C125" s="231" t="s">
        <v>201</v>
      </c>
      <c r="D125" s="232"/>
      <c r="E125" s="180">
        <v>1.424</v>
      </c>
      <c r="F125" s="181"/>
      <c r="G125" s="182"/>
      <c r="M125" s="178" t="s">
        <v>201</v>
      </c>
      <c r="O125" s="170"/>
    </row>
    <row r="126" spans="1:57" ht="12.75">
      <c r="A126" s="183"/>
      <c r="B126" s="184" t="s">
        <v>78</v>
      </c>
      <c r="C126" s="185" t="str">
        <f>CONCATENATE(B117," ",C117)</f>
        <v>4 Vodorovné konstrukce</v>
      </c>
      <c r="D126" s="186"/>
      <c r="E126" s="187"/>
      <c r="F126" s="188"/>
      <c r="G126" s="189">
        <f>SUM(G117:G125)</f>
        <v>0</v>
      </c>
      <c r="O126" s="170">
        <v>4</v>
      </c>
      <c r="BA126" s="190">
        <f>SUM(BA117:BA125)</f>
        <v>0</v>
      </c>
      <c r="BB126" s="190">
        <f>SUM(BB117:BB125)</f>
        <v>0</v>
      </c>
      <c r="BC126" s="190">
        <f>SUM(BC117:BC125)</f>
        <v>0</v>
      </c>
      <c r="BD126" s="190">
        <f>SUM(BD117:BD125)</f>
        <v>0</v>
      </c>
      <c r="BE126" s="190">
        <f>SUM(BE117:BE125)</f>
        <v>0</v>
      </c>
    </row>
    <row r="127" spans="1:15" ht="12.75">
      <c r="A127" s="163" t="s">
        <v>74</v>
      </c>
      <c r="B127" s="164" t="s">
        <v>202</v>
      </c>
      <c r="C127" s="165" t="s">
        <v>203</v>
      </c>
      <c r="D127" s="166"/>
      <c r="E127" s="167"/>
      <c r="F127" s="167"/>
      <c r="G127" s="168"/>
      <c r="H127" s="169"/>
      <c r="I127" s="169"/>
      <c r="O127" s="170">
        <v>1</v>
      </c>
    </row>
    <row r="128" spans="1:104" ht="12.75">
      <c r="A128" s="171">
        <v>26</v>
      </c>
      <c r="B128" s="172" t="s">
        <v>204</v>
      </c>
      <c r="C128" s="173" t="s">
        <v>205</v>
      </c>
      <c r="D128" s="174" t="s">
        <v>87</v>
      </c>
      <c r="E128" s="175">
        <v>34.7205</v>
      </c>
      <c r="F128" s="175">
        <v>0</v>
      </c>
      <c r="G128" s="176">
        <f>E128*F128</f>
        <v>0</v>
      </c>
      <c r="O128" s="170">
        <v>2</v>
      </c>
      <c r="AA128" s="146">
        <v>1</v>
      </c>
      <c r="AB128" s="146">
        <v>1</v>
      </c>
      <c r="AC128" s="146">
        <v>1</v>
      </c>
      <c r="AZ128" s="146">
        <v>1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0">
        <v>1</v>
      </c>
      <c r="CB128" s="170">
        <v>1</v>
      </c>
      <c r="CZ128" s="146">
        <v>0</v>
      </c>
    </row>
    <row r="129" spans="1:15" ht="12.75">
      <c r="A129" s="177"/>
      <c r="B129" s="179"/>
      <c r="C129" s="231" t="s">
        <v>206</v>
      </c>
      <c r="D129" s="232"/>
      <c r="E129" s="180">
        <v>31.1705</v>
      </c>
      <c r="F129" s="181"/>
      <c r="G129" s="182"/>
      <c r="M129" s="178" t="s">
        <v>206</v>
      </c>
      <c r="O129" s="170"/>
    </row>
    <row r="130" spans="1:15" ht="12.75">
      <c r="A130" s="177"/>
      <c r="B130" s="179"/>
      <c r="C130" s="231" t="s">
        <v>207</v>
      </c>
      <c r="D130" s="232"/>
      <c r="E130" s="180">
        <v>3.55</v>
      </c>
      <c r="F130" s="181"/>
      <c r="G130" s="182"/>
      <c r="M130" s="178" t="s">
        <v>207</v>
      </c>
      <c r="O130" s="170"/>
    </row>
    <row r="131" spans="1:104" ht="12.75">
      <c r="A131" s="171">
        <v>27</v>
      </c>
      <c r="B131" s="172" t="s">
        <v>208</v>
      </c>
      <c r="C131" s="173" t="s">
        <v>209</v>
      </c>
      <c r="D131" s="174" t="s">
        <v>87</v>
      </c>
      <c r="E131" s="175">
        <v>34.7205</v>
      </c>
      <c r="F131" s="175">
        <v>0</v>
      </c>
      <c r="G131" s="176">
        <f>E131*F131</f>
        <v>0</v>
      </c>
      <c r="O131" s="170">
        <v>2</v>
      </c>
      <c r="AA131" s="146">
        <v>1</v>
      </c>
      <c r="AB131" s="146">
        <v>1</v>
      </c>
      <c r="AC131" s="146">
        <v>1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0">
        <v>1</v>
      </c>
      <c r="CB131" s="170">
        <v>1</v>
      </c>
      <c r="CZ131" s="146">
        <v>0</v>
      </c>
    </row>
    <row r="132" spans="1:15" ht="12.75">
      <c r="A132" s="177"/>
      <c r="B132" s="179"/>
      <c r="C132" s="231" t="s">
        <v>206</v>
      </c>
      <c r="D132" s="232"/>
      <c r="E132" s="180">
        <v>31.1705</v>
      </c>
      <c r="F132" s="181"/>
      <c r="G132" s="182"/>
      <c r="M132" s="178" t="s">
        <v>206</v>
      </c>
      <c r="O132" s="170"/>
    </row>
    <row r="133" spans="1:15" ht="12.75">
      <c r="A133" s="177"/>
      <c r="B133" s="179"/>
      <c r="C133" s="231" t="s">
        <v>207</v>
      </c>
      <c r="D133" s="232"/>
      <c r="E133" s="180">
        <v>3.55</v>
      </c>
      <c r="F133" s="181"/>
      <c r="G133" s="182"/>
      <c r="M133" s="178" t="s">
        <v>207</v>
      </c>
      <c r="O133" s="170"/>
    </row>
    <row r="134" spans="1:104" ht="12.75">
      <c r="A134" s="171">
        <v>28</v>
      </c>
      <c r="B134" s="172" t="s">
        <v>210</v>
      </c>
      <c r="C134" s="173" t="s">
        <v>211</v>
      </c>
      <c r="D134" s="174" t="s">
        <v>87</v>
      </c>
      <c r="E134" s="175">
        <v>3.55</v>
      </c>
      <c r="F134" s="175">
        <v>0</v>
      </c>
      <c r="G134" s="176">
        <f>E134*F134</f>
        <v>0</v>
      </c>
      <c r="O134" s="170">
        <v>2</v>
      </c>
      <c r="AA134" s="146">
        <v>1</v>
      </c>
      <c r="AB134" s="146">
        <v>1</v>
      </c>
      <c r="AC134" s="146">
        <v>1</v>
      </c>
      <c r="AZ134" s="146">
        <v>1</v>
      </c>
      <c r="BA134" s="146">
        <f>IF(AZ134=1,G134,0)</f>
        <v>0</v>
      </c>
      <c r="BB134" s="146">
        <f>IF(AZ134=2,G134,0)</f>
        <v>0</v>
      </c>
      <c r="BC134" s="146">
        <f>IF(AZ134=3,G134,0)</f>
        <v>0</v>
      </c>
      <c r="BD134" s="146">
        <f>IF(AZ134=4,G134,0)</f>
        <v>0</v>
      </c>
      <c r="BE134" s="146">
        <f>IF(AZ134=5,G134,0)</f>
        <v>0</v>
      </c>
      <c r="CA134" s="170">
        <v>1</v>
      </c>
      <c r="CB134" s="170">
        <v>1</v>
      </c>
      <c r="CZ134" s="146">
        <v>0</v>
      </c>
    </row>
    <row r="135" spans="1:15" ht="12.75">
      <c r="A135" s="177"/>
      <c r="B135" s="179"/>
      <c r="C135" s="231" t="s">
        <v>207</v>
      </c>
      <c r="D135" s="232"/>
      <c r="E135" s="180">
        <v>3.55</v>
      </c>
      <c r="F135" s="181"/>
      <c r="G135" s="182"/>
      <c r="M135" s="178" t="s">
        <v>207</v>
      </c>
      <c r="O135" s="170"/>
    </row>
    <row r="136" spans="1:104" ht="22.5">
      <c r="A136" s="171">
        <v>29</v>
      </c>
      <c r="B136" s="172" t="s">
        <v>212</v>
      </c>
      <c r="C136" s="173" t="s">
        <v>213</v>
      </c>
      <c r="D136" s="174" t="s">
        <v>87</v>
      </c>
      <c r="E136" s="175">
        <v>31.4822</v>
      </c>
      <c r="F136" s="175">
        <v>0</v>
      </c>
      <c r="G136" s="176">
        <f>E136*F136</f>
        <v>0</v>
      </c>
      <c r="O136" s="170">
        <v>2</v>
      </c>
      <c r="AA136" s="146">
        <v>1</v>
      </c>
      <c r="AB136" s="146">
        <v>1</v>
      </c>
      <c r="AC136" s="146">
        <v>1</v>
      </c>
      <c r="AZ136" s="146">
        <v>1</v>
      </c>
      <c r="BA136" s="146">
        <f>IF(AZ136=1,G136,0)</f>
        <v>0</v>
      </c>
      <c r="BB136" s="146">
        <f>IF(AZ136=2,G136,0)</f>
        <v>0</v>
      </c>
      <c r="BC136" s="146">
        <f>IF(AZ136=3,G136,0)</f>
        <v>0</v>
      </c>
      <c r="BD136" s="146">
        <f>IF(AZ136=4,G136,0)</f>
        <v>0</v>
      </c>
      <c r="BE136" s="146">
        <f>IF(AZ136=5,G136,0)</f>
        <v>0</v>
      </c>
      <c r="CA136" s="170">
        <v>1</v>
      </c>
      <c r="CB136" s="170">
        <v>1</v>
      </c>
      <c r="CZ136" s="146">
        <v>0</v>
      </c>
    </row>
    <row r="137" spans="1:15" ht="12.75">
      <c r="A137" s="177"/>
      <c r="B137" s="179"/>
      <c r="C137" s="231" t="s">
        <v>214</v>
      </c>
      <c r="D137" s="232"/>
      <c r="E137" s="180">
        <v>31.4822</v>
      </c>
      <c r="F137" s="181"/>
      <c r="G137" s="182"/>
      <c r="M137" s="178" t="s">
        <v>214</v>
      </c>
      <c r="O137" s="170"/>
    </row>
    <row r="138" spans="1:57" ht="12.75">
      <c r="A138" s="183"/>
      <c r="B138" s="184" t="s">
        <v>78</v>
      </c>
      <c r="C138" s="185" t="str">
        <f>CONCATENATE(B127," ",C127)</f>
        <v>5 Komunikace</v>
      </c>
      <c r="D138" s="186"/>
      <c r="E138" s="187"/>
      <c r="F138" s="188"/>
      <c r="G138" s="189">
        <f>SUM(G127:G137)</f>
        <v>0</v>
      </c>
      <c r="O138" s="170">
        <v>4</v>
      </c>
      <c r="BA138" s="190">
        <f>SUM(BA127:BA137)</f>
        <v>0</v>
      </c>
      <c r="BB138" s="190">
        <f>SUM(BB127:BB137)</f>
        <v>0</v>
      </c>
      <c r="BC138" s="190">
        <f>SUM(BC127:BC137)</f>
        <v>0</v>
      </c>
      <c r="BD138" s="190">
        <f>SUM(BD127:BD137)</f>
        <v>0</v>
      </c>
      <c r="BE138" s="190">
        <f>SUM(BE127:BE137)</f>
        <v>0</v>
      </c>
    </row>
    <row r="139" spans="1:15" ht="12.75">
      <c r="A139" s="163" t="s">
        <v>74</v>
      </c>
      <c r="B139" s="164" t="s">
        <v>215</v>
      </c>
      <c r="C139" s="165" t="s">
        <v>216</v>
      </c>
      <c r="D139" s="166"/>
      <c r="E139" s="167"/>
      <c r="F139" s="167"/>
      <c r="G139" s="168"/>
      <c r="H139" s="169"/>
      <c r="I139" s="169"/>
      <c r="O139" s="170">
        <v>1</v>
      </c>
    </row>
    <row r="140" spans="1:104" ht="12.75">
      <c r="A140" s="171">
        <v>30</v>
      </c>
      <c r="B140" s="172" t="s">
        <v>217</v>
      </c>
      <c r="C140" s="173" t="s">
        <v>218</v>
      </c>
      <c r="D140" s="174" t="s">
        <v>87</v>
      </c>
      <c r="E140" s="175">
        <v>268.3298</v>
      </c>
      <c r="F140" s="175">
        <v>0</v>
      </c>
      <c r="G140" s="176">
        <f>E140*F140</f>
        <v>0</v>
      </c>
      <c r="O140" s="170">
        <v>2</v>
      </c>
      <c r="AA140" s="146">
        <v>1</v>
      </c>
      <c r="AB140" s="146">
        <v>1</v>
      </c>
      <c r="AC140" s="146">
        <v>1</v>
      </c>
      <c r="AZ140" s="146">
        <v>1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0">
        <v>1</v>
      </c>
      <c r="CB140" s="170">
        <v>1</v>
      </c>
      <c r="CZ140" s="146">
        <v>0</v>
      </c>
    </row>
    <row r="141" spans="1:15" ht="22.5">
      <c r="A141" s="177"/>
      <c r="B141" s="179"/>
      <c r="C141" s="231" t="s">
        <v>219</v>
      </c>
      <c r="D141" s="232"/>
      <c r="E141" s="180">
        <v>225.0492</v>
      </c>
      <c r="F141" s="181"/>
      <c r="G141" s="182"/>
      <c r="M141" s="178" t="s">
        <v>219</v>
      </c>
      <c r="O141" s="170"/>
    </row>
    <row r="142" spans="1:15" ht="12.75">
      <c r="A142" s="177"/>
      <c r="B142" s="179"/>
      <c r="C142" s="231" t="s">
        <v>220</v>
      </c>
      <c r="D142" s="232"/>
      <c r="E142" s="180">
        <v>19.872</v>
      </c>
      <c r="F142" s="181"/>
      <c r="G142" s="182"/>
      <c r="M142" s="178" t="s">
        <v>220</v>
      </c>
      <c r="O142" s="170"/>
    </row>
    <row r="143" spans="1:15" ht="12.75">
      <c r="A143" s="177"/>
      <c r="B143" s="179"/>
      <c r="C143" s="231" t="s">
        <v>221</v>
      </c>
      <c r="D143" s="232"/>
      <c r="E143" s="180">
        <v>8.885</v>
      </c>
      <c r="F143" s="181"/>
      <c r="G143" s="182"/>
      <c r="M143" s="178" t="s">
        <v>221</v>
      </c>
      <c r="O143" s="170"/>
    </row>
    <row r="144" spans="1:15" ht="12.75">
      <c r="A144" s="177"/>
      <c r="B144" s="179"/>
      <c r="C144" s="231" t="s">
        <v>222</v>
      </c>
      <c r="D144" s="232"/>
      <c r="E144" s="180">
        <v>14.5236</v>
      </c>
      <c r="F144" s="181"/>
      <c r="G144" s="182"/>
      <c r="M144" s="178" t="s">
        <v>222</v>
      </c>
      <c r="O144" s="170"/>
    </row>
    <row r="145" spans="1:104" ht="22.5">
      <c r="A145" s="171">
        <v>31</v>
      </c>
      <c r="B145" s="172" t="s">
        <v>223</v>
      </c>
      <c r="C145" s="173" t="s">
        <v>224</v>
      </c>
      <c r="D145" s="174" t="s">
        <v>104</v>
      </c>
      <c r="E145" s="175">
        <v>113.73</v>
      </c>
      <c r="F145" s="175">
        <v>0</v>
      </c>
      <c r="G145" s="176">
        <f>E145*F145</f>
        <v>0</v>
      </c>
      <c r="O145" s="170">
        <v>2</v>
      </c>
      <c r="AA145" s="146">
        <v>1</v>
      </c>
      <c r="AB145" s="146">
        <v>1</v>
      </c>
      <c r="AC145" s="146">
        <v>1</v>
      </c>
      <c r="AZ145" s="146">
        <v>1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0">
        <v>1</v>
      </c>
      <c r="CB145" s="170">
        <v>1</v>
      </c>
      <c r="CZ145" s="146">
        <v>0</v>
      </c>
    </row>
    <row r="146" spans="1:15" ht="12.75">
      <c r="A146" s="177"/>
      <c r="B146" s="179"/>
      <c r="C146" s="231" t="s">
        <v>225</v>
      </c>
      <c r="D146" s="232"/>
      <c r="E146" s="180">
        <v>0</v>
      </c>
      <c r="F146" s="181"/>
      <c r="G146" s="182"/>
      <c r="M146" s="178" t="s">
        <v>225</v>
      </c>
      <c r="O146" s="170"/>
    </row>
    <row r="147" spans="1:15" ht="12.75">
      <c r="A147" s="177"/>
      <c r="B147" s="179"/>
      <c r="C147" s="231" t="s">
        <v>226</v>
      </c>
      <c r="D147" s="232"/>
      <c r="E147" s="180">
        <v>113.73</v>
      </c>
      <c r="F147" s="181"/>
      <c r="G147" s="182"/>
      <c r="M147" s="178" t="s">
        <v>226</v>
      </c>
      <c r="O147" s="170"/>
    </row>
    <row r="148" spans="1:104" ht="22.5">
      <c r="A148" s="171">
        <v>32</v>
      </c>
      <c r="B148" s="172" t="s">
        <v>227</v>
      </c>
      <c r="C148" s="173" t="s">
        <v>228</v>
      </c>
      <c r="D148" s="174" t="s">
        <v>87</v>
      </c>
      <c r="E148" s="175">
        <v>93.952</v>
      </c>
      <c r="F148" s="175">
        <v>0</v>
      </c>
      <c r="G148" s="176">
        <f>E148*F148</f>
        <v>0</v>
      </c>
      <c r="O148" s="170">
        <v>2</v>
      </c>
      <c r="AA148" s="146">
        <v>1</v>
      </c>
      <c r="AB148" s="146">
        <v>1</v>
      </c>
      <c r="AC148" s="146">
        <v>1</v>
      </c>
      <c r="AZ148" s="146">
        <v>1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0">
        <v>1</v>
      </c>
      <c r="CB148" s="170">
        <v>1</v>
      </c>
      <c r="CZ148" s="146">
        <v>0</v>
      </c>
    </row>
    <row r="149" spans="1:15" ht="12.75">
      <c r="A149" s="177"/>
      <c r="B149" s="179"/>
      <c r="C149" s="231" t="s">
        <v>229</v>
      </c>
      <c r="D149" s="232"/>
      <c r="E149" s="180">
        <v>0</v>
      </c>
      <c r="F149" s="181"/>
      <c r="G149" s="182"/>
      <c r="M149" s="178" t="s">
        <v>229</v>
      </c>
      <c r="O149" s="170"/>
    </row>
    <row r="150" spans="1:15" ht="12.75">
      <c r="A150" s="177"/>
      <c r="B150" s="179"/>
      <c r="C150" s="231" t="s">
        <v>230</v>
      </c>
      <c r="D150" s="232"/>
      <c r="E150" s="180">
        <v>0</v>
      </c>
      <c r="F150" s="181"/>
      <c r="G150" s="182"/>
      <c r="M150" s="178" t="s">
        <v>230</v>
      </c>
      <c r="O150" s="170"/>
    </row>
    <row r="151" spans="1:15" ht="12.75">
      <c r="A151" s="177"/>
      <c r="B151" s="179"/>
      <c r="C151" s="231" t="s">
        <v>231</v>
      </c>
      <c r="D151" s="232"/>
      <c r="E151" s="180">
        <v>33.033</v>
      </c>
      <c r="F151" s="181"/>
      <c r="G151" s="182"/>
      <c r="M151" s="178" t="s">
        <v>231</v>
      </c>
      <c r="O151" s="170"/>
    </row>
    <row r="152" spans="1:15" ht="12.75">
      <c r="A152" s="177"/>
      <c r="B152" s="179"/>
      <c r="C152" s="231" t="s">
        <v>232</v>
      </c>
      <c r="D152" s="232"/>
      <c r="E152" s="180">
        <v>8.6835</v>
      </c>
      <c r="F152" s="181"/>
      <c r="G152" s="182"/>
      <c r="M152" s="178" t="s">
        <v>232</v>
      </c>
      <c r="O152" s="170"/>
    </row>
    <row r="153" spans="1:15" ht="12.75">
      <c r="A153" s="177"/>
      <c r="B153" s="179"/>
      <c r="C153" s="231" t="s">
        <v>233</v>
      </c>
      <c r="D153" s="232"/>
      <c r="E153" s="180">
        <v>0</v>
      </c>
      <c r="F153" s="181"/>
      <c r="G153" s="182"/>
      <c r="M153" s="178" t="s">
        <v>233</v>
      </c>
      <c r="O153" s="170"/>
    </row>
    <row r="154" spans="1:15" ht="12.75">
      <c r="A154" s="177"/>
      <c r="B154" s="179"/>
      <c r="C154" s="231" t="s">
        <v>234</v>
      </c>
      <c r="D154" s="232"/>
      <c r="E154" s="180">
        <v>42.0924</v>
      </c>
      <c r="F154" s="181"/>
      <c r="G154" s="182"/>
      <c r="M154" s="178" t="s">
        <v>234</v>
      </c>
      <c r="O154" s="170"/>
    </row>
    <row r="155" spans="1:15" ht="12.75">
      <c r="A155" s="177"/>
      <c r="B155" s="179"/>
      <c r="C155" s="231" t="s">
        <v>235</v>
      </c>
      <c r="D155" s="232"/>
      <c r="E155" s="180">
        <v>8.343</v>
      </c>
      <c r="F155" s="181"/>
      <c r="G155" s="182"/>
      <c r="M155" s="178" t="s">
        <v>235</v>
      </c>
      <c r="O155" s="170"/>
    </row>
    <row r="156" spans="1:15" ht="12.75">
      <c r="A156" s="177"/>
      <c r="B156" s="179"/>
      <c r="C156" s="231" t="s">
        <v>236</v>
      </c>
      <c r="D156" s="232"/>
      <c r="E156" s="180">
        <v>0</v>
      </c>
      <c r="F156" s="181"/>
      <c r="G156" s="182"/>
      <c r="M156" s="178" t="s">
        <v>236</v>
      </c>
      <c r="O156" s="170"/>
    </row>
    <row r="157" spans="1:15" ht="12.75">
      <c r="A157" s="177"/>
      <c r="B157" s="179"/>
      <c r="C157" s="231" t="s">
        <v>237</v>
      </c>
      <c r="D157" s="232"/>
      <c r="E157" s="180">
        <v>1.8001</v>
      </c>
      <c r="F157" s="181"/>
      <c r="G157" s="182"/>
      <c r="M157" s="178" t="s">
        <v>237</v>
      </c>
      <c r="O157" s="170"/>
    </row>
    <row r="158" spans="1:104" ht="12.75">
      <c r="A158" s="171">
        <v>33</v>
      </c>
      <c r="B158" s="172" t="s">
        <v>238</v>
      </c>
      <c r="C158" s="173" t="s">
        <v>239</v>
      </c>
      <c r="D158" s="174" t="s">
        <v>87</v>
      </c>
      <c r="E158" s="175">
        <v>20.877</v>
      </c>
      <c r="F158" s="175">
        <v>0</v>
      </c>
      <c r="G158" s="176">
        <f>E158*F158</f>
        <v>0</v>
      </c>
      <c r="O158" s="170">
        <v>2</v>
      </c>
      <c r="AA158" s="146">
        <v>1</v>
      </c>
      <c r="AB158" s="146">
        <v>1</v>
      </c>
      <c r="AC158" s="146">
        <v>1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0">
        <v>1</v>
      </c>
      <c r="CB158" s="170">
        <v>1</v>
      </c>
      <c r="CZ158" s="146">
        <v>0</v>
      </c>
    </row>
    <row r="159" spans="1:15" ht="12.75">
      <c r="A159" s="177"/>
      <c r="B159" s="179"/>
      <c r="C159" s="231" t="s">
        <v>95</v>
      </c>
      <c r="D159" s="232"/>
      <c r="E159" s="180">
        <v>0</v>
      </c>
      <c r="F159" s="181"/>
      <c r="G159" s="182"/>
      <c r="M159" s="178" t="s">
        <v>95</v>
      </c>
      <c r="O159" s="170"/>
    </row>
    <row r="160" spans="1:15" ht="12.75">
      <c r="A160" s="177"/>
      <c r="B160" s="179"/>
      <c r="C160" s="231" t="s">
        <v>170</v>
      </c>
      <c r="D160" s="232"/>
      <c r="E160" s="180">
        <v>8.5995</v>
      </c>
      <c r="F160" s="181"/>
      <c r="G160" s="182"/>
      <c r="M160" s="178" t="s">
        <v>170</v>
      </c>
      <c r="O160" s="170"/>
    </row>
    <row r="161" spans="1:15" ht="12.75">
      <c r="A161" s="177"/>
      <c r="B161" s="179"/>
      <c r="C161" s="231" t="s">
        <v>187</v>
      </c>
      <c r="D161" s="232"/>
      <c r="E161" s="180">
        <v>5.4375</v>
      </c>
      <c r="F161" s="181"/>
      <c r="G161" s="182"/>
      <c r="M161" s="178" t="s">
        <v>187</v>
      </c>
      <c r="O161" s="170"/>
    </row>
    <row r="162" spans="1:15" ht="12.75">
      <c r="A162" s="177"/>
      <c r="B162" s="179"/>
      <c r="C162" s="231" t="s">
        <v>171</v>
      </c>
      <c r="D162" s="232"/>
      <c r="E162" s="180">
        <v>0</v>
      </c>
      <c r="F162" s="181"/>
      <c r="G162" s="182"/>
      <c r="M162" s="178" t="s">
        <v>171</v>
      </c>
      <c r="O162" s="170"/>
    </row>
    <row r="163" spans="1:15" ht="12.75">
      <c r="A163" s="177"/>
      <c r="B163" s="179"/>
      <c r="C163" s="231" t="s">
        <v>172</v>
      </c>
      <c r="D163" s="232"/>
      <c r="E163" s="180">
        <v>0</v>
      </c>
      <c r="F163" s="181"/>
      <c r="G163" s="182"/>
      <c r="M163" s="178" t="s">
        <v>172</v>
      </c>
      <c r="O163" s="170"/>
    </row>
    <row r="164" spans="1:15" ht="12.75">
      <c r="A164" s="177"/>
      <c r="B164" s="179"/>
      <c r="C164" s="231" t="s">
        <v>173</v>
      </c>
      <c r="D164" s="232"/>
      <c r="E164" s="180">
        <v>6.84</v>
      </c>
      <c r="F164" s="181"/>
      <c r="G164" s="182"/>
      <c r="M164" s="178" t="s">
        <v>173</v>
      </c>
      <c r="O164" s="170"/>
    </row>
    <row r="165" spans="1:104" ht="12.75">
      <c r="A165" s="171">
        <v>34</v>
      </c>
      <c r="B165" s="172" t="s">
        <v>240</v>
      </c>
      <c r="C165" s="173" t="s">
        <v>241</v>
      </c>
      <c r="D165" s="174" t="s">
        <v>104</v>
      </c>
      <c r="E165" s="175">
        <v>361.58</v>
      </c>
      <c r="F165" s="175">
        <v>0</v>
      </c>
      <c r="G165" s="176">
        <f>E165*F165</f>
        <v>0</v>
      </c>
      <c r="O165" s="170">
        <v>2</v>
      </c>
      <c r="AA165" s="146">
        <v>1</v>
      </c>
      <c r="AB165" s="146">
        <v>1</v>
      </c>
      <c r="AC165" s="146">
        <v>1</v>
      </c>
      <c r="AZ165" s="146">
        <v>1</v>
      </c>
      <c r="BA165" s="146">
        <f>IF(AZ165=1,G165,0)</f>
        <v>0</v>
      </c>
      <c r="BB165" s="146">
        <f>IF(AZ165=2,G165,0)</f>
        <v>0</v>
      </c>
      <c r="BC165" s="146">
        <f>IF(AZ165=3,G165,0)</f>
        <v>0</v>
      </c>
      <c r="BD165" s="146">
        <f>IF(AZ165=4,G165,0)</f>
        <v>0</v>
      </c>
      <c r="BE165" s="146">
        <f>IF(AZ165=5,G165,0)</f>
        <v>0</v>
      </c>
      <c r="CA165" s="170">
        <v>1</v>
      </c>
      <c r="CB165" s="170">
        <v>1</v>
      </c>
      <c r="CZ165" s="146">
        <v>0</v>
      </c>
    </row>
    <row r="166" spans="1:15" ht="12.75">
      <c r="A166" s="177"/>
      <c r="B166" s="179"/>
      <c r="C166" s="231" t="s">
        <v>230</v>
      </c>
      <c r="D166" s="232"/>
      <c r="E166" s="180">
        <v>0</v>
      </c>
      <c r="F166" s="181"/>
      <c r="G166" s="182"/>
      <c r="M166" s="178" t="s">
        <v>230</v>
      </c>
      <c r="O166" s="170"/>
    </row>
    <row r="167" spans="1:15" ht="12.75">
      <c r="A167" s="177"/>
      <c r="B167" s="179"/>
      <c r="C167" s="231" t="s">
        <v>242</v>
      </c>
      <c r="D167" s="232"/>
      <c r="E167" s="180">
        <v>151.47</v>
      </c>
      <c r="F167" s="181"/>
      <c r="G167" s="182"/>
      <c r="M167" s="178" t="s">
        <v>242</v>
      </c>
      <c r="O167" s="170"/>
    </row>
    <row r="168" spans="1:15" ht="12.75">
      <c r="A168" s="177"/>
      <c r="B168" s="179"/>
      <c r="C168" s="231" t="s">
        <v>243</v>
      </c>
      <c r="D168" s="232"/>
      <c r="E168" s="180">
        <v>8.05</v>
      </c>
      <c r="F168" s="181"/>
      <c r="G168" s="182"/>
      <c r="M168" s="178" t="s">
        <v>243</v>
      </c>
      <c r="O168" s="170"/>
    </row>
    <row r="169" spans="1:15" ht="12.75">
      <c r="A169" s="177"/>
      <c r="B169" s="179"/>
      <c r="C169" s="231" t="s">
        <v>233</v>
      </c>
      <c r="D169" s="232"/>
      <c r="E169" s="180">
        <v>0</v>
      </c>
      <c r="F169" s="181"/>
      <c r="G169" s="182"/>
      <c r="M169" s="178" t="s">
        <v>233</v>
      </c>
      <c r="O169" s="170"/>
    </row>
    <row r="170" spans="1:15" ht="12.75">
      <c r="A170" s="177"/>
      <c r="B170" s="179"/>
      <c r="C170" s="231" t="s">
        <v>244</v>
      </c>
      <c r="D170" s="232"/>
      <c r="E170" s="180">
        <v>194.4</v>
      </c>
      <c r="F170" s="181"/>
      <c r="G170" s="182"/>
      <c r="M170" s="178" t="s">
        <v>244</v>
      </c>
      <c r="O170" s="170"/>
    </row>
    <row r="171" spans="1:15" ht="12.75">
      <c r="A171" s="177"/>
      <c r="B171" s="179"/>
      <c r="C171" s="231" t="s">
        <v>236</v>
      </c>
      <c r="D171" s="232"/>
      <c r="E171" s="180">
        <v>0</v>
      </c>
      <c r="F171" s="181"/>
      <c r="G171" s="182"/>
      <c r="M171" s="178" t="s">
        <v>236</v>
      </c>
      <c r="O171" s="170"/>
    </row>
    <row r="172" spans="1:15" ht="12.75">
      <c r="A172" s="177"/>
      <c r="B172" s="179"/>
      <c r="C172" s="231" t="s">
        <v>245</v>
      </c>
      <c r="D172" s="232"/>
      <c r="E172" s="180">
        <v>7.66</v>
      </c>
      <c r="F172" s="181"/>
      <c r="G172" s="182"/>
      <c r="M172" s="178" t="s">
        <v>245</v>
      </c>
      <c r="O172" s="170"/>
    </row>
    <row r="173" spans="1:104" ht="22.5">
      <c r="A173" s="171">
        <v>35</v>
      </c>
      <c r="B173" s="172" t="s">
        <v>246</v>
      </c>
      <c r="C173" s="173" t="s">
        <v>247</v>
      </c>
      <c r="D173" s="174" t="s">
        <v>87</v>
      </c>
      <c r="E173" s="175">
        <v>114.829</v>
      </c>
      <c r="F173" s="175">
        <v>0</v>
      </c>
      <c r="G173" s="176">
        <f>E173*F173</f>
        <v>0</v>
      </c>
      <c r="O173" s="170">
        <v>2</v>
      </c>
      <c r="AA173" s="146">
        <v>1</v>
      </c>
      <c r="AB173" s="146">
        <v>1</v>
      </c>
      <c r="AC173" s="146">
        <v>1</v>
      </c>
      <c r="AZ173" s="146">
        <v>1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0">
        <v>1</v>
      </c>
      <c r="CB173" s="170">
        <v>1</v>
      </c>
      <c r="CZ173" s="146">
        <v>0</v>
      </c>
    </row>
    <row r="174" spans="1:15" ht="12.75">
      <c r="A174" s="177"/>
      <c r="B174" s="179"/>
      <c r="C174" s="231" t="s">
        <v>248</v>
      </c>
      <c r="D174" s="232"/>
      <c r="E174" s="180">
        <v>114.829</v>
      </c>
      <c r="F174" s="181"/>
      <c r="G174" s="182"/>
      <c r="M174" s="178" t="s">
        <v>248</v>
      </c>
      <c r="O174" s="170"/>
    </row>
    <row r="175" spans="1:104" ht="12.75">
      <c r="A175" s="171">
        <v>36</v>
      </c>
      <c r="B175" s="172" t="s">
        <v>249</v>
      </c>
      <c r="C175" s="173" t="s">
        <v>250</v>
      </c>
      <c r="D175" s="174" t="s">
        <v>87</v>
      </c>
      <c r="E175" s="175">
        <v>0.9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1</v>
      </c>
      <c r="AC175" s="146">
        <v>1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0">
        <v>1</v>
      </c>
      <c r="CB175" s="170">
        <v>1</v>
      </c>
      <c r="CZ175" s="146">
        <v>0</v>
      </c>
    </row>
    <row r="176" spans="1:15" ht="12.75">
      <c r="A176" s="177"/>
      <c r="B176" s="179"/>
      <c r="C176" s="231" t="s">
        <v>95</v>
      </c>
      <c r="D176" s="232"/>
      <c r="E176" s="180">
        <v>0</v>
      </c>
      <c r="F176" s="181"/>
      <c r="G176" s="182"/>
      <c r="M176" s="178" t="s">
        <v>95</v>
      </c>
      <c r="O176" s="170"/>
    </row>
    <row r="177" spans="1:15" ht="12.75">
      <c r="A177" s="177"/>
      <c r="B177" s="179"/>
      <c r="C177" s="231" t="s">
        <v>89</v>
      </c>
      <c r="D177" s="232"/>
      <c r="E177" s="180">
        <v>0</v>
      </c>
      <c r="F177" s="181"/>
      <c r="G177" s="182"/>
      <c r="M177" s="178" t="s">
        <v>89</v>
      </c>
      <c r="O177" s="170"/>
    </row>
    <row r="178" spans="1:15" ht="12.75">
      <c r="A178" s="177"/>
      <c r="B178" s="179"/>
      <c r="C178" s="231" t="s">
        <v>176</v>
      </c>
      <c r="D178" s="232"/>
      <c r="E178" s="180">
        <v>0</v>
      </c>
      <c r="F178" s="181"/>
      <c r="G178" s="182"/>
      <c r="M178" s="178" t="s">
        <v>176</v>
      </c>
      <c r="O178" s="170"/>
    </row>
    <row r="179" spans="1:15" ht="12.75">
      <c r="A179" s="177"/>
      <c r="B179" s="179"/>
      <c r="C179" s="231" t="s">
        <v>251</v>
      </c>
      <c r="D179" s="232"/>
      <c r="E179" s="180">
        <v>0.9</v>
      </c>
      <c r="F179" s="181"/>
      <c r="G179" s="182"/>
      <c r="M179" s="178" t="s">
        <v>251</v>
      </c>
      <c r="O179" s="170"/>
    </row>
    <row r="180" spans="1:57" ht="12.75">
      <c r="A180" s="183"/>
      <c r="B180" s="184" t="s">
        <v>78</v>
      </c>
      <c r="C180" s="185" t="str">
        <f>CONCATENATE(B139," ",C139)</f>
        <v>61 Upravy povrchů vnitřní</v>
      </c>
      <c r="D180" s="186"/>
      <c r="E180" s="187"/>
      <c r="F180" s="188"/>
      <c r="G180" s="189">
        <f>SUM(G139:G179)</f>
        <v>0</v>
      </c>
      <c r="O180" s="170">
        <v>4</v>
      </c>
      <c r="BA180" s="190">
        <f>SUM(BA139:BA179)</f>
        <v>0</v>
      </c>
      <c r="BB180" s="190">
        <f>SUM(BB139:BB179)</f>
        <v>0</v>
      </c>
      <c r="BC180" s="190">
        <f>SUM(BC139:BC179)</f>
        <v>0</v>
      </c>
      <c r="BD180" s="190">
        <f>SUM(BD139:BD179)</f>
        <v>0</v>
      </c>
      <c r="BE180" s="190">
        <f>SUM(BE139:BE179)</f>
        <v>0</v>
      </c>
    </row>
    <row r="181" spans="1:15" ht="12.75">
      <c r="A181" s="163" t="s">
        <v>74</v>
      </c>
      <c r="B181" s="164" t="s">
        <v>252</v>
      </c>
      <c r="C181" s="165" t="s">
        <v>253</v>
      </c>
      <c r="D181" s="166"/>
      <c r="E181" s="167"/>
      <c r="F181" s="167"/>
      <c r="G181" s="168"/>
      <c r="H181" s="169"/>
      <c r="I181" s="169"/>
      <c r="O181" s="170">
        <v>1</v>
      </c>
    </row>
    <row r="182" spans="1:104" ht="12.75">
      <c r="A182" s="171">
        <v>37</v>
      </c>
      <c r="B182" s="172" t="s">
        <v>254</v>
      </c>
      <c r="C182" s="173" t="s">
        <v>255</v>
      </c>
      <c r="D182" s="174" t="s">
        <v>87</v>
      </c>
      <c r="E182" s="175">
        <v>0.925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1</v>
      </c>
      <c r="AC182" s="146">
        <v>1</v>
      </c>
      <c r="AZ182" s="146">
        <v>1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0">
        <v>1</v>
      </c>
      <c r="CB182" s="170">
        <v>1</v>
      </c>
      <c r="CZ182" s="146">
        <v>0</v>
      </c>
    </row>
    <row r="183" spans="1:15" ht="12.75">
      <c r="A183" s="177"/>
      <c r="B183" s="179"/>
      <c r="C183" s="231" t="s">
        <v>113</v>
      </c>
      <c r="D183" s="232"/>
      <c r="E183" s="180">
        <v>0</v>
      </c>
      <c r="F183" s="181"/>
      <c r="G183" s="182"/>
      <c r="M183" s="178" t="s">
        <v>113</v>
      </c>
      <c r="O183" s="170"/>
    </row>
    <row r="184" spans="1:15" ht="12.75">
      <c r="A184" s="177"/>
      <c r="B184" s="179"/>
      <c r="C184" s="231" t="s">
        <v>161</v>
      </c>
      <c r="D184" s="232"/>
      <c r="E184" s="180">
        <v>0</v>
      </c>
      <c r="F184" s="181"/>
      <c r="G184" s="182"/>
      <c r="M184" s="178" t="s">
        <v>161</v>
      </c>
      <c r="O184" s="170"/>
    </row>
    <row r="185" spans="1:15" ht="12.75">
      <c r="A185" s="177"/>
      <c r="B185" s="179"/>
      <c r="C185" s="231" t="s">
        <v>256</v>
      </c>
      <c r="D185" s="232"/>
      <c r="E185" s="180">
        <v>0.925</v>
      </c>
      <c r="F185" s="181"/>
      <c r="G185" s="182"/>
      <c r="M185" s="178" t="s">
        <v>256</v>
      </c>
      <c r="O185" s="170"/>
    </row>
    <row r="186" spans="1:104" ht="12.75">
      <c r="A186" s="171">
        <v>38</v>
      </c>
      <c r="B186" s="172" t="s">
        <v>257</v>
      </c>
      <c r="C186" s="173" t="s">
        <v>258</v>
      </c>
      <c r="D186" s="174" t="s">
        <v>87</v>
      </c>
      <c r="E186" s="175">
        <v>313.1723</v>
      </c>
      <c r="F186" s="175">
        <v>0</v>
      </c>
      <c r="G186" s="176">
        <f>E186*F186</f>
        <v>0</v>
      </c>
      <c r="O186" s="170">
        <v>2</v>
      </c>
      <c r="AA186" s="146">
        <v>1</v>
      </c>
      <c r="AB186" s="146">
        <v>1</v>
      </c>
      <c r="AC186" s="146">
        <v>1</v>
      </c>
      <c r="AZ186" s="146">
        <v>1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0">
        <v>1</v>
      </c>
      <c r="CB186" s="170">
        <v>1</v>
      </c>
      <c r="CZ186" s="146">
        <v>0</v>
      </c>
    </row>
    <row r="187" spans="1:15" ht="22.5">
      <c r="A187" s="177"/>
      <c r="B187" s="179"/>
      <c r="C187" s="231" t="s">
        <v>219</v>
      </c>
      <c r="D187" s="232"/>
      <c r="E187" s="180">
        <v>225.0492</v>
      </c>
      <c r="F187" s="181"/>
      <c r="G187" s="182"/>
      <c r="M187" s="178" t="s">
        <v>219</v>
      </c>
      <c r="O187" s="170"/>
    </row>
    <row r="188" spans="1:15" ht="12.75">
      <c r="A188" s="177"/>
      <c r="B188" s="179"/>
      <c r="C188" s="231" t="s">
        <v>259</v>
      </c>
      <c r="D188" s="232"/>
      <c r="E188" s="180">
        <v>37.497</v>
      </c>
      <c r="F188" s="181"/>
      <c r="G188" s="182"/>
      <c r="M188" s="178" t="s">
        <v>259</v>
      </c>
      <c r="O188" s="170"/>
    </row>
    <row r="189" spans="1:15" ht="12.75">
      <c r="A189" s="177"/>
      <c r="B189" s="179"/>
      <c r="C189" s="231" t="s">
        <v>221</v>
      </c>
      <c r="D189" s="232"/>
      <c r="E189" s="180">
        <v>8.885</v>
      </c>
      <c r="F189" s="181"/>
      <c r="G189" s="182"/>
      <c r="M189" s="178" t="s">
        <v>221</v>
      </c>
      <c r="O189" s="170"/>
    </row>
    <row r="190" spans="1:15" ht="12.75">
      <c r="A190" s="177"/>
      <c r="B190" s="179"/>
      <c r="C190" s="231" t="s">
        <v>260</v>
      </c>
      <c r="D190" s="232"/>
      <c r="E190" s="180">
        <v>8.544</v>
      </c>
      <c r="F190" s="181"/>
      <c r="G190" s="182"/>
      <c r="M190" s="178" t="s">
        <v>260</v>
      </c>
      <c r="O190" s="170"/>
    </row>
    <row r="191" spans="1:15" ht="12.75">
      <c r="A191" s="177"/>
      <c r="B191" s="179"/>
      <c r="C191" s="231" t="s">
        <v>222</v>
      </c>
      <c r="D191" s="232"/>
      <c r="E191" s="180">
        <v>14.5236</v>
      </c>
      <c r="F191" s="181"/>
      <c r="G191" s="182"/>
      <c r="M191" s="178" t="s">
        <v>222</v>
      </c>
      <c r="O191" s="170"/>
    </row>
    <row r="192" spans="1:15" ht="12.75">
      <c r="A192" s="177"/>
      <c r="B192" s="179"/>
      <c r="C192" s="231" t="s">
        <v>261</v>
      </c>
      <c r="D192" s="232"/>
      <c r="E192" s="180">
        <v>18.6735</v>
      </c>
      <c r="F192" s="181"/>
      <c r="G192" s="182"/>
      <c r="M192" s="178" t="s">
        <v>261</v>
      </c>
      <c r="O192" s="170"/>
    </row>
    <row r="193" spans="1:104" ht="12.75">
      <c r="A193" s="171">
        <v>39</v>
      </c>
      <c r="B193" s="172" t="s">
        <v>262</v>
      </c>
      <c r="C193" s="173" t="s">
        <v>263</v>
      </c>
      <c r="D193" s="174" t="s">
        <v>87</v>
      </c>
      <c r="E193" s="175">
        <v>41.78</v>
      </c>
      <c r="F193" s="175">
        <v>0</v>
      </c>
      <c r="G193" s="176">
        <f>E193*F193</f>
        <v>0</v>
      </c>
      <c r="O193" s="170">
        <v>2</v>
      </c>
      <c r="AA193" s="146">
        <v>1</v>
      </c>
      <c r="AB193" s="146">
        <v>1</v>
      </c>
      <c r="AC193" s="146">
        <v>1</v>
      </c>
      <c r="AZ193" s="146">
        <v>1</v>
      </c>
      <c r="BA193" s="146">
        <f>IF(AZ193=1,G193,0)</f>
        <v>0</v>
      </c>
      <c r="BB193" s="146">
        <f>IF(AZ193=2,G193,0)</f>
        <v>0</v>
      </c>
      <c r="BC193" s="146">
        <f>IF(AZ193=3,G193,0)</f>
        <v>0</v>
      </c>
      <c r="BD193" s="146">
        <f>IF(AZ193=4,G193,0)</f>
        <v>0</v>
      </c>
      <c r="BE193" s="146">
        <f>IF(AZ193=5,G193,0)</f>
        <v>0</v>
      </c>
      <c r="CA193" s="170">
        <v>1</v>
      </c>
      <c r="CB193" s="170">
        <v>1</v>
      </c>
      <c r="CZ193" s="146">
        <v>0</v>
      </c>
    </row>
    <row r="194" spans="1:15" ht="12.75">
      <c r="A194" s="177"/>
      <c r="B194" s="179"/>
      <c r="C194" s="231" t="s">
        <v>264</v>
      </c>
      <c r="D194" s="232"/>
      <c r="E194" s="180">
        <v>0</v>
      </c>
      <c r="F194" s="181"/>
      <c r="G194" s="182"/>
      <c r="M194" s="178" t="s">
        <v>264</v>
      </c>
      <c r="O194" s="170"/>
    </row>
    <row r="195" spans="1:15" ht="12.75">
      <c r="A195" s="177"/>
      <c r="B195" s="179"/>
      <c r="C195" s="231" t="s">
        <v>265</v>
      </c>
      <c r="D195" s="232"/>
      <c r="E195" s="180">
        <v>6.81</v>
      </c>
      <c r="F195" s="181"/>
      <c r="G195" s="182"/>
      <c r="M195" s="178" t="s">
        <v>265</v>
      </c>
      <c r="O195" s="170"/>
    </row>
    <row r="196" spans="1:15" ht="12.75">
      <c r="A196" s="177"/>
      <c r="B196" s="179"/>
      <c r="C196" s="231" t="s">
        <v>266</v>
      </c>
      <c r="D196" s="232"/>
      <c r="E196" s="180">
        <v>34.97</v>
      </c>
      <c r="F196" s="181"/>
      <c r="G196" s="182"/>
      <c r="M196" s="178" t="s">
        <v>266</v>
      </c>
      <c r="O196" s="170"/>
    </row>
    <row r="197" spans="1:104" ht="12.75">
      <c r="A197" s="171">
        <v>40</v>
      </c>
      <c r="B197" s="172" t="s">
        <v>267</v>
      </c>
      <c r="C197" s="173" t="s">
        <v>268</v>
      </c>
      <c r="D197" s="174" t="s">
        <v>87</v>
      </c>
      <c r="E197" s="175">
        <v>514.4217</v>
      </c>
      <c r="F197" s="175">
        <v>0</v>
      </c>
      <c r="G197" s="176">
        <f>E197*F197</f>
        <v>0</v>
      </c>
      <c r="O197" s="170">
        <v>2</v>
      </c>
      <c r="AA197" s="146">
        <v>1</v>
      </c>
      <c r="AB197" s="146">
        <v>1</v>
      </c>
      <c r="AC197" s="146">
        <v>1</v>
      </c>
      <c r="AZ197" s="146">
        <v>1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0">
        <v>1</v>
      </c>
      <c r="CB197" s="170">
        <v>1</v>
      </c>
      <c r="CZ197" s="146">
        <v>0</v>
      </c>
    </row>
    <row r="198" spans="1:15" ht="12.75">
      <c r="A198" s="177"/>
      <c r="B198" s="179"/>
      <c r="C198" s="231" t="s">
        <v>269</v>
      </c>
      <c r="D198" s="232"/>
      <c r="E198" s="180">
        <v>0</v>
      </c>
      <c r="F198" s="181"/>
      <c r="G198" s="182"/>
      <c r="M198" s="178" t="s">
        <v>269</v>
      </c>
      <c r="O198" s="170"/>
    </row>
    <row r="199" spans="1:15" ht="12.75">
      <c r="A199" s="177"/>
      <c r="B199" s="179"/>
      <c r="C199" s="231" t="s">
        <v>270</v>
      </c>
      <c r="D199" s="232"/>
      <c r="E199" s="180">
        <v>496.15</v>
      </c>
      <c r="F199" s="181"/>
      <c r="G199" s="182"/>
      <c r="M199" s="178" t="s">
        <v>270</v>
      </c>
      <c r="O199" s="170"/>
    </row>
    <row r="200" spans="1:15" ht="12.75">
      <c r="A200" s="177"/>
      <c r="B200" s="179"/>
      <c r="C200" s="231" t="s">
        <v>271</v>
      </c>
      <c r="D200" s="232"/>
      <c r="E200" s="180">
        <v>14.44</v>
      </c>
      <c r="F200" s="181"/>
      <c r="G200" s="182"/>
      <c r="M200" s="178" t="s">
        <v>271</v>
      </c>
      <c r="O200" s="170"/>
    </row>
    <row r="201" spans="1:15" ht="12.75">
      <c r="A201" s="177"/>
      <c r="B201" s="179"/>
      <c r="C201" s="231" t="s">
        <v>272</v>
      </c>
      <c r="D201" s="232"/>
      <c r="E201" s="180">
        <v>3.8317</v>
      </c>
      <c r="F201" s="181"/>
      <c r="G201" s="182"/>
      <c r="M201" s="178" t="s">
        <v>272</v>
      </c>
      <c r="O201" s="170"/>
    </row>
    <row r="202" spans="1:104" ht="12.75">
      <c r="A202" s="171">
        <v>41</v>
      </c>
      <c r="B202" s="172" t="s">
        <v>273</v>
      </c>
      <c r="C202" s="173" t="s">
        <v>274</v>
      </c>
      <c r="D202" s="174" t="s">
        <v>87</v>
      </c>
      <c r="E202" s="175">
        <v>252.573</v>
      </c>
      <c r="F202" s="175">
        <v>0</v>
      </c>
      <c r="G202" s="176">
        <f>E202*F202</f>
        <v>0</v>
      </c>
      <c r="O202" s="170">
        <v>2</v>
      </c>
      <c r="AA202" s="146">
        <v>1</v>
      </c>
      <c r="AB202" s="146">
        <v>1</v>
      </c>
      <c r="AC202" s="146">
        <v>1</v>
      </c>
      <c r="AZ202" s="146">
        <v>1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0">
        <v>1</v>
      </c>
      <c r="CB202" s="170">
        <v>1</v>
      </c>
      <c r="CZ202" s="146">
        <v>0.008</v>
      </c>
    </row>
    <row r="203" spans="1:15" ht="22.5">
      <c r="A203" s="177"/>
      <c r="B203" s="179"/>
      <c r="C203" s="231" t="s">
        <v>275</v>
      </c>
      <c r="D203" s="232"/>
      <c r="E203" s="180">
        <v>252.573</v>
      </c>
      <c r="F203" s="181"/>
      <c r="G203" s="182"/>
      <c r="M203" s="178" t="s">
        <v>275</v>
      </c>
      <c r="O203" s="170"/>
    </row>
    <row r="204" spans="1:104" ht="12.75">
      <c r="A204" s="171">
        <v>42</v>
      </c>
      <c r="B204" s="172" t="s">
        <v>276</v>
      </c>
      <c r="C204" s="173" t="s">
        <v>277</v>
      </c>
      <c r="D204" s="174" t="s">
        <v>87</v>
      </c>
      <c r="E204" s="175">
        <v>252.573</v>
      </c>
      <c r="F204" s="175">
        <v>0</v>
      </c>
      <c r="G204" s="176">
        <f>E204*F204</f>
        <v>0</v>
      </c>
      <c r="O204" s="170">
        <v>2</v>
      </c>
      <c r="AA204" s="146">
        <v>1</v>
      </c>
      <c r="AB204" s="146">
        <v>1</v>
      </c>
      <c r="AC204" s="146">
        <v>1</v>
      </c>
      <c r="AZ204" s="146">
        <v>1</v>
      </c>
      <c r="BA204" s="146">
        <f>IF(AZ204=1,G204,0)</f>
        <v>0</v>
      </c>
      <c r="BB204" s="146">
        <f>IF(AZ204=2,G204,0)</f>
        <v>0</v>
      </c>
      <c r="BC204" s="146">
        <f>IF(AZ204=3,G204,0)</f>
        <v>0</v>
      </c>
      <c r="BD204" s="146">
        <f>IF(AZ204=4,G204,0)</f>
        <v>0</v>
      </c>
      <c r="BE204" s="146">
        <f>IF(AZ204=5,G204,0)</f>
        <v>0</v>
      </c>
      <c r="CA204" s="170">
        <v>1</v>
      </c>
      <c r="CB204" s="170">
        <v>1</v>
      </c>
      <c r="CZ204" s="146">
        <v>0.0035</v>
      </c>
    </row>
    <row r="205" spans="1:15" ht="22.5">
      <c r="A205" s="177"/>
      <c r="B205" s="179"/>
      <c r="C205" s="231" t="s">
        <v>275</v>
      </c>
      <c r="D205" s="232"/>
      <c r="E205" s="180">
        <v>252.573</v>
      </c>
      <c r="F205" s="181"/>
      <c r="G205" s="182"/>
      <c r="M205" s="178" t="s">
        <v>275</v>
      </c>
      <c r="O205" s="170"/>
    </row>
    <row r="206" spans="1:104" ht="12.75">
      <c r="A206" s="171">
        <v>43</v>
      </c>
      <c r="B206" s="172" t="s">
        <v>278</v>
      </c>
      <c r="C206" s="173" t="s">
        <v>279</v>
      </c>
      <c r="D206" s="174" t="s">
        <v>104</v>
      </c>
      <c r="E206" s="175">
        <v>97.63</v>
      </c>
      <c r="F206" s="175">
        <v>0</v>
      </c>
      <c r="G206" s="176">
        <f>E206*F206</f>
        <v>0</v>
      </c>
      <c r="O206" s="170">
        <v>2</v>
      </c>
      <c r="AA206" s="146">
        <v>1</v>
      </c>
      <c r="AB206" s="146">
        <v>1</v>
      </c>
      <c r="AC206" s="146">
        <v>1</v>
      </c>
      <c r="AZ206" s="146">
        <v>1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0">
        <v>1</v>
      </c>
      <c r="CB206" s="170">
        <v>1</v>
      </c>
      <c r="CZ206" s="146">
        <v>0</v>
      </c>
    </row>
    <row r="207" spans="1:15" ht="12.75">
      <c r="A207" s="177"/>
      <c r="B207" s="179"/>
      <c r="C207" s="231" t="s">
        <v>280</v>
      </c>
      <c r="D207" s="232"/>
      <c r="E207" s="180">
        <v>0</v>
      </c>
      <c r="F207" s="181"/>
      <c r="G207" s="182"/>
      <c r="M207" s="178" t="s">
        <v>280</v>
      </c>
      <c r="O207" s="170"/>
    </row>
    <row r="208" spans="1:15" ht="12.75">
      <c r="A208" s="177"/>
      <c r="B208" s="179"/>
      <c r="C208" s="231" t="s">
        <v>233</v>
      </c>
      <c r="D208" s="232"/>
      <c r="E208" s="180">
        <v>0</v>
      </c>
      <c r="F208" s="181"/>
      <c r="G208" s="182"/>
      <c r="M208" s="178" t="s">
        <v>233</v>
      </c>
      <c r="O208" s="170"/>
    </row>
    <row r="209" spans="1:15" ht="12.75">
      <c r="A209" s="177"/>
      <c r="B209" s="179"/>
      <c r="C209" s="231" t="s">
        <v>281</v>
      </c>
      <c r="D209" s="232"/>
      <c r="E209" s="180">
        <v>15.585</v>
      </c>
      <c r="F209" s="181"/>
      <c r="G209" s="182"/>
      <c r="M209" s="178" t="s">
        <v>281</v>
      </c>
      <c r="O209" s="170"/>
    </row>
    <row r="210" spans="1:15" ht="12.75">
      <c r="A210" s="177"/>
      <c r="B210" s="179"/>
      <c r="C210" s="231" t="s">
        <v>282</v>
      </c>
      <c r="D210" s="232"/>
      <c r="E210" s="180">
        <v>0</v>
      </c>
      <c r="F210" s="181"/>
      <c r="G210" s="182"/>
      <c r="M210" s="178" t="s">
        <v>282</v>
      </c>
      <c r="O210" s="170"/>
    </row>
    <row r="211" spans="1:15" ht="12.75">
      <c r="A211" s="177"/>
      <c r="B211" s="179"/>
      <c r="C211" s="231" t="s">
        <v>283</v>
      </c>
      <c r="D211" s="232"/>
      <c r="E211" s="180">
        <v>0</v>
      </c>
      <c r="F211" s="181"/>
      <c r="G211" s="182"/>
      <c r="M211" s="178" t="s">
        <v>283</v>
      </c>
      <c r="O211" s="170"/>
    </row>
    <row r="212" spans="1:15" ht="12.75">
      <c r="A212" s="177"/>
      <c r="B212" s="179"/>
      <c r="C212" s="231" t="s">
        <v>284</v>
      </c>
      <c r="D212" s="232"/>
      <c r="E212" s="180">
        <v>43.795</v>
      </c>
      <c r="F212" s="181"/>
      <c r="G212" s="182"/>
      <c r="M212" s="178" t="s">
        <v>284</v>
      </c>
      <c r="O212" s="170"/>
    </row>
    <row r="213" spans="1:15" ht="12.75">
      <c r="A213" s="177"/>
      <c r="B213" s="179"/>
      <c r="C213" s="231" t="s">
        <v>285</v>
      </c>
      <c r="D213" s="232"/>
      <c r="E213" s="180">
        <v>0</v>
      </c>
      <c r="F213" s="181"/>
      <c r="G213" s="182"/>
      <c r="M213" s="178" t="s">
        <v>285</v>
      </c>
      <c r="O213" s="170"/>
    </row>
    <row r="214" spans="1:15" ht="12.75">
      <c r="A214" s="177"/>
      <c r="B214" s="179"/>
      <c r="C214" s="231" t="s">
        <v>286</v>
      </c>
      <c r="D214" s="232"/>
      <c r="E214" s="180">
        <v>18.98</v>
      </c>
      <c r="F214" s="181"/>
      <c r="G214" s="182"/>
      <c r="M214" s="178" t="s">
        <v>286</v>
      </c>
      <c r="O214" s="170"/>
    </row>
    <row r="215" spans="1:15" ht="12.75">
      <c r="A215" s="177"/>
      <c r="B215" s="179"/>
      <c r="C215" s="231" t="s">
        <v>287</v>
      </c>
      <c r="D215" s="232"/>
      <c r="E215" s="180">
        <v>0</v>
      </c>
      <c r="F215" s="181"/>
      <c r="G215" s="182"/>
      <c r="M215" s="178" t="s">
        <v>287</v>
      </c>
      <c r="O215" s="170"/>
    </row>
    <row r="216" spans="1:15" ht="12.75">
      <c r="A216" s="177"/>
      <c r="B216" s="179"/>
      <c r="C216" s="231" t="s">
        <v>288</v>
      </c>
      <c r="D216" s="232"/>
      <c r="E216" s="180">
        <v>19.27</v>
      </c>
      <c r="F216" s="181"/>
      <c r="G216" s="182"/>
      <c r="M216" s="178" t="s">
        <v>288</v>
      </c>
      <c r="O216" s="170"/>
    </row>
    <row r="217" spans="1:104" ht="12.75">
      <c r="A217" s="171">
        <v>44</v>
      </c>
      <c r="B217" s="172" t="s">
        <v>289</v>
      </c>
      <c r="C217" s="173" t="s">
        <v>290</v>
      </c>
      <c r="D217" s="174" t="s">
        <v>104</v>
      </c>
      <c r="E217" s="175">
        <v>82.045</v>
      </c>
      <c r="F217" s="175">
        <v>0</v>
      </c>
      <c r="G217" s="176">
        <f>E217*F217</f>
        <v>0</v>
      </c>
      <c r="O217" s="170">
        <v>2</v>
      </c>
      <c r="AA217" s="146">
        <v>1</v>
      </c>
      <c r="AB217" s="146">
        <v>1</v>
      </c>
      <c r="AC217" s="146">
        <v>1</v>
      </c>
      <c r="AZ217" s="146">
        <v>1</v>
      </c>
      <c r="BA217" s="146">
        <f>IF(AZ217=1,G217,0)</f>
        <v>0</v>
      </c>
      <c r="BB217" s="146">
        <f>IF(AZ217=2,G217,0)</f>
        <v>0</v>
      </c>
      <c r="BC217" s="146">
        <f>IF(AZ217=3,G217,0)</f>
        <v>0</v>
      </c>
      <c r="BD217" s="146">
        <f>IF(AZ217=4,G217,0)</f>
        <v>0</v>
      </c>
      <c r="BE217" s="146">
        <f>IF(AZ217=5,G217,0)</f>
        <v>0</v>
      </c>
      <c r="CA217" s="170">
        <v>1</v>
      </c>
      <c r="CB217" s="170">
        <v>1</v>
      </c>
      <c r="CZ217" s="146">
        <v>0</v>
      </c>
    </row>
    <row r="218" spans="1:15" ht="12.75">
      <c r="A218" s="177"/>
      <c r="B218" s="179"/>
      <c r="C218" s="231" t="s">
        <v>291</v>
      </c>
      <c r="D218" s="232"/>
      <c r="E218" s="180">
        <v>0</v>
      </c>
      <c r="F218" s="181"/>
      <c r="G218" s="182"/>
      <c r="M218" s="178" t="s">
        <v>291</v>
      </c>
      <c r="O218" s="170"/>
    </row>
    <row r="219" spans="1:15" ht="12.75">
      <c r="A219" s="177"/>
      <c r="B219" s="179"/>
      <c r="C219" s="231" t="s">
        <v>292</v>
      </c>
      <c r="D219" s="232"/>
      <c r="E219" s="180">
        <v>0</v>
      </c>
      <c r="F219" s="181"/>
      <c r="G219" s="182"/>
      <c r="M219" s="178" t="s">
        <v>292</v>
      </c>
      <c r="O219" s="170"/>
    </row>
    <row r="220" spans="1:15" ht="12.75">
      <c r="A220" s="177"/>
      <c r="B220" s="179"/>
      <c r="C220" s="231" t="s">
        <v>282</v>
      </c>
      <c r="D220" s="232"/>
      <c r="E220" s="180">
        <v>0</v>
      </c>
      <c r="F220" s="181"/>
      <c r="G220" s="182"/>
      <c r="M220" s="178" t="s">
        <v>282</v>
      </c>
      <c r="O220" s="170"/>
    </row>
    <row r="221" spans="1:15" ht="12.75">
      <c r="A221" s="177"/>
      <c r="B221" s="179"/>
      <c r="C221" s="231" t="s">
        <v>283</v>
      </c>
      <c r="D221" s="232"/>
      <c r="E221" s="180">
        <v>0</v>
      </c>
      <c r="F221" s="181"/>
      <c r="G221" s="182"/>
      <c r="M221" s="178" t="s">
        <v>283</v>
      </c>
      <c r="O221" s="170"/>
    </row>
    <row r="222" spans="1:15" ht="12.75">
      <c r="A222" s="177"/>
      <c r="B222" s="179"/>
      <c r="C222" s="231" t="s">
        <v>284</v>
      </c>
      <c r="D222" s="232"/>
      <c r="E222" s="180">
        <v>43.795</v>
      </c>
      <c r="F222" s="181"/>
      <c r="G222" s="182"/>
      <c r="M222" s="178" t="s">
        <v>284</v>
      </c>
      <c r="O222" s="170"/>
    </row>
    <row r="223" spans="1:15" ht="12.75">
      <c r="A223" s="177"/>
      <c r="B223" s="179"/>
      <c r="C223" s="231" t="s">
        <v>285</v>
      </c>
      <c r="D223" s="232"/>
      <c r="E223" s="180">
        <v>0</v>
      </c>
      <c r="F223" s="181"/>
      <c r="G223" s="182"/>
      <c r="M223" s="178" t="s">
        <v>285</v>
      </c>
      <c r="O223" s="170"/>
    </row>
    <row r="224" spans="1:15" ht="12.75">
      <c r="A224" s="177"/>
      <c r="B224" s="179"/>
      <c r="C224" s="231" t="s">
        <v>286</v>
      </c>
      <c r="D224" s="232"/>
      <c r="E224" s="180">
        <v>18.98</v>
      </c>
      <c r="F224" s="181"/>
      <c r="G224" s="182"/>
      <c r="M224" s="178" t="s">
        <v>286</v>
      </c>
      <c r="O224" s="170"/>
    </row>
    <row r="225" spans="1:15" ht="12.75">
      <c r="A225" s="177"/>
      <c r="B225" s="179"/>
      <c r="C225" s="231" t="s">
        <v>287</v>
      </c>
      <c r="D225" s="232"/>
      <c r="E225" s="180">
        <v>0</v>
      </c>
      <c r="F225" s="181"/>
      <c r="G225" s="182"/>
      <c r="M225" s="178" t="s">
        <v>287</v>
      </c>
      <c r="O225" s="170"/>
    </row>
    <row r="226" spans="1:15" ht="12.75">
      <c r="A226" s="177"/>
      <c r="B226" s="179"/>
      <c r="C226" s="231" t="s">
        <v>288</v>
      </c>
      <c r="D226" s="232"/>
      <c r="E226" s="180">
        <v>19.27</v>
      </c>
      <c r="F226" s="181"/>
      <c r="G226" s="182"/>
      <c r="M226" s="178" t="s">
        <v>288</v>
      </c>
      <c r="O226" s="170"/>
    </row>
    <row r="227" spans="1:104" ht="22.5">
      <c r="A227" s="171">
        <v>45</v>
      </c>
      <c r="B227" s="204" t="s">
        <v>293</v>
      </c>
      <c r="C227" s="205" t="s">
        <v>294</v>
      </c>
      <c r="D227" s="206" t="s">
        <v>87</v>
      </c>
      <c r="E227" s="175">
        <v>183.54</v>
      </c>
      <c r="F227" s="175">
        <v>0</v>
      </c>
      <c r="G227" s="176">
        <f>E227*F227</f>
        <v>0</v>
      </c>
      <c r="O227" s="170">
        <v>2</v>
      </c>
      <c r="AA227" s="146">
        <v>1</v>
      </c>
      <c r="AB227" s="146">
        <v>1</v>
      </c>
      <c r="AC227" s="146">
        <v>1</v>
      </c>
      <c r="AZ227" s="146">
        <v>1</v>
      </c>
      <c r="BA227" s="146">
        <f>IF(AZ227=1,G227,0)</f>
        <v>0</v>
      </c>
      <c r="BB227" s="146">
        <f>IF(AZ227=2,G227,0)</f>
        <v>0</v>
      </c>
      <c r="BC227" s="146">
        <f>IF(AZ227=3,G227,0)</f>
        <v>0</v>
      </c>
      <c r="BD227" s="146">
        <f>IF(AZ227=4,G227,0)</f>
        <v>0</v>
      </c>
      <c r="BE227" s="146">
        <f>IF(AZ227=5,G227,0)</f>
        <v>0</v>
      </c>
      <c r="CA227" s="170">
        <v>1</v>
      </c>
      <c r="CB227" s="170">
        <v>1</v>
      </c>
      <c r="CZ227" s="146">
        <v>0</v>
      </c>
    </row>
    <row r="228" spans="1:15" ht="12.75">
      <c r="A228" s="177"/>
      <c r="B228" s="179"/>
      <c r="C228" s="231" t="s">
        <v>295</v>
      </c>
      <c r="D228" s="232"/>
      <c r="E228" s="180">
        <v>0</v>
      </c>
      <c r="F228" s="181"/>
      <c r="G228" s="182"/>
      <c r="M228" s="178" t="s">
        <v>295</v>
      </c>
      <c r="O228" s="170"/>
    </row>
    <row r="229" spans="1:15" ht="12.75">
      <c r="A229" s="177"/>
      <c r="B229" s="179"/>
      <c r="C229" s="231" t="s">
        <v>296</v>
      </c>
      <c r="D229" s="232"/>
      <c r="E229" s="180">
        <v>0</v>
      </c>
      <c r="F229" s="181"/>
      <c r="G229" s="182"/>
      <c r="M229" s="178" t="s">
        <v>296</v>
      </c>
      <c r="O229" s="170"/>
    </row>
    <row r="230" spans="1:15" ht="12.75">
      <c r="A230" s="177"/>
      <c r="B230" s="179"/>
      <c r="C230" s="231" t="s">
        <v>297</v>
      </c>
      <c r="D230" s="232"/>
      <c r="E230" s="180">
        <v>0</v>
      </c>
      <c r="F230" s="181"/>
      <c r="G230" s="182"/>
      <c r="M230" s="178" t="s">
        <v>297</v>
      </c>
      <c r="O230" s="170"/>
    </row>
    <row r="231" spans="1:15" ht="12.75">
      <c r="A231" s="177"/>
      <c r="B231" s="179"/>
      <c r="C231" s="231" t="s">
        <v>298</v>
      </c>
      <c r="D231" s="232"/>
      <c r="E231" s="180">
        <v>0</v>
      </c>
      <c r="F231" s="181"/>
      <c r="G231" s="182"/>
      <c r="M231" s="178" t="s">
        <v>298</v>
      </c>
      <c r="O231" s="170"/>
    </row>
    <row r="232" spans="1:15" ht="12.75">
      <c r="A232" s="177"/>
      <c r="B232" s="179"/>
      <c r="C232" s="231" t="s">
        <v>299</v>
      </c>
      <c r="D232" s="232"/>
      <c r="E232" s="180">
        <v>0</v>
      </c>
      <c r="F232" s="181"/>
      <c r="G232" s="182"/>
      <c r="M232" s="178" t="s">
        <v>299</v>
      </c>
      <c r="O232" s="170"/>
    </row>
    <row r="233" spans="1:15" ht="12.75">
      <c r="A233" s="177"/>
      <c r="B233" s="179"/>
      <c r="C233" s="231" t="s">
        <v>300</v>
      </c>
      <c r="D233" s="232"/>
      <c r="E233" s="180">
        <v>0</v>
      </c>
      <c r="F233" s="181"/>
      <c r="G233" s="182"/>
      <c r="M233" s="178" t="s">
        <v>300</v>
      </c>
      <c r="O233" s="170"/>
    </row>
    <row r="234" spans="1:15" ht="12.75">
      <c r="A234" s="177"/>
      <c r="B234" s="179"/>
      <c r="C234" s="231" t="s">
        <v>301</v>
      </c>
      <c r="D234" s="232"/>
      <c r="E234" s="180">
        <v>183.54</v>
      </c>
      <c r="F234" s="181"/>
      <c r="G234" s="182"/>
      <c r="M234" s="178" t="s">
        <v>301</v>
      </c>
      <c r="O234" s="170"/>
    </row>
    <row r="235" spans="1:104" ht="22.5">
      <c r="A235" s="171">
        <v>46</v>
      </c>
      <c r="B235" s="204" t="s">
        <v>302</v>
      </c>
      <c r="C235" s="205" t="s">
        <v>303</v>
      </c>
      <c r="D235" s="206" t="s">
        <v>87</v>
      </c>
      <c r="E235" s="175">
        <v>496.15</v>
      </c>
      <c r="F235" s="175">
        <v>0</v>
      </c>
      <c r="G235" s="176">
        <f>E235*F235</f>
        <v>0</v>
      </c>
      <c r="O235" s="170">
        <v>2</v>
      </c>
      <c r="AA235" s="146">
        <v>1</v>
      </c>
      <c r="AB235" s="146">
        <v>1</v>
      </c>
      <c r="AC235" s="146">
        <v>1</v>
      </c>
      <c r="AZ235" s="146">
        <v>1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0">
        <v>1</v>
      </c>
      <c r="CB235" s="170">
        <v>1</v>
      </c>
      <c r="CZ235" s="146">
        <v>0</v>
      </c>
    </row>
    <row r="236" spans="1:15" ht="12.75">
      <c r="A236" s="177"/>
      <c r="B236" s="179"/>
      <c r="C236" s="231" t="s">
        <v>295</v>
      </c>
      <c r="D236" s="232"/>
      <c r="E236" s="180">
        <v>0</v>
      </c>
      <c r="F236" s="181"/>
      <c r="G236" s="182"/>
      <c r="M236" s="178" t="s">
        <v>295</v>
      </c>
      <c r="O236" s="170"/>
    </row>
    <row r="237" spans="1:15" ht="12.75">
      <c r="A237" s="177"/>
      <c r="B237" s="179"/>
      <c r="C237" s="231" t="s">
        <v>296</v>
      </c>
      <c r="D237" s="232"/>
      <c r="E237" s="180">
        <v>0</v>
      </c>
      <c r="F237" s="181"/>
      <c r="G237" s="182"/>
      <c r="M237" s="178" t="s">
        <v>296</v>
      </c>
      <c r="O237" s="170"/>
    </row>
    <row r="238" spans="1:15" ht="12.75">
      <c r="A238" s="177"/>
      <c r="B238" s="179"/>
      <c r="C238" s="231" t="s">
        <v>297</v>
      </c>
      <c r="D238" s="232"/>
      <c r="E238" s="180">
        <v>0</v>
      </c>
      <c r="F238" s="181"/>
      <c r="G238" s="182"/>
      <c r="M238" s="178" t="s">
        <v>297</v>
      </c>
      <c r="O238" s="170"/>
    </row>
    <row r="239" spans="1:15" ht="12.75">
      <c r="A239" s="177"/>
      <c r="B239" s="179"/>
      <c r="C239" s="231" t="s">
        <v>304</v>
      </c>
      <c r="D239" s="232"/>
      <c r="E239" s="180">
        <v>0</v>
      </c>
      <c r="F239" s="181"/>
      <c r="G239" s="182"/>
      <c r="M239" s="178" t="s">
        <v>304</v>
      </c>
      <c r="O239" s="170"/>
    </row>
    <row r="240" spans="1:15" ht="12.75">
      <c r="A240" s="177"/>
      <c r="B240" s="179"/>
      <c r="C240" s="231" t="s">
        <v>299</v>
      </c>
      <c r="D240" s="232"/>
      <c r="E240" s="180">
        <v>0</v>
      </c>
      <c r="F240" s="181"/>
      <c r="G240" s="182"/>
      <c r="M240" s="178" t="s">
        <v>299</v>
      </c>
      <c r="O240" s="170"/>
    </row>
    <row r="241" spans="1:15" ht="12.75">
      <c r="A241" s="177"/>
      <c r="B241" s="179"/>
      <c r="C241" s="231" t="s">
        <v>300</v>
      </c>
      <c r="D241" s="232"/>
      <c r="E241" s="180">
        <v>0</v>
      </c>
      <c r="F241" s="181"/>
      <c r="G241" s="182"/>
      <c r="M241" s="178" t="s">
        <v>300</v>
      </c>
      <c r="O241" s="170"/>
    </row>
    <row r="242" spans="1:15" ht="12.75">
      <c r="A242" s="177"/>
      <c r="B242" s="179"/>
      <c r="C242" s="231" t="s">
        <v>270</v>
      </c>
      <c r="D242" s="232"/>
      <c r="E242" s="180">
        <v>496.15</v>
      </c>
      <c r="F242" s="181"/>
      <c r="G242" s="182"/>
      <c r="M242" s="178" t="s">
        <v>270</v>
      </c>
      <c r="O242" s="170"/>
    </row>
    <row r="243" spans="1:104" ht="22.5">
      <c r="A243" s="171">
        <v>47</v>
      </c>
      <c r="B243" s="204" t="s">
        <v>305</v>
      </c>
      <c r="C243" s="205" t="s">
        <v>1038</v>
      </c>
      <c r="D243" s="206" t="s">
        <v>87</v>
      </c>
      <c r="E243" s="175">
        <v>19.48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0">
        <v>1</v>
      </c>
      <c r="CB243" s="170">
        <v>1</v>
      </c>
      <c r="CZ243" s="146">
        <v>0</v>
      </c>
    </row>
    <row r="244" spans="1:15" ht="12.75">
      <c r="A244" s="177"/>
      <c r="B244" s="179"/>
      <c r="C244" s="231" t="s">
        <v>306</v>
      </c>
      <c r="D244" s="232"/>
      <c r="E244" s="180">
        <v>19.48</v>
      </c>
      <c r="F244" s="181"/>
      <c r="G244" s="182"/>
      <c r="M244" s="178" t="s">
        <v>306</v>
      </c>
      <c r="O244" s="170"/>
    </row>
    <row r="245" spans="1:104" ht="22.5">
      <c r="A245" s="171">
        <v>48</v>
      </c>
      <c r="B245" s="204" t="s">
        <v>307</v>
      </c>
      <c r="C245" s="205" t="s">
        <v>308</v>
      </c>
      <c r="D245" s="206" t="s">
        <v>87</v>
      </c>
      <c r="E245" s="175">
        <v>86.52</v>
      </c>
      <c r="F245" s="175">
        <v>0</v>
      </c>
      <c r="G245" s="176">
        <f>E245*F245</f>
        <v>0</v>
      </c>
      <c r="O245" s="170">
        <v>2</v>
      </c>
      <c r="AA245" s="146">
        <v>1</v>
      </c>
      <c r="AB245" s="146">
        <v>1</v>
      </c>
      <c r="AC245" s="146">
        <v>1</v>
      </c>
      <c r="AZ245" s="146">
        <v>1</v>
      </c>
      <c r="BA245" s="146">
        <f>IF(AZ245=1,G245,0)</f>
        <v>0</v>
      </c>
      <c r="BB245" s="146">
        <f>IF(AZ245=2,G245,0)</f>
        <v>0</v>
      </c>
      <c r="BC245" s="146">
        <f>IF(AZ245=3,G245,0)</f>
        <v>0</v>
      </c>
      <c r="BD245" s="146">
        <f>IF(AZ245=4,G245,0)</f>
        <v>0</v>
      </c>
      <c r="BE245" s="146">
        <f>IF(AZ245=5,G245,0)</f>
        <v>0</v>
      </c>
      <c r="CA245" s="170">
        <v>1</v>
      </c>
      <c r="CB245" s="170">
        <v>1</v>
      </c>
      <c r="CZ245" s="146">
        <v>0</v>
      </c>
    </row>
    <row r="246" spans="1:15" ht="12.75">
      <c r="A246" s="177"/>
      <c r="B246" s="179"/>
      <c r="C246" s="231" t="s">
        <v>309</v>
      </c>
      <c r="D246" s="232"/>
      <c r="E246" s="180">
        <v>61.55</v>
      </c>
      <c r="F246" s="181"/>
      <c r="G246" s="182"/>
      <c r="M246" s="178" t="s">
        <v>309</v>
      </c>
      <c r="O246" s="170"/>
    </row>
    <row r="247" spans="1:15" ht="12.75">
      <c r="A247" s="177"/>
      <c r="B247" s="179"/>
      <c r="C247" s="231" t="s">
        <v>310</v>
      </c>
      <c r="D247" s="232"/>
      <c r="E247" s="180">
        <v>24.97</v>
      </c>
      <c r="F247" s="181"/>
      <c r="G247" s="182"/>
      <c r="M247" s="178" t="s">
        <v>310</v>
      </c>
      <c r="O247" s="170"/>
    </row>
    <row r="248" spans="1:104" ht="22.5">
      <c r="A248" s="171">
        <v>49</v>
      </c>
      <c r="B248" s="204" t="s">
        <v>311</v>
      </c>
      <c r="C248" s="205" t="s">
        <v>312</v>
      </c>
      <c r="D248" s="206" t="s">
        <v>87</v>
      </c>
      <c r="E248" s="175">
        <v>34.97</v>
      </c>
      <c r="F248" s="175">
        <v>0</v>
      </c>
      <c r="G248" s="176">
        <f>E248*F248</f>
        <v>0</v>
      </c>
      <c r="O248" s="170">
        <v>2</v>
      </c>
      <c r="AA248" s="146">
        <v>1</v>
      </c>
      <c r="AB248" s="146">
        <v>1</v>
      </c>
      <c r="AC248" s="146">
        <v>1</v>
      </c>
      <c r="AZ248" s="146">
        <v>1</v>
      </c>
      <c r="BA248" s="146">
        <f>IF(AZ248=1,G248,0)</f>
        <v>0</v>
      </c>
      <c r="BB248" s="146">
        <f>IF(AZ248=2,G248,0)</f>
        <v>0</v>
      </c>
      <c r="BC248" s="146">
        <f>IF(AZ248=3,G248,0)</f>
        <v>0</v>
      </c>
      <c r="BD248" s="146">
        <f>IF(AZ248=4,G248,0)</f>
        <v>0</v>
      </c>
      <c r="BE248" s="146">
        <f>IF(AZ248=5,G248,0)</f>
        <v>0</v>
      </c>
      <c r="CA248" s="170">
        <v>1</v>
      </c>
      <c r="CB248" s="170">
        <v>1</v>
      </c>
      <c r="CZ248" s="146">
        <v>0</v>
      </c>
    </row>
    <row r="249" spans="1:15" ht="12.75">
      <c r="A249" s="177"/>
      <c r="B249" s="179"/>
      <c r="C249" s="231" t="s">
        <v>295</v>
      </c>
      <c r="D249" s="232"/>
      <c r="E249" s="180">
        <v>0</v>
      </c>
      <c r="F249" s="181"/>
      <c r="G249" s="182"/>
      <c r="M249" s="178" t="s">
        <v>295</v>
      </c>
      <c r="O249" s="170"/>
    </row>
    <row r="250" spans="1:15" ht="12.75">
      <c r="A250" s="177"/>
      <c r="B250" s="179"/>
      <c r="C250" s="231" t="s">
        <v>296</v>
      </c>
      <c r="D250" s="232"/>
      <c r="E250" s="180">
        <v>0</v>
      </c>
      <c r="F250" s="181"/>
      <c r="G250" s="182"/>
      <c r="M250" s="178" t="s">
        <v>296</v>
      </c>
      <c r="O250" s="170"/>
    </row>
    <row r="251" spans="1:15" ht="12.75">
      <c r="A251" s="177"/>
      <c r="B251" s="179"/>
      <c r="C251" s="231" t="s">
        <v>297</v>
      </c>
      <c r="D251" s="232"/>
      <c r="E251" s="180">
        <v>0</v>
      </c>
      <c r="F251" s="181"/>
      <c r="G251" s="182"/>
      <c r="M251" s="178" t="s">
        <v>297</v>
      </c>
      <c r="O251" s="170"/>
    </row>
    <row r="252" spans="1:15" ht="12.75">
      <c r="A252" s="177"/>
      <c r="B252" s="179"/>
      <c r="C252" s="231" t="s">
        <v>313</v>
      </c>
      <c r="D252" s="232"/>
      <c r="E252" s="180">
        <v>0</v>
      </c>
      <c r="F252" s="181"/>
      <c r="G252" s="182"/>
      <c r="M252" s="178" t="s">
        <v>313</v>
      </c>
      <c r="O252" s="170"/>
    </row>
    <row r="253" spans="1:15" ht="12.75">
      <c r="A253" s="177"/>
      <c r="B253" s="179"/>
      <c r="C253" s="231" t="s">
        <v>300</v>
      </c>
      <c r="D253" s="232"/>
      <c r="E253" s="180">
        <v>0</v>
      </c>
      <c r="F253" s="181"/>
      <c r="G253" s="182"/>
      <c r="M253" s="178" t="s">
        <v>300</v>
      </c>
      <c r="O253" s="170"/>
    </row>
    <row r="254" spans="1:15" ht="12.75">
      <c r="A254" s="177"/>
      <c r="B254" s="179"/>
      <c r="C254" s="231" t="s">
        <v>266</v>
      </c>
      <c r="D254" s="232"/>
      <c r="E254" s="180">
        <v>34.97</v>
      </c>
      <c r="F254" s="181"/>
      <c r="G254" s="182"/>
      <c r="M254" s="178" t="s">
        <v>266</v>
      </c>
      <c r="O254" s="170"/>
    </row>
    <row r="255" spans="1:104" ht="22.5">
      <c r="A255" s="171">
        <v>50</v>
      </c>
      <c r="B255" s="204" t="s">
        <v>314</v>
      </c>
      <c r="C255" s="205" t="s">
        <v>315</v>
      </c>
      <c r="D255" s="206" t="s">
        <v>87</v>
      </c>
      <c r="E255" s="175">
        <v>21.25</v>
      </c>
      <c r="F255" s="175">
        <v>0</v>
      </c>
      <c r="G255" s="176">
        <f>E255*F255</f>
        <v>0</v>
      </c>
      <c r="O255" s="170">
        <v>2</v>
      </c>
      <c r="AA255" s="146">
        <v>1</v>
      </c>
      <c r="AB255" s="146">
        <v>1</v>
      </c>
      <c r="AC255" s="146">
        <v>1</v>
      </c>
      <c r="AZ255" s="146">
        <v>1</v>
      </c>
      <c r="BA255" s="146">
        <f>IF(AZ255=1,G255,0)</f>
        <v>0</v>
      </c>
      <c r="BB255" s="146">
        <f>IF(AZ255=2,G255,0)</f>
        <v>0</v>
      </c>
      <c r="BC255" s="146">
        <f>IF(AZ255=3,G255,0)</f>
        <v>0</v>
      </c>
      <c r="BD255" s="146">
        <f>IF(AZ255=4,G255,0)</f>
        <v>0</v>
      </c>
      <c r="BE255" s="146">
        <f>IF(AZ255=5,G255,0)</f>
        <v>0</v>
      </c>
      <c r="CA255" s="170">
        <v>1</v>
      </c>
      <c r="CB255" s="170">
        <v>1</v>
      </c>
      <c r="CZ255" s="146">
        <v>0</v>
      </c>
    </row>
    <row r="256" spans="1:15" ht="12.75">
      <c r="A256" s="177"/>
      <c r="B256" s="179"/>
      <c r="C256" s="231" t="s">
        <v>295</v>
      </c>
      <c r="D256" s="232"/>
      <c r="E256" s="180">
        <v>0</v>
      </c>
      <c r="F256" s="181"/>
      <c r="G256" s="182"/>
      <c r="M256" s="178" t="s">
        <v>295</v>
      </c>
      <c r="O256" s="170"/>
    </row>
    <row r="257" spans="1:15" ht="12.75">
      <c r="A257" s="177"/>
      <c r="B257" s="179"/>
      <c r="C257" s="231" t="s">
        <v>296</v>
      </c>
      <c r="D257" s="232"/>
      <c r="E257" s="180">
        <v>0</v>
      </c>
      <c r="F257" s="181"/>
      <c r="G257" s="182"/>
      <c r="M257" s="178" t="s">
        <v>296</v>
      </c>
      <c r="O257" s="170"/>
    </row>
    <row r="258" spans="1:15" ht="12.75">
      <c r="A258" s="177"/>
      <c r="B258" s="179"/>
      <c r="C258" s="231" t="s">
        <v>297</v>
      </c>
      <c r="D258" s="232"/>
      <c r="E258" s="180">
        <v>0</v>
      </c>
      <c r="F258" s="181"/>
      <c r="G258" s="182"/>
      <c r="M258" s="178" t="s">
        <v>297</v>
      </c>
      <c r="O258" s="170"/>
    </row>
    <row r="259" spans="1:15" ht="12.75">
      <c r="A259" s="177"/>
      <c r="B259" s="179"/>
      <c r="C259" s="231" t="s">
        <v>304</v>
      </c>
      <c r="D259" s="232"/>
      <c r="E259" s="180">
        <v>0</v>
      </c>
      <c r="F259" s="181"/>
      <c r="G259" s="182"/>
      <c r="M259" s="178" t="s">
        <v>304</v>
      </c>
      <c r="O259" s="170"/>
    </row>
    <row r="260" spans="1:15" ht="12.75">
      <c r="A260" s="177"/>
      <c r="B260" s="179"/>
      <c r="C260" s="231" t="s">
        <v>300</v>
      </c>
      <c r="D260" s="232"/>
      <c r="E260" s="180">
        <v>0</v>
      </c>
      <c r="F260" s="181"/>
      <c r="G260" s="182"/>
      <c r="M260" s="178" t="s">
        <v>300</v>
      </c>
      <c r="O260" s="170"/>
    </row>
    <row r="261" spans="1:15" ht="12.75">
      <c r="A261" s="177"/>
      <c r="B261" s="179"/>
      <c r="C261" s="231" t="s">
        <v>316</v>
      </c>
      <c r="D261" s="232"/>
      <c r="E261" s="180">
        <v>21.25</v>
      </c>
      <c r="F261" s="181"/>
      <c r="G261" s="182"/>
      <c r="M261" s="178" t="s">
        <v>316</v>
      </c>
      <c r="O261" s="170"/>
    </row>
    <row r="262" spans="1:104" ht="12.75">
      <c r="A262" s="171">
        <v>51</v>
      </c>
      <c r="B262" s="172" t="s">
        <v>317</v>
      </c>
      <c r="C262" s="173" t="s">
        <v>318</v>
      </c>
      <c r="D262" s="174" t="s">
        <v>87</v>
      </c>
      <c r="E262" s="175">
        <v>21.417</v>
      </c>
      <c r="F262" s="175">
        <v>0</v>
      </c>
      <c r="G262" s="176">
        <f>E262*F262</f>
        <v>0</v>
      </c>
      <c r="O262" s="170">
        <v>2</v>
      </c>
      <c r="AA262" s="146">
        <v>1</v>
      </c>
      <c r="AB262" s="146">
        <v>1</v>
      </c>
      <c r="AC262" s="146">
        <v>1</v>
      </c>
      <c r="AZ262" s="146">
        <v>1</v>
      </c>
      <c r="BA262" s="146">
        <f>IF(AZ262=1,G262,0)</f>
        <v>0</v>
      </c>
      <c r="BB262" s="146">
        <f>IF(AZ262=2,G262,0)</f>
        <v>0</v>
      </c>
      <c r="BC262" s="146">
        <f>IF(AZ262=3,G262,0)</f>
        <v>0</v>
      </c>
      <c r="BD262" s="146">
        <f>IF(AZ262=4,G262,0)</f>
        <v>0</v>
      </c>
      <c r="BE262" s="146">
        <f>IF(AZ262=5,G262,0)</f>
        <v>0</v>
      </c>
      <c r="CA262" s="170">
        <v>1</v>
      </c>
      <c r="CB262" s="170">
        <v>1</v>
      </c>
      <c r="CZ262" s="146">
        <v>0</v>
      </c>
    </row>
    <row r="263" spans="1:15" ht="12.75">
      <c r="A263" s="177"/>
      <c r="B263" s="179"/>
      <c r="C263" s="231" t="s">
        <v>319</v>
      </c>
      <c r="D263" s="232"/>
      <c r="E263" s="180">
        <v>21.417</v>
      </c>
      <c r="F263" s="181"/>
      <c r="G263" s="182"/>
      <c r="M263" s="178" t="s">
        <v>319</v>
      </c>
      <c r="O263" s="170"/>
    </row>
    <row r="264" spans="1:104" ht="12.75">
      <c r="A264" s="171">
        <v>52</v>
      </c>
      <c r="B264" s="172" t="s">
        <v>320</v>
      </c>
      <c r="C264" s="173" t="s">
        <v>321</v>
      </c>
      <c r="D264" s="174" t="s">
        <v>87</v>
      </c>
      <c r="E264" s="175">
        <v>21.417</v>
      </c>
      <c r="F264" s="175">
        <v>0</v>
      </c>
      <c r="G264" s="176">
        <f>E264*F264</f>
        <v>0</v>
      </c>
      <c r="O264" s="170">
        <v>2</v>
      </c>
      <c r="AA264" s="146">
        <v>1</v>
      </c>
      <c r="AB264" s="146">
        <v>1</v>
      </c>
      <c r="AC264" s="146">
        <v>1</v>
      </c>
      <c r="AZ264" s="146">
        <v>1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0">
        <v>1</v>
      </c>
      <c r="CB264" s="170">
        <v>1</v>
      </c>
      <c r="CZ264" s="146">
        <v>0</v>
      </c>
    </row>
    <row r="265" spans="1:15" ht="12.75">
      <c r="A265" s="177"/>
      <c r="B265" s="179"/>
      <c r="C265" s="231" t="s">
        <v>319</v>
      </c>
      <c r="D265" s="232"/>
      <c r="E265" s="180">
        <v>21.417</v>
      </c>
      <c r="F265" s="181"/>
      <c r="G265" s="182"/>
      <c r="M265" s="178" t="s">
        <v>319</v>
      </c>
      <c r="O265" s="170"/>
    </row>
    <row r="266" spans="1:104" ht="12.75">
      <c r="A266" s="171">
        <v>53</v>
      </c>
      <c r="B266" s="172" t="s">
        <v>322</v>
      </c>
      <c r="C266" s="173" t="s">
        <v>323</v>
      </c>
      <c r="D266" s="174" t="s">
        <v>87</v>
      </c>
      <c r="E266" s="175">
        <v>493.0047</v>
      </c>
      <c r="F266" s="175">
        <v>0</v>
      </c>
      <c r="G266" s="176">
        <f>E266*F266</f>
        <v>0</v>
      </c>
      <c r="O266" s="170">
        <v>2</v>
      </c>
      <c r="AA266" s="146">
        <v>1</v>
      </c>
      <c r="AB266" s="146">
        <v>1</v>
      </c>
      <c r="AC266" s="146">
        <v>1</v>
      </c>
      <c r="AZ266" s="146">
        <v>1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0">
        <v>1</v>
      </c>
      <c r="CB266" s="170">
        <v>1</v>
      </c>
      <c r="CZ266" s="146">
        <v>0</v>
      </c>
    </row>
    <row r="267" spans="1:15" ht="12.75">
      <c r="A267" s="177"/>
      <c r="B267" s="179"/>
      <c r="C267" s="231" t="s">
        <v>269</v>
      </c>
      <c r="D267" s="232"/>
      <c r="E267" s="180">
        <v>0</v>
      </c>
      <c r="F267" s="181"/>
      <c r="G267" s="182"/>
      <c r="M267" s="178" t="s">
        <v>269</v>
      </c>
      <c r="O267" s="170"/>
    </row>
    <row r="268" spans="1:15" ht="12.75">
      <c r="A268" s="177"/>
      <c r="B268" s="179"/>
      <c r="C268" s="231" t="s">
        <v>270</v>
      </c>
      <c r="D268" s="232"/>
      <c r="E268" s="180">
        <v>496.15</v>
      </c>
      <c r="F268" s="181"/>
      <c r="G268" s="182"/>
      <c r="M268" s="178" t="s">
        <v>270</v>
      </c>
      <c r="O268" s="170"/>
    </row>
    <row r="269" spans="1:15" ht="12.75">
      <c r="A269" s="177"/>
      <c r="B269" s="179"/>
      <c r="C269" s="231" t="s">
        <v>271</v>
      </c>
      <c r="D269" s="232"/>
      <c r="E269" s="180">
        <v>14.44</v>
      </c>
      <c r="F269" s="181"/>
      <c r="G269" s="182"/>
      <c r="M269" s="178" t="s">
        <v>271</v>
      </c>
      <c r="O269" s="170"/>
    </row>
    <row r="270" spans="1:15" ht="12.75">
      <c r="A270" s="177"/>
      <c r="B270" s="179"/>
      <c r="C270" s="231" t="s">
        <v>272</v>
      </c>
      <c r="D270" s="232"/>
      <c r="E270" s="180">
        <v>3.8317</v>
      </c>
      <c r="F270" s="181"/>
      <c r="G270" s="182"/>
      <c r="M270" s="178" t="s">
        <v>272</v>
      </c>
      <c r="O270" s="170"/>
    </row>
    <row r="271" spans="1:15" ht="12.75">
      <c r="A271" s="177"/>
      <c r="B271" s="179"/>
      <c r="C271" s="231" t="s">
        <v>324</v>
      </c>
      <c r="D271" s="232"/>
      <c r="E271" s="180">
        <v>-21.417</v>
      </c>
      <c r="F271" s="181"/>
      <c r="G271" s="182"/>
      <c r="M271" s="178" t="s">
        <v>324</v>
      </c>
      <c r="O271" s="170"/>
    </row>
    <row r="272" spans="1:104" ht="12.75">
      <c r="A272" s="171">
        <v>54</v>
      </c>
      <c r="B272" s="172" t="s">
        <v>325</v>
      </c>
      <c r="C272" s="173" t="s">
        <v>326</v>
      </c>
      <c r="D272" s="174" t="s">
        <v>87</v>
      </c>
      <c r="E272" s="175">
        <v>61.55</v>
      </c>
      <c r="F272" s="175">
        <v>0</v>
      </c>
      <c r="G272" s="176">
        <f>E272*F272</f>
        <v>0</v>
      </c>
      <c r="O272" s="170">
        <v>2</v>
      </c>
      <c r="AA272" s="146">
        <v>1</v>
      </c>
      <c r="AB272" s="146">
        <v>1</v>
      </c>
      <c r="AC272" s="146">
        <v>1</v>
      </c>
      <c r="AZ272" s="146">
        <v>1</v>
      </c>
      <c r="BA272" s="146">
        <f>IF(AZ272=1,G272,0)</f>
        <v>0</v>
      </c>
      <c r="BB272" s="146">
        <f>IF(AZ272=2,G272,0)</f>
        <v>0</v>
      </c>
      <c r="BC272" s="146">
        <f>IF(AZ272=3,G272,0)</f>
        <v>0</v>
      </c>
      <c r="BD272" s="146">
        <f>IF(AZ272=4,G272,0)</f>
        <v>0</v>
      </c>
      <c r="BE272" s="146">
        <f>IF(AZ272=5,G272,0)</f>
        <v>0</v>
      </c>
      <c r="CA272" s="170">
        <v>1</v>
      </c>
      <c r="CB272" s="170">
        <v>1</v>
      </c>
      <c r="CZ272" s="146">
        <v>0</v>
      </c>
    </row>
    <row r="273" spans="1:15" ht="12.75">
      <c r="A273" s="177"/>
      <c r="B273" s="179"/>
      <c r="C273" s="231" t="s">
        <v>309</v>
      </c>
      <c r="D273" s="232"/>
      <c r="E273" s="180">
        <v>61.55</v>
      </c>
      <c r="F273" s="181"/>
      <c r="G273" s="182"/>
      <c r="M273" s="178" t="s">
        <v>309</v>
      </c>
      <c r="O273" s="170"/>
    </row>
    <row r="274" spans="1:104" ht="12.75">
      <c r="A274" s="171">
        <v>55</v>
      </c>
      <c r="B274" s="172" t="s">
        <v>327</v>
      </c>
      <c r="C274" s="173" t="s">
        <v>328</v>
      </c>
      <c r="D274" s="174" t="s">
        <v>87</v>
      </c>
      <c r="E274" s="175">
        <v>4.994</v>
      </c>
      <c r="F274" s="175">
        <v>0</v>
      </c>
      <c r="G274" s="176">
        <f>E274*F274</f>
        <v>0</v>
      </c>
      <c r="O274" s="170">
        <v>2</v>
      </c>
      <c r="AA274" s="146">
        <v>1</v>
      </c>
      <c r="AB274" s="146">
        <v>1</v>
      </c>
      <c r="AC274" s="146">
        <v>1</v>
      </c>
      <c r="AZ274" s="146">
        <v>1</v>
      </c>
      <c r="BA274" s="146">
        <f>IF(AZ274=1,G274,0)</f>
        <v>0</v>
      </c>
      <c r="BB274" s="146">
        <f>IF(AZ274=2,G274,0)</f>
        <v>0</v>
      </c>
      <c r="BC274" s="146">
        <f>IF(AZ274=3,G274,0)</f>
        <v>0</v>
      </c>
      <c r="BD274" s="146">
        <f>IF(AZ274=4,G274,0)</f>
        <v>0</v>
      </c>
      <c r="BE274" s="146">
        <f>IF(AZ274=5,G274,0)</f>
        <v>0</v>
      </c>
      <c r="CA274" s="170">
        <v>1</v>
      </c>
      <c r="CB274" s="170">
        <v>1</v>
      </c>
      <c r="CZ274" s="146">
        <v>0</v>
      </c>
    </row>
    <row r="275" spans="1:15" ht="12.75">
      <c r="A275" s="177"/>
      <c r="B275" s="179"/>
      <c r="C275" s="231" t="s">
        <v>329</v>
      </c>
      <c r="D275" s="232"/>
      <c r="E275" s="180">
        <v>0</v>
      </c>
      <c r="F275" s="181"/>
      <c r="G275" s="182"/>
      <c r="M275" s="178" t="s">
        <v>329</v>
      </c>
      <c r="O275" s="170"/>
    </row>
    <row r="276" spans="1:15" ht="12.75">
      <c r="A276" s="177"/>
      <c r="B276" s="179"/>
      <c r="C276" s="231" t="s">
        <v>330</v>
      </c>
      <c r="D276" s="232"/>
      <c r="E276" s="180">
        <v>4.994</v>
      </c>
      <c r="F276" s="181"/>
      <c r="G276" s="182"/>
      <c r="M276" s="178" t="s">
        <v>330</v>
      </c>
      <c r="O276" s="170"/>
    </row>
    <row r="277" spans="1:104" ht="22.5">
      <c r="A277" s="171">
        <v>56</v>
      </c>
      <c r="B277" s="172" t="s">
        <v>331</v>
      </c>
      <c r="C277" s="173" t="s">
        <v>247</v>
      </c>
      <c r="D277" s="174" t="s">
        <v>87</v>
      </c>
      <c r="E277" s="175">
        <v>99.3529</v>
      </c>
      <c r="F277" s="175">
        <v>0</v>
      </c>
      <c r="G277" s="176">
        <f>E277*F277</f>
        <v>0</v>
      </c>
      <c r="O277" s="170">
        <v>2</v>
      </c>
      <c r="AA277" s="146">
        <v>1</v>
      </c>
      <c r="AB277" s="146">
        <v>1</v>
      </c>
      <c r="AC277" s="146">
        <v>1</v>
      </c>
      <c r="AZ277" s="146">
        <v>1</v>
      </c>
      <c r="BA277" s="146">
        <f>IF(AZ277=1,G277,0)</f>
        <v>0</v>
      </c>
      <c r="BB277" s="146">
        <f>IF(AZ277=2,G277,0)</f>
        <v>0</v>
      </c>
      <c r="BC277" s="146">
        <f>IF(AZ277=3,G277,0)</f>
        <v>0</v>
      </c>
      <c r="BD277" s="146">
        <f>IF(AZ277=4,G277,0)</f>
        <v>0</v>
      </c>
      <c r="BE277" s="146">
        <f>IF(AZ277=5,G277,0)</f>
        <v>0</v>
      </c>
      <c r="CA277" s="170">
        <v>1</v>
      </c>
      <c r="CB277" s="170">
        <v>1</v>
      </c>
      <c r="CZ277" s="146">
        <v>0</v>
      </c>
    </row>
    <row r="278" spans="1:15" ht="12.75">
      <c r="A278" s="177"/>
      <c r="B278" s="179"/>
      <c r="C278" s="231" t="s">
        <v>332</v>
      </c>
      <c r="D278" s="232"/>
      <c r="E278" s="180">
        <v>0</v>
      </c>
      <c r="F278" s="181"/>
      <c r="G278" s="182"/>
      <c r="M278" s="178" t="s">
        <v>332</v>
      </c>
      <c r="O278" s="170"/>
    </row>
    <row r="279" spans="1:15" ht="12.75">
      <c r="A279" s="177"/>
      <c r="B279" s="179"/>
      <c r="C279" s="231" t="s">
        <v>333</v>
      </c>
      <c r="D279" s="232"/>
      <c r="E279" s="180">
        <v>0</v>
      </c>
      <c r="F279" s="181"/>
      <c r="G279" s="182"/>
      <c r="M279" s="178" t="s">
        <v>333</v>
      </c>
      <c r="O279" s="170"/>
    </row>
    <row r="280" spans="1:15" ht="12.75">
      <c r="A280" s="177"/>
      <c r="B280" s="179"/>
      <c r="C280" s="231" t="s">
        <v>334</v>
      </c>
      <c r="D280" s="232"/>
      <c r="E280" s="180">
        <v>6.6</v>
      </c>
      <c r="F280" s="181"/>
      <c r="G280" s="182"/>
      <c r="M280" s="178" t="s">
        <v>334</v>
      </c>
      <c r="O280" s="170"/>
    </row>
    <row r="281" spans="1:15" ht="12.75">
      <c r="A281" s="177"/>
      <c r="B281" s="179"/>
      <c r="C281" s="231" t="s">
        <v>335</v>
      </c>
      <c r="D281" s="232"/>
      <c r="E281" s="180">
        <v>1.65</v>
      </c>
      <c r="F281" s="181"/>
      <c r="G281" s="182"/>
      <c r="M281" s="178" t="s">
        <v>335</v>
      </c>
      <c r="O281" s="170"/>
    </row>
    <row r="282" spans="1:15" ht="12.75">
      <c r="A282" s="177"/>
      <c r="B282" s="179"/>
      <c r="C282" s="231" t="s">
        <v>336</v>
      </c>
      <c r="D282" s="232"/>
      <c r="E282" s="180">
        <v>0.2904</v>
      </c>
      <c r="F282" s="181"/>
      <c r="G282" s="182"/>
      <c r="M282" s="178" t="s">
        <v>336</v>
      </c>
      <c r="O282" s="170"/>
    </row>
    <row r="283" spans="1:15" ht="12.75">
      <c r="A283" s="177"/>
      <c r="B283" s="179"/>
      <c r="C283" s="231" t="s">
        <v>337</v>
      </c>
      <c r="D283" s="232"/>
      <c r="E283" s="180">
        <v>0.4455</v>
      </c>
      <c r="F283" s="181"/>
      <c r="G283" s="182"/>
      <c r="M283" s="178" t="s">
        <v>337</v>
      </c>
      <c r="O283" s="170"/>
    </row>
    <row r="284" spans="1:15" ht="12.75">
      <c r="A284" s="177"/>
      <c r="B284" s="179"/>
      <c r="C284" s="231" t="s">
        <v>95</v>
      </c>
      <c r="D284" s="232"/>
      <c r="E284" s="180">
        <v>0</v>
      </c>
      <c r="F284" s="181"/>
      <c r="G284" s="182"/>
      <c r="M284" s="178" t="s">
        <v>95</v>
      </c>
      <c r="O284" s="170"/>
    </row>
    <row r="285" spans="1:15" ht="12.75">
      <c r="A285" s="177"/>
      <c r="B285" s="179"/>
      <c r="C285" s="231" t="s">
        <v>89</v>
      </c>
      <c r="D285" s="232"/>
      <c r="E285" s="180">
        <v>0</v>
      </c>
      <c r="F285" s="181"/>
      <c r="G285" s="182"/>
      <c r="M285" s="178" t="s">
        <v>89</v>
      </c>
      <c r="O285" s="170"/>
    </row>
    <row r="286" spans="1:15" ht="12.75">
      <c r="A286" s="177"/>
      <c r="B286" s="179"/>
      <c r="C286" s="231" t="s">
        <v>338</v>
      </c>
      <c r="D286" s="232"/>
      <c r="E286" s="180">
        <v>16.8448</v>
      </c>
      <c r="F286" s="181"/>
      <c r="G286" s="182"/>
      <c r="M286" s="178" t="s">
        <v>338</v>
      </c>
      <c r="O286" s="170"/>
    </row>
    <row r="287" spans="1:15" ht="12.75">
      <c r="A287" s="177"/>
      <c r="B287" s="179"/>
      <c r="C287" s="231" t="s">
        <v>339</v>
      </c>
      <c r="D287" s="232"/>
      <c r="E287" s="180">
        <v>1.95</v>
      </c>
      <c r="F287" s="181"/>
      <c r="G287" s="182"/>
      <c r="M287" s="178" t="s">
        <v>339</v>
      </c>
      <c r="O287" s="170"/>
    </row>
    <row r="288" spans="1:15" ht="22.5">
      <c r="A288" s="177"/>
      <c r="B288" s="179"/>
      <c r="C288" s="231" t="s">
        <v>340</v>
      </c>
      <c r="D288" s="232"/>
      <c r="E288" s="180">
        <v>4.9071</v>
      </c>
      <c r="F288" s="181"/>
      <c r="G288" s="182"/>
      <c r="M288" s="178" t="s">
        <v>340</v>
      </c>
      <c r="O288" s="170"/>
    </row>
    <row r="289" spans="1:15" ht="12.75">
      <c r="A289" s="177"/>
      <c r="B289" s="179"/>
      <c r="C289" s="231" t="s">
        <v>341</v>
      </c>
      <c r="D289" s="232"/>
      <c r="E289" s="180">
        <v>12.18</v>
      </c>
      <c r="F289" s="181"/>
      <c r="G289" s="182"/>
      <c r="M289" s="178" t="s">
        <v>341</v>
      </c>
      <c r="O289" s="170"/>
    </row>
    <row r="290" spans="1:15" ht="12.75">
      <c r="A290" s="177"/>
      <c r="B290" s="179"/>
      <c r="C290" s="231" t="s">
        <v>342</v>
      </c>
      <c r="D290" s="232"/>
      <c r="E290" s="180">
        <v>54.4852</v>
      </c>
      <c r="F290" s="181"/>
      <c r="G290" s="182"/>
      <c r="M290" s="178" t="s">
        <v>342</v>
      </c>
      <c r="O290" s="170"/>
    </row>
    <row r="291" spans="1:104" ht="12.75">
      <c r="A291" s="171">
        <v>57</v>
      </c>
      <c r="B291" s="172" t="s">
        <v>343</v>
      </c>
      <c r="C291" s="173" t="s">
        <v>344</v>
      </c>
      <c r="D291" s="174" t="s">
        <v>104</v>
      </c>
      <c r="E291" s="175">
        <v>1548.785</v>
      </c>
      <c r="F291" s="175">
        <v>0</v>
      </c>
      <c r="G291" s="176">
        <f>E291*F291</f>
        <v>0</v>
      </c>
      <c r="O291" s="170">
        <v>2</v>
      </c>
      <c r="AA291" s="146">
        <v>1</v>
      </c>
      <c r="AB291" s="146">
        <v>1</v>
      </c>
      <c r="AC291" s="146">
        <v>1</v>
      </c>
      <c r="AZ291" s="146">
        <v>1</v>
      </c>
      <c r="BA291" s="146">
        <f>IF(AZ291=1,G291,0)</f>
        <v>0</v>
      </c>
      <c r="BB291" s="146">
        <f>IF(AZ291=2,G291,0)</f>
        <v>0</v>
      </c>
      <c r="BC291" s="146">
        <f>IF(AZ291=3,G291,0)</f>
        <v>0</v>
      </c>
      <c r="BD291" s="146">
        <f>IF(AZ291=4,G291,0)</f>
        <v>0</v>
      </c>
      <c r="BE291" s="146">
        <f>IF(AZ291=5,G291,0)</f>
        <v>0</v>
      </c>
      <c r="CA291" s="170">
        <v>1</v>
      </c>
      <c r="CB291" s="170">
        <v>1</v>
      </c>
      <c r="CZ291" s="146">
        <v>0</v>
      </c>
    </row>
    <row r="292" spans="1:15" ht="12.75">
      <c r="A292" s="177"/>
      <c r="B292" s="179"/>
      <c r="C292" s="231" t="s">
        <v>345</v>
      </c>
      <c r="D292" s="232"/>
      <c r="E292" s="180">
        <v>0</v>
      </c>
      <c r="F292" s="181"/>
      <c r="G292" s="182"/>
      <c r="M292" s="178" t="s">
        <v>345</v>
      </c>
      <c r="O292" s="170"/>
    </row>
    <row r="293" spans="1:15" ht="12.75">
      <c r="A293" s="177"/>
      <c r="B293" s="179"/>
      <c r="C293" s="231" t="s">
        <v>88</v>
      </c>
      <c r="D293" s="232"/>
      <c r="E293" s="180">
        <v>0</v>
      </c>
      <c r="F293" s="181"/>
      <c r="G293" s="182"/>
      <c r="M293" s="178" t="s">
        <v>88</v>
      </c>
      <c r="O293" s="170"/>
    </row>
    <row r="294" spans="1:15" ht="12.75">
      <c r="A294" s="177"/>
      <c r="B294" s="179"/>
      <c r="C294" s="231" t="s">
        <v>346</v>
      </c>
      <c r="D294" s="232"/>
      <c r="E294" s="180">
        <v>55.22</v>
      </c>
      <c r="F294" s="181"/>
      <c r="G294" s="182"/>
      <c r="M294" s="178" t="s">
        <v>346</v>
      </c>
      <c r="O294" s="170"/>
    </row>
    <row r="295" spans="1:15" ht="12.75">
      <c r="A295" s="177"/>
      <c r="B295" s="179"/>
      <c r="C295" s="231" t="s">
        <v>230</v>
      </c>
      <c r="D295" s="232"/>
      <c r="E295" s="180">
        <v>0</v>
      </c>
      <c r="F295" s="181"/>
      <c r="G295" s="182"/>
      <c r="M295" s="178" t="s">
        <v>230</v>
      </c>
      <c r="O295" s="170"/>
    </row>
    <row r="296" spans="1:15" ht="12.75">
      <c r="A296" s="177"/>
      <c r="B296" s="179"/>
      <c r="C296" s="231" t="s">
        <v>347</v>
      </c>
      <c r="D296" s="232"/>
      <c r="E296" s="180">
        <v>49.8</v>
      </c>
      <c r="F296" s="181"/>
      <c r="G296" s="182"/>
      <c r="M296" s="178" t="s">
        <v>347</v>
      </c>
      <c r="O296" s="170"/>
    </row>
    <row r="297" spans="1:15" ht="12.75">
      <c r="A297" s="177"/>
      <c r="B297" s="179"/>
      <c r="C297" s="231" t="s">
        <v>348</v>
      </c>
      <c r="D297" s="232"/>
      <c r="E297" s="180">
        <v>389.8</v>
      </c>
      <c r="F297" s="181"/>
      <c r="G297" s="182"/>
      <c r="M297" s="178" t="s">
        <v>348</v>
      </c>
      <c r="O297" s="170"/>
    </row>
    <row r="298" spans="1:15" ht="12.75">
      <c r="A298" s="177"/>
      <c r="B298" s="179"/>
      <c r="C298" s="231" t="s">
        <v>349</v>
      </c>
      <c r="D298" s="232"/>
      <c r="E298" s="180">
        <v>48.76</v>
      </c>
      <c r="F298" s="181"/>
      <c r="G298" s="182"/>
      <c r="M298" s="178" t="s">
        <v>349</v>
      </c>
      <c r="O298" s="170"/>
    </row>
    <row r="299" spans="1:15" ht="12.75">
      <c r="A299" s="177"/>
      <c r="B299" s="179"/>
      <c r="C299" s="231" t="s">
        <v>233</v>
      </c>
      <c r="D299" s="232"/>
      <c r="E299" s="180">
        <v>0</v>
      </c>
      <c r="F299" s="181"/>
      <c r="G299" s="182"/>
      <c r="M299" s="178" t="s">
        <v>233</v>
      </c>
      <c r="O299" s="170"/>
    </row>
    <row r="300" spans="1:15" ht="12.75">
      <c r="A300" s="177"/>
      <c r="B300" s="179"/>
      <c r="C300" s="231" t="s">
        <v>350</v>
      </c>
      <c r="D300" s="232"/>
      <c r="E300" s="180">
        <v>532.8</v>
      </c>
      <c r="F300" s="181"/>
      <c r="G300" s="182"/>
      <c r="M300" s="178" t="s">
        <v>350</v>
      </c>
      <c r="O300" s="170"/>
    </row>
    <row r="301" spans="1:15" ht="12.75">
      <c r="A301" s="177"/>
      <c r="B301" s="179"/>
      <c r="C301" s="231" t="s">
        <v>236</v>
      </c>
      <c r="D301" s="232"/>
      <c r="E301" s="180">
        <v>0</v>
      </c>
      <c r="F301" s="181"/>
      <c r="G301" s="182"/>
      <c r="M301" s="178" t="s">
        <v>236</v>
      </c>
      <c r="O301" s="170"/>
    </row>
    <row r="302" spans="1:15" ht="12.75">
      <c r="A302" s="177"/>
      <c r="B302" s="179"/>
      <c r="C302" s="231" t="s">
        <v>351</v>
      </c>
      <c r="D302" s="232"/>
      <c r="E302" s="180">
        <v>20.12</v>
      </c>
      <c r="F302" s="181"/>
      <c r="G302" s="182"/>
      <c r="M302" s="178" t="s">
        <v>351</v>
      </c>
      <c r="O302" s="170"/>
    </row>
    <row r="303" spans="1:15" ht="12.75">
      <c r="A303" s="177"/>
      <c r="B303" s="179"/>
      <c r="C303" s="233" t="s">
        <v>352</v>
      </c>
      <c r="D303" s="232"/>
      <c r="E303" s="203">
        <v>1096.5</v>
      </c>
      <c r="F303" s="181"/>
      <c r="G303" s="182"/>
      <c r="M303" s="178" t="s">
        <v>352</v>
      </c>
      <c r="O303" s="170"/>
    </row>
    <row r="304" spans="1:15" ht="12.75">
      <c r="A304" s="177"/>
      <c r="B304" s="179"/>
      <c r="C304" s="231" t="s">
        <v>353</v>
      </c>
      <c r="D304" s="232"/>
      <c r="E304" s="180">
        <v>0</v>
      </c>
      <c r="F304" s="181"/>
      <c r="G304" s="182"/>
      <c r="M304" s="178" t="s">
        <v>353</v>
      </c>
      <c r="O304" s="170"/>
    </row>
    <row r="305" spans="1:15" ht="12.75">
      <c r="A305" s="177"/>
      <c r="B305" s="179"/>
      <c r="C305" s="231" t="s">
        <v>88</v>
      </c>
      <c r="D305" s="232"/>
      <c r="E305" s="180">
        <v>0</v>
      </c>
      <c r="F305" s="181"/>
      <c r="G305" s="182"/>
      <c r="M305" s="178" t="s">
        <v>88</v>
      </c>
      <c r="O305" s="170"/>
    </row>
    <row r="306" spans="1:15" ht="12.75">
      <c r="A306" s="177"/>
      <c r="B306" s="179"/>
      <c r="C306" s="231" t="s">
        <v>354</v>
      </c>
      <c r="D306" s="232"/>
      <c r="E306" s="180">
        <v>39.91</v>
      </c>
      <c r="F306" s="181"/>
      <c r="G306" s="182"/>
      <c r="M306" s="178" t="s">
        <v>354</v>
      </c>
      <c r="O306" s="170"/>
    </row>
    <row r="307" spans="1:15" ht="12.75">
      <c r="A307" s="177"/>
      <c r="B307" s="179"/>
      <c r="C307" s="231" t="s">
        <v>230</v>
      </c>
      <c r="D307" s="232"/>
      <c r="E307" s="180">
        <v>0</v>
      </c>
      <c r="F307" s="181"/>
      <c r="G307" s="182"/>
      <c r="M307" s="178" t="s">
        <v>230</v>
      </c>
      <c r="O307" s="170"/>
    </row>
    <row r="308" spans="1:15" ht="12.75">
      <c r="A308" s="177"/>
      <c r="B308" s="179"/>
      <c r="C308" s="231" t="s">
        <v>355</v>
      </c>
      <c r="D308" s="232"/>
      <c r="E308" s="180">
        <v>151.47</v>
      </c>
      <c r="F308" s="181"/>
      <c r="G308" s="182"/>
      <c r="M308" s="178" t="s">
        <v>355</v>
      </c>
      <c r="O308" s="170"/>
    </row>
    <row r="309" spans="1:15" ht="12.75">
      <c r="A309" s="177"/>
      <c r="B309" s="179"/>
      <c r="C309" s="231" t="s">
        <v>356</v>
      </c>
      <c r="D309" s="232"/>
      <c r="E309" s="180">
        <v>38.54</v>
      </c>
      <c r="F309" s="181"/>
      <c r="G309" s="182"/>
      <c r="M309" s="178" t="s">
        <v>356</v>
      </c>
      <c r="O309" s="170"/>
    </row>
    <row r="310" spans="1:15" ht="12.75">
      <c r="A310" s="177"/>
      <c r="B310" s="179"/>
      <c r="C310" s="231" t="s">
        <v>233</v>
      </c>
      <c r="D310" s="232"/>
      <c r="E310" s="180">
        <v>0</v>
      </c>
      <c r="F310" s="181"/>
      <c r="G310" s="182"/>
      <c r="M310" s="178" t="s">
        <v>233</v>
      </c>
      <c r="O310" s="170"/>
    </row>
    <row r="311" spans="1:15" ht="12.75">
      <c r="A311" s="177"/>
      <c r="B311" s="179"/>
      <c r="C311" s="231" t="s">
        <v>357</v>
      </c>
      <c r="D311" s="232"/>
      <c r="E311" s="180">
        <v>214.705</v>
      </c>
      <c r="F311" s="181"/>
      <c r="G311" s="182"/>
      <c r="M311" s="178" t="s">
        <v>357</v>
      </c>
      <c r="O311" s="170"/>
    </row>
    <row r="312" spans="1:15" ht="12.75">
      <c r="A312" s="177"/>
      <c r="B312" s="179"/>
      <c r="C312" s="231" t="s">
        <v>236</v>
      </c>
      <c r="D312" s="232"/>
      <c r="E312" s="180">
        <v>0</v>
      </c>
      <c r="F312" s="181"/>
      <c r="G312" s="182"/>
      <c r="M312" s="178" t="s">
        <v>236</v>
      </c>
      <c r="O312" s="170"/>
    </row>
    <row r="313" spans="1:15" ht="12.75">
      <c r="A313" s="177"/>
      <c r="B313" s="179"/>
      <c r="C313" s="231" t="s">
        <v>245</v>
      </c>
      <c r="D313" s="232"/>
      <c r="E313" s="180">
        <v>7.66</v>
      </c>
      <c r="F313" s="181"/>
      <c r="G313" s="182"/>
      <c r="M313" s="178" t="s">
        <v>245</v>
      </c>
      <c r="O313" s="170"/>
    </row>
    <row r="314" spans="1:15" ht="12.75">
      <c r="A314" s="177"/>
      <c r="B314" s="179"/>
      <c r="C314" s="233" t="s">
        <v>352</v>
      </c>
      <c r="D314" s="232"/>
      <c r="E314" s="203">
        <v>452.285</v>
      </c>
      <c r="F314" s="181"/>
      <c r="G314" s="182"/>
      <c r="M314" s="178" t="s">
        <v>352</v>
      </c>
      <c r="O314" s="170"/>
    </row>
    <row r="315" spans="1:104" ht="12.75">
      <c r="A315" s="171">
        <v>58</v>
      </c>
      <c r="B315" s="172" t="s">
        <v>358</v>
      </c>
      <c r="C315" s="173" t="s">
        <v>359</v>
      </c>
      <c r="D315" s="174" t="s">
        <v>87</v>
      </c>
      <c r="E315" s="175">
        <v>66.6652</v>
      </c>
      <c r="F315" s="175">
        <v>0</v>
      </c>
      <c r="G315" s="176">
        <f>E315*F315</f>
        <v>0</v>
      </c>
      <c r="O315" s="170">
        <v>2</v>
      </c>
      <c r="AA315" s="146">
        <v>1</v>
      </c>
      <c r="AB315" s="146">
        <v>1</v>
      </c>
      <c r="AC315" s="146">
        <v>1</v>
      </c>
      <c r="AZ315" s="146">
        <v>1</v>
      </c>
      <c r="BA315" s="146">
        <f>IF(AZ315=1,G315,0)</f>
        <v>0</v>
      </c>
      <c r="BB315" s="146">
        <f>IF(AZ315=2,G315,0)</f>
        <v>0</v>
      </c>
      <c r="BC315" s="146">
        <f>IF(AZ315=3,G315,0)</f>
        <v>0</v>
      </c>
      <c r="BD315" s="146">
        <f>IF(AZ315=4,G315,0)</f>
        <v>0</v>
      </c>
      <c r="BE315" s="146">
        <f>IF(AZ315=5,G315,0)</f>
        <v>0</v>
      </c>
      <c r="CA315" s="170">
        <v>1</v>
      </c>
      <c r="CB315" s="170">
        <v>1</v>
      </c>
      <c r="CZ315" s="146">
        <v>0</v>
      </c>
    </row>
    <row r="316" spans="1:15" ht="12.75">
      <c r="A316" s="177"/>
      <c r="B316" s="179"/>
      <c r="C316" s="231" t="s">
        <v>341</v>
      </c>
      <c r="D316" s="232"/>
      <c r="E316" s="180">
        <v>12.18</v>
      </c>
      <c r="F316" s="181"/>
      <c r="G316" s="182"/>
      <c r="M316" s="178" t="s">
        <v>341</v>
      </c>
      <c r="O316" s="170"/>
    </row>
    <row r="317" spans="1:15" ht="12.75">
      <c r="A317" s="177"/>
      <c r="B317" s="179"/>
      <c r="C317" s="231" t="s">
        <v>342</v>
      </c>
      <c r="D317" s="232"/>
      <c r="E317" s="180">
        <v>54.4852</v>
      </c>
      <c r="F317" s="181"/>
      <c r="G317" s="182"/>
      <c r="M317" s="178" t="s">
        <v>342</v>
      </c>
      <c r="O317" s="170"/>
    </row>
    <row r="318" spans="1:104" ht="12.75">
      <c r="A318" s="171">
        <v>59</v>
      </c>
      <c r="B318" s="172" t="s">
        <v>360</v>
      </c>
      <c r="C318" s="173" t="s">
        <v>361</v>
      </c>
      <c r="D318" s="174" t="s">
        <v>87</v>
      </c>
      <c r="E318" s="175">
        <v>640.0995</v>
      </c>
      <c r="F318" s="175">
        <v>0</v>
      </c>
      <c r="G318" s="176">
        <f>E318*F318</f>
        <v>0</v>
      </c>
      <c r="O318" s="170">
        <v>2</v>
      </c>
      <c r="AA318" s="146">
        <v>1</v>
      </c>
      <c r="AB318" s="146">
        <v>1</v>
      </c>
      <c r="AC318" s="146">
        <v>1</v>
      </c>
      <c r="AZ318" s="146">
        <v>1</v>
      </c>
      <c r="BA318" s="146">
        <f>IF(AZ318=1,G318,0)</f>
        <v>0</v>
      </c>
      <c r="BB318" s="146">
        <f>IF(AZ318=2,G318,0)</f>
        <v>0</v>
      </c>
      <c r="BC318" s="146">
        <f>IF(AZ318=3,G318,0)</f>
        <v>0</v>
      </c>
      <c r="BD318" s="146">
        <f>IF(AZ318=4,G318,0)</f>
        <v>0</v>
      </c>
      <c r="BE318" s="146">
        <f>IF(AZ318=5,G318,0)</f>
        <v>0</v>
      </c>
      <c r="CA318" s="170">
        <v>1</v>
      </c>
      <c r="CB318" s="170">
        <v>1</v>
      </c>
      <c r="CZ318" s="146">
        <v>0</v>
      </c>
    </row>
    <row r="319" spans="1:15" ht="12.75">
      <c r="A319" s="177"/>
      <c r="B319" s="179"/>
      <c r="C319" s="231" t="s">
        <v>230</v>
      </c>
      <c r="D319" s="232"/>
      <c r="E319" s="180">
        <v>0</v>
      </c>
      <c r="F319" s="181"/>
      <c r="G319" s="182"/>
      <c r="M319" s="178" t="s">
        <v>230</v>
      </c>
      <c r="O319" s="170"/>
    </row>
    <row r="320" spans="1:15" ht="12.75">
      <c r="A320" s="177"/>
      <c r="B320" s="179"/>
      <c r="C320" s="231" t="s">
        <v>89</v>
      </c>
      <c r="D320" s="232"/>
      <c r="E320" s="180">
        <v>0</v>
      </c>
      <c r="F320" s="181"/>
      <c r="G320" s="182"/>
      <c r="M320" s="178" t="s">
        <v>89</v>
      </c>
      <c r="O320" s="170"/>
    </row>
    <row r="321" spans="1:15" ht="12.75">
      <c r="A321" s="177"/>
      <c r="B321" s="179"/>
      <c r="C321" s="231" t="s">
        <v>362</v>
      </c>
      <c r="D321" s="232"/>
      <c r="E321" s="180">
        <v>16.8448</v>
      </c>
      <c r="F321" s="181"/>
      <c r="G321" s="182"/>
      <c r="M321" s="178" t="s">
        <v>362</v>
      </c>
      <c r="O321" s="170"/>
    </row>
    <row r="322" spans="1:15" ht="12.75">
      <c r="A322" s="177"/>
      <c r="B322" s="179"/>
      <c r="C322" s="231" t="s">
        <v>363</v>
      </c>
      <c r="D322" s="232"/>
      <c r="E322" s="180">
        <v>1.95</v>
      </c>
      <c r="F322" s="181"/>
      <c r="G322" s="182"/>
      <c r="M322" s="178" t="s">
        <v>363</v>
      </c>
      <c r="O322" s="170"/>
    </row>
    <row r="323" spans="1:15" ht="12.75">
      <c r="A323" s="177"/>
      <c r="B323" s="179"/>
      <c r="C323" s="231" t="s">
        <v>364</v>
      </c>
      <c r="D323" s="232"/>
      <c r="E323" s="180">
        <v>0</v>
      </c>
      <c r="F323" s="181"/>
      <c r="G323" s="182"/>
      <c r="M323" s="178" t="s">
        <v>364</v>
      </c>
      <c r="O323" s="170"/>
    </row>
    <row r="324" spans="1:15" ht="12.75">
      <c r="A324" s="177"/>
      <c r="B324" s="179"/>
      <c r="C324" s="231" t="s">
        <v>270</v>
      </c>
      <c r="D324" s="232"/>
      <c r="E324" s="180">
        <v>496.15</v>
      </c>
      <c r="F324" s="181"/>
      <c r="G324" s="182"/>
      <c r="M324" s="178" t="s">
        <v>270</v>
      </c>
      <c r="O324" s="170"/>
    </row>
    <row r="325" spans="1:15" ht="12.75">
      <c r="A325" s="177"/>
      <c r="B325" s="179"/>
      <c r="C325" s="231" t="s">
        <v>316</v>
      </c>
      <c r="D325" s="232"/>
      <c r="E325" s="180">
        <v>21.25</v>
      </c>
      <c r="F325" s="181"/>
      <c r="G325" s="182"/>
      <c r="M325" s="178" t="s">
        <v>316</v>
      </c>
      <c r="O325" s="170"/>
    </row>
    <row r="326" spans="1:15" ht="12.75">
      <c r="A326" s="177"/>
      <c r="B326" s="179"/>
      <c r="C326" s="231" t="s">
        <v>266</v>
      </c>
      <c r="D326" s="232"/>
      <c r="E326" s="180">
        <v>34.97</v>
      </c>
      <c r="F326" s="181"/>
      <c r="G326" s="182"/>
      <c r="M326" s="178" t="s">
        <v>266</v>
      </c>
      <c r="O326" s="170"/>
    </row>
    <row r="327" spans="1:15" ht="12.75">
      <c r="A327" s="177"/>
      <c r="B327" s="179"/>
      <c r="C327" s="231" t="s">
        <v>272</v>
      </c>
      <c r="D327" s="232"/>
      <c r="E327" s="180">
        <v>3.8317</v>
      </c>
      <c r="F327" s="181"/>
      <c r="G327" s="182"/>
      <c r="M327" s="178" t="s">
        <v>272</v>
      </c>
      <c r="O327" s="170"/>
    </row>
    <row r="328" spans="1:15" ht="12.75">
      <c r="A328" s="177"/>
      <c r="B328" s="179"/>
      <c r="C328" s="231" t="s">
        <v>324</v>
      </c>
      <c r="D328" s="232"/>
      <c r="E328" s="180">
        <v>-21.417</v>
      </c>
      <c r="F328" s="181"/>
      <c r="G328" s="182"/>
      <c r="M328" s="178" t="s">
        <v>324</v>
      </c>
      <c r="O328" s="170"/>
    </row>
    <row r="329" spans="1:15" ht="12.75">
      <c r="A329" s="177"/>
      <c r="B329" s="179"/>
      <c r="C329" s="231" t="s">
        <v>309</v>
      </c>
      <c r="D329" s="232"/>
      <c r="E329" s="180">
        <v>61.55</v>
      </c>
      <c r="F329" s="181"/>
      <c r="G329" s="182"/>
      <c r="M329" s="178" t="s">
        <v>309</v>
      </c>
      <c r="O329" s="170"/>
    </row>
    <row r="330" spans="1:15" ht="12.75">
      <c r="A330" s="177"/>
      <c r="B330" s="179"/>
      <c r="C330" s="231" t="s">
        <v>310</v>
      </c>
      <c r="D330" s="232"/>
      <c r="E330" s="180">
        <v>24.97</v>
      </c>
      <c r="F330" s="181"/>
      <c r="G330" s="182"/>
      <c r="M330" s="178" t="s">
        <v>310</v>
      </c>
      <c r="O330" s="170"/>
    </row>
    <row r="331" spans="1:104" ht="22.5">
      <c r="A331" s="171">
        <v>60</v>
      </c>
      <c r="B331" s="172" t="s">
        <v>365</v>
      </c>
      <c r="C331" s="173" t="s">
        <v>366</v>
      </c>
      <c r="D331" s="174" t="s">
        <v>87</v>
      </c>
      <c r="E331" s="175">
        <v>50</v>
      </c>
      <c r="F331" s="175">
        <v>0</v>
      </c>
      <c r="G331" s="176">
        <f>E331*F331</f>
        <v>0</v>
      </c>
      <c r="O331" s="170">
        <v>2</v>
      </c>
      <c r="AA331" s="146">
        <v>1</v>
      </c>
      <c r="AB331" s="146">
        <v>1</v>
      </c>
      <c r="AC331" s="146">
        <v>1</v>
      </c>
      <c r="AZ331" s="146">
        <v>1</v>
      </c>
      <c r="BA331" s="146">
        <f>IF(AZ331=1,G331,0)</f>
        <v>0</v>
      </c>
      <c r="BB331" s="146">
        <f>IF(AZ331=2,G331,0)</f>
        <v>0</v>
      </c>
      <c r="BC331" s="146">
        <f>IF(AZ331=3,G331,0)</f>
        <v>0</v>
      </c>
      <c r="BD331" s="146">
        <f>IF(AZ331=4,G331,0)</f>
        <v>0</v>
      </c>
      <c r="BE331" s="146">
        <f>IF(AZ331=5,G331,0)</f>
        <v>0</v>
      </c>
      <c r="CA331" s="170">
        <v>1</v>
      </c>
      <c r="CB331" s="170">
        <v>1</v>
      </c>
      <c r="CZ331" s="146">
        <v>0</v>
      </c>
    </row>
    <row r="332" spans="1:15" ht="12.75">
      <c r="A332" s="177"/>
      <c r="B332" s="179"/>
      <c r="C332" s="231" t="s">
        <v>367</v>
      </c>
      <c r="D332" s="232"/>
      <c r="E332" s="180">
        <v>50</v>
      </c>
      <c r="F332" s="181"/>
      <c r="G332" s="182"/>
      <c r="M332" s="178">
        <v>50</v>
      </c>
      <c r="O332" s="170"/>
    </row>
    <row r="333" spans="1:104" ht="12.75">
      <c r="A333" s="171">
        <v>61</v>
      </c>
      <c r="B333" s="172" t="s">
        <v>368</v>
      </c>
      <c r="C333" s="173" t="s">
        <v>369</v>
      </c>
      <c r="D333" s="174" t="s">
        <v>104</v>
      </c>
      <c r="E333" s="175">
        <v>3.33</v>
      </c>
      <c r="F333" s="175">
        <v>0</v>
      </c>
      <c r="G333" s="176">
        <f>E333*F333</f>
        <v>0</v>
      </c>
      <c r="O333" s="170">
        <v>2</v>
      </c>
      <c r="AA333" s="146">
        <v>1</v>
      </c>
      <c r="AB333" s="146">
        <v>1</v>
      </c>
      <c r="AC333" s="146">
        <v>1</v>
      </c>
      <c r="AZ333" s="146">
        <v>1</v>
      </c>
      <c r="BA333" s="146">
        <f>IF(AZ333=1,G333,0)</f>
        <v>0</v>
      </c>
      <c r="BB333" s="146">
        <f>IF(AZ333=2,G333,0)</f>
        <v>0</v>
      </c>
      <c r="BC333" s="146">
        <f>IF(AZ333=3,G333,0)</f>
        <v>0</v>
      </c>
      <c r="BD333" s="146">
        <f>IF(AZ333=4,G333,0)</f>
        <v>0</v>
      </c>
      <c r="BE333" s="146">
        <f>IF(AZ333=5,G333,0)</f>
        <v>0</v>
      </c>
      <c r="CA333" s="170">
        <v>1</v>
      </c>
      <c r="CB333" s="170">
        <v>1</v>
      </c>
      <c r="CZ333" s="146">
        <v>0</v>
      </c>
    </row>
    <row r="334" spans="1:15" ht="12.75">
      <c r="A334" s="177"/>
      <c r="B334" s="179"/>
      <c r="C334" s="231" t="s">
        <v>370</v>
      </c>
      <c r="D334" s="232"/>
      <c r="E334" s="180">
        <v>0</v>
      </c>
      <c r="F334" s="181"/>
      <c r="G334" s="182"/>
      <c r="M334" s="178" t="s">
        <v>370</v>
      </c>
      <c r="O334" s="170"/>
    </row>
    <row r="335" spans="1:15" ht="12.75">
      <c r="A335" s="177"/>
      <c r="B335" s="179"/>
      <c r="C335" s="231" t="s">
        <v>371</v>
      </c>
      <c r="D335" s="232"/>
      <c r="E335" s="180">
        <v>3.33</v>
      </c>
      <c r="F335" s="181"/>
      <c r="G335" s="182"/>
      <c r="M335" s="178" t="s">
        <v>371</v>
      </c>
      <c r="O335" s="170"/>
    </row>
    <row r="336" spans="1:104" ht="12.75">
      <c r="A336" s="171">
        <v>62</v>
      </c>
      <c r="B336" s="172" t="s">
        <v>372</v>
      </c>
      <c r="C336" s="173" t="s">
        <v>373</v>
      </c>
      <c r="D336" s="174" t="s">
        <v>104</v>
      </c>
      <c r="E336" s="175">
        <v>1206.15</v>
      </c>
      <c r="F336" s="175">
        <v>0</v>
      </c>
      <c r="G336" s="176">
        <f>E336*F336</f>
        <v>0</v>
      </c>
      <c r="O336" s="170">
        <v>2</v>
      </c>
      <c r="AA336" s="146">
        <v>3</v>
      </c>
      <c r="AB336" s="146">
        <v>1</v>
      </c>
      <c r="AC336" s="146" t="s">
        <v>372</v>
      </c>
      <c r="AZ336" s="146">
        <v>1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0">
        <v>3</v>
      </c>
      <c r="CB336" s="170">
        <v>1</v>
      </c>
      <c r="CZ336" s="146">
        <v>0</v>
      </c>
    </row>
    <row r="337" spans="1:15" ht="12.75">
      <c r="A337" s="177"/>
      <c r="B337" s="179"/>
      <c r="C337" s="231" t="s">
        <v>374</v>
      </c>
      <c r="D337" s="232"/>
      <c r="E337" s="180">
        <v>1206.15</v>
      </c>
      <c r="F337" s="181"/>
      <c r="G337" s="182"/>
      <c r="M337" s="178" t="s">
        <v>374</v>
      </c>
      <c r="O337" s="170"/>
    </row>
    <row r="338" spans="1:104" ht="12.75">
      <c r="A338" s="171">
        <v>63</v>
      </c>
      <c r="B338" s="172" t="s">
        <v>375</v>
      </c>
      <c r="C338" s="173" t="s">
        <v>376</v>
      </c>
      <c r="D338" s="174" t="s">
        <v>104</v>
      </c>
      <c r="E338" s="175">
        <v>497.5135</v>
      </c>
      <c r="F338" s="175">
        <v>0</v>
      </c>
      <c r="G338" s="176">
        <f>E338*F338</f>
        <v>0</v>
      </c>
      <c r="O338" s="170">
        <v>2</v>
      </c>
      <c r="AA338" s="146">
        <v>3</v>
      </c>
      <c r="AB338" s="146">
        <v>1</v>
      </c>
      <c r="AC338" s="146">
        <v>28350250</v>
      </c>
      <c r="AZ338" s="146">
        <v>1</v>
      </c>
      <c r="BA338" s="146">
        <f>IF(AZ338=1,G338,0)</f>
        <v>0</v>
      </c>
      <c r="BB338" s="146">
        <f>IF(AZ338=2,G338,0)</f>
        <v>0</v>
      </c>
      <c r="BC338" s="146">
        <f>IF(AZ338=3,G338,0)</f>
        <v>0</v>
      </c>
      <c r="BD338" s="146">
        <f>IF(AZ338=4,G338,0)</f>
        <v>0</v>
      </c>
      <c r="BE338" s="146">
        <f>IF(AZ338=5,G338,0)</f>
        <v>0</v>
      </c>
      <c r="CA338" s="170">
        <v>3</v>
      </c>
      <c r="CB338" s="170">
        <v>1</v>
      </c>
      <c r="CZ338" s="146">
        <v>0</v>
      </c>
    </row>
    <row r="339" spans="1:15" ht="12.75">
      <c r="A339" s="177"/>
      <c r="B339" s="179"/>
      <c r="C339" s="231" t="s">
        <v>377</v>
      </c>
      <c r="D339" s="232"/>
      <c r="E339" s="180">
        <v>497.5135</v>
      </c>
      <c r="F339" s="181"/>
      <c r="G339" s="182"/>
      <c r="M339" s="178" t="s">
        <v>377</v>
      </c>
      <c r="O339" s="170"/>
    </row>
    <row r="340" spans="1:104" ht="12.75">
      <c r="A340" s="171">
        <v>64</v>
      </c>
      <c r="B340" s="172" t="s">
        <v>378</v>
      </c>
      <c r="C340" s="173" t="s">
        <v>379</v>
      </c>
      <c r="D340" s="174" t="s">
        <v>109</v>
      </c>
      <c r="E340" s="175">
        <v>5.0515</v>
      </c>
      <c r="F340" s="175">
        <v>0</v>
      </c>
      <c r="G340" s="176">
        <f>E340*F340</f>
        <v>0</v>
      </c>
      <c r="O340" s="170">
        <v>2</v>
      </c>
      <c r="AA340" s="146">
        <v>3</v>
      </c>
      <c r="AB340" s="146">
        <v>1</v>
      </c>
      <c r="AC340" s="146">
        <v>28375925</v>
      </c>
      <c r="AZ340" s="146">
        <v>1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0">
        <v>3</v>
      </c>
      <c r="CB340" s="170">
        <v>1</v>
      </c>
      <c r="CZ340" s="146">
        <v>0.017</v>
      </c>
    </row>
    <row r="341" spans="1:15" ht="33.75">
      <c r="A341" s="177"/>
      <c r="B341" s="179"/>
      <c r="C341" s="231" t="s">
        <v>380</v>
      </c>
      <c r="D341" s="232"/>
      <c r="E341" s="180">
        <v>5.0515</v>
      </c>
      <c r="F341" s="181"/>
      <c r="G341" s="182"/>
      <c r="M341" s="178" t="s">
        <v>380</v>
      </c>
      <c r="O341" s="170"/>
    </row>
    <row r="342" spans="1:104" ht="12.75">
      <c r="A342" s="171">
        <v>65</v>
      </c>
      <c r="B342" s="172" t="s">
        <v>381</v>
      </c>
      <c r="C342" s="173" t="s">
        <v>382</v>
      </c>
      <c r="D342" s="174" t="s">
        <v>383</v>
      </c>
      <c r="E342" s="175">
        <v>30.0832</v>
      </c>
      <c r="F342" s="175">
        <v>0</v>
      </c>
      <c r="G342" s="176">
        <f>E342*F342</f>
        <v>0</v>
      </c>
      <c r="O342" s="170">
        <v>2</v>
      </c>
      <c r="AA342" s="146">
        <v>12</v>
      </c>
      <c r="AB342" s="146">
        <v>0</v>
      </c>
      <c r="AC342" s="146">
        <v>62</v>
      </c>
      <c r="AZ342" s="146">
        <v>1</v>
      </c>
      <c r="BA342" s="146">
        <f>IF(AZ342=1,G342,0)</f>
        <v>0</v>
      </c>
      <c r="BB342" s="146">
        <f>IF(AZ342=2,G342,0)</f>
        <v>0</v>
      </c>
      <c r="BC342" s="146">
        <f>IF(AZ342=3,G342,0)</f>
        <v>0</v>
      </c>
      <c r="BD342" s="146">
        <f>IF(AZ342=4,G342,0)</f>
        <v>0</v>
      </c>
      <c r="BE342" s="146">
        <f>IF(AZ342=5,G342,0)</f>
        <v>0</v>
      </c>
      <c r="CA342" s="170">
        <v>12</v>
      </c>
      <c r="CB342" s="170">
        <v>0</v>
      </c>
      <c r="CZ342" s="146">
        <v>0</v>
      </c>
    </row>
    <row r="343" spans="1:15" ht="12.75">
      <c r="A343" s="177"/>
      <c r="B343" s="179"/>
      <c r="C343" s="231" t="s">
        <v>384</v>
      </c>
      <c r="D343" s="232"/>
      <c r="E343" s="180">
        <v>30.0832</v>
      </c>
      <c r="F343" s="181"/>
      <c r="G343" s="182"/>
      <c r="M343" s="178" t="s">
        <v>384</v>
      </c>
      <c r="O343" s="170"/>
    </row>
    <row r="344" spans="1:104" ht="12.75">
      <c r="A344" s="171">
        <v>66</v>
      </c>
      <c r="B344" s="172" t="s">
        <v>385</v>
      </c>
      <c r="C344" s="173" t="s">
        <v>386</v>
      </c>
      <c r="D344" s="174" t="s">
        <v>104</v>
      </c>
      <c r="E344" s="175">
        <v>107.393</v>
      </c>
      <c r="F344" s="175">
        <v>0</v>
      </c>
      <c r="G344" s="176">
        <f>E344*F344</f>
        <v>0</v>
      </c>
      <c r="O344" s="170">
        <v>2</v>
      </c>
      <c r="AA344" s="146">
        <v>12</v>
      </c>
      <c r="AB344" s="146">
        <v>0</v>
      </c>
      <c r="AC344" s="146">
        <v>63</v>
      </c>
      <c r="AZ344" s="146">
        <v>1</v>
      </c>
      <c r="BA344" s="146">
        <f>IF(AZ344=1,G344,0)</f>
        <v>0</v>
      </c>
      <c r="BB344" s="146">
        <f>IF(AZ344=2,G344,0)</f>
        <v>0</v>
      </c>
      <c r="BC344" s="146">
        <f>IF(AZ344=3,G344,0)</f>
        <v>0</v>
      </c>
      <c r="BD344" s="146">
        <f>IF(AZ344=4,G344,0)</f>
        <v>0</v>
      </c>
      <c r="BE344" s="146">
        <f>IF(AZ344=5,G344,0)</f>
        <v>0</v>
      </c>
      <c r="CA344" s="170">
        <v>12</v>
      </c>
      <c r="CB344" s="170">
        <v>0</v>
      </c>
      <c r="CZ344" s="146">
        <v>0</v>
      </c>
    </row>
    <row r="345" spans="1:15" ht="12.75">
      <c r="A345" s="177"/>
      <c r="B345" s="179"/>
      <c r="C345" s="231" t="s">
        <v>387</v>
      </c>
      <c r="D345" s="232"/>
      <c r="E345" s="180">
        <v>107.393</v>
      </c>
      <c r="F345" s="181"/>
      <c r="G345" s="182"/>
      <c r="M345" s="178" t="s">
        <v>387</v>
      </c>
      <c r="O345" s="170"/>
    </row>
    <row r="346" spans="1:104" ht="12.75">
      <c r="A346" s="171">
        <v>67</v>
      </c>
      <c r="B346" s="172" t="s">
        <v>388</v>
      </c>
      <c r="C346" s="173" t="s">
        <v>389</v>
      </c>
      <c r="D346" s="174" t="s">
        <v>390</v>
      </c>
      <c r="E346" s="175">
        <v>5</v>
      </c>
      <c r="F346" s="175">
        <v>0</v>
      </c>
      <c r="G346" s="176">
        <f>E346*F346</f>
        <v>0</v>
      </c>
      <c r="O346" s="170">
        <v>2</v>
      </c>
      <c r="AA346" s="146">
        <v>1</v>
      </c>
      <c r="AB346" s="146">
        <v>1</v>
      </c>
      <c r="AC346" s="146">
        <v>1</v>
      </c>
      <c r="AZ346" s="146">
        <v>1</v>
      </c>
      <c r="BA346" s="146">
        <f>IF(AZ346=1,G346,0)</f>
        <v>0</v>
      </c>
      <c r="BB346" s="146">
        <f>IF(AZ346=2,G346,0)</f>
        <v>0</v>
      </c>
      <c r="BC346" s="146">
        <f>IF(AZ346=3,G346,0)</f>
        <v>0</v>
      </c>
      <c r="BD346" s="146">
        <f>IF(AZ346=4,G346,0)</f>
        <v>0</v>
      </c>
      <c r="BE346" s="146">
        <f>IF(AZ346=5,G346,0)</f>
        <v>0</v>
      </c>
      <c r="CA346" s="170">
        <v>1</v>
      </c>
      <c r="CB346" s="170">
        <v>1</v>
      </c>
      <c r="CZ346" s="146">
        <v>0</v>
      </c>
    </row>
    <row r="347" spans="1:15" ht="12.75">
      <c r="A347" s="177"/>
      <c r="B347" s="179"/>
      <c r="C347" s="231" t="s">
        <v>391</v>
      </c>
      <c r="D347" s="232"/>
      <c r="E347" s="180">
        <v>5</v>
      </c>
      <c r="F347" s="181"/>
      <c r="G347" s="182"/>
      <c r="M347" s="178" t="s">
        <v>391</v>
      </c>
      <c r="O347" s="170"/>
    </row>
    <row r="348" spans="1:57" ht="12.75">
      <c r="A348" s="183"/>
      <c r="B348" s="184" t="s">
        <v>78</v>
      </c>
      <c r="C348" s="185" t="str">
        <f>CONCATENATE(B181," ",C181)</f>
        <v>62 Úpravy povrchů vnější</v>
      </c>
      <c r="D348" s="186"/>
      <c r="E348" s="187"/>
      <c r="F348" s="188"/>
      <c r="G348" s="189">
        <f>SUM(G181:G347)</f>
        <v>0</v>
      </c>
      <c r="O348" s="170">
        <v>4</v>
      </c>
      <c r="BA348" s="190">
        <f>SUM(BA181:BA347)</f>
        <v>0</v>
      </c>
      <c r="BB348" s="190">
        <f>SUM(BB181:BB347)</f>
        <v>0</v>
      </c>
      <c r="BC348" s="190">
        <f>SUM(BC181:BC347)</f>
        <v>0</v>
      </c>
      <c r="BD348" s="190">
        <f>SUM(BD181:BD347)</f>
        <v>0</v>
      </c>
      <c r="BE348" s="190">
        <f>SUM(BE181:BE347)</f>
        <v>0</v>
      </c>
    </row>
    <row r="349" spans="1:15" ht="12.75">
      <c r="A349" s="163" t="s">
        <v>74</v>
      </c>
      <c r="B349" s="164" t="s">
        <v>392</v>
      </c>
      <c r="C349" s="165" t="s">
        <v>393</v>
      </c>
      <c r="D349" s="166"/>
      <c r="E349" s="167"/>
      <c r="F349" s="167"/>
      <c r="G349" s="168"/>
      <c r="H349" s="169"/>
      <c r="I349" s="169"/>
      <c r="O349" s="170">
        <v>1</v>
      </c>
    </row>
    <row r="350" spans="1:104" ht="22.5">
      <c r="A350" s="171">
        <v>68</v>
      </c>
      <c r="B350" s="172" t="s">
        <v>394</v>
      </c>
      <c r="C350" s="173" t="s">
        <v>395</v>
      </c>
      <c r="D350" s="174" t="s">
        <v>104</v>
      </c>
      <c r="E350" s="175">
        <v>119.4165</v>
      </c>
      <c r="F350" s="175">
        <v>0</v>
      </c>
      <c r="G350" s="176">
        <f>E350*F350</f>
        <v>0</v>
      </c>
      <c r="O350" s="170">
        <v>2</v>
      </c>
      <c r="AA350" s="146">
        <v>1</v>
      </c>
      <c r="AB350" s="146">
        <v>1</v>
      </c>
      <c r="AC350" s="146">
        <v>1</v>
      </c>
      <c r="AZ350" s="146">
        <v>1</v>
      </c>
      <c r="BA350" s="146">
        <f>IF(AZ350=1,G350,0)</f>
        <v>0</v>
      </c>
      <c r="BB350" s="146">
        <f>IF(AZ350=2,G350,0)</f>
        <v>0</v>
      </c>
      <c r="BC350" s="146">
        <f>IF(AZ350=3,G350,0)</f>
        <v>0</v>
      </c>
      <c r="BD350" s="146">
        <f>IF(AZ350=4,G350,0)</f>
        <v>0</v>
      </c>
      <c r="BE350" s="146">
        <f>IF(AZ350=5,G350,0)</f>
        <v>0</v>
      </c>
      <c r="CA350" s="170">
        <v>1</v>
      </c>
      <c r="CB350" s="170">
        <v>1</v>
      </c>
      <c r="CZ350" s="146">
        <v>0</v>
      </c>
    </row>
    <row r="351" spans="1:15" ht="12.75">
      <c r="A351" s="177"/>
      <c r="B351" s="179"/>
      <c r="C351" s="231" t="s">
        <v>396</v>
      </c>
      <c r="D351" s="232"/>
      <c r="E351" s="180">
        <v>0</v>
      </c>
      <c r="F351" s="181"/>
      <c r="G351" s="182"/>
      <c r="M351" s="178" t="s">
        <v>396</v>
      </c>
      <c r="O351" s="170"/>
    </row>
    <row r="352" spans="1:15" ht="12.75">
      <c r="A352" s="177"/>
      <c r="B352" s="179"/>
      <c r="C352" s="231" t="s">
        <v>397</v>
      </c>
      <c r="D352" s="232"/>
      <c r="E352" s="180">
        <v>0</v>
      </c>
      <c r="F352" s="181"/>
      <c r="G352" s="182"/>
      <c r="M352" s="178" t="s">
        <v>397</v>
      </c>
      <c r="O352" s="170"/>
    </row>
    <row r="353" spans="1:15" ht="12.75">
      <c r="A353" s="177"/>
      <c r="B353" s="179"/>
      <c r="C353" s="231" t="s">
        <v>398</v>
      </c>
      <c r="D353" s="232"/>
      <c r="E353" s="180">
        <v>40.32</v>
      </c>
      <c r="F353" s="181"/>
      <c r="G353" s="182"/>
      <c r="M353" s="178" t="s">
        <v>398</v>
      </c>
      <c r="O353" s="170"/>
    </row>
    <row r="354" spans="1:15" ht="12.75">
      <c r="A354" s="177"/>
      <c r="B354" s="179"/>
      <c r="C354" s="231" t="s">
        <v>399</v>
      </c>
      <c r="D354" s="232"/>
      <c r="E354" s="180">
        <v>5.04</v>
      </c>
      <c r="F354" s="181"/>
      <c r="G354" s="182"/>
      <c r="M354" s="178" t="s">
        <v>399</v>
      </c>
      <c r="O354" s="170"/>
    </row>
    <row r="355" spans="1:15" ht="12.75">
      <c r="A355" s="177"/>
      <c r="B355" s="179"/>
      <c r="C355" s="231" t="s">
        <v>400</v>
      </c>
      <c r="D355" s="232"/>
      <c r="E355" s="180">
        <v>60.48</v>
      </c>
      <c r="F355" s="181"/>
      <c r="G355" s="182"/>
      <c r="M355" s="178" t="s">
        <v>400</v>
      </c>
      <c r="O355" s="170"/>
    </row>
    <row r="356" spans="1:15" ht="12.75">
      <c r="A356" s="177"/>
      <c r="B356" s="179"/>
      <c r="C356" s="231" t="s">
        <v>401</v>
      </c>
      <c r="D356" s="232"/>
      <c r="E356" s="180">
        <v>5.04</v>
      </c>
      <c r="F356" s="181"/>
      <c r="G356" s="182"/>
      <c r="M356" s="178" t="s">
        <v>401</v>
      </c>
      <c r="O356" s="170"/>
    </row>
    <row r="357" spans="1:15" ht="12.75">
      <c r="A357" s="177"/>
      <c r="B357" s="179"/>
      <c r="C357" s="231" t="s">
        <v>402</v>
      </c>
      <c r="D357" s="232"/>
      <c r="E357" s="180">
        <v>3.4965</v>
      </c>
      <c r="F357" s="181"/>
      <c r="G357" s="182"/>
      <c r="M357" s="178" t="s">
        <v>402</v>
      </c>
      <c r="O357" s="170"/>
    </row>
    <row r="358" spans="1:15" ht="12.75">
      <c r="A358" s="177"/>
      <c r="B358" s="179"/>
      <c r="C358" s="231" t="s">
        <v>403</v>
      </c>
      <c r="D358" s="232"/>
      <c r="E358" s="180">
        <v>2.52</v>
      </c>
      <c r="F358" s="181"/>
      <c r="G358" s="182"/>
      <c r="M358" s="178" t="s">
        <v>403</v>
      </c>
      <c r="O358" s="170"/>
    </row>
    <row r="359" spans="1:15" ht="12.75">
      <c r="A359" s="177"/>
      <c r="B359" s="179"/>
      <c r="C359" s="231" t="s">
        <v>404</v>
      </c>
      <c r="D359" s="232"/>
      <c r="E359" s="180">
        <v>2.52</v>
      </c>
      <c r="F359" s="181"/>
      <c r="G359" s="182"/>
      <c r="M359" s="178" t="s">
        <v>404</v>
      </c>
      <c r="O359" s="170"/>
    </row>
    <row r="360" spans="1:104" ht="12.75">
      <c r="A360" s="171">
        <v>69</v>
      </c>
      <c r="B360" s="172" t="s">
        <v>405</v>
      </c>
      <c r="C360" s="173" t="s">
        <v>406</v>
      </c>
      <c r="D360" s="174" t="s">
        <v>407</v>
      </c>
      <c r="E360" s="175">
        <v>22</v>
      </c>
      <c r="F360" s="175">
        <v>0</v>
      </c>
      <c r="G360" s="176">
        <f>E360*F360</f>
        <v>0</v>
      </c>
      <c r="O360" s="170">
        <v>2</v>
      </c>
      <c r="AA360" s="146">
        <v>12</v>
      </c>
      <c r="AB360" s="146">
        <v>0</v>
      </c>
      <c r="AC360" s="146">
        <v>66</v>
      </c>
      <c r="AZ360" s="146">
        <v>1</v>
      </c>
      <c r="BA360" s="146">
        <f>IF(AZ360=1,G360,0)</f>
        <v>0</v>
      </c>
      <c r="BB360" s="146">
        <f>IF(AZ360=2,G360,0)</f>
        <v>0</v>
      </c>
      <c r="BC360" s="146">
        <f>IF(AZ360=3,G360,0)</f>
        <v>0</v>
      </c>
      <c r="BD360" s="146">
        <f>IF(AZ360=4,G360,0)</f>
        <v>0</v>
      </c>
      <c r="BE360" s="146">
        <f>IF(AZ360=5,G360,0)</f>
        <v>0</v>
      </c>
      <c r="CA360" s="170">
        <v>12</v>
      </c>
      <c r="CB360" s="170">
        <v>0</v>
      </c>
      <c r="CZ360" s="146">
        <v>0</v>
      </c>
    </row>
    <row r="361" spans="1:15" ht="12.75">
      <c r="A361" s="177"/>
      <c r="B361" s="179"/>
      <c r="C361" s="231" t="s">
        <v>408</v>
      </c>
      <c r="D361" s="232"/>
      <c r="E361" s="180">
        <v>22</v>
      </c>
      <c r="F361" s="181"/>
      <c r="G361" s="182"/>
      <c r="M361" s="178">
        <v>22</v>
      </c>
      <c r="O361" s="170"/>
    </row>
    <row r="362" spans="1:57" ht="12.75">
      <c r="A362" s="183"/>
      <c r="B362" s="184" t="s">
        <v>78</v>
      </c>
      <c r="C362" s="185" t="str">
        <f>CONCATENATE(B349," ",C349)</f>
        <v>64 Výplně otvorů</v>
      </c>
      <c r="D362" s="186"/>
      <c r="E362" s="187"/>
      <c r="F362" s="188"/>
      <c r="G362" s="189">
        <f>SUM(G349:G361)</f>
        <v>0</v>
      </c>
      <c r="O362" s="170">
        <v>4</v>
      </c>
      <c r="BA362" s="190">
        <f>SUM(BA349:BA361)</f>
        <v>0</v>
      </c>
      <c r="BB362" s="190">
        <f>SUM(BB349:BB361)</f>
        <v>0</v>
      </c>
      <c r="BC362" s="190">
        <f>SUM(BC349:BC361)</f>
        <v>0</v>
      </c>
      <c r="BD362" s="190">
        <f>SUM(BD349:BD361)</f>
        <v>0</v>
      </c>
      <c r="BE362" s="190">
        <f>SUM(BE349:BE361)</f>
        <v>0</v>
      </c>
    </row>
    <row r="363" spans="1:15" ht="12.75">
      <c r="A363" s="163" t="s">
        <v>74</v>
      </c>
      <c r="B363" s="164" t="s">
        <v>409</v>
      </c>
      <c r="C363" s="165" t="s">
        <v>410</v>
      </c>
      <c r="D363" s="166"/>
      <c r="E363" s="167"/>
      <c r="F363" s="167"/>
      <c r="G363" s="168"/>
      <c r="H363" s="169"/>
      <c r="I363" s="169"/>
      <c r="O363" s="170">
        <v>1</v>
      </c>
    </row>
    <row r="364" spans="1:104" ht="12.75">
      <c r="A364" s="171">
        <v>70</v>
      </c>
      <c r="B364" s="172" t="s">
        <v>411</v>
      </c>
      <c r="C364" s="173" t="s">
        <v>412</v>
      </c>
      <c r="D364" s="174" t="s">
        <v>104</v>
      </c>
      <c r="E364" s="175">
        <v>13.55</v>
      </c>
      <c r="F364" s="175">
        <v>0</v>
      </c>
      <c r="G364" s="176">
        <f>E364*F364</f>
        <v>0</v>
      </c>
      <c r="O364" s="170">
        <v>2</v>
      </c>
      <c r="AA364" s="146">
        <v>1</v>
      </c>
      <c r="AB364" s="146">
        <v>1</v>
      </c>
      <c r="AC364" s="146">
        <v>1</v>
      </c>
      <c r="AZ364" s="146">
        <v>1</v>
      </c>
      <c r="BA364" s="146">
        <f>IF(AZ364=1,G364,0)</f>
        <v>0</v>
      </c>
      <c r="BB364" s="146">
        <f>IF(AZ364=2,G364,0)</f>
        <v>0</v>
      </c>
      <c r="BC364" s="146">
        <f>IF(AZ364=3,G364,0)</f>
        <v>0</v>
      </c>
      <c r="BD364" s="146">
        <f>IF(AZ364=4,G364,0)</f>
        <v>0</v>
      </c>
      <c r="BE364" s="146">
        <f>IF(AZ364=5,G364,0)</f>
        <v>0</v>
      </c>
      <c r="CA364" s="170">
        <v>1</v>
      </c>
      <c r="CB364" s="170">
        <v>1</v>
      </c>
      <c r="CZ364" s="146">
        <v>0</v>
      </c>
    </row>
    <row r="365" spans="1:15" ht="12.75">
      <c r="A365" s="177"/>
      <c r="B365" s="179"/>
      <c r="C365" s="231" t="s">
        <v>88</v>
      </c>
      <c r="D365" s="232"/>
      <c r="E365" s="180">
        <v>0</v>
      </c>
      <c r="F365" s="181"/>
      <c r="G365" s="182"/>
      <c r="M365" s="178" t="s">
        <v>88</v>
      </c>
      <c r="O365" s="170"/>
    </row>
    <row r="366" spans="1:15" ht="12.75">
      <c r="A366" s="177"/>
      <c r="B366" s="179"/>
      <c r="C366" s="231" t="s">
        <v>89</v>
      </c>
      <c r="D366" s="232"/>
      <c r="E366" s="180">
        <v>0</v>
      </c>
      <c r="F366" s="181"/>
      <c r="G366" s="182"/>
      <c r="M366" s="178" t="s">
        <v>89</v>
      </c>
      <c r="O366" s="170"/>
    </row>
    <row r="367" spans="1:15" ht="12.75">
      <c r="A367" s="177"/>
      <c r="B367" s="179"/>
      <c r="C367" s="231" t="s">
        <v>413</v>
      </c>
      <c r="D367" s="232"/>
      <c r="E367" s="180">
        <v>12.05</v>
      </c>
      <c r="F367" s="181"/>
      <c r="G367" s="182"/>
      <c r="M367" s="178" t="s">
        <v>413</v>
      </c>
      <c r="O367" s="170"/>
    </row>
    <row r="368" spans="1:15" ht="12.75">
      <c r="A368" s="177"/>
      <c r="B368" s="179"/>
      <c r="C368" s="231" t="s">
        <v>414</v>
      </c>
      <c r="D368" s="232"/>
      <c r="E368" s="180">
        <v>1.5</v>
      </c>
      <c r="F368" s="181"/>
      <c r="G368" s="182"/>
      <c r="M368" s="178" t="s">
        <v>414</v>
      </c>
      <c r="O368" s="170"/>
    </row>
    <row r="369" spans="1:104" ht="22.5">
      <c r="A369" s="171">
        <v>71</v>
      </c>
      <c r="B369" s="172" t="s">
        <v>415</v>
      </c>
      <c r="C369" s="173" t="s">
        <v>416</v>
      </c>
      <c r="D369" s="174" t="s">
        <v>104</v>
      </c>
      <c r="E369" s="175">
        <v>43.8289</v>
      </c>
      <c r="F369" s="175">
        <v>0</v>
      </c>
      <c r="G369" s="176">
        <f>E369*F369</f>
        <v>0</v>
      </c>
      <c r="O369" s="170">
        <v>2</v>
      </c>
      <c r="AA369" s="146">
        <v>1</v>
      </c>
      <c r="AB369" s="146">
        <v>1</v>
      </c>
      <c r="AC369" s="146">
        <v>1</v>
      </c>
      <c r="AZ369" s="146">
        <v>1</v>
      </c>
      <c r="BA369" s="146">
        <f>IF(AZ369=1,G369,0)</f>
        <v>0</v>
      </c>
      <c r="BB369" s="146">
        <f>IF(AZ369=2,G369,0)</f>
        <v>0</v>
      </c>
      <c r="BC369" s="146">
        <f>IF(AZ369=3,G369,0)</f>
        <v>0</v>
      </c>
      <c r="BD369" s="146">
        <f>IF(AZ369=4,G369,0)</f>
        <v>0</v>
      </c>
      <c r="BE369" s="146">
        <f>IF(AZ369=5,G369,0)</f>
        <v>0</v>
      </c>
      <c r="CA369" s="170">
        <v>1</v>
      </c>
      <c r="CB369" s="170">
        <v>1</v>
      </c>
      <c r="CZ369" s="146">
        <v>0</v>
      </c>
    </row>
    <row r="370" spans="1:15" ht="12.75">
      <c r="A370" s="177"/>
      <c r="B370" s="179"/>
      <c r="C370" s="231" t="s">
        <v>230</v>
      </c>
      <c r="D370" s="232"/>
      <c r="E370" s="180">
        <v>0</v>
      </c>
      <c r="F370" s="181"/>
      <c r="G370" s="182"/>
      <c r="M370" s="178" t="s">
        <v>230</v>
      </c>
      <c r="O370" s="170"/>
    </row>
    <row r="371" spans="1:15" ht="12.75">
      <c r="A371" s="177"/>
      <c r="B371" s="179"/>
      <c r="C371" s="231" t="s">
        <v>89</v>
      </c>
      <c r="D371" s="232"/>
      <c r="E371" s="180">
        <v>0</v>
      </c>
      <c r="F371" s="181"/>
      <c r="G371" s="182"/>
      <c r="M371" s="178" t="s">
        <v>89</v>
      </c>
      <c r="O371" s="170"/>
    </row>
    <row r="372" spans="1:15" ht="12.75">
      <c r="A372" s="177"/>
      <c r="B372" s="179"/>
      <c r="C372" s="231" t="s">
        <v>417</v>
      </c>
      <c r="D372" s="232"/>
      <c r="E372" s="180">
        <v>43.8289</v>
      </c>
      <c r="F372" s="181"/>
      <c r="G372" s="182"/>
      <c r="M372" s="178" t="s">
        <v>417</v>
      </c>
      <c r="O372" s="170"/>
    </row>
    <row r="373" spans="1:104" ht="12.75">
      <c r="A373" s="171">
        <v>72</v>
      </c>
      <c r="B373" s="172" t="s">
        <v>418</v>
      </c>
      <c r="C373" s="173" t="s">
        <v>419</v>
      </c>
      <c r="D373" s="174" t="s">
        <v>383</v>
      </c>
      <c r="E373" s="175">
        <v>5.4742</v>
      </c>
      <c r="F373" s="175">
        <v>0</v>
      </c>
      <c r="G373" s="176">
        <f>E373*F373</f>
        <v>0</v>
      </c>
      <c r="O373" s="170">
        <v>2</v>
      </c>
      <c r="AA373" s="146">
        <v>3</v>
      </c>
      <c r="AB373" s="146">
        <v>1</v>
      </c>
      <c r="AC373" s="146">
        <v>59217337</v>
      </c>
      <c r="AZ373" s="146">
        <v>1</v>
      </c>
      <c r="BA373" s="146">
        <f>IF(AZ373=1,G373,0)</f>
        <v>0</v>
      </c>
      <c r="BB373" s="146">
        <f>IF(AZ373=2,G373,0)</f>
        <v>0</v>
      </c>
      <c r="BC373" s="146">
        <f>IF(AZ373=3,G373,0)</f>
        <v>0</v>
      </c>
      <c r="BD373" s="146">
        <f>IF(AZ373=4,G373,0)</f>
        <v>0</v>
      </c>
      <c r="BE373" s="146">
        <f>IF(AZ373=5,G373,0)</f>
        <v>0</v>
      </c>
      <c r="CA373" s="170">
        <v>3</v>
      </c>
      <c r="CB373" s="170">
        <v>1</v>
      </c>
      <c r="CZ373" s="146">
        <v>0</v>
      </c>
    </row>
    <row r="374" spans="1:15" ht="12.75">
      <c r="A374" s="177"/>
      <c r="B374" s="179"/>
      <c r="C374" s="231" t="s">
        <v>420</v>
      </c>
      <c r="D374" s="232"/>
      <c r="E374" s="180">
        <v>5.4742</v>
      </c>
      <c r="F374" s="181"/>
      <c r="G374" s="182"/>
      <c r="M374" s="178" t="s">
        <v>420</v>
      </c>
      <c r="O374" s="170"/>
    </row>
    <row r="375" spans="1:57" ht="12.75">
      <c r="A375" s="183"/>
      <c r="B375" s="184" t="s">
        <v>78</v>
      </c>
      <c r="C375" s="185" t="str">
        <f>CONCATENATE(B363," ",C363)</f>
        <v>91 Doplňující práce na komunikaci</v>
      </c>
      <c r="D375" s="186"/>
      <c r="E375" s="187"/>
      <c r="F375" s="188"/>
      <c r="G375" s="189">
        <f>SUM(G363:G374)</f>
        <v>0</v>
      </c>
      <c r="O375" s="170">
        <v>4</v>
      </c>
      <c r="BA375" s="190">
        <f>SUM(BA363:BA374)</f>
        <v>0</v>
      </c>
      <c r="BB375" s="190">
        <f>SUM(BB363:BB374)</f>
        <v>0</v>
      </c>
      <c r="BC375" s="190">
        <f>SUM(BC363:BC374)</f>
        <v>0</v>
      </c>
      <c r="BD375" s="190">
        <f>SUM(BD363:BD374)</f>
        <v>0</v>
      </c>
      <c r="BE375" s="190">
        <f>SUM(BE363:BE374)</f>
        <v>0</v>
      </c>
    </row>
    <row r="376" spans="1:15" ht="12.75">
      <c r="A376" s="163" t="s">
        <v>74</v>
      </c>
      <c r="B376" s="164" t="s">
        <v>421</v>
      </c>
      <c r="C376" s="165" t="s">
        <v>422</v>
      </c>
      <c r="D376" s="166"/>
      <c r="E376" s="167"/>
      <c r="F376" s="167"/>
      <c r="G376" s="168"/>
      <c r="H376" s="169"/>
      <c r="I376" s="169"/>
      <c r="O376" s="170">
        <v>1</v>
      </c>
    </row>
    <row r="377" spans="1:104" ht="12.75">
      <c r="A377" s="171">
        <v>73</v>
      </c>
      <c r="B377" s="172" t="s">
        <v>423</v>
      </c>
      <c r="C377" s="173" t="s">
        <v>424</v>
      </c>
      <c r="D377" s="174" t="s">
        <v>87</v>
      </c>
      <c r="E377" s="175">
        <v>660.8943</v>
      </c>
      <c r="F377" s="175">
        <v>0</v>
      </c>
      <c r="G377" s="176">
        <f>E377*F377</f>
        <v>0</v>
      </c>
      <c r="O377" s="170">
        <v>2</v>
      </c>
      <c r="AA377" s="146">
        <v>1</v>
      </c>
      <c r="AB377" s="146">
        <v>1</v>
      </c>
      <c r="AC377" s="146">
        <v>1</v>
      </c>
      <c r="AZ377" s="146">
        <v>1</v>
      </c>
      <c r="BA377" s="146">
        <f>IF(AZ377=1,G377,0)</f>
        <v>0</v>
      </c>
      <c r="BB377" s="146">
        <f>IF(AZ377=2,G377,0)</f>
        <v>0</v>
      </c>
      <c r="BC377" s="146">
        <f>IF(AZ377=3,G377,0)</f>
        <v>0</v>
      </c>
      <c r="BD377" s="146">
        <f>IF(AZ377=4,G377,0)</f>
        <v>0</v>
      </c>
      <c r="BE377" s="146">
        <f>IF(AZ377=5,G377,0)</f>
        <v>0</v>
      </c>
      <c r="CA377" s="170">
        <v>1</v>
      </c>
      <c r="CB377" s="170">
        <v>1</v>
      </c>
      <c r="CZ377" s="146">
        <v>0</v>
      </c>
    </row>
    <row r="378" spans="1:15" ht="12.75">
      <c r="A378" s="177"/>
      <c r="B378" s="179"/>
      <c r="C378" s="231" t="s">
        <v>283</v>
      </c>
      <c r="D378" s="232"/>
      <c r="E378" s="180">
        <v>0</v>
      </c>
      <c r="F378" s="181"/>
      <c r="G378" s="182"/>
      <c r="M378" s="178" t="s">
        <v>283</v>
      </c>
      <c r="O378" s="170"/>
    </row>
    <row r="379" spans="1:15" ht="12.75">
      <c r="A379" s="177"/>
      <c r="B379" s="179"/>
      <c r="C379" s="231" t="s">
        <v>425</v>
      </c>
      <c r="D379" s="232"/>
      <c r="E379" s="180">
        <v>404.4986</v>
      </c>
      <c r="F379" s="181"/>
      <c r="G379" s="182"/>
      <c r="M379" s="178" t="s">
        <v>425</v>
      </c>
      <c r="O379" s="170"/>
    </row>
    <row r="380" spans="1:15" ht="12.75">
      <c r="A380" s="177"/>
      <c r="B380" s="179"/>
      <c r="C380" s="231" t="s">
        <v>426</v>
      </c>
      <c r="D380" s="232"/>
      <c r="E380" s="180">
        <v>16.9941</v>
      </c>
      <c r="F380" s="181"/>
      <c r="G380" s="182"/>
      <c r="M380" s="178" t="s">
        <v>426</v>
      </c>
      <c r="O380" s="170"/>
    </row>
    <row r="381" spans="1:15" ht="12.75">
      <c r="A381" s="177"/>
      <c r="B381" s="179"/>
      <c r="C381" s="231" t="s">
        <v>427</v>
      </c>
      <c r="D381" s="232"/>
      <c r="E381" s="180">
        <v>14.5195</v>
      </c>
      <c r="F381" s="181"/>
      <c r="G381" s="182"/>
      <c r="M381" s="178" t="s">
        <v>427</v>
      </c>
      <c r="O381" s="170"/>
    </row>
    <row r="382" spans="1:15" ht="12.75">
      <c r="A382" s="177"/>
      <c r="B382" s="179"/>
      <c r="C382" s="231" t="s">
        <v>428</v>
      </c>
      <c r="D382" s="232"/>
      <c r="E382" s="180">
        <v>0</v>
      </c>
      <c r="F382" s="181"/>
      <c r="G382" s="182"/>
      <c r="M382" s="178" t="s">
        <v>428</v>
      </c>
      <c r="O382" s="170"/>
    </row>
    <row r="383" spans="1:15" ht="12.75">
      <c r="A383" s="177"/>
      <c r="B383" s="179"/>
      <c r="C383" s="231" t="s">
        <v>429</v>
      </c>
      <c r="D383" s="232"/>
      <c r="E383" s="180">
        <v>34.185</v>
      </c>
      <c r="F383" s="181"/>
      <c r="G383" s="182"/>
      <c r="M383" s="178" t="s">
        <v>429</v>
      </c>
      <c r="O383" s="170"/>
    </row>
    <row r="384" spans="1:15" ht="12.75">
      <c r="A384" s="177"/>
      <c r="B384" s="179"/>
      <c r="C384" s="231" t="s">
        <v>287</v>
      </c>
      <c r="D384" s="232"/>
      <c r="E384" s="180">
        <v>0</v>
      </c>
      <c r="F384" s="181"/>
      <c r="G384" s="182"/>
      <c r="M384" s="178" t="s">
        <v>287</v>
      </c>
      <c r="O384" s="170"/>
    </row>
    <row r="385" spans="1:15" ht="12.75">
      <c r="A385" s="177"/>
      <c r="B385" s="179"/>
      <c r="C385" s="231" t="s">
        <v>430</v>
      </c>
      <c r="D385" s="232"/>
      <c r="E385" s="180">
        <v>190.6971</v>
      </c>
      <c r="F385" s="181"/>
      <c r="G385" s="182"/>
      <c r="M385" s="178" t="s">
        <v>430</v>
      </c>
      <c r="O385" s="170"/>
    </row>
    <row r="386" spans="1:104" ht="12.75">
      <c r="A386" s="171">
        <v>74</v>
      </c>
      <c r="B386" s="172" t="s">
        <v>431</v>
      </c>
      <c r="C386" s="173" t="s">
        <v>432</v>
      </c>
      <c r="D386" s="174" t="s">
        <v>87</v>
      </c>
      <c r="E386" s="175">
        <v>249.8219</v>
      </c>
      <c r="F386" s="175">
        <v>0</v>
      </c>
      <c r="G386" s="176">
        <f>E386*F386</f>
        <v>0</v>
      </c>
      <c r="O386" s="170">
        <v>2</v>
      </c>
      <c r="AA386" s="146">
        <v>1</v>
      </c>
      <c r="AB386" s="146">
        <v>1</v>
      </c>
      <c r="AC386" s="146">
        <v>1</v>
      </c>
      <c r="AZ386" s="146">
        <v>1</v>
      </c>
      <c r="BA386" s="146">
        <f>IF(AZ386=1,G386,0)</f>
        <v>0</v>
      </c>
      <c r="BB386" s="146">
        <f>IF(AZ386=2,G386,0)</f>
        <v>0</v>
      </c>
      <c r="BC386" s="146">
        <f>IF(AZ386=3,G386,0)</f>
        <v>0</v>
      </c>
      <c r="BD386" s="146">
        <f>IF(AZ386=4,G386,0)</f>
        <v>0</v>
      </c>
      <c r="BE386" s="146">
        <f>IF(AZ386=5,G386,0)</f>
        <v>0</v>
      </c>
      <c r="CA386" s="170">
        <v>1</v>
      </c>
      <c r="CB386" s="170">
        <v>1</v>
      </c>
      <c r="CZ386" s="146">
        <v>0</v>
      </c>
    </row>
    <row r="387" spans="1:15" ht="12.75">
      <c r="A387" s="177"/>
      <c r="B387" s="179"/>
      <c r="C387" s="231" t="s">
        <v>285</v>
      </c>
      <c r="D387" s="232"/>
      <c r="E387" s="180">
        <v>0</v>
      </c>
      <c r="F387" s="181"/>
      <c r="G387" s="182"/>
      <c r="M387" s="178" t="s">
        <v>285</v>
      </c>
      <c r="O387" s="170"/>
    </row>
    <row r="388" spans="1:15" ht="12.75">
      <c r="A388" s="177"/>
      <c r="B388" s="179"/>
      <c r="C388" s="231" t="s">
        <v>433</v>
      </c>
      <c r="D388" s="232"/>
      <c r="E388" s="180">
        <v>162.7205</v>
      </c>
      <c r="F388" s="181"/>
      <c r="G388" s="182"/>
      <c r="M388" s="178" t="s">
        <v>433</v>
      </c>
      <c r="O388" s="170"/>
    </row>
    <row r="389" spans="1:15" ht="12.75">
      <c r="A389" s="177"/>
      <c r="B389" s="179"/>
      <c r="C389" s="231" t="s">
        <v>434</v>
      </c>
      <c r="D389" s="232"/>
      <c r="E389" s="180">
        <v>68.7258</v>
      </c>
      <c r="F389" s="181"/>
      <c r="G389" s="182"/>
      <c r="M389" s="178" t="s">
        <v>434</v>
      </c>
      <c r="O389" s="170"/>
    </row>
    <row r="390" spans="1:15" ht="12.75">
      <c r="A390" s="177"/>
      <c r="B390" s="179"/>
      <c r="C390" s="231" t="s">
        <v>435</v>
      </c>
      <c r="D390" s="232"/>
      <c r="E390" s="180">
        <v>18.3756</v>
      </c>
      <c r="F390" s="181"/>
      <c r="G390" s="182"/>
      <c r="M390" s="178" t="s">
        <v>435</v>
      </c>
      <c r="O390" s="170"/>
    </row>
    <row r="391" spans="1:104" ht="12.75">
      <c r="A391" s="171">
        <v>75</v>
      </c>
      <c r="B391" s="172" t="s">
        <v>436</v>
      </c>
      <c r="C391" s="173" t="s">
        <v>437</v>
      </c>
      <c r="D391" s="174" t="s">
        <v>87</v>
      </c>
      <c r="E391" s="175">
        <v>749.4657</v>
      </c>
      <c r="F391" s="175">
        <v>0</v>
      </c>
      <c r="G391" s="176">
        <f>E391*F391</f>
        <v>0</v>
      </c>
      <c r="O391" s="170">
        <v>2</v>
      </c>
      <c r="AA391" s="146">
        <v>1</v>
      </c>
      <c r="AB391" s="146">
        <v>1</v>
      </c>
      <c r="AC391" s="146">
        <v>1</v>
      </c>
      <c r="AZ391" s="146">
        <v>1</v>
      </c>
      <c r="BA391" s="146">
        <f>IF(AZ391=1,G391,0)</f>
        <v>0</v>
      </c>
      <c r="BB391" s="146">
        <f>IF(AZ391=2,G391,0)</f>
        <v>0</v>
      </c>
      <c r="BC391" s="146">
        <f>IF(AZ391=3,G391,0)</f>
        <v>0</v>
      </c>
      <c r="BD391" s="146">
        <f>IF(AZ391=4,G391,0)</f>
        <v>0</v>
      </c>
      <c r="BE391" s="146">
        <f>IF(AZ391=5,G391,0)</f>
        <v>0</v>
      </c>
      <c r="CA391" s="170">
        <v>1</v>
      </c>
      <c r="CB391" s="170">
        <v>1</v>
      </c>
      <c r="CZ391" s="146">
        <v>0</v>
      </c>
    </row>
    <row r="392" spans="1:15" ht="12.75">
      <c r="A392" s="177"/>
      <c r="B392" s="179"/>
      <c r="C392" s="231" t="s">
        <v>438</v>
      </c>
      <c r="D392" s="232"/>
      <c r="E392" s="180">
        <v>749.4657</v>
      </c>
      <c r="F392" s="181"/>
      <c r="G392" s="182"/>
      <c r="M392" s="178" t="s">
        <v>438</v>
      </c>
      <c r="O392" s="170"/>
    </row>
    <row r="393" spans="1:104" ht="12.75">
      <c r="A393" s="171">
        <v>76</v>
      </c>
      <c r="B393" s="172" t="s">
        <v>436</v>
      </c>
      <c r="C393" s="173" t="s">
        <v>437</v>
      </c>
      <c r="D393" s="174" t="s">
        <v>87</v>
      </c>
      <c r="E393" s="175">
        <v>1982.6829</v>
      </c>
      <c r="F393" s="175">
        <v>0</v>
      </c>
      <c r="G393" s="176">
        <f>E393*F393</f>
        <v>0</v>
      </c>
      <c r="O393" s="170">
        <v>2</v>
      </c>
      <c r="AA393" s="146">
        <v>1</v>
      </c>
      <c r="AB393" s="146">
        <v>1</v>
      </c>
      <c r="AC393" s="146">
        <v>1</v>
      </c>
      <c r="AZ393" s="146">
        <v>1</v>
      </c>
      <c r="BA393" s="146">
        <f>IF(AZ393=1,G393,0)</f>
        <v>0</v>
      </c>
      <c r="BB393" s="146">
        <f>IF(AZ393=2,G393,0)</f>
        <v>0</v>
      </c>
      <c r="BC393" s="146">
        <f>IF(AZ393=3,G393,0)</f>
        <v>0</v>
      </c>
      <c r="BD393" s="146">
        <f>IF(AZ393=4,G393,0)</f>
        <v>0</v>
      </c>
      <c r="BE393" s="146">
        <f>IF(AZ393=5,G393,0)</f>
        <v>0</v>
      </c>
      <c r="CA393" s="170">
        <v>1</v>
      </c>
      <c r="CB393" s="170">
        <v>1</v>
      </c>
      <c r="CZ393" s="146">
        <v>0</v>
      </c>
    </row>
    <row r="394" spans="1:15" ht="12.75">
      <c r="A394" s="177"/>
      <c r="B394" s="179"/>
      <c r="C394" s="231" t="s">
        <v>439</v>
      </c>
      <c r="D394" s="232"/>
      <c r="E394" s="180">
        <v>1982.6829</v>
      </c>
      <c r="F394" s="181"/>
      <c r="G394" s="182"/>
      <c r="M394" s="178" t="s">
        <v>439</v>
      </c>
      <c r="O394" s="170"/>
    </row>
    <row r="395" spans="1:104" ht="12.75">
      <c r="A395" s="171">
        <v>77</v>
      </c>
      <c r="B395" s="172" t="s">
        <v>440</v>
      </c>
      <c r="C395" s="173" t="s">
        <v>441</v>
      </c>
      <c r="D395" s="174" t="s">
        <v>87</v>
      </c>
      <c r="E395" s="175">
        <v>660.8943</v>
      </c>
      <c r="F395" s="175">
        <v>0</v>
      </c>
      <c r="G395" s="176">
        <f>E395*F395</f>
        <v>0</v>
      </c>
      <c r="O395" s="170">
        <v>2</v>
      </c>
      <c r="AA395" s="146">
        <v>1</v>
      </c>
      <c r="AB395" s="146">
        <v>1</v>
      </c>
      <c r="AC395" s="146">
        <v>1</v>
      </c>
      <c r="AZ395" s="146">
        <v>1</v>
      </c>
      <c r="BA395" s="146">
        <f>IF(AZ395=1,G395,0)</f>
        <v>0</v>
      </c>
      <c r="BB395" s="146">
        <f>IF(AZ395=2,G395,0)</f>
        <v>0</v>
      </c>
      <c r="BC395" s="146">
        <f>IF(AZ395=3,G395,0)</f>
        <v>0</v>
      </c>
      <c r="BD395" s="146">
        <f>IF(AZ395=4,G395,0)</f>
        <v>0</v>
      </c>
      <c r="BE395" s="146">
        <f>IF(AZ395=5,G395,0)</f>
        <v>0</v>
      </c>
      <c r="CA395" s="170">
        <v>1</v>
      </c>
      <c r="CB395" s="170">
        <v>1</v>
      </c>
      <c r="CZ395" s="146">
        <v>0</v>
      </c>
    </row>
    <row r="396" spans="1:15" ht="12.75">
      <c r="A396" s="177"/>
      <c r="B396" s="179"/>
      <c r="C396" s="231" t="s">
        <v>442</v>
      </c>
      <c r="D396" s="232"/>
      <c r="E396" s="180">
        <v>660.8943</v>
      </c>
      <c r="F396" s="181"/>
      <c r="G396" s="182"/>
      <c r="M396" s="178" t="s">
        <v>442</v>
      </c>
      <c r="O396" s="170"/>
    </row>
    <row r="397" spans="1:104" ht="12.75">
      <c r="A397" s="171">
        <v>78</v>
      </c>
      <c r="B397" s="172" t="s">
        <v>443</v>
      </c>
      <c r="C397" s="173" t="s">
        <v>444</v>
      </c>
      <c r="D397" s="174" t="s">
        <v>87</v>
      </c>
      <c r="E397" s="175">
        <v>249.8219</v>
      </c>
      <c r="F397" s="175">
        <v>0</v>
      </c>
      <c r="G397" s="176">
        <f>E397*F397</f>
        <v>0</v>
      </c>
      <c r="O397" s="170">
        <v>2</v>
      </c>
      <c r="AA397" s="146">
        <v>1</v>
      </c>
      <c r="AB397" s="146">
        <v>1</v>
      </c>
      <c r="AC397" s="146">
        <v>1</v>
      </c>
      <c r="AZ397" s="146">
        <v>1</v>
      </c>
      <c r="BA397" s="146">
        <f>IF(AZ397=1,G397,0)</f>
        <v>0</v>
      </c>
      <c r="BB397" s="146">
        <f>IF(AZ397=2,G397,0)</f>
        <v>0</v>
      </c>
      <c r="BC397" s="146">
        <f>IF(AZ397=3,G397,0)</f>
        <v>0</v>
      </c>
      <c r="BD397" s="146">
        <f>IF(AZ397=4,G397,0)</f>
        <v>0</v>
      </c>
      <c r="BE397" s="146">
        <f>IF(AZ397=5,G397,0)</f>
        <v>0</v>
      </c>
      <c r="CA397" s="170">
        <v>1</v>
      </c>
      <c r="CB397" s="170">
        <v>1</v>
      </c>
      <c r="CZ397" s="146">
        <v>0</v>
      </c>
    </row>
    <row r="398" spans="1:15" ht="12.75">
      <c r="A398" s="177"/>
      <c r="B398" s="179"/>
      <c r="C398" s="231" t="s">
        <v>445</v>
      </c>
      <c r="D398" s="232"/>
      <c r="E398" s="180">
        <v>249.8219</v>
      </c>
      <c r="F398" s="181"/>
      <c r="G398" s="182"/>
      <c r="M398" s="178" t="s">
        <v>445</v>
      </c>
      <c r="O398" s="170"/>
    </row>
    <row r="399" spans="1:104" ht="12.75">
      <c r="A399" s="171">
        <v>79</v>
      </c>
      <c r="B399" s="172" t="s">
        <v>446</v>
      </c>
      <c r="C399" s="173" t="s">
        <v>447</v>
      </c>
      <c r="D399" s="174" t="s">
        <v>87</v>
      </c>
      <c r="E399" s="175">
        <v>355.9652</v>
      </c>
      <c r="F399" s="175">
        <v>0</v>
      </c>
      <c r="G399" s="176">
        <f>E399*F399</f>
        <v>0</v>
      </c>
      <c r="O399" s="170">
        <v>2</v>
      </c>
      <c r="AA399" s="146">
        <v>1</v>
      </c>
      <c r="AB399" s="146">
        <v>1</v>
      </c>
      <c r="AC399" s="146">
        <v>1</v>
      </c>
      <c r="AZ399" s="146">
        <v>1</v>
      </c>
      <c r="BA399" s="146">
        <f>IF(AZ399=1,G399,0)</f>
        <v>0</v>
      </c>
      <c r="BB399" s="146">
        <f>IF(AZ399=2,G399,0)</f>
        <v>0</v>
      </c>
      <c r="BC399" s="146">
        <f>IF(AZ399=3,G399,0)</f>
        <v>0</v>
      </c>
      <c r="BD399" s="146">
        <f>IF(AZ399=4,G399,0)</f>
        <v>0</v>
      </c>
      <c r="BE399" s="146">
        <f>IF(AZ399=5,G399,0)</f>
        <v>0</v>
      </c>
      <c r="CA399" s="170">
        <v>1</v>
      </c>
      <c r="CB399" s="170">
        <v>1</v>
      </c>
      <c r="CZ399" s="146">
        <v>0</v>
      </c>
    </row>
    <row r="400" spans="1:15" ht="12.75">
      <c r="A400" s="177"/>
      <c r="B400" s="179"/>
      <c r="C400" s="231" t="s">
        <v>283</v>
      </c>
      <c r="D400" s="232"/>
      <c r="E400" s="180">
        <v>0</v>
      </c>
      <c r="F400" s="181"/>
      <c r="G400" s="182"/>
      <c r="M400" s="178" t="s">
        <v>283</v>
      </c>
      <c r="O400" s="170"/>
    </row>
    <row r="401" spans="1:15" ht="12.75">
      <c r="A401" s="177"/>
      <c r="B401" s="179"/>
      <c r="C401" s="231" t="s">
        <v>448</v>
      </c>
      <c r="D401" s="232"/>
      <c r="E401" s="180">
        <v>6.812</v>
      </c>
      <c r="F401" s="181"/>
      <c r="G401" s="182"/>
      <c r="M401" s="178" t="s">
        <v>448</v>
      </c>
      <c r="O401" s="170"/>
    </row>
    <row r="402" spans="1:15" ht="12.75">
      <c r="A402" s="177"/>
      <c r="B402" s="179"/>
      <c r="C402" s="231" t="s">
        <v>428</v>
      </c>
      <c r="D402" s="232"/>
      <c r="E402" s="180">
        <v>0</v>
      </c>
      <c r="F402" s="181"/>
      <c r="G402" s="182"/>
      <c r="M402" s="178" t="s">
        <v>428</v>
      </c>
      <c r="O402" s="170"/>
    </row>
    <row r="403" spans="1:15" ht="12.75">
      <c r="A403" s="177"/>
      <c r="B403" s="179"/>
      <c r="C403" s="231" t="s">
        <v>449</v>
      </c>
      <c r="D403" s="232"/>
      <c r="E403" s="180">
        <v>34.9733</v>
      </c>
      <c r="F403" s="181"/>
      <c r="G403" s="182"/>
      <c r="M403" s="178" t="s">
        <v>449</v>
      </c>
      <c r="O403" s="170"/>
    </row>
    <row r="404" spans="1:15" ht="12.75">
      <c r="A404" s="177"/>
      <c r="B404" s="179"/>
      <c r="C404" s="231" t="s">
        <v>287</v>
      </c>
      <c r="D404" s="232"/>
      <c r="E404" s="180">
        <v>0</v>
      </c>
      <c r="F404" s="181"/>
      <c r="G404" s="182"/>
      <c r="M404" s="178" t="s">
        <v>287</v>
      </c>
      <c r="O404" s="170"/>
    </row>
    <row r="405" spans="1:15" ht="12.75">
      <c r="A405" s="177"/>
      <c r="B405" s="179"/>
      <c r="C405" s="231" t="s">
        <v>450</v>
      </c>
      <c r="D405" s="232"/>
      <c r="E405" s="180">
        <v>22.5</v>
      </c>
      <c r="F405" s="181"/>
      <c r="G405" s="182"/>
      <c r="M405" s="178" t="s">
        <v>450</v>
      </c>
      <c r="O405" s="170"/>
    </row>
    <row r="406" spans="1:15" ht="22.5">
      <c r="A406" s="177"/>
      <c r="B406" s="179"/>
      <c r="C406" s="231" t="s">
        <v>451</v>
      </c>
      <c r="D406" s="232"/>
      <c r="E406" s="180">
        <v>0</v>
      </c>
      <c r="F406" s="181"/>
      <c r="G406" s="182"/>
      <c r="M406" s="178" t="s">
        <v>451</v>
      </c>
      <c r="O406" s="170"/>
    </row>
    <row r="407" spans="1:15" ht="12.75">
      <c r="A407" s="177"/>
      <c r="B407" s="179"/>
      <c r="C407" s="231" t="s">
        <v>452</v>
      </c>
      <c r="D407" s="232"/>
      <c r="E407" s="180">
        <v>291.68</v>
      </c>
      <c r="F407" s="181"/>
      <c r="G407" s="182"/>
      <c r="M407" s="178" t="s">
        <v>452</v>
      </c>
      <c r="O407" s="170"/>
    </row>
    <row r="408" spans="1:104" ht="12.75">
      <c r="A408" s="171">
        <v>80</v>
      </c>
      <c r="B408" s="172" t="s">
        <v>453</v>
      </c>
      <c r="C408" s="173" t="s">
        <v>454</v>
      </c>
      <c r="D408" s="174" t="s">
        <v>87</v>
      </c>
      <c r="E408" s="175">
        <v>13.6</v>
      </c>
      <c r="F408" s="175">
        <v>0</v>
      </c>
      <c r="G408" s="176">
        <f>E408*F408</f>
        <v>0</v>
      </c>
      <c r="O408" s="170">
        <v>2</v>
      </c>
      <c r="AA408" s="146">
        <v>1</v>
      </c>
      <c r="AB408" s="146">
        <v>1</v>
      </c>
      <c r="AC408" s="146">
        <v>1</v>
      </c>
      <c r="AZ408" s="146">
        <v>1</v>
      </c>
      <c r="BA408" s="146">
        <f>IF(AZ408=1,G408,0)</f>
        <v>0</v>
      </c>
      <c r="BB408" s="146">
        <f>IF(AZ408=2,G408,0)</f>
        <v>0</v>
      </c>
      <c r="BC408" s="146">
        <f>IF(AZ408=3,G408,0)</f>
        <v>0</v>
      </c>
      <c r="BD408" s="146">
        <f>IF(AZ408=4,G408,0)</f>
        <v>0</v>
      </c>
      <c r="BE408" s="146">
        <f>IF(AZ408=5,G408,0)</f>
        <v>0</v>
      </c>
      <c r="CA408" s="170">
        <v>1</v>
      </c>
      <c r="CB408" s="170">
        <v>1</v>
      </c>
      <c r="CZ408" s="146">
        <v>0</v>
      </c>
    </row>
    <row r="409" spans="1:15" ht="12.75">
      <c r="A409" s="177"/>
      <c r="B409" s="179"/>
      <c r="C409" s="231" t="s">
        <v>287</v>
      </c>
      <c r="D409" s="232"/>
      <c r="E409" s="180">
        <v>0</v>
      </c>
      <c r="F409" s="181"/>
      <c r="G409" s="182"/>
      <c r="M409" s="178" t="s">
        <v>287</v>
      </c>
      <c r="O409" s="170"/>
    </row>
    <row r="410" spans="1:15" ht="12.75">
      <c r="A410" s="177"/>
      <c r="B410" s="179"/>
      <c r="C410" s="231" t="s">
        <v>455</v>
      </c>
      <c r="D410" s="232"/>
      <c r="E410" s="180">
        <v>13.6</v>
      </c>
      <c r="F410" s="181"/>
      <c r="G410" s="182"/>
      <c r="M410" s="178" t="s">
        <v>455</v>
      </c>
      <c r="O410" s="170"/>
    </row>
    <row r="411" spans="1:104" ht="12.75">
      <c r="A411" s="171">
        <v>81</v>
      </c>
      <c r="B411" s="172" t="s">
        <v>456</v>
      </c>
      <c r="C411" s="173" t="s">
        <v>457</v>
      </c>
      <c r="D411" s="174" t="s">
        <v>87</v>
      </c>
      <c r="E411" s="175">
        <v>17.825</v>
      </c>
      <c r="F411" s="175">
        <v>0</v>
      </c>
      <c r="G411" s="176">
        <f>E411*F411</f>
        <v>0</v>
      </c>
      <c r="O411" s="170">
        <v>2</v>
      </c>
      <c r="AA411" s="146">
        <v>1</v>
      </c>
      <c r="AB411" s="146">
        <v>1</v>
      </c>
      <c r="AC411" s="146">
        <v>1</v>
      </c>
      <c r="AZ411" s="146">
        <v>1</v>
      </c>
      <c r="BA411" s="146">
        <f>IF(AZ411=1,G411,0)</f>
        <v>0</v>
      </c>
      <c r="BB411" s="146">
        <f>IF(AZ411=2,G411,0)</f>
        <v>0</v>
      </c>
      <c r="BC411" s="146">
        <f>IF(AZ411=3,G411,0)</f>
        <v>0</v>
      </c>
      <c r="BD411" s="146">
        <f>IF(AZ411=4,G411,0)</f>
        <v>0</v>
      </c>
      <c r="BE411" s="146">
        <f>IF(AZ411=5,G411,0)</f>
        <v>0</v>
      </c>
      <c r="CA411" s="170">
        <v>1</v>
      </c>
      <c r="CB411" s="170">
        <v>1</v>
      </c>
      <c r="CZ411" s="146">
        <v>0</v>
      </c>
    </row>
    <row r="412" spans="1:15" ht="12.75">
      <c r="A412" s="177"/>
      <c r="B412" s="179"/>
      <c r="C412" s="231" t="s">
        <v>428</v>
      </c>
      <c r="D412" s="232"/>
      <c r="E412" s="180">
        <v>0</v>
      </c>
      <c r="F412" s="181"/>
      <c r="G412" s="182"/>
      <c r="M412" s="178" t="s">
        <v>428</v>
      </c>
      <c r="O412" s="170"/>
    </row>
    <row r="413" spans="1:15" ht="12.75">
      <c r="A413" s="177"/>
      <c r="B413" s="179"/>
      <c r="C413" s="231" t="s">
        <v>458</v>
      </c>
      <c r="D413" s="232"/>
      <c r="E413" s="180">
        <v>17.825</v>
      </c>
      <c r="F413" s="181"/>
      <c r="G413" s="182"/>
      <c r="M413" s="178" t="s">
        <v>458</v>
      </c>
      <c r="O413" s="170"/>
    </row>
    <row r="414" spans="1:104" ht="12.75">
      <c r="A414" s="171">
        <v>82</v>
      </c>
      <c r="B414" s="172" t="s">
        <v>459</v>
      </c>
      <c r="C414" s="173" t="s">
        <v>460</v>
      </c>
      <c r="D414" s="174" t="s">
        <v>87</v>
      </c>
      <c r="E414" s="175">
        <v>910.7162</v>
      </c>
      <c r="F414" s="175">
        <v>0</v>
      </c>
      <c r="G414" s="176">
        <f>E414*F414</f>
        <v>0</v>
      </c>
      <c r="O414" s="170">
        <v>2</v>
      </c>
      <c r="AA414" s="146">
        <v>1</v>
      </c>
      <c r="AB414" s="146">
        <v>1</v>
      </c>
      <c r="AC414" s="146">
        <v>1</v>
      </c>
      <c r="AZ414" s="146">
        <v>1</v>
      </c>
      <c r="BA414" s="146">
        <f>IF(AZ414=1,G414,0)</f>
        <v>0</v>
      </c>
      <c r="BB414" s="146">
        <f>IF(AZ414=2,G414,0)</f>
        <v>0</v>
      </c>
      <c r="BC414" s="146">
        <f>IF(AZ414=3,G414,0)</f>
        <v>0</v>
      </c>
      <c r="BD414" s="146">
        <f>IF(AZ414=4,G414,0)</f>
        <v>0</v>
      </c>
      <c r="BE414" s="146">
        <f>IF(AZ414=5,G414,0)</f>
        <v>0</v>
      </c>
      <c r="CA414" s="170">
        <v>1</v>
      </c>
      <c r="CB414" s="170">
        <v>1</v>
      </c>
      <c r="CZ414" s="146">
        <v>0</v>
      </c>
    </row>
    <row r="415" spans="1:15" ht="12.75">
      <c r="A415" s="177"/>
      <c r="B415" s="179"/>
      <c r="C415" s="231" t="s">
        <v>461</v>
      </c>
      <c r="D415" s="232"/>
      <c r="E415" s="180">
        <v>910.7162</v>
      </c>
      <c r="F415" s="181"/>
      <c r="G415" s="182"/>
      <c r="M415" s="178" t="s">
        <v>461</v>
      </c>
      <c r="O415" s="170"/>
    </row>
    <row r="416" spans="1:104" ht="12.75">
      <c r="A416" s="171">
        <v>83</v>
      </c>
      <c r="B416" s="172" t="s">
        <v>462</v>
      </c>
      <c r="C416" s="173" t="s">
        <v>463</v>
      </c>
      <c r="D416" s="174" t="s">
        <v>87</v>
      </c>
      <c r="E416" s="175">
        <v>910.7162</v>
      </c>
      <c r="F416" s="175">
        <v>0</v>
      </c>
      <c r="G416" s="176">
        <f>E416*F416</f>
        <v>0</v>
      </c>
      <c r="O416" s="170">
        <v>2</v>
      </c>
      <c r="AA416" s="146">
        <v>1</v>
      </c>
      <c r="AB416" s="146">
        <v>1</v>
      </c>
      <c r="AC416" s="146">
        <v>1</v>
      </c>
      <c r="AZ416" s="146">
        <v>1</v>
      </c>
      <c r="BA416" s="146">
        <f>IF(AZ416=1,G416,0)</f>
        <v>0</v>
      </c>
      <c r="BB416" s="146">
        <f>IF(AZ416=2,G416,0)</f>
        <v>0</v>
      </c>
      <c r="BC416" s="146">
        <f>IF(AZ416=3,G416,0)</f>
        <v>0</v>
      </c>
      <c r="BD416" s="146">
        <f>IF(AZ416=4,G416,0)</f>
        <v>0</v>
      </c>
      <c r="BE416" s="146">
        <f>IF(AZ416=5,G416,0)</f>
        <v>0</v>
      </c>
      <c r="CA416" s="170">
        <v>1</v>
      </c>
      <c r="CB416" s="170">
        <v>1</v>
      </c>
      <c r="CZ416" s="146">
        <v>0</v>
      </c>
    </row>
    <row r="417" spans="1:15" ht="12.75">
      <c r="A417" s="177"/>
      <c r="B417" s="179"/>
      <c r="C417" s="231" t="s">
        <v>464</v>
      </c>
      <c r="D417" s="232"/>
      <c r="E417" s="180">
        <v>910.7162</v>
      </c>
      <c r="F417" s="181"/>
      <c r="G417" s="182"/>
      <c r="M417" s="178" t="s">
        <v>464</v>
      </c>
      <c r="O417" s="170"/>
    </row>
    <row r="418" spans="1:104" ht="22.5">
      <c r="A418" s="171">
        <v>84</v>
      </c>
      <c r="B418" s="172" t="s">
        <v>465</v>
      </c>
      <c r="C418" s="173" t="s">
        <v>466</v>
      </c>
      <c r="D418" s="174" t="s">
        <v>407</v>
      </c>
      <c r="E418" s="175">
        <v>54.605</v>
      </c>
      <c r="F418" s="175">
        <v>0</v>
      </c>
      <c r="G418" s="176">
        <f>E418*F418</f>
        <v>0</v>
      </c>
      <c r="O418" s="170">
        <v>2</v>
      </c>
      <c r="AA418" s="146">
        <v>12</v>
      </c>
      <c r="AB418" s="146">
        <v>0</v>
      </c>
      <c r="AC418" s="146">
        <v>81</v>
      </c>
      <c r="AZ418" s="146">
        <v>1</v>
      </c>
      <c r="BA418" s="146">
        <f>IF(AZ418=1,G418,0)</f>
        <v>0</v>
      </c>
      <c r="BB418" s="146">
        <f>IF(AZ418=2,G418,0)</f>
        <v>0</v>
      </c>
      <c r="BC418" s="146">
        <f>IF(AZ418=3,G418,0)</f>
        <v>0</v>
      </c>
      <c r="BD418" s="146">
        <f>IF(AZ418=4,G418,0)</f>
        <v>0</v>
      </c>
      <c r="BE418" s="146">
        <f>IF(AZ418=5,G418,0)</f>
        <v>0</v>
      </c>
      <c r="CA418" s="170">
        <v>12</v>
      </c>
      <c r="CB418" s="170">
        <v>0</v>
      </c>
      <c r="CZ418" s="146">
        <v>0</v>
      </c>
    </row>
    <row r="419" spans="1:15" ht="12.75">
      <c r="A419" s="177"/>
      <c r="B419" s="179"/>
      <c r="C419" s="231" t="s">
        <v>428</v>
      </c>
      <c r="D419" s="232"/>
      <c r="E419" s="180">
        <v>0</v>
      </c>
      <c r="F419" s="181"/>
      <c r="G419" s="182"/>
      <c r="M419" s="178" t="s">
        <v>428</v>
      </c>
      <c r="O419" s="170"/>
    </row>
    <row r="420" spans="1:15" ht="12.75">
      <c r="A420" s="177"/>
      <c r="B420" s="179"/>
      <c r="C420" s="231" t="s">
        <v>467</v>
      </c>
      <c r="D420" s="232"/>
      <c r="E420" s="180">
        <v>15.825</v>
      </c>
      <c r="F420" s="181"/>
      <c r="G420" s="182"/>
      <c r="M420" s="178" t="s">
        <v>467</v>
      </c>
      <c r="O420" s="170"/>
    </row>
    <row r="421" spans="1:15" ht="12.75">
      <c r="A421" s="177"/>
      <c r="B421" s="179"/>
      <c r="C421" s="231" t="s">
        <v>287</v>
      </c>
      <c r="D421" s="232"/>
      <c r="E421" s="180">
        <v>0</v>
      </c>
      <c r="F421" s="181"/>
      <c r="G421" s="182"/>
      <c r="M421" s="178" t="s">
        <v>287</v>
      </c>
      <c r="O421" s="170"/>
    </row>
    <row r="422" spans="1:15" ht="12.75">
      <c r="A422" s="177"/>
      <c r="B422" s="179"/>
      <c r="C422" s="231" t="s">
        <v>468</v>
      </c>
      <c r="D422" s="232"/>
      <c r="E422" s="180">
        <v>38.78</v>
      </c>
      <c r="F422" s="181"/>
      <c r="G422" s="182"/>
      <c r="M422" s="178" t="s">
        <v>468</v>
      </c>
      <c r="O422" s="170"/>
    </row>
    <row r="423" spans="1:57" ht="12.75">
      <c r="A423" s="183"/>
      <c r="B423" s="184" t="s">
        <v>78</v>
      </c>
      <c r="C423" s="185" t="str">
        <f>CONCATENATE(B376," ",C376)</f>
        <v>94 Lešení a stavební výtahy</v>
      </c>
      <c r="D423" s="186"/>
      <c r="E423" s="187"/>
      <c r="F423" s="188"/>
      <c r="G423" s="189">
        <f>SUM(G376:G422)</f>
        <v>0</v>
      </c>
      <c r="O423" s="170">
        <v>4</v>
      </c>
      <c r="BA423" s="190">
        <f>SUM(BA376:BA422)</f>
        <v>0</v>
      </c>
      <c r="BB423" s="190">
        <f>SUM(BB376:BB422)</f>
        <v>0</v>
      </c>
      <c r="BC423" s="190">
        <f>SUM(BC376:BC422)</f>
        <v>0</v>
      </c>
      <c r="BD423" s="190">
        <f>SUM(BD376:BD422)</f>
        <v>0</v>
      </c>
      <c r="BE423" s="190">
        <f>SUM(BE376:BE422)</f>
        <v>0</v>
      </c>
    </row>
    <row r="424" spans="1:15" ht="12.75">
      <c r="A424" s="163" t="s">
        <v>74</v>
      </c>
      <c r="B424" s="164" t="s">
        <v>469</v>
      </c>
      <c r="C424" s="165" t="s">
        <v>470</v>
      </c>
      <c r="D424" s="166"/>
      <c r="E424" s="167"/>
      <c r="F424" s="167"/>
      <c r="G424" s="168"/>
      <c r="H424" s="169"/>
      <c r="I424" s="169"/>
      <c r="O424" s="170">
        <v>1</v>
      </c>
    </row>
    <row r="425" spans="1:104" ht="12.75">
      <c r="A425" s="171">
        <v>85</v>
      </c>
      <c r="B425" s="172" t="s">
        <v>471</v>
      </c>
      <c r="C425" s="173" t="s">
        <v>472</v>
      </c>
      <c r="D425" s="174" t="s">
        <v>87</v>
      </c>
      <c r="E425" s="175">
        <v>1.745</v>
      </c>
      <c r="F425" s="175">
        <v>0</v>
      </c>
      <c r="G425" s="176">
        <f>E425*F425</f>
        <v>0</v>
      </c>
      <c r="O425" s="170">
        <v>2</v>
      </c>
      <c r="AA425" s="146">
        <v>1</v>
      </c>
      <c r="AB425" s="146">
        <v>1</v>
      </c>
      <c r="AC425" s="146">
        <v>1</v>
      </c>
      <c r="AZ425" s="146">
        <v>1</v>
      </c>
      <c r="BA425" s="146">
        <f>IF(AZ425=1,G425,0)</f>
        <v>0</v>
      </c>
      <c r="BB425" s="146">
        <f>IF(AZ425=2,G425,0)</f>
        <v>0</v>
      </c>
      <c r="BC425" s="146">
        <f>IF(AZ425=3,G425,0)</f>
        <v>0</v>
      </c>
      <c r="BD425" s="146">
        <f>IF(AZ425=4,G425,0)</f>
        <v>0</v>
      </c>
      <c r="BE425" s="146">
        <f>IF(AZ425=5,G425,0)</f>
        <v>0</v>
      </c>
      <c r="CA425" s="170">
        <v>1</v>
      </c>
      <c r="CB425" s="170">
        <v>1</v>
      </c>
      <c r="CZ425" s="146">
        <v>0</v>
      </c>
    </row>
    <row r="426" spans="1:15" ht="12.75">
      <c r="A426" s="177"/>
      <c r="B426" s="179"/>
      <c r="C426" s="231" t="s">
        <v>113</v>
      </c>
      <c r="D426" s="232"/>
      <c r="E426" s="180">
        <v>0</v>
      </c>
      <c r="F426" s="181"/>
      <c r="G426" s="182"/>
      <c r="M426" s="178" t="s">
        <v>113</v>
      </c>
      <c r="O426" s="170"/>
    </row>
    <row r="427" spans="1:15" ht="22.5">
      <c r="A427" s="177"/>
      <c r="B427" s="179"/>
      <c r="C427" s="231" t="s">
        <v>473</v>
      </c>
      <c r="D427" s="232"/>
      <c r="E427" s="180">
        <v>1.745</v>
      </c>
      <c r="F427" s="181"/>
      <c r="G427" s="182"/>
      <c r="M427" s="178" t="s">
        <v>473</v>
      </c>
      <c r="O427" s="170"/>
    </row>
    <row r="428" spans="1:104" ht="12.75">
      <c r="A428" s="171">
        <v>86</v>
      </c>
      <c r="B428" s="172" t="s">
        <v>474</v>
      </c>
      <c r="C428" s="173" t="s">
        <v>475</v>
      </c>
      <c r="D428" s="174" t="s">
        <v>87</v>
      </c>
      <c r="E428" s="175">
        <v>32.1051</v>
      </c>
      <c r="F428" s="175">
        <v>0</v>
      </c>
      <c r="G428" s="176">
        <f>E428*F428</f>
        <v>0</v>
      </c>
      <c r="O428" s="170">
        <v>2</v>
      </c>
      <c r="AA428" s="146">
        <v>1</v>
      </c>
      <c r="AB428" s="146">
        <v>1</v>
      </c>
      <c r="AC428" s="146">
        <v>1</v>
      </c>
      <c r="AZ428" s="146">
        <v>1</v>
      </c>
      <c r="BA428" s="146">
        <f>IF(AZ428=1,G428,0)</f>
        <v>0</v>
      </c>
      <c r="BB428" s="146">
        <f>IF(AZ428=2,G428,0)</f>
        <v>0</v>
      </c>
      <c r="BC428" s="146">
        <f>IF(AZ428=3,G428,0)</f>
        <v>0</v>
      </c>
      <c r="BD428" s="146">
        <f>IF(AZ428=4,G428,0)</f>
        <v>0</v>
      </c>
      <c r="BE428" s="146">
        <f>IF(AZ428=5,G428,0)</f>
        <v>0</v>
      </c>
      <c r="CA428" s="170">
        <v>1</v>
      </c>
      <c r="CB428" s="170">
        <v>1</v>
      </c>
      <c r="CZ428" s="146">
        <v>0</v>
      </c>
    </row>
    <row r="429" spans="1:15" ht="12.75">
      <c r="A429" s="177"/>
      <c r="B429" s="179"/>
      <c r="C429" s="231" t="s">
        <v>233</v>
      </c>
      <c r="D429" s="232"/>
      <c r="E429" s="180">
        <v>0</v>
      </c>
      <c r="F429" s="181"/>
      <c r="G429" s="182"/>
      <c r="M429" s="178" t="s">
        <v>233</v>
      </c>
      <c r="O429" s="170"/>
    </row>
    <row r="430" spans="1:15" ht="12.75">
      <c r="A430" s="177"/>
      <c r="B430" s="179"/>
      <c r="C430" s="231" t="s">
        <v>89</v>
      </c>
      <c r="D430" s="232"/>
      <c r="E430" s="180">
        <v>0</v>
      </c>
      <c r="F430" s="181"/>
      <c r="G430" s="182"/>
      <c r="M430" s="178" t="s">
        <v>89</v>
      </c>
      <c r="O430" s="170"/>
    </row>
    <row r="431" spans="1:15" ht="22.5">
      <c r="A431" s="177"/>
      <c r="B431" s="179"/>
      <c r="C431" s="231" t="s">
        <v>476</v>
      </c>
      <c r="D431" s="232"/>
      <c r="E431" s="180">
        <v>32.1051</v>
      </c>
      <c r="F431" s="181"/>
      <c r="G431" s="182"/>
      <c r="M431" s="178" t="s">
        <v>476</v>
      </c>
      <c r="O431" s="170"/>
    </row>
    <row r="432" spans="1:104" ht="12.75">
      <c r="A432" s="171">
        <v>87</v>
      </c>
      <c r="B432" s="172" t="s">
        <v>477</v>
      </c>
      <c r="C432" s="173" t="s">
        <v>478</v>
      </c>
      <c r="D432" s="174" t="s">
        <v>87</v>
      </c>
      <c r="E432" s="175">
        <v>12.4432</v>
      </c>
      <c r="F432" s="175">
        <v>0</v>
      </c>
      <c r="G432" s="176">
        <f>E432*F432</f>
        <v>0</v>
      </c>
      <c r="O432" s="170">
        <v>2</v>
      </c>
      <c r="AA432" s="146">
        <v>1</v>
      </c>
      <c r="AB432" s="146">
        <v>1</v>
      </c>
      <c r="AC432" s="146">
        <v>1</v>
      </c>
      <c r="AZ432" s="146">
        <v>1</v>
      </c>
      <c r="BA432" s="146">
        <f>IF(AZ432=1,G432,0)</f>
        <v>0</v>
      </c>
      <c r="BB432" s="146">
        <f>IF(AZ432=2,G432,0)</f>
        <v>0</v>
      </c>
      <c r="BC432" s="146">
        <f>IF(AZ432=3,G432,0)</f>
        <v>0</v>
      </c>
      <c r="BD432" s="146">
        <f>IF(AZ432=4,G432,0)</f>
        <v>0</v>
      </c>
      <c r="BE432" s="146">
        <f>IF(AZ432=5,G432,0)</f>
        <v>0</v>
      </c>
      <c r="CA432" s="170">
        <v>1</v>
      </c>
      <c r="CB432" s="170">
        <v>1</v>
      </c>
      <c r="CZ432" s="146">
        <v>0</v>
      </c>
    </row>
    <row r="433" spans="1:15" ht="12.75">
      <c r="A433" s="177"/>
      <c r="B433" s="179"/>
      <c r="C433" s="231" t="s">
        <v>233</v>
      </c>
      <c r="D433" s="232"/>
      <c r="E433" s="180">
        <v>0</v>
      </c>
      <c r="F433" s="181"/>
      <c r="G433" s="182"/>
      <c r="M433" s="178" t="s">
        <v>233</v>
      </c>
      <c r="O433" s="170"/>
    </row>
    <row r="434" spans="1:15" ht="12.75">
      <c r="A434" s="177"/>
      <c r="B434" s="179"/>
      <c r="C434" s="231" t="s">
        <v>479</v>
      </c>
      <c r="D434" s="232"/>
      <c r="E434" s="180">
        <v>12.4432</v>
      </c>
      <c r="F434" s="181"/>
      <c r="G434" s="182"/>
      <c r="M434" s="178" t="s">
        <v>479</v>
      </c>
      <c r="O434" s="170"/>
    </row>
    <row r="435" spans="1:104" ht="22.5">
      <c r="A435" s="171">
        <v>88</v>
      </c>
      <c r="B435" s="172" t="s">
        <v>480</v>
      </c>
      <c r="C435" s="173" t="s">
        <v>481</v>
      </c>
      <c r="D435" s="174" t="s">
        <v>482</v>
      </c>
      <c r="E435" s="175">
        <v>1</v>
      </c>
      <c r="F435" s="175">
        <v>0</v>
      </c>
      <c r="G435" s="176">
        <f>E435*F435</f>
        <v>0</v>
      </c>
      <c r="O435" s="170">
        <v>2</v>
      </c>
      <c r="AA435" s="146">
        <v>12</v>
      </c>
      <c r="AB435" s="146">
        <v>0</v>
      </c>
      <c r="AC435" s="146">
        <v>85</v>
      </c>
      <c r="AZ435" s="146">
        <v>1</v>
      </c>
      <c r="BA435" s="146">
        <f>IF(AZ435=1,G435,0)</f>
        <v>0</v>
      </c>
      <c r="BB435" s="146">
        <f>IF(AZ435=2,G435,0)</f>
        <v>0</v>
      </c>
      <c r="BC435" s="146">
        <f>IF(AZ435=3,G435,0)</f>
        <v>0</v>
      </c>
      <c r="BD435" s="146">
        <f>IF(AZ435=4,G435,0)</f>
        <v>0</v>
      </c>
      <c r="BE435" s="146">
        <f>IF(AZ435=5,G435,0)</f>
        <v>0</v>
      </c>
      <c r="CA435" s="170">
        <v>12</v>
      </c>
      <c r="CB435" s="170">
        <v>0</v>
      </c>
      <c r="CZ435" s="146">
        <v>0</v>
      </c>
    </row>
    <row r="436" spans="1:15" ht="12.75">
      <c r="A436" s="177"/>
      <c r="B436" s="179"/>
      <c r="C436" s="231" t="s">
        <v>230</v>
      </c>
      <c r="D436" s="232"/>
      <c r="E436" s="180">
        <v>0</v>
      </c>
      <c r="F436" s="181"/>
      <c r="G436" s="182"/>
      <c r="M436" s="178" t="s">
        <v>230</v>
      </c>
      <c r="O436" s="170"/>
    </row>
    <row r="437" spans="1:15" ht="12.75">
      <c r="A437" s="177"/>
      <c r="B437" s="179"/>
      <c r="C437" s="231" t="s">
        <v>89</v>
      </c>
      <c r="D437" s="232"/>
      <c r="E437" s="180">
        <v>0</v>
      </c>
      <c r="F437" s="181"/>
      <c r="G437" s="182"/>
      <c r="M437" s="178" t="s">
        <v>89</v>
      </c>
      <c r="O437" s="170"/>
    </row>
    <row r="438" spans="1:15" ht="12.75">
      <c r="A438" s="177"/>
      <c r="B438" s="179"/>
      <c r="C438" s="231" t="s">
        <v>483</v>
      </c>
      <c r="D438" s="232"/>
      <c r="E438" s="180">
        <v>0</v>
      </c>
      <c r="F438" s="181"/>
      <c r="G438" s="182"/>
      <c r="M438" s="178" t="s">
        <v>483</v>
      </c>
      <c r="O438" s="170"/>
    </row>
    <row r="439" spans="1:15" ht="12.75">
      <c r="A439" s="177"/>
      <c r="B439" s="179"/>
      <c r="C439" s="231" t="s">
        <v>484</v>
      </c>
      <c r="D439" s="232"/>
      <c r="E439" s="180">
        <v>0</v>
      </c>
      <c r="F439" s="181"/>
      <c r="G439" s="182"/>
      <c r="M439" s="178" t="s">
        <v>484</v>
      </c>
      <c r="O439" s="170"/>
    </row>
    <row r="440" spans="1:15" ht="12.75">
      <c r="A440" s="177"/>
      <c r="B440" s="179"/>
      <c r="C440" s="231" t="s">
        <v>75</v>
      </c>
      <c r="D440" s="232"/>
      <c r="E440" s="180">
        <v>1</v>
      </c>
      <c r="F440" s="181"/>
      <c r="G440" s="182"/>
      <c r="M440" s="178">
        <v>1</v>
      </c>
      <c r="O440" s="170"/>
    </row>
    <row r="441" spans="1:104" ht="22.5">
      <c r="A441" s="171">
        <v>89</v>
      </c>
      <c r="B441" s="172" t="s">
        <v>485</v>
      </c>
      <c r="C441" s="173" t="s">
        <v>486</v>
      </c>
      <c r="D441" s="174" t="s">
        <v>390</v>
      </c>
      <c r="E441" s="175">
        <v>51</v>
      </c>
      <c r="F441" s="175">
        <v>0</v>
      </c>
      <c r="G441" s="176">
        <f>E441*F441</f>
        <v>0</v>
      </c>
      <c r="O441" s="170">
        <v>2</v>
      </c>
      <c r="AA441" s="146">
        <v>12</v>
      </c>
      <c r="AB441" s="146">
        <v>0</v>
      </c>
      <c r="AC441" s="146">
        <v>86</v>
      </c>
      <c r="AZ441" s="146">
        <v>1</v>
      </c>
      <c r="BA441" s="146">
        <f>IF(AZ441=1,G441,0)</f>
        <v>0</v>
      </c>
      <c r="BB441" s="146">
        <f>IF(AZ441=2,G441,0)</f>
        <v>0</v>
      </c>
      <c r="BC441" s="146">
        <f>IF(AZ441=3,G441,0)</f>
        <v>0</v>
      </c>
      <c r="BD441" s="146">
        <f>IF(AZ441=4,G441,0)</f>
        <v>0</v>
      </c>
      <c r="BE441" s="146">
        <f>IF(AZ441=5,G441,0)</f>
        <v>0</v>
      </c>
      <c r="CA441" s="170">
        <v>12</v>
      </c>
      <c r="CB441" s="170">
        <v>0</v>
      </c>
      <c r="CZ441" s="146">
        <v>0</v>
      </c>
    </row>
    <row r="442" spans="1:15" ht="12.75">
      <c r="A442" s="177"/>
      <c r="B442" s="179"/>
      <c r="C442" s="231" t="s">
        <v>487</v>
      </c>
      <c r="D442" s="232"/>
      <c r="E442" s="180">
        <v>51</v>
      </c>
      <c r="F442" s="181"/>
      <c r="G442" s="182"/>
      <c r="M442" s="178" t="s">
        <v>487</v>
      </c>
      <c r="O442" s="170"/>
    </row>
    <row r="443" spans="1:104" ht="12.75">
      <c r="A443" s="171">
        <v>90</v>
      </c>
      <c r="B443" s="172" t="s">
        <v>488</v>
      </c>
      <c r="C443" s="173" t="s">
        <v>489</v>
      </c>
      <c r="D443" s="174" t="s">
        <v>104</v>
      </c>
      <c r="E443" s="175">
        <v>4.5</v>
      </c>
      <c r="F443" s="175">
        <v>0</v>
      </c>
      <c r="G443" s="176">
        <f>E443*F443</f>
        <v>0</v>
      </c>
      <c r="O443" s="170">
        <v>2</v>
      </c>
      <c r="AA443" s="146">
        <v>12</v>
      </c>
      <c r="AB443" s="146">
        <v>0</v>
      </c>
      <c r="AC443" s="146">
        <v>87</v>
      </c>
      <c r="AZ443" s="146">
        <v>1</v>
      </c>
      <c r="BA443" s="146">
        <f>IF(AZ443=1,G443,0)</f>
        <v>0</v>
      </c>
      <c r="BB443" s="146">
        <f>IF(AZ443=2,G443,0)</f>
        <v>0</v>
      </c>
      <c r="BC443" s="146">
        <f>IF(AZ443=3,G443,0)</f>
        <v>0</v>
      </c>
      <c r="BD443" s="146">
        <f>IF(AZ443=4,G443,0)</f>
        <v>0</v>
      </c>
      <c r="BE443" s="146">
        <f>IF(AZ443=5,G443,0)</f>
        <v>0</v>
      </c>
      <c r="CA443" s="170">
        <v>12</v>
      </c>
      <c r="CB443" s="170">
        <v>0</v>
      </c>
      <c r="CZ443" s="146">
        <v>0</v>
      </c>
    </row>
    <row r="444" spans="1:15" ht="12.75">
      <c r="A444" s="177"/>
      <c r="B444" s="179"/>
      <c r="C444" s="231" t="s">
        <v>95</v>
      </c>
      <c r="D444" s="232"/>
      <c r="E444" s="180">
        <v>0</v>
      </c>
      <c r="F444" s="181"/>
      <c r="G444" s="182"/>
      <c r="M444" s="178" t="s">
        <v>95</v>
      </c>
      <c r="O444" s="170"/>
    </row>
    <row r="445" spans="1:15" ht="12.75">
      <c r="A445" s="177"/>
      <c r="B445" s="179"/>
      <c r="C445" s="231" t="s">
        <v>89</v>
      </c>
      <c r="D445" s="232"/>
      <c r="E445" s="180">
        <v>0</v>
      </c>
      <c r="F445" s="181"/>
      <c r="G445" s="182"/>
      <c r="M445" s="178" t="s">
        <v>89</v>
      </c>
      <c r="O445" s="170"/>
    </row>
    <row r="446" spans="1:15" ht="12.75">
      <c r="A446" s="177"/>
      <c r="B446" s="179"/>
      <c r="C446" s="231" t="s">
        <v>490</v>
      </c>
      <c r="D446" s="232"/>
      <c r="E446" s="180">
        <v>4.5</v>
      </c>
      <c r="F446" s="181"/>
      <c r="G446" s="182"/>
      <c r="M446" s="178" t="s">
        <v>490</v>
      </c>
      <c r="O446" s="170"/>
    </row>
    <row r="447" spans="1:104" ht="12.75">
      <c r="A447" s="171">
        <v>91</v>
      </c>
      <c r="B447" s="172" t="s">
        <v>491</v>
      </c>
      <c r="C447" s="173" t="s">
        <v>492</v>
      </c>
      <c r="D447" s="174" t="s">
        <v>390</v>
      </c>
      <c r="E447" s="175">
        <v>50</v>
      </c>
      <c r="F447" s="175">
        <v>0</v>
      </c>
      <c r="G447" s="176">
        <f>E447*F447</f>
        <v>0</v>
      </c>
      <c r="O447" s="170">
        <v>2</v>
      </c>
      <c r="AA447" s="146">
        <v>1</v>
      </c>
      <c r="AB447" s="146">
        <v>1</v>
      </c>
      <c r="AC447" s="146">
        <v>1</v>
      </c>
      <c r="AZ447" s="146">
        <v>1</v>
      </c>
      <c r="BA447" s="146">
        <f>IF(AZ447=1,G447,0)</f>
        <v>0</v>
      </c>
      <c r="BB447" s="146">
        <f>IF(AZ447=2,G447,0)</f>
        <v>0</v>
      </c>
      <c r="BC447" s="146">
        <f>IF(AZ447=3,G447,0)</f>
        <v>0</v>
      </c>
      <c r="BD447" s="146">
        <f>IF(AZ447=4,G447,0)</f>
        <v>0</v>
      </c>
      <c r="BE447" s="146">
        <f>IF(AZ447=5,G447,0)</f>
        <v>0</v>
      </c>
      <c r="CA447" s="170">
        <v>1</v>
      </c>
      <c r="CB447" s="170">
        <v>1</v>
      </c>
      <c r="CZ447" s="146">
        <v>0</v>
      </c>
    </row>
    <row r="448" spans="1:15" ht="12.75">
      <c r="A448" s="177"/>
      <c r="B448" s="179"/>
      <c r="C448" s="231" t="s">
        <v>367</v>
      </c>
      <c r="D448" s="232"/>
      <c r="E448" s="180">
        <v>50</v>
      </c>
      <c r="F448" s="181"/>
      <c r="G448" s="182"/>
      <c r="M448" s="178">
        <v>50</v>
      </c>
      <c r="O448" s="170"/>
    </row>
    <row r="449" spans="1:104" ht="22.5">
      <c r="A449" s="171">
        <v>92</v>
      </c>
      <c r="B449" s="172" t="s">
        <v>493</v>
      </c>
      <c r="C449" s="173" t="s">
        <v>494</v>
      </c>
      <c r="D449" s="174" t="s">
        <v>390</v>
      </c>
      <c r="E449" s="175">
        <v>72</v>
      </c>
      <c r="F449" s="175">
        <v>0</v>
      </c>
      <c r="G449" s="176">
        <f>E449*F449</f>
        <v>0</v>
      </c>
      <c r="O449" s="170">
        <v>2</v>
      </c>
      <c r="AA449" s="146">
        <v>1</v>
      </c>
      <c r="AB449" s="146">
        <v>1</v>
      </c>
      <c r="AC449" s="146">
        <v>1</v>
      </c>
      <c r="AZ449" s="146">
        <v>1</v>
      </c>
      <c r="BA449" s="146">
        <f>IF(AZ449=1,G449,0)</f>
        <v>0</v>
      </c>
      <c r="BB449" s="146">
        <f>IF(AZ449=2,G449,0)</f>
        <v>0</v>
      </c>
      <c r="BC449" s="146">
        <f>IF(AZ449=3,G449,0)</f>
        <v>0</v>
      </c>
      <c r="BD449" s="146">
        <f>IF(AZ449=4,G449,0)</f>
        <v>0</v>
      </c>
      <c r="BE449" s="146">
        <f>IF(AZ449=5,G449,0)</f>
        <v>0</v>
      </c>
      <c r="CA449" s="170">
        <v>1</v>
      </c>
      <c r="CB449" s="170">
        <v>1</v>
      </c>
      <c r="CZ449" s="146">
        <v>0</v>
      </c>
    </row>
    <row r="450" spans="1:15" ht="12.75">
      <c r="A450" s="177"/>
      <c r="B450" s="179"/>
      <c r="C450" s="231" t="s">
        <v>495</v>
      </c>
      <c r="D450" s="232"/>
      <c r="E450" s="180">
        <v>0</v>
      </c>
      <c r="F450" s="181"/>
      <c r="G450" s="182"/>
      <c r="M450" s="178" t="s">
        <v>495</v>
      </c>
      <c r="O450" s="170"/>
    </row>
    <row r="451" spans="1:15" ht="12.75">
      <c r="A451" s="177"/>
      <c r="B451" s="179"/>
      <c r="C451" s="231" t="s">
        <v>230</v>
      </c>
      <c r="D451" s="232"/>
      <c r="E451" s="180">
        <v>0</v>
      </c>
      <c r="F451" s="181"/>
      <c r="G451" s="182"/>
      <c r="M451" s="178" t="s">
        <v>230</v>
      </c>
      <c r="O451" s="170"/>
    </row>
    <row r="452" spans="1:15" ht="12.75">
      <c r="A452" s="177"/>
      <c r="B452" s="179"/>
      <c r="C452" s="231" t="s">
        <v>89</v>
      </c>
      <c r="D452" s="232"/>
      <c r="E452" s="180">
        <v>0</v>
      </c>
      <c r="F452" s="181"/>
      <c r="G452" s="182"/>
      <c r="M452" s="178" t="s">
        <v>89</v>
      </c>
      <c r="O452" s="170"/>
    </row>
    <row r="453" spans="1:15" ht="22.5">
      <c r="A453" s="177"/>
      <c r="B453" s="179"/>
      <c r="C453" s="231" t="s">
        <v>496</v>
      </c>
      <c r="D453" s="232"/>
      <c r="E453" s="180">
        <v>10</v>
      </c>
      <c r="F453" s="181"/>
      <c r="G453" s="182"/>
      <c r="M453" s="178" t="s">
        <v>496</v>
      </c>
      <c r="O453" s="170"/>
    </row>
    <row r="454" spans="1:15" ht="22.5">
      <c r="A454" s="177"/>
      <c r="B454" s="179"/>
      <c r="C454" s="231" t="s">
        <v>497</v>
      </c>
      <c r="D454" s="232"/>
      <c r="E454" s="180">
        <v>2</v>
      </c>
      <c r="F454" s="181"/>
      <c r="G454" s="182"/>
      <c r="M454" s="178" t="s">
        <v>497</v>
      </c>
      <c r="O454" s="170"/>
    </row>
    <row r="455" spans="1:15" ht="22.5">
      <c r="A455" s="177"/>
      <c r="B455" s="179"/>
      <c r="C455" s="231" t="s">
        <v>498</v>
      </c>
      <c r="D455" s="232"/>
      <c r="E455" s="180">
        <v>4</v>
      </c>
      <c r="F455" s="181"/>
      <c r="G455" s="182"/>
      <c r="M455" s="178" t="s">
        <v>498</v>
      </c>
      <c r="O455" s="170"/>
    </row>
    <row r="456" spans="1:15" ht="12.75">
      <c r="A456" s="177"/>
      <c r="B456" s="179"/>
      <c r="C456" s="231" t="s">
        <v>499</v>
      </c>
      <c r="D456" s="232"/>
      <c r="E456" s="180">
        <v>6</v>
      </c>
      <c r="F456" s="181"/>
      <c r="G456" s="182"/>
      <c r="M456" s="178" t="s">
        <v>499</v>
      </c>
      <c r="O456" s="170"/>
    </row>
    <row r="457" spans="1:15" ht="12.75">
      <c r="A457" s="177"/>
      <c r="B457" s="179"/>
      <c r="C457" s="231" t="s">
        <v>500</v>
      </c>
      <c r="D457" s="232"/>
      <c r="E457" s="180">
        <v>50</v>
      </c>
      <c r="F457" s="181"/>
      <c r="G457" s="182"/>
      <c r="M457" s="178" t="s">
        <v>500</v>
      </c>
      <c r="O457" s="170"/>
    </row>
    <row r="458" spans="1:57" ht="12.75">
      <c r="A458" s="183"/>
      <c r="B458" s="184" t="s">
        <v>78</v>
      </c>
      <c r="C458" s="185" t="str">
        <f>CONCATENATE(B424," ",C424)</f>
        <v>95 Dokončovací konstrukce na pozemních stavbách</v>
      </c>
      <c r="D458" s="186"/>
      <c r="E458" s="187"/>
      <c r="F458" s="188"/>
      <c r="G458" s="189">
        <f>SUM(G424:G457)</f>
        <v>0</v>
      </c>
      <c r="O458" s="170">
        <v>4</v>
      </c>
      <c r="BA458" s="190">
        <f>SUM(BA424:BA457)</f>
        <v>0</v>
      </c>
      <c r="BB458" s="190">
        <f>SUM(BB424:BB457)</f>
        <v>0</v>
      </c>
      <c r="BC458" s="190">
        <f>SUM(BC424:BC457)</f>
        <v>0</v>
      </c>
      <c r="BD458" s="190">
        <f>SUM(BD424:BD457)</f>
        <v>0</v>
      </c>
      <c r="BE458" s="190">
        <f>SUM(BE424:BE457)</f>
        <v>0</v>
      </c>
    </row>
    <row r="459" spans="1:15" ht="12.75">
      <c r="A459" s="163" t="s">
        <v>74</v>
      </c>
      <c r="B459" s="164" t="s">
        <v>501</v>
      </c>
      <c r="C459" s="165" t="s">
        <v>502</v>
      </c>
      <c r="D459" s="166"/>
      <c r="E459" s="167"/>
      <c r="F459" s="167"/>
      <c r="G459" s="168"/>
      <c r="H459" s="169"/>
      <c r="I459" s="169"/>
      <c r="O459" s="170">
        <v>1</v>
      </c>
    </row>
    <row r="460" spans="1:104" ht="12.75">
      <c r="A460" s="171">
        <v>93</v>
      </c>
      <c r="B460" s="172" t="s">
        <v>503</v>
      </c>
      <c r="C460" s="173" t="s">
        <v>504</v>
      </c>
      <c r="D460" s="174" t="s">
        <v>109</v>
      </c>
      <c r="E460" s="175">
        <v>0.136</v>
      </c>
      <c r="F460" s="175">
        <v>0</v>
      </c>
      <c r="G460" s="176">
        <f>E460*F460</f>
        <v>0</v>
      </c>
      <c r="O460" s="170">
        <v>2</v>
      </c>
      <c r="AA460" s="146">
        <v>1</v>
      </c>
      <c r="AB460" s="146">
        <v>1</v>
      </c>
      <c r="AC460" s="146">
        <v>1</v>
      </c>
      <c r="AZ460" s="146">
        <v>1</v>
      </c>
      <c r="BA460" s="146">
        <f>IF(AZ460=1,G460,0)</f>
        <v>0</v>
      </c>
      <c r="BB460" s="146">
        <f>IF(AZ460=2,G460,0)</f>
        <v>0</v>
      </c>
      <c r="BC460" s="146">
        <f>IF(AZ460=3,G460,0)</f>
        <v>0</v>
      </c>
      <c r="BD460" s="146">
        <f>IF(AZ460=4,G460,0)</f>
        <v>0</v>
      </c>
      <c r="BE460" s="146">
        <f>IF(AZ460=5,G460,0)</f>
        <v>0</v>
      </c>
      <c r="CA460" s="170">
        <v>1</v>
      </c>
      <c r="CB460" s="170">
        <v>1</v>
      </c>
      <c r="CZ460" s="146">
        <v>0</v>
      </c>
    </row>
    <row r="461" spans="1:15" ht="12.75">
      <c r="A461" s="177"/>
      <c r="B461" s="179"/>
      <c r="C461" s="231" t="s">
        <v>113</v>
      </c>
      <c r="D461" s="232"/>
      <c r="E461" s="180">
        <v>0</v>
      </c>
      <c r="F461" s="181"/>
      <c r="G461" s="182"/>
      <c r="M461" s="178" t="s">
        <v>113</v>
      </c>
      <c r="O461" s="170"/>
    </row>
    <row r="462" spans="1:15" ht="12.75">
      <c r="A462" s="177"/>
      <c r="B462" s="179"/>
      <c r="C462" s="231" t="s">
        <v>505</v>
      </c>
      <c r="D462" s="232"/>
      <c r="E462" s="180">
        <v>0.136</v>
      </c>
      <c r="F462" s="181"/>
      <c r="G462" s="182"/>
      <c r="M462" s="178" t="s">
        <v>505</v>
      </c>
      <c r="O462" s="170"/>
    </row>
    <row r="463" spans="1:104" ht="12.75">
      <c r="A463" s="171">
        <v>94</v>
      </c>
      <c r="B463" s="172" t="s">
        <v>506</v>
      </c>
      <c r="C463" s="173" t="s">
        <v>507</v>
      </c>
      <c r="D463" s="174" t="s">
        <v>109</v>
      </c>
      <c r="E463" s="175">
        <v>2.988</v>
      </c>
      <c r="F463" s="175">
        <v>0</v>
      </c>
      <c r="G463" s="176">
        <f>E463*F463</f>
        <v>0</v>
      </c>
      <c r="O463" s="170">
        <v>2</v>
      </c>
      <c r="AA463" s="146">
        <v>1</v>
      </c>
      <c r="AB463" s="146">
        <v>1</v>
      </c>
      <c r="AC463" s="146">
        <v>1</v>
      </c>
      <c r="AZ463" s="146">
        <v>1</v>
      </c>
      <c r="BA463" s="146">
        <f>IF(AZ463=1,G463,0)</f>
        <v>0</v>
      </c>
      <c r="BB463" s="146">
        <f>IF(AZ463=2,G463,0)</f>
        <v>0</v>
      </c>
      <c r="BC463" s="146">
        <f>IF(AZ463=3,G463,0)</f>
        <v>0</v>
      </c>
      <c r="BD463" s="146">
        <f>IF(AZ463=4,G463,0)</f>
        <v>0</v>
      </c>
      <c r="BE463" s="146">
        <f>IF(AZ463=5,G463,0)</f>
        <v>0</v>
      </c>
      <c r="CA463" s="170">
        <v>1</v>
      </c>
      <c r="CB463" s="170">
        <v>1</v>
      </c>
      <c r="CZ463" s="146">
        <v>0</v>
      </c>
    </row>
    <row r="464" spans="1:15" ht="12.75">
      <c r="A464" s="177"/>
      <c r="B464" s="179"/>
      <c r="C464" s="231" t="s">
        <v>95</v>
      </c>
      <c r="D464" s="232"/>
      <c r="E464" s="180">
        <v>0</v>
      </c>
      <c r="F464" s="181"/>
      <c r="G464" s="182"/>
      <c r="M464" s="178" t="s">
        <v>95</v>
      </c>
      <c r="O464" s="170"/>
    </row>
    <row r="465" spans="1:15" ht="12.75">
      <c r="A465" s="177"/>
      <c r="B465" s="179"/>
      <c r="C465" s="231" t="s">
        <v>89</v>
      </c>
      <c r="D465" s="232"/>
      <c r="E465" s="180">
        <v>0</v>
      </c>
      <c r="F465" s="181"/>
      <c r="G465" s="182"/>
      <c r="M465" s="178" t="s">
        <v>89</v>
      </c>
      <c r="O465" s="170"/>
    </row>
    <row r="466" spans="1:15" ht="12.75">
      <c r="A466" s="177"/>
      <c r="B466" s="179"/>
      <c r="C466" s="231" t="s">
        <v>508</v>
      </c>
      <c r="D466" s="232"/>
      <c r="E466" s="180">
        <v>0</v>
      </c>
      <c r="F466" s="181"/>
      <c r="G466" s="182"/>
      <c r="M466" s="178" t="s">
        <v>508</v>
      </c>
      <c r="O466" s="170"/>
    </row>
    <row r="467" spans="1:15" ht="22.5">
      <c r="A467" s="177"/>
      <c r="B467" s="179"/>
      <c r="C467" s="231" t="s">
        <v>509</v>
      </c>
      <c r="D467" s="232"/>
      <c r="E467" s="180">
        <v>2.988</v>
      </c>
      <c r="F467" s="181"/>
      <c r="G467" s="182"/>
      <c r="M467" s="178" t="s">
        <v>509</v>
      </c>
      <c r="O467" s="170"/>
    </row>
    <row r="468" spans="1:104" ht="12.75">
      <c r="A468" s="171">
        <v>95</v>
      </c>
      <c r="B468" s="172" t="s">
        <v>510</v>
      </c>
      <c r="C468" s="173" t="s">
        <v>511</v>
      </c>
      <c r="D468" s="174" t="s">
        <v>87</v>
      </c>
      <c r="E468" s="175">
        <v>1.89</v>
      </c>
      <c r="F468" s="175">
        <v>0</v>
      </c>
      <c r="G468" s="176">
        <f>E468*F468</f>
        <v>0</v>
      </c>
      <c r="O468" s="170">
        <v>2</v>
      </c>
      <c r="AA468" s="146">
        <v>1</v>
      </c>
      <c r="AB468" s="146">
        <v>1</v>
      </c>
      <c r="AC468" s="146">
        <v>1</v>
      </c>
      <c r="AZ468" s="146">
        <v>1</v>
      </c>
      <c r="BA468" s="146">
        <f>IF(AZ468=1,G468,0)</f>
        <v>0</v>
      </c>
      <c r="BB468" s="146">
        <f>IF(AZ468=2,G468,0)</f>
        <v>0</v>
      </c>
      <c r="BC468" s="146">
        <f>IF(AZ468=3,G468,0)</f>
        <v>0</v>
      </c>
      <c r="BD468" s="146">
        <f>IF(AZ468=4,G468,0)</f>
        <v>0</v>
      </c>
      <c r="BE468" s="146">
        <f>IF(AZ468=5,G468,0)</f>
        <v>0</v>
      </c>
      <c r="CA468" s="170">
        <v>1</v>
      </c>
      <c r="CB468" s="170">
        <v>1</v>
      </c>
      <c r="CZ468" s="146">
        <v>0</v>
      </c>
    </row>
    <row r="469" spans="1:15" ht="12.75">
      <c r="A469" s="177"/>
      <c r="B469" s="179"/>
      <c r="C469" s="231" t="s">
        <v>95</v>
      </c>
      <c r="D469" s="232"/>
      <c r="E469" s="180">
        <v>0</v>
      </c>
      <c r="F469" s="181"/>
      <c r="G469" s="182"/>
      <c r="M469" s="178" t="s">
        <v>95</v>
      </c>
      <c r="O469" s="170"/>
    </row>
    <row r="470" spans="1:15" ht="12.75">
      <c r="A470" s="177"/>
      <c r="B470" s="179"/>
      <c r="C470" s="231" t="s">
        <v>512</v>
      </c>
      <c r="D470" s="232"/>
      <c r="E470" s="180">
        <v>1.89</v>
      </c>
      <c r="F470" s="181"/>
      <c r="G470" s="182"/>
      <c r="M470" s="178" t="s">
        <v>512</v>
      </c>
      <c r="O470" s="170"/>
    </row>
    <row r="471" spans="1:104" ht="12.75">
      <c r="A471" s="171">
        <v>96</v>
      </c>
      <c r="B471" s="172" t="s">
        <v>513</v>
      </c>
      <c r="C471" s="173" t="s">
        <v>514</v>
      </c>
      <c r="D471" s="174" t="s">
        <v>383</v>
      </c>
      <c r="E471" s="175">
        <v>372</v>
      </c>
      <c r="F471" s="175">
        <v>0</v>
      </c>
      <c r="G471" s="176">
        <f>E471*F471</f>
        <v>0</v>
      </c>
      <c r="O471" s="170">
        <v>2</v>
      </c>
      <c r="AA471" s="146">
        <v>1</v>
      </c>
      <c r="AB471" s="146">
        <v>1</v>
      </c>
      <c r="AC471" s="146">
        <v>1</v>
      </c>
      <c r="AZ471" s="146">
        <v>1</v>
      </c>
      <c r="BA471" s="146">
        <f>IF(AZ471=1,G471,0)</f>
        <v>0</v>
      </c>
      <c r="BB471" s="146">
        <f>IF(AZ471=2,G471,0)</f>
        <v>0</v>
      </c>
      <c r="BC471" s="146">
        <f>IF(AZ471=3,G471,0)</f>
        <v>0</v>
      </c>
      <c r="BD471" s="146">
        <f>IF(AZ471=4,G471,0)</f>
        <v>0</v>
      </c>
      <c r="BE471" s="146">
        <f>IF(AZ471=5,G471,0)</f>
        <v>0</v>
      </c>
      <c r="CA471" s="170">
        <v>1</v>
      </c>
      <c r="CB471" s="170">
        <v>1</v>
      </c>
      <c r="CZ471" s="146">
        <v>0</v>
      </c>
    </row>
    <row r="472" spans="1:15" ht="12.75">
      <c r="A472" s="177"/>
      <c r="B472" s="179"/>
      <c r="C472" s="231" t="s">
        <v>230</v>
      </c>
      <c r="D472" s="232"/>
      <c r="E472" s="180">
        <v>0</v>
      </c>
      <c r="F472" s="181"/>
      <c r="G472" s="182"/>
      <c r="M472" s="178" t="s">
        <v>230</v>
      </c>
      <c r="O472" s="170"/>
    </row>
    <row r="473" spans="1:15" ht="12.75">
      <c r="A473" s="177"/>
      <c r="B473" s="179"/>
      <c r="C473" s="231" t="s">
        <v>89</v>
      </c>
      <c r="D473" s="232"/>
      <c r="E473" s="180">
        <v>0</v>
      </c>
      <c r="F473" s="181"/>
      <c r="G473" s="182"/>
      <c r="M473" s="178" t="s">
        <v>89</v>
      </c>
      <c r="O473" s="170"/>
    </row>
    <row r="474" spans="1:15" ht="12.75">
      <c r="A474" s="177"/>
      <c r="B474" s="179"/>
      <c r="C474" s="231" t="s">
        <v>515</v>
      </c>
      <c r="D474" s="232"/>
      <c r="E474" s="180">
        <v>0</v>
      </c>
      <c r="F474" s="181"/>
      <c r="G474" s="182"/>
      <c r="M474" s="178" t="s">
        <v>515</v>
      </c>
      <c r="O474" s="170"/>
    </row>
    <row r="475" spans="1:15" ht="12.75">
      <c r="A475" s="177"/>
      <c r="B475" s="179"/>
      <c r="C475" s="231" t="s">
        <v>516</v>
      </c>
      <c r="D475" s="232"/>
      <c r="E475" s="180">
        <v>144</v>
      </c>
      <c r="F475" s="181"/>
      <c r="G475" s="182"/>
      <c r="M475" s="178" t="s">
        <v>516</v>
      </c>
      <c r="O475" s="170"/>
    </row>
    <row r="476" spans="1:15" ht="12.75">
      <c r="A476" s="177"/>
      <c r="B476" s="179"/>
      <c r="C476" s="231" t="s">
        <v>517</v>
      </c>
      <c r="D476" s="232"/>
      <c r="E476" s="180">
        <v>12</v>
      </c>
      <c r="F476" s="181"/>
      <c r="G476" s="182"/>
      <c r="M476" s="178" t="s">
        <v>517</v>
      </c>
      <c r="O476" s="170"/>
    </row>
    <row r="477" spans="1:15" ht="12.75">
      <c r="A477" s="177"/>
      <c r="B477" s="179"/>
      <c r="C477" s="231" t="s">
        <v>233</v>
      </c>
      <c r="D477" s="232"/>
      <c r="E477" s="180">
        <v>0</v>
      </c>
      <c r="F477" s="181"/>
      <c r="G477" s="182"/>
      <c r="M477" s="178" t="s">
        <v>233</v>
      </c>
      <c r="O477" s="170"/>
    </row>
    <row r="478" spans="1:15" ht="12.75">
      <c r="A478" s="177"/>
      <c r="B478" s="179"/>
      <c r="C478" s="231" t="s">
        <v>89</v>
      </c>
      <c r="D478" s="232"/>
      <c r="E478" s="180">
        <v>0</v>
      </c>
      <c r="F478" s="181"/>
      <c r="G478" s="182"/>
      <c r="M478" s="178" t="s">
        <v>89</v>
      </c>
      <c r="O478" s="170"/>
    </row>
    <row r="479" spans="1:15" ht="12.75">
      <c r="A479" s="177"/>
      <c r="B479" s="179"/>
      <c r="C479" s="231" t="s">
        <v>515</v>
      </c>
      <c r="D479" s="232"/>
      <c r="E479" s="180">
        <v>0</v>
      </c>
      <c r="F479" s="181"/>
      <c r="G479" s="182"/>
      <c r="M479" s="178" t="s">
        <v>515</v>
      </c>
      <c r="O479" s="170"/>
    </row>
    <row r="480" spans="1:15" ht="12.75">
      <c r="A480" s="177"/>
      <c r="B480" s="179"/>
      <c r="C480" s="231" t="s">
        <v>518</v>
      </c>
      <c r="D480" s="232"/>
      <c r="E480" s="180">
        <v>216</v>
      </c>
      <c r="F480" s="181"/>
      <c r="G480" s="182"/>
      <c r="M480" s="178" t="s">
        <v>518</v>
      </c>
      <c r="O480" s="170"/>
    </row>
    <row r="481" spans="1:104" ht="12.75">
      <c r="A481" s="171">
        <v>97</v>
      </c>
      <c r="B481" s="172" t="s">
        <v>519</v>
      </c>
      <c r="C481" s="173" t="s">
        <v>520</v>
      </c>
      <c r="D481" s="174" t="s">
        <v>87</v>
      </c>
      <c r="E481" s="175">
        <v>6.732</v>
      </c>
      <c r="F481" s="175">
        <v>0</v>
      </c>
      <c r="G481" s="176">
        <f>E481*F481</f>
        <v>0</v>
      </c>
      <c r="O481" s="170">
        <v>2</v>
      </c>
      <c r="AA481" s="146">
        <v>1</v>
      </c>
      <c r="AB481" s="146">
        <v>1</v>
      </c>
      <c r="AC481" s="146">
        <v>1</v>
      </c>
      <c r="AZ481" s="146">
        <v>1</v>
      </c>
      <c r="BA481" s="146">
        <f>IF(AZ481=1,G481,0)</f>
        <v>0</v>
      </c>
      <c r="BB481" s="146">
        <f>IF(AZ481=2,G481,0)</f>
        <v>0</v>
      </c>
      <c r="BC481" s="146">
        <f>IF(AZ481=3,G481,0)</f>
        <v>0</v>
      </c>
      <c r="BD481" s="146">
        <f>IF(AZ481=4,G481,0)</f>
        <v>0</v>
      </c>
      <c r="BE481" s="146">
        <f>IF(AZ481=5,G481,0)</f>
        <v>0</v>
      </c>
      <c r="CA481" s="170">
        <v>1</v>
      </c>
      <c r="CB481" s="170">
        <v>1</v>
      </c>
      <c r="CZ481" s="146">
        <v>0</v>
      </c>
    </row>
    <row r="482" spans="1:15" ht="12.75">
      <c r="A482" s="177"/>
      <c r="B482" s="179"/>
      <c r="C482" s="231" t="s">
        <v>230</v>
      </c>
      <c r="D482" s="232"/>
      <c r="E482" s="180">
        <v>0</v>
      </c>
      <c r="F482" s="181"/>
      <c r="G482" s="182"/>
      <c r="M482" s="178" t="s">
        <v>230</v>
      </c>
      <c r="O482" s="170"/>
    </row>
    <row r="483" spans="1:15" ht="12.75">
      <c r="A483" s="177"/>
      <c r="B483" s="179"/>
      <c r="C483" s="231" t="s">
        <v>89</v>
      </c>
      <c r="D483" s="232"/>
      <c r="E483" s="180">
        <v>0</v>
      </c>
      <c r="F483" s="181"/>
      <c r="G483" s="182"/>
      <c r="M483" s="178" t="s">
        <v>89</v>
      </c>
      <c r="O483" s="170"/>
    </row>
    <row r="484" spans="1:15" ht="12.75">
      <c r="A484" s="177"/>
      <c r="B484" s="179"/>
      <c r="C484" s="231" t="s">
        <v>515</v>
      </c>
      <c r="D484" s="232"/>
      <c r="E484" s="180">
        <v>0</v>
      </c>
      <c r="F484" s="181"/>
      <c r="G484" s="182"/>
      <c r="M484" s="178" t="s">
        <v>515</v>
      </c>
      <c r="O484" s="170"/>
    </row>
    <row r="485" spans="1:15" ht="12.75">
      <c r="A485" s="177"/>
      <c r="B485" s="179"/>
      <c r="C485" s="231" t="s">
        <v>521</v>
      </c>
      <c r="D485" s="232"/>
      <c r="E485" s="180">
        <v>6.732</v>
      </c>
      <c r="F485" s="181"/>
      <c r="G485" s="182"/>
      <c r="M485" s="178" t="s">
        <v>521</v>
      </c>
      <c r="O485" s="170"/>
    </row>
    <row r="486" spans="1:104" ht="12.75">
      <c r="A486" s="171">
        <v>98</v>
      </c>
      <c r="B486" s="172" t="s">
        <v>522</v>
      </c>
      <c r="C486" s="173" t="s">
        <v>523</v>
      </c>
      <c r="D486" s="174" t="s">
        <v>87</v>
      </c>
      <c r="E486" s="175">
        <v>223.56</v>
      </c>
      <c r="F486" s="175">
        <v>0</v>
      </c>
      <c r="G486" s="176">
        <f>E486*F486</f>
        <v>0</v>
      </c>
      <c r="O486" s="170">
        <v>2</v>
      </c>
      <c r="AA486" s="146">
        <v>1</v>
      </c>
      <c r="AB486" s="146">
        <v>1</v>
      </c>
      <c r="AC486" s="146">
        <v>1</v>
      </c>
      <c r="AZ486" s="146">
        <v>1</v>
      </c>
      <c r="BA486" s="146">
        <f>IF(AZ486=1,G486,0)</f>
        <v>0</v>
      </c>
      <c r="BB486" s="146">
        <f>IF(AZ486=2,G486,0)</f>
        <v>0</v>
      </c>
      <c r="BC486" s="146">
        <f>IF(AZ486=3,G486,0)</f>
        <v>0</v>
      </c>
      <c r="BD486" s="146">
        <f>IF(AZ486=4,G486,0)</f>
        <v>0</v>
      </c>
      <c r="BE486" s="146">
        <f>IF(AZ486=5,G486,0)</f>
        <v>0</v>
      </c>
      <c r="CA486" s="170">
        <v>1</v>
      </c>
      <c r="CB486" s="170">
        <v>1</v>
      </c>
      <c r="CZ486" s="146">
        <v>0</v>
      </c>
    </row>
    <row r="487" spans="1:15" ht="12.75">
      <c r="A487" s="177"/>
      <c r="B487" s="179"/>
      <c r="C487" s="231" t="s">
        <v>230</v>
      </c>
      <c r="D487" s="232"/>
      <c r="E487" s="180">
        <v>0</v>
      </c>
      <c r="F487" s="181"/>
      <c r="G487" s="182"/>
      <c r="M487" s="178" t="s">
        <v>230</v>
      </c>
      <c r="O487" s="170"/>
    </row>
    <row r="488" spans="1:15" ht="12.75">
      <c r="A488" s="177"/>
      <c r="B488" s="179"/>
      <c r="C488" s="231" t="s">
        <v>89</v>
      </c>
      <c r="D488" s="232"/>
      <c r="E488" s="180">
        <v>0</v>
      </c>
      <c r="F488" s="181"/>
      <c r="G488" s="182"/>
      <c r="M488" s="178" t="s">
        <v>89</v>
      </c>
      <c r="O488" s="170"/>
    </row>
    <row r="489" spans="1:15" ht="12.75">
      <c r="A489" s="177"/>
      <c r="B489" s="179"/>
      <c r="C489" s="231" t="s">
        <v>515</v>
      </c>
      <c r="D489" s="232"/>
      <c r="E489" s="180">
        <v>0</v>
      </c>
      <c r="F489" s="181"/>
      <c r="G489" s="182"/>
      <c r="M489" s="178" t="s">
        <v>515</v>
      </c>
      <c r="O489" s="170"/>
    </row>
    <row r="490" spans="1:15" ht="12.75">
      <c r="A490" s="177"/>
      <c r="B490" s="179"/>
      <c r="C490" s="231" t="s">
        <v>524</v>
      </c>
      <c r="D490" s="232"/>
      <c r="E490" s="180">
        <v>89.424</v>
      </c>
      <c r="F490" s="181"/>
      <c r="G490" s="182"/>
      <c r="M490" s="178" t="s">
        <v>524</v>
      </c>
      <c r="O490" s="170"/>
    </row>
    <row r="491" spans="1:15" ht="12.75">
      <c r="A491" s="177"/>
      <c r="B491" s="179"/>
      <c r="C491" s="231" t="s">
        <v>233</v>
      </c>
      <c r="D491" s="232"/>
      <c r="E491" s="180">
        <v>0</v>
      </c>
      <c r="F491" s="181"/>
      <c r="G491" s="182"/>
      <c r="M491" s="178" t="s">
        <v>233</v>
      </c>
      <c r="O491" s="170"/>
    </row>
    <row r="492" spans="1:15" ht="12.75">
      <c r="A492" s="177"/>
      <c r="B492" s="179"/>
      <c r="C492" s="231" t="s">
        <v>89</v>
      </c>
      <c r="D492" s="232"/>
      <c r="E492" s="180">
        <v>0</v>
      </c>
      <c r="F492" s="181"/>
      <c r="G492" s="182"/>
      <c r="M492" s="178" t="s">
        <v>89</v>
      </c>
      <c r="O492" s="170"/>
    </row>
    <row r="493" spans="1:15" ht="12.75">
      <c r="A493" s="177"/>
      <c r="B493" s="179"/>
      <c r="C493" s="231" t="s">
        <v>515</v>
      </c>
      <c r="D493" s="232"/>
      <c r="E493" s="180">
        <v>0</v>
      </c>
      <c r="F493" s="181"/>
      <c r="G493" s="182"/>
      <c r="M493" s="178" t="s">
        <v>515</v>
      </c>
      <c r="O493" s="170"/>
    </row>
    <row r="494" spans="1:15" ht="12.75">
      <c r="A494" s="177"/>
      <c r="B494" s="179"/>
      <c r="C494" s="231" t="s">
        <v>525</v>
      </c>
      <c r="D494" s="232"/>
      <c r="E494" s="180">
        <v>134.136</v>
      </c>
      <c r="F494" s="181"/>
      <c r="G494" s="182"/>
      <c r="M494" s="178" t="s">
        <v>525</v>
      </c>
      <c r="O494" s="170"/>
    </row>
    <row r="495" spans="1:104" ht="12.75">
      <c r="A495" s="171">
        <v>99</v>
      </c>
      <c r="B495" s="172" t="s">
        <v>526</v>
      </c>
      <c r="C495" s="173" t="s">
        <v>527</v>
      </c>
      <c r="D495" s="174" t="s">
        <v>383</v>
      </c>
      <c r="E495" s="175">
        <v>5</v>
      </c>
      <c r="F495" s="175">
        <v>0</v>
      </c>
      <c r="G495" s="176">
        <f>E495*F495</f>
        <v>0</v>
      </c>
      <c r="O495" s="170">
        <v>2</v>
      </c>
      <c r="AA495" s="146">
        <v>1</v>
      </c>
      <c r="AB495" s="146">
        <v>1</v>
      </c>
      <c r="AC495" s="146">
        <v>1</v>
      </c>
      <c r="AZ495" s="146">
        <v>1</v>
      </c>
      <c r="BA495" s="146">
        <f>IF(AZ495=1,G495,0)</f>
        <v>0</v>
      </c>
      <c r="BB495" s="146">
        <f>IF(AZ495=2,G495,0)</f>
        <v>0</v>
      </c>
      <c r="BC495" s="146">
        <f>IF(AZ495=3,G495,0)</f>
        <v>0</v>
      </c>
      <c r="BD495" s="146">
        <f>IF(AZ495=4,G495,0)</f>
        <v>0</v>
      </c>
      <c r="BE495" s="146">
        <f>IF(AZ495=5,G495,0)</f>
        <v>0</v>
      </c>
      <c r="CA495" s="170">
        <v>1</v>
      </c>
      <c r="CB495" s="170">
        <v>1</v>
      </c>
      <c r="CZ495" s="146">
        <v>0</v>
      </c>
    </row>
    <row r="496" spans="1:15" ht="12.75">
      <c r="A496" s="177"/>
      <c r="B496" s="179"/>
      <c r="C496" s="231" t="s">
        <v>230</v>
      </c>
      <c r="D496" s="232"/>
      <c r="E496" s="180">
        <v>0</v>
      </c>
      <c r="F496" s="181"/>
      <c r="G496" s="182"/>
      <c r="M496" s="178" t="s">
        <v>230</v>
      </c>
      <c r="O496" s="170"/>
    </row>
    <row r="497" spans="1:15" ht="12.75">
      <c r="A497" s="177"/>
      <c r="B497" s="179"/>
      <c r="C497" s="231" t="s">
        <v>89</v>
      </c>
      <c r="D497" s="232"/>
      <c r="E497" s="180">
        <v>0</v>
      </c>
      <c r="F497" s="181"/>
      <c r="G497" s="182"/>
      <c r="M497" s="178" t="s">
        <v>89</v>
      </c>
      <c r="O497" s="170"/>
    </row>
    <row r="498" spans="1:15" ht="12.75">
      <c r="A498" s="177"/>
      <c r="B498" s="179"/>
      <c r="C498" s="231" t="s">
        <v>528</v>
      </c>
      <c r="D498" s="232"/>
      <c r="E498" s="180">
        <v>0</v>
      </c>
      <c r="F498" s="181"/>
      <c r="G498" s="182"/>
      <c r="M498" s="178" t="s">
        <v>528</v>
      </c>
      <c r="O498" s="170"/>
    </row>
    <row r="499" spans="1:15" ht="12.75">
      <c r="A499" s="177"/>
      <c r="B499" s="179"/>
      <c r="C499" s="231" t="s">
        <v>529</v>
      </c>
      <c r="D499" s="232"/>
      <c r="E499" s="180">
        <v>1</v>
      </c>
      <c r="F499" s="181"/>
      <c r="G499" s="182"/>
      <c r="M499" s="178" t="s">
        <v>529</v>
      </c>
      <c r="O499" s="170"/>
    </row>
    <row r="500" spans="1:15" ht="12.75">
      <c r="A500" s="177"/>
      <c r="B500" s="179"/>
      <c r="C500" s="231" t="s">
        <v>530</v>
      </c>
      <c r="D500" s="232"/>
      <c r="E500" s="180">
        <v>4</v>
      </c>
      <c r="F500" s="181"/>
      <c r="G500" s="182"/>
      <c r="M500" s="178" t="s">
        <v>530</v>
      </c>
      <c r="O500" s="170"/>
    </row>
    <row r="501" spans="1:104" ht="12.75">
      <c r="A501" s="171">
        <v>100</v>
      </c>
      <c r="B501" s="172" t="s">
        <v>531</v>
      </c>
      <c r="C501" s="173" t="s">
        <v>532</v>
      </c>
      <c r="D501" s="174" t="s">
        <v>383</v>
      </c>
      <c r="E501" s="175">
        <v>2</v>
      </c>
      <c r="F501" s="175">
        <v>0</v>
      </c>
      <c r="G501" s="176">
        <f>E501*F501</f>
        <v>0</v>
      </c>
      <c r="O501" s="170">
        <v>2</v>
      </c>
      <c r="AA501" s="146">
        <v>1</v>
      </c>
      <c r="AB501" s="146">
        <v>1</v>
      </c>
      <c r="AC501" s="146">
        <v>1</v>
      </c>
      <c r="AZ501" s="146">
        <v>1</v>
      </c>
      <c r="BA501" s="146">
        <f>IF(AZ501=1,G501,0)</f>
        <v>0</v>
      </c>
      <c r="BB501" s="146">
        <f>IF(AZ501=2,G501,0)</f>
        <v>0</v>
      </c>
      <c r="BC501" s="146">
        <f>IF(AZ501=3,G501,0)</f>
        <v>0</v>
      </c>
      <c r="BD501" s="146">
        <f>IF(AZ501=4,G501,0)</f>
        <v>0</v>
      </c>
      <c r="BE501" s="146">
        <f>IF(AZ501=5,G501,0)</f>
        <v>0</v>
      </c>
      <c r="CA501" s="170">
        <v>1</v>
      </c>
      <c r="CB501" s="170">
        <v>1</v>
      </c>
      <c r="CZ501" s="146">
        <v>0</v>
      </c>
    </row>
    <row r="502" spans="1:15" ht="12.75">
      <c r="A502" s="177"/>
      <c r="B502" s="179"/>
      <c r="C502" s="231" t="s">
        <v>230</v>
      </c>
      <c r="D502" s="232"/>
      <c r="E502" s="180">
        <v>0</v>
      </c>
      <c r="F502" s="181"/>
      <c r="G502" s="182"/>
      <c r="M502" s="178" t="s">
        <v>230</v>
      </c>
      <c r="O502" s="170"/>
    </row>
    <row r="503" spans="1:15" ht="12.75">
      <c r="A503" s="177"/>
      <c r="B503" s="179"/>
      <c r="C503" s="231" t="s">
        <v>89</v>
      </c>
      <c r="D503" s="232"/>
      <c r="E503" s="180">
        <v>0</v>
      </c>
      <c r="F503" s="181"/>
      <c r="G503" s="182"/>
      <c r="M503" s="178" t="s">
        <v>89</v>
      </c>
      <c r="O503" s="170"/>
    </row>
    <row r="504" spans="1:15" ht="12.75">
      <c r="A504" s="177"/>
      <c r="B504" s="179"/>
      <c r="C504" s="231" t="s">
        <v>528</v>
      </c>
      <c r="D504" s="232"/>
      <c r="E504" s="180">
        <v>0</v>
      </c>
      <c r="F504" s="181"/>
      <c r="G504" s="182"/>
      <c r="M504" s="178" t="s">
        <v>528</v>
      </c>
      <c r="O504" s="170"/>
    </row>
    <row r="505" spans="1:15" ht="12.75">
      <c r="A505" s="177"/>
      <c r="B505" s="179"/>
      <c r="C505" s="231" t="s">
        <v>533</v>
      </c>
      <c r="D505" s="232"/>
      <c r="E505" s="180">
        <v>2</v>
      </c>
      <c r="F505" s="181"/>
      <c r="G505" s="182"/>
      <c r="M505" s="178" t="s">
        <v>533</v>
      </c>
      <c r="O505" s="170"/>
    </row>
    <row r="506" spans="1:104" ht="12.75">
      <c r="A506" s="171">
        <v>101</v>
      </c>
      <c r="B506" s="172" t="s">
        <v>534</v>
      </c>
      <c r="C506" s="173" t="s">
        <v>535</v>
      </c>
      <c r="D506" s="174" t="s">
        <v>87</v>
      </c>
      <c r="E506" s="175">
        <v>1.995</v>
      </c>
      <c r="F506" s="175">
        <v>0</v>
      </c>
      <c r="G506" s="176">
        <f>E506*F506</f>
        <v>0</v>
      </c>
      <c r="O506" s="170">
        <v>2</v>
      </c>
      <c r="AA506" s="146">
        <v>1</v>
      </c>
      <c r="AB506" s="146">
        <v>1</v>
      </c>
      <c r="AC506" s="146">
        <v>1</v>
      </c>
      <c r="AZ506" s="146">
        <v>1</v>
      </c>
      <c r="BA506" s="146">
        <f>IF(AZ506=1,G506,0)</f>
        <v>0</v>
      </c>
      <c r="BB506" s="146">
        <f>IF(AZ506=2,G506,0)</f>
        <v>0</v>
      </c>
      <c r="BC506" s="146">
        <f>IF(AZ506=3,G506,0)</f>
        <v>0</v>
      </c>
      <c r="BD506" s="146">
        <f>IF(AZ506=4,G506,0)</f>
        <v>0</v>
      </c>
      <c r="BE506" s="146">
        <f>IF(AZ506=5,G506,0)</f>
        <v>0</v>
      </c>
      <c r="CA506" s="170">
        <v>1</v>
      </c>
      <c r="CB506" s="170">
        <v>1</v>
      </c>
      <c r="CZ506" s="146">
        <v>0</v>
      </c>
    </row>
    <row r="507" spans="1:15" ht="12.75">
      <c r="A507" s="177"/>
      <c r="B507" s="179"/>
      <c r="C507" s="231" t="s">
        <v>230</v>
      </c>
      <c r="D507" s="232"/>
      <c r="E507" s="180">
        <v>0</v>
      </c>
      <c r="F507" s="181"/>
      <c r="G507" s="182"/>
      <c r="M507" s="178" t="s">
        <v>230</v>
      </c>
      <c r="O507" s="170"/>
    </row>
    <row r="508" spans="1:15" ht="12.75">
      <c r="A508" s="177"/>
      <c r="B508" s="179"/>
      <c r="C508" s="231" t="s">
        <v>89</v>
      </c>
      <c r="D508" s="232"/>
      <c r="E508" s="180">
        <v>0</v>
      </c>
      <c r="F508" s="181"/>
      <c r="G508" s="182"/>
      <c r="M508" s="178" t="s">
        <v>89</v>
      </c>
      <c r="O508" s="170"/>
    </row>
    <row r="509" spans="1:15" ht="12.75">
      <c r="A509" s="177"/>
      <c r="B509" s="179"/>
      <c r="C509" s="231" t="s">
        <v>528</v>
      </c>
      <c r="D509" s="232"/>
      <c r="E509" s="180">
        <v>0</v>
      </c>
      <c r="F509" s="181"/>
      <c r="G509" s="182"/>
      <c r="M509" s="178" t="s">
        <v>528</v>
      </c>
      <c r="O509" s="170"/>
    </row>
    <row r="510" spans="1:15" ht="12.75">
      <c r="A510" s="177"/>
      <c r="B510" s="179"/>
      <c r="C510" s="231" t="s">
        <v>536</v>
      </c>
      <c r="D510" s="232"/>
      <c r="E510" s="180">
        <v>1.995</v>
      </c>
      <c r="F510" s="181"/>
      <c r="G510" s="182"/>
      <c r="M510" s="178" t="s">
        <v>536</v>
      </c>
      <c r="O510" s="170"/>
    </row>
    <row r="511" spans="1:104" ht="12.75">
      <c r="A511" s="171">
        <v>102</v>
      </c>
      <c r="B511" s="172" t="s">
        <v>537</v>
      </c>
      <c r="C511" s="173" t="s">
        <v>538</v>
      </c>
      <c r="D511" s="174" t="s">
        <v>87</v>
      </c>
      <c r="E511" s="175">
        <v>5</v>
      </c>
      <c r="F511" s="175">
        <v>0</v>
      </c>
      <c r="G511" s="176">
        <f>E511*F511</f>
        <v>0</v>
      </c>
      <c r="O511" s="170">
        <v>2</v>
      </c>
      <c r="AA511" s="146">
        <v>1</v>
      </c>
      <c r="AB511" s="146">
        <v>1</v>
      </c>
      <c r="AC511" s="146">
        <v>1</v>
      </c>
      <c r="AZ511" s="146">
        <v>1</v>
      </c>
      <c r="BA511" s="146">
        <f>IF(AZ511=1,G511,0)</f>
        <v>0</v>
      </c>
      <c r="BB511" s="146">
        <f>IF(AZ511=2,G511,0)</f>
        <v>0</v>
      </c>
      <c r="BC511" s="146">
        <f>IF(AZ511=3,G511,0)</f>
        <v>0</v>
      </c>
      <c r="BD511" s="146">
        <f>IF(AZ511=4,G511,0)</f>
        <v>0</v>
      </c>
      <c r="BE511" s="146">
        <f>IF(AZ511=5,G511,0)</f>
        <v>0</v>
      </c>
      <c r="CA511" s="170">
        <v>1</v>
      </c>
      <c r="CB511" s="170">
        <v>1</v>
      </c>
      <c r="CZ511" s="146">
        <v>0</v>
      </c>
    </row>
    <row r="512" spans="1:15" ht="12.75">
      <c r="A512" s="177"/>
      <c r="B512" s="179"/>
      <c r="C512" s="231" t="s">
        <v>230</v>
      </c>
      <c r="D512" s="232"/>
      <c r="E512" s="180">
        <v>0</v>
      </c>
      <c r="F512" s="181"/>
      <c r="G512" s="182"/>
      <c r="M512" s="178" t="s">
        <v>230</v>
      </c>
      <c r="O512" s="170"/>
    </row>
    <row r="513" spans="1:15" ht="12.75">
      <c r="A513" s="177"/>
      <c r="B513" s="179"/>
      <c r="C513" s="231" t="s">
        <v>89</v>
      </c>
      <c r="D513" s="232"/>
      <c r="E513" s="180">
        <v>0</v>
      </c>
      <c r="F513" s="181"/>
      <c r="G513" s="182"/>
      <c r="M513" s="178" t="s">
        <v>89</v>
      </c>
      <c r="O513" s="170"/>
    </row>
    <row r="514" spans="1:15" ht="12.75">
      <c r="A514" s="177"/>
      <c r="B514" s="179"/>
      <c r="C514" s="231" t="s">
        <v>528</v>
      </c>
      <c r="D514" s="232"/>
      <c r="E514" s="180">
        <v>0</v>
      </c>
      <c r="F514" s="181"/>
      <c r="G514" s="182"/>
      <c r="M514" s="178" t="s">
        <v>528</v>
      </c>
      <c r="O514" s="170"/>
    </row>
    <row r="515" spans="1:15" ht="12.75">
      <c r="A515" s="177"/>
      <c r="B515" s="179"/>
      <c r="C515" s="231" t="s">
        <v>539</v>
      </c>
      <c r="D515" s="232"/>
      <c r="E515" s="180">
        <v>5</v>
      </c>
      <c r="F515" s="181"/>
      <c r="G515" s="182"/>
      <c r="M515" s="178" t="s">
        <v>539</v>
      </c>
      <c r="O515" s="170"/>
    </row>
    <row r="516" spans="1:104" ht="12.75">
      <c r="A516" s="171">
        <v>103</v>
      </c>
      <c r="B516" s="172" t="s">
        <v>540</v>
      </c>
      <c r="C516" s="173" t="s">
        <v>541</v>
      </c>
      <c r="D516" s="174" t="s">
        <v>87</v>
      </c>
      <c r="E516" s="175">
        <v>26.1375</v>
      </c>
      <c r="F516" s="175">
        <v>0</v>
      </c>
      <c r="G516" s="176">
        <f>E516*F516</f>
        <v>0</v>
      </c>
      <c r="O516" s="170">
        <v>2</v>
      </c>
      <c r="AA516" s="146">
        <v>1</v>
      </c>
      <c r="AB516" s="146">
        <v>1</v>
      </c>
      <c r="AC516" s="146">
        <v>1</v>
      </c>
      <c r="AZ516" s="146">
        <v>1</v>
      </c>
      <c r="BA516" s="146">
        <f>IF(AZ516=1,G516,0)</f>
        <v>0</v>
      </c>
      <c r="BB516" s="146">
        <f>IF(AZ516=2,G516,0)</f>
        <v>0</v>
      </c>
      <c r="BC516" s="146">
        <f>IF(AZ516=3,G516,0)</f>
        <v>0</v>
      </c>
      <c r="BD516" s="146">
        <f>IF(AZ516=4,G516,0)</f>
        <v>0</v>
      </c>
      <c r="BE516" s="146">
        <f>IF(AZ516=5,G516,0)</f>
        <v>0</v>
      </c>
      <c r="CA516" s="170">
        <v>1</v>
      </c>
      <c r="CB516" s="170">
        <v>1</v>
      </c>
      <c r="CZ516" s="146">
        <v>0</v>
      </c>
    </row>
    <row r="517" spans="1:15" ht="12.75">
      <c r="A517" s="177"/>
      <c r="B517" s="179"/>
      <c r="C517" s="231" t="s">
        <v>230</v>
      </c>
      <c r="D517" s="232"/>
      <c r="E517" s="180">
        <v>0</v>
      </c>
      <c r="F517" s="181"/>
      <c r="G517" s="182"/>
      <c r="M517" s="178" t="s">
        <v>230</v>
      </c>
      <c r="O517" s="170"/>
    </row>
    <row r="518" spans="1:15" ht="12.75">
      <c r="A518" s="177"/>
      <c r="B518" s="179"/>
      <c r="C518" s="231" t="s">
        <v>89</v>
      </c>
      <c r="D518" s="232"/>
      <c r="E518" s="180">
        <v>0</v>
      </c>
      <c r="F518" s="181"/>
      <c r="G518" s="182"/>
      <c r="M518" s="178" t="s">
        <v>89</v>
      </c>
      <c r="O518" s="170"/>
    </row>
    <row r="519" spans="1:15" ht="12.75">
      <c r="A519" s="177"/>
      <c r="B519" s="179"/>
      <c r="C519" s="231" t="s">
        <v>542</v>
      </c>
      <c r="D519" s="232"/>
      <c r="E519" s="180">
        <v>0</v>
      </c>
      <c r="F519" s="181"/>
      <c r="G519" s="182"/>
      <c r="M519" s="178" t="s">
        <v>542</v>
      </c>
      <c r="O519" s="170"/>
    </row>
    <row r="520" spans="1:15" ht="12.75">
      <c r="A520" s="177"/>
      <c r="B520" s="179"/>
      <c r="C520" s="231" t="s">
        <v>543</v>
      </c>
      <c r="D520" s="232"/>
      <c r="E520" s="180">
        <v>10.2375</v>
      </c>
      <c r="F520" s="181"/>
      <c r="G520" s="182"/>
      <c r="M520" s="178" t="s">
        <v>543</v>
      </c>
      <c r="O520" s="170"/>
    </row>
    <row r="521" spans="1:15" ht="12.75">
      <c r="A521" s="177"/>
      <c r="B521" s="179"/>
      <c r="C521" s="231" t="s">
        <v>233</v>
      </c>
      <c r="D521" s="232"/>
      <c r="E521" s="180">
        <v>0</v>
      </c>
      <c r="F521" s="181"/>
      <c r="G521" s="182"/>
      <c r="M521" s="178" t="s">
        <v>233</v>
      </c>
      <c r="O521" s="170"/>
    </row>
    <row r="522" spans="1:15" ht="12.75">
      <c r="A522" s="177"/>
      <c r="B522" s="179"/>
      <c r="C522" s="231" t="s">
        <v>172</v>
      </c>
      <c r="D522" s="232"/>
      <c r="E522" s="180">
        <v>0</v>
      </c>
      <c r="F522" s="181"/>
      <c r="G522" s="182"/>
      <c r="M522" s="178" t="s">
        <v>172</v>
      </c>
      <c r="O522" s="170"/>
    </row>
    <row r="523" spans="1:15" ht="12.75">
      <c r="A523" s="177"/>
      <c r="B523" s="179"/>
      <c r="C523" s="231" t="s">
        <v>89</v>
      </c>
      <c r="D523" s="232"/>
      <c r="E523" s="180">
        <v>0</v>
      </c>
      <c r="F523" s="181"/>
      <c r="G523" s="182"/>
      <c r="M523" s="178" t="s">
        <v>89</v>
      </c>
      <c r="O523" s="170"/>
    </row>
    <row r="524" spans="1:15" ht="12.75">
      <c r="A524" s="177"/>
      <c r="B524" s="179"/>
      <c r="C524" s="231" t="s">
        <v>544</v>
      </c>
      <c r="D524" s="232"/>
      <c r="E524" s="180">
        <v>15.9</v>
      </c>
      <c r="F524" s="181"/>
      <c r="G524" s="182"/>
      <c r="M524" s="178" t="s">
        <v>544</v>
      </c>
      <c r="O524" s="170"/>
    </row>
    <row r="525" spans="1:104" ht="22.5">
      <c r="A525" s="171">
        <v>104</v>
      </c>
      <c r="B525" s="172" t="s">
        <v>545</v>
      </c>
      <c r="C525" s="173" t="s">
        <v>546</v>
      </c>
      <c r="D525" s="174" t="s">
        <v>87</v>
      </c>
      <c r="E525" s="175">
        <v>19.872</v>
      </c>
      <c r="F525" s="175">
        <v>0</v>
      </c>
      <c r="G525" s="176">
        <f>E525*F525</f>
        <v>0</v>
      </c>
      <c r="O525" s="170">
        <v>2</v>
      </c>
      <c r="AA525" s="146">
        <v>1</v>
      </c>
      <c r="AB525" s="146">
        <v>1</v>
      </c>
      <c r="AC525" s="146">
        <v>1</v>
      </c>
      <c r="AZ525" s="146">
        <v>1</v>
      </c>
      <c r="BA525" s="146">
        <f>IF(AZ525=1,G525,0)</f>
        <v>0</v>
      </c>
      <c r="BB525" s="146">
        <f>IF(AZ525=2,G525,0)</f>
        <v>0</v>
      </c>
      <c r="BC525" s="146">
        <f>IF(AZ525=3,G525,0)</f>
        <v>0</v>
      </c>
      <c r="BD525" s="146">
        <f>IF(AZ525=4,G525,0)</f>
        <v>0</v>
      </c>
      <c r="BE525" s="146">
        <f>IF(AZ525=5,G525,0)</f>
        <v>0</v>
      </c>
      <c r="CA525" s="170">
        <v>1</v>
      </c>
      <c r="CB525" s="170">
        <v>1</v>
      </c>
      <c r="CZ525" s="146">
        <v>0</v>
      </c>
    </row>
    <row r="526" spans="1:15" ht="12.75">
      <c r="A526" s="177"/>
      <c r="B526" s="179"/>
      <c r="C526" s="231" t="s">
        <v>230</v>
      </c>
      <c r="D526" s="232"/>
      <c r="E526" s="180">
        <v>0</v>
      </c>
      <c r="F526" s="181"/>
      <c r="G526" s="182"/>
      <c r="M526" s="178" t="s">
        <v>230</v>
      </c>
      <c r="O526" s="170"/>
    </row>
    <row r="527" spans="1:15" ht="12.75">
      <c r="A527" s="177"/>
      <c r="B527" s="179"/>
      <c r="C527" s="231" t="s">
        <v>89</v>
      </c>
      <c r="D527" s="232"/>
      <c r="E527" s="180">
        <v>0</v>
      </c>
      <c r="F527" s="181"/>
      <c r="G527" s="182"/>
      <c r="M527" s="178" t="s">
        <v>89</v>
      </c>
      <c r="O527" s="170"/>
    </row>
    <row r="528" spans="1:15" ht="22.5">
      <c r="A528" s="177"/>
      <c r="B528" s="179"/>
      <c r="C528" s="231" t="s">
        <v>547</v>
      </c>
      <c r="D528" s="232"/>
      <c r="E528" s="180">
        <v>9.936</v>
      </c>
      <c r="F528" s="181"/>
      <c r="G528" s="182"/>
      <c r="M528" s="178" t="s">
        <v>547</v>
      </c>
      <c r="O528" s="170"/>
    </row>
    <row r="529" spans="1:15" ht="12.75">
      <c r="A529" s="177"/>
      <c r="B529" s="179"/>
      <c r="C529" s="231" t="s">
        <v>233</v>
      </c>
      <c r="D529" s="232"/>
      <c r="E529" s="180">
        <v>0</v>
      </c>
      <c r="F529" s="181"/>
      <c r="G529" s="182"/>
      <c r="M529" s="178" t="s">
        <v>233</v>
      </c>
      <c r="O529" s="170"/>
    </row>
    <row r="530" spans="1:15" ht="12.75">
      <c r="A530" s="177"/>
      <c r="B530" s="179"/>
      <c r="C530" s="231" t="s">
        <v>89</v>
      </c>
      <c r="D530" s="232"/>
      <c r="E530" s="180">
        <v>0</v>
      </c>
      <c r="F530" s="181"/>
      <c r="G530" s="182"/>
      <c r="M530" s="178" t="s">
        <v>89</v>
      </c>
      <c r="O530" s="170"/>
    </row>
    <row r="531" spans="1:15" ht="22.5">
      <c r="A531" s="177"/>
      <c r="B531" s="179"/>
      <c r="C531" s="231" t="s">
        <v>547</v>
      </c>
      <c r="D531" s="232"/>
      <c r="E531" s="180">
        <v>9.936</v>
      </c>
      <c r="F531" s="181"/>
      <c r="G531" s="182"/>
      <c r="M531" s="178" t="s">
        <v>547</v>
      </c>
      <c r="O531" s="170"/>
    </row>
    <row r="532" spans="1:104" ht="12.75">
      <c r="A532" s="171">
        <v>105</v>
      </c>
      <c r="B532" s="172" t="s">
        <v>548</v>
      </c>
      <c r="C532" s="173" t="s">
        <v>549</v>
      </c>
      <c r="D532" s="174" t="s">
        <v>87</v>
      </c>
      <c r="E532" s="175">
        <v>35.6062</v>
      </c>
      <c r="F532" s="175">
        <v>0</v>
      </c>
      <c r="G532" s="176">
        <f>E532*F532</f>
        <v>0</v>
      </c>
      <c r="O532" s="170">
        <v>2</v>
      </c>
      <c r="AA532" s="146">
        <v>1</v>
      </c>
      <c r="AB532" s="146">
        <v>1</v>
      </c>
      <c r="AC532" s="146">
        <v>1</v>
      </c>
      <c r="AZ532" s="146">
        <v>1</v>
      </c>
      <c r="BA532" s="146">
        <f>IF(AZ532=1,G532,0)</f>
        <v>0</v>
      </c>
      <c r="BB532" s="146">
        <f>IF(AZ532=2,G532,0)</f>
        <v>0</v>
      </c>
      <c r="BC532" s="146">
        <f>IF(AZ532=3,G532,0)</f>
        <v>0</v>
      </c>
      <c r="BD532" s="146">
        <f>IF(AZ532=4,G532,0)</f>
        <v>0</v>
      </c>
      <c r="BE532" s="146">
        <f>IF(AZ532=5,G532,0)</f>
        <v>0</v>
      </c>
      <c r="CA532" s="170">
        <v>1</v>
      </c>
      <c r="CB532" s="170">
        <v>1</v>
      </c>
      <c r="CZ532" s="146">
        <v>0</v>
      </c>
    </row>
    <row r="533" spans="1:15" ht="12.75">
      <c r="A533" s="177"/>
      <c r="B533" s="179"/>
      <c r="C533" s="231" t="s">
        <v>230</v>
      </c>
      <c r="D533" s="232"/>
      <c r="E533" s="180">
        <v>0</v>
      </c>
      <c r="F533" s="181"/>
      <c r="G533" s="182"/>
      <c r="M533" s="178" t="s">
        <v>230</v>
      </c>
      <c r="O533" s="170"/>
    </row>
    <row r="534" spans="1:15" ht="12.75">
      <c r="A534" s="177"/>
      <c r="B534" s="179"/>
      <c r="C534" s="231" t="s">
        <v>89</v>
      </c>
      <c r="D534" s="232"/>
      <c r="E534" s="180">
        <v>0</v>
      </c>
      <c r="F534" s="181"/>
      <c r="G534" s="182"/>
      <c r="M534" s="178" t="s">
        <v>89</v>
      </c>
      <c r="O534" s="170"/>
    </row>
    <row r="535" spans="1:15" ht="12.75">
      <c r="A535" s="177"/>
      <c r="B535" s="179"/>
      <c r="C535" s="231" t="s">
        <v>550</v>
      </c>
      <c r="D535" s="232"/>
      <c r="E535" s="180">
        <v>35.6062</v>
      </c>
      <c r="F535" s="181"/>
      <c r="G535" s="182"/>
      <c r="M535" s="178" t="s">
        <v>550</v>
      </c>
      <c r="O535" s="170"/>
    </row>
    <row r="536" spans="1:104" ht="12.75">
      <c r="A536" s="171">
        <v>106</v>
      </c>
      <c r="B536" s="172" t="s">
        <v>551</v>
      </c>
      <c r="C536" s="173" t="s">
        <v>552</v>
      </c>
      <c r="D536" s="174" t="s">
        <v>104</v>
      </c>
      <c r="E536" s="175">
        <v>113.73</v>
      </c>
      <c r="F536" s="175">
        <v>0</v>
      </c>
      <c r="G536" s="176">
        <f>E536*F536</f>
        <v>0</v>
      </c>
      <c r="O536" s="170">
        <v>2</v>
      </c>
      <c r="AA536" s="146">
        <v>1</v>
      </c>
      <c r="AB536" s="146">
        <v>1</v>
      </c>
      <c r="AC536" s="146">
        <v>1</v>
      </c>
      <c r="AZ536" s="146">
        <v>1</v>
      </c>
      <c r="BA536" s="146">
        <f>IF(AZ536=1,G536,0)</f>
        <v>0</v>
      </c>
      <c r="BB536" s="146">
        <f>IF(AZ536=2,G536,0)</f>
        <v>0</v>
      </c>
      <c r="BC536" s="146">
        <f>IF(AZ536=3,G536,0)</f>
        <v>0</v>
      </c>
      <c r="BD536" s="146">
        <f>IF(AZ536=4,G536,0)</f>
        <v>0</v>
      </c>
      <c r="BE536" s="146">
        <f>IF(AZ536=5,G536,0)</f>
        <v>0</v>
      </c>
      <c r="CA536" s="170">
        <v>1</v>
      </c>
      <c r="CB536" s="170">
        <v>1</v>
      </c>
      <c r="CZ536" s="146">
        <v>0</v>
      </c>
    </row>
    <row r="537" spans="1:15" ht="12.75">
      <c r="A537" s="177"/>
      <c r="B537" s="179"/>
      <c r="C537" s="231" t="s">
        <v>553</v>
      </c>
      <c r="D537" s="232"/>
      <c r="E537" s="180">
        <v>113.73</v>
      </c>
      <c r="F537" s="181"/>
      <c r="G537" s="182"/>
      <c r="M537" s="178" t="s">
        <v>553</v>
      </c>
      <c r="O537" s="170"/>
    </row>
    <row r="538" spans="1:104" ht="12.75">
      <c r="A538" s="171">
        <v>107</v>
      </c>
      <c r="B538" s="172" t="s">
        <v>554</v>
      </c>
      <c r="C538" s="173" t="s">
        <v>555</v>
      </c>
      <c r="D538" s="174" t="s">
        <v>109</v>
      </c>
      <c r="E538" s="175">
        <v>0.8505</v>
      </c>
      <c r="F538" s="175">
        <v>0</v>
      </c>
      <c r="G538" s="176">
        <f>E538*F538</f>
        <v>0</v>
      </c>
      <c r="O538" s="170">
        <v>2</v>
      </c>
      <c r="AA538" s="146">
        <v>1</v>
      </c>
      <c r="AB538" s="146">
        <v>1</v>
      </c>
      <c r="AC538" s="146">
        <v>1</v>
      </c>
      <c r="AZ538" s="146">
        <v>1</v>
      </c>
      <c r="BA538" s="146">
        <f>IF(AZ538=1,G538,0)</f>
        <v>0</v>
      </c>
      <c r="BB538" s="146">
        <f>IF(AZ538=2,G538,0)</f>
        <v>0</v>
      </c>
      <c r="BC538" s="146">
        <f>IF(AZ538=3,G538,0)</f>
        <v>0</v>
      </c>
      <c r="BD538" s="146">
        <f>IF(AZ538=4,G538,0)</f>
        <v>0</v>
      </c>
      <c r="BE538" s="146">
        <f>IF(AZ538=5,G538,0)</f>
        <v>0</v>
      </c>
      <c r="CA538" s="170">
        <v>1</v>
      </c>
      <c r="CB538" s="170">
        <v>1</v>
      </c>
      <c r="CZ538" s="146">
        <v>0</v>
      </c>
    </row>
    <row r="539" spans="1:15" ht="12.75">
      <c r="A539" s="177"/>
      <c r="B539" s="179"/>
      <c r="C539" s="231" t="s">
        <v>95</v>
      </c>
      <c r="D539" s="232"/>
      <c r="E539" s="180">
        <v>0</v>
      </c>
      <c r="F539" s="181"/>
      <c r="G539" s="182"/>
      <c r="M539" s="178" t="s">
        <v>95</v>
      </c>
      <c r="O539" s="170"/>
    </row>
    <row r="540" spans="1:15" ht="12.75">
      <c r="A540" s="177"/>
      <c r="B540" s="179"/>
      <c r="C540" s="231" t="s">
        <v>556</v>
      </c>
      <c r="D540" s="232"/>
      <c r="E540" s="180">
        <v>0.8505</v>
      </c>
      <c r="F540" s="181"/>
      <c r="G540" s="182"/>
      <c r="M540" s="178" t="s">
        <v>556</v>
      </c>
      <c r="O540" s="170"/>
    </row>
    <row r="541" spans="1:104" ht="12.75">
      <c r="A541" s="171">
        <v>108</v>
      </c>
      <c r="B541" s="172" t="s">
        <v>557</v>
      </c>
      <c r="C541" s="173" t="s">
        <v>558</v>
      </c>
      <c r="D541" s="174" t="s">
        <v>104</v>
      </c>
      <c r="E541" s="175">
        <v>0.9</v>
      </c>
      <c r="F541" s="175">
        <v>0</v>
      </c>
      <c r="G541" s="176">
        <f>E541*F541</f>
        <v>0</v>
      </c>
      <c r="O541" s="170">
        <v>2</v>
      </c>
      <c r="AA541" s="146">
        <v>1</v>
      </c>
      <c r="AB541" s="146">
        <v>1</v>
      </c>
      <c r="AC541" s="146">
        <v>1</v>
      </c>
      <c r="AZ541" s="146">
        <v>1</v>
      </c>
      <c r="BA541" s="146">
        <f>IF(AZ541=1,G541,0)</f>
        <v>0</v>
      </c>
      <c r="BB541" s="146">
        <f>IF(AZ541=2,G541,0)</f>
        <v>0</v>
      </c>
      <c r="BC541" s="146">
        <f>IF(AZ541=3,G541,0)</f>
        <v>0</v>
      </c>
      <c r="BD541" s="146">
        <f>IF(AZ541=4,G541,0)</f>
        <v>0</v>
      </c>
      <c r="BE541" s="146">
        <f>IF(AZ541=5,G541,0)</f>
        <v>0</v>
      </c>
      <c r="CA541" s="170">
        <v>1</v>
      </c>
      <c r="CB541" s="170">
        <v>1</v>
      </c>
      <c r="CZ541" s="146">
        <v>0</v>
      </c>
    </row>
    <row r="542" spans="1:15" ht="12.75">
      <c r="A542" s="177"/>
      <c r="B542" s="179"/>
      <c r="C542" s="231" t="s">
        <v>95</v>
      </c>
      <c r="D542" s="232"/>
      <c r="E542" s="180">
        <v>0</v>
      </c>
      <c r="F542" s="181"/>
      <c r="G542" s="182"/>
      <c r="M542" s="178" t="s">
        <v>95</v>
      </c>
      <c r="O542" s="170"/>
    </row>
    <row r="543" spans="1:15" ht="12.75">
      <c r="A543" s="177"/>
      <c r="B543" s="179"/>
      <c r="C543" s="231" t="s">
        <v>559</v>
      </c>
      <c r="D543" s="232"/>
      <c r="E543" s="180">
        <v>0.9</v>
      </c>
      <c r="F543" s="181"/>
      <c r="G543" s="182"/>
      <c r="M543" s="178" t="s">
        <v>559</v>
      </c>
      <c r="O543" s="170"/>
    </row>
    <row r="544" spans="1:104" ht="12.75">
      <c r="A544" s="171">
        <v>109</v>
      </c>
      <c r="B544" s="172" t="s">
        <v>560</v>
      </c>
      <c r="C544" s="173" t="s">
        <v>561</v>
      </c>
      <c r="D544" s="174" t="s">
        <v>104</v>
      </c>
      <c r="E544" s="175">
        <v>8.43</v>
      </c>
      <c r="F544" s="175">
        <v>0</v>
      </c>
      <c r="G544" s="176">
        <f>E544*F544</f>
        <v>0</v>
      </c>
      <c r="O544" s="170">
        <v>2</v>
      </c>
      <c r="AA544" s="146">
        <v>1</v>
      </c>
      <c r="AB544" s="146">
        <v>1</v>
      </c>
      <c r="AC544" s="146">
        <v>1</v>
      </c>
      <c r="AZ544" s="146">
        <v>1</v>
      </c>
      <c r="BA544" s="146">
        <f>IF(AZ544=1,G544,0)</f>
        <v>0</v>
      </c>
      <c r="BB544" s="146">
        <f>IF(AZ544=2,G544,0)</f>
        <v>0</v>
      </c>
      <c r="BC544" s="146">
        <f>IF(AZ544=3,G544,0)</f>
        <v>0</v>
      </c>
      <c r="BD544" s="146">
        <f>IF(AZ544=4,G544,0)</f>
        <v>0</v>
      </c>
      <c r="BE544" s="146">
        <f>IF(AZ544=5,G544,0)</f>
        <v>0</v>
      </c>
      <c r="CA544" s="170">
        <v>1</v>
      </c>
      <c r="CB544" s="170">
        <v>1</v>
      </c>
      <c r="CZ544" s="146">
        <v>0</v>
      </c>
    </row>
    <row r="545" spans="1:15" ht="12.75">
      <c r="A545" s="177"/>
      <c r="B545" s="179"/>
      <c r="C545" s="231" t="s">
        <v>95</v>
      </c>
      <c r="D545" s="232"/>
      <c r="E545" s="180">
        <v>0</v>
      </c>
      <c r="F545" s="181"/>
      <c r="G545" s="182"/>
      <c r="M545" s="178" t="s">
        <v>95</v>
      </c>
      <c r="O545" s="170"/>
    </row>
    <row r="546" spans="1:15" ht="12.75">
      <c r="A546" s="177"/>
      <c r="B546" s="179"/>
      <c r="C546" s="231" t="s">
        <v>562</v>
      </c>
      <c r="D546" s="232"/>
      <c r="E546" s="180">
        <v>2.73</v>
      </c>
      <c r="F546" s="181"/>
      <c r="G546" s="182"/>
      <c r="M546" s="178" t="s">
        <v>562</v>
      </c>
      <c r="O546" s="170"/>
    </row>
    <row r="547" spans="1:15" ht="12.75">
      <c r="A547" s="177"/>
      <c r="B547" s="179"/>
      <c r="C547" s="231" t="s">
        <v>171</v>
      </c>
      <c r="D547" s="232"/>
      <c r="E547" s="180">
        <v>0</v>
      </c>
      <c r="F547" s="181"/>
      <c r="G547" s="182"/>
      <c r="M547" s="178" t="s">
        <v>171</v>
      </c>
      <c r="O547" s="170"/>
    </row>
    <row r="548" spans="1:15" ht="12.75">
      <c r="A548" s="177"/>
      <c r="B548" s="179"/>
      <c r="C548" s="231" t="s">
        <v>172</v>
      </c>
      <c r="D548" s="232"/>
      <c r="E548" s="180">
        <v>0</v>
      </c>
      <c r="F548" s="181"/>
      <c r="G548" s="182"/>
      <c r="M548" s="178" t="s">
        <v>172</v>
      </c>
      <c r="O548" s="170"/>
    </row>
    <row r="549" spans="1:15" ht="12.75">
      <c r="A549" s="177"/>
      <c r="B549" s="179"/>
      <c r="C549" s="231" t="s">
        <v>563</v>
      </c>
      <c r="D549" s="232"/>
      <c r="E549" s="180">
        <v>5.7</v>
      </c>
      <c r="F549" s="181"/>
      <c r="G549" s="182"/>
      <c r="M549" s="178" t="s">
        <v>563</v>
      </c>
      <c r="O549" s="170"/>
    </row>
    <row r="550" spans="1:104" ht="12.75">
      <c r="A550" s="171">
        <v>110</v>
      </c>
      <c r="B550" s="172" t="s">
        <v>564</v>
      </c>
      <c r="C550" s="173" t="s">
        <v>565</v>
      </c>
      <c r="D550" s="174" t="s">
        <v>104</v>
      </c>
      <c r="E550" s="175">
        <v>3.6</v>
      </c>
      <c r="F550" s="175">
        <v>0</v>
      </c>
      <c r="G550" s="176">
        <f>E550*F550</f>
        <v>0</v>
      </c>
      <c r="O550" s="170">
        <v>2</v>
      </c>
      <c r="AA550" s="146">
        <v>1</v>
      </c>
      <c r="AB550" s="146">
        <v>1</v>
      </c>
      <c r="AC550" s="146">
        <v>1</v>
      </c>
      <c r="AZ550" s="146">
        <v>1</v>
      </c>
      <c r="BA550" s="146">
        <f>IF(AZ550=1,G550,0)</f>
        <v>0</v>
      </c>
      <c r="BB550" s="146">
        <f>IF(AZ550=2,G550,0)</f>
        <v>0</v>
      </c>
      <c r="BC550" s="146">
        <f>IF(AZ550=3,G550,0)</f>
        <v>0</v>
      </c>
      <c r="BD550" s="146">
        <f>IF(AZ550=4,G550,0)</f>
        <v>0</v>
      </c>
      <c r="BE550" s="146">
        <f>IF(AZ550=5,G550,0)</f>
        <v>0</v>
      </c>
      <c r="CA550" s="170">
        <v>1</v>
      </c>
      <c r="CB550" s="170">
        <v>1</v>
      </c>
      <c r="CZ550" s="146">
        <v>0</v>
      </c>
    </row>
    <row r="551" spans="1:15" ht="12.75">
      <c r="A551" s="177"/>
      <c r="B551" s="179"/>
      <c r="C551" s="231" t="s">
        <v>95</v>
      </c>
      <c r="D551" s="232"/>
      <c r="E551" s="180">
        <v>0</v>
      </c>
      <c r="F551" s="181"/>
      <c r="G551" s="182"/>
      <c r="M551" s="178" t="s">
        <v>95</v>
      </c>
      <c r="O551" s="170"/>
    </row>
    <row r="552" spans="1:15" ht="12.75">
      <c r="A552" s="177"/>
      <c r="B552" s="179"/>
      <c r="C552" s="231" t="s">
        <v>89</v>
      </c>
      <c r="D552" s="232"/>
      <c r="E552" s="180">
        <v>0</v>
      </c>
      <c r="F552" s="181"/>
      <c r="G552" s="182"/>
      <c r="M552" s="178" t="s">
        <v>89</v>
      </c>
      <c r="O552" s="170"/>
    </row>
    <row r="553" spans="1:15" ht="12.75">
      <c r="A553" s="177"/>
      <c r="B553" s="179"/>
      <c r="C553" s="231" t="s">
        <v>176</v>
      </c>
      <c r="D553" s="232"/>
      <c r="E553" s="180">
        <v>0</v>
      </c>
      <c r="F553" s="181"/>
      <c r="G553" s="182"/>
      <c r="M553" s="178" t="s">
        <v>176</v>
      </c>
      <c r="O553" s="170"/>
    </row>
    <row r="554" spans="1:15" ht="12.75">
      <c r="A554" s="177"/>
      <c r="B554" s="179"/>
      <c r="C554" s="231" t="s">
        <v>566</v>
      </c>
      <c r="D554" s="232"/>
      <c r="E554" s="180">
        <v>3.6</v>
      </c>
      <c r="F554" s="181"/>
      <c r="G554" s="182"/>
      <c r="M554" s="178" t="s">
        <v>566</v>
      </c>
      <c r="O554" s="170"/>
    </row>
    <row r="555" spans="1:104" ht="12.75">
      <c r="A555" s="171">
        <v>111</v>
      </c>
      <c r="B555" s="172" t="s">
        <v>567</v>
      </c>
      <c r="C555" s="173" t="s">
        <v>568</v>
      </c>
      <c r="D555" s="174" t="s">
        <v>87</v>
      </c>
      <c r="E555" s="175">
        <v>493.0047</v>
      </c>
      <c r="F555" s="175">
        <v>0</v>
      </c>
      <c r="G555" s="176">
        <f>E555*F555</f>
        <v>0</v>
      </c>
      <c r="O555" s="170">
        <v>2</v>
      </c>
      <c r="AA555" s="146">
        <v>1</v>
      </c>
      <c r="AB555" s="146">
        <v>1</v>
      </c>
      <c r="AC555" s="146">
        <v>1</v>
      </c>
      <c r="AZ555" s="146">
        <v>1</v>
      </c>
      <c r="BA555" s="146">
        <f>IF(AZ555=1,G555,0)</f>
        <v>0</v>
      </c>
      <c r="BB555" s="146">
        <f>IF(AZ555=2,G555,0)</f>
        <v>0</v>
      </c>
      <c r="BC555" s="146">
        <f>IF(AZ555=3,G555,0)</f>
        <v>0</v>
      </c>
      <c r="BD555" s="146">
        <f>IF(AZ555=4,G555,0)</f>
        <v>0</v>
      </c>
      <c r="BE555" s="146">
        <f>IF(AZ555=5,G555,0)</f>
        <v>0</v>
      </c>
      <c r="CA555" s="170">
        <v>1</v>
      </c>
      <c r="CB555" s="170">
        <v>1</v>
      </c>
      <c r="CZ555" s="146">
        <v>0</v>
      </c>
    </row>
    <row r="556" spans="1:15" ht="12.75">
      <c r="A556" s="177"/>
      <c r="B556" s="179"/>
      <c r="C556" s="231" t="s">
        <v>569</v>
      </c>
      <c r="D556" s="232"/>
      <c r="E556" s="180">
        <v>0</v>
      </c>
      <c r="F556" s="181"/>
      <c r="G556" s="182"/>
      <c r="M556" s="178" t="s">
        <v>569</v>
      </c>
      <c r="O556" s="170"/>
    </row>
    <row r="557" spans="1:15" ht="12.75">
      <c r="A557" s="177"/>
      <c r="B557" s="179"/>
      <c r="C557" s="231" t="s">
        <v>270</v>
      </c>
      <c r="D557" s="232"/>
      <c r="E557" s="180">
        <v>496.15</v>
      </c>
      <c r="F557" s="181"/>
      <c r="G557" s="182"/>
      <c r="M557" s="178" t="s">
        <v>270</v>
      </c>
      <c r="O557" s="170"/>
    </row>
    <row r="558" spans="1:15" ht="12.75">
      <c r="A558" s="177"/>
      <c r="B558" s="179"/>
      <c r="C558" s="231" t="s">
        <v>271</v>
      </c>
      <c r="D558" s="232"/>
      <c r="E558" s="180">
        <v>14.44</v>
      </c>
      <c r="F558" s="181"/>
      <c r="G558" s="182"/>
      <c r="M558" s="178" t="s">
        <v>271</v>
      </c>
      <c r="O558" s="170"/>
    </row>
    <row r="559" spans="1:15" ht="12.75">
      <c r="A559" s="177"/>
      <c r="B559" s="179"/>
      <c r="C559" s="231" t="s">
        <v>272</v>
      </c>
      <c r="D559" s="232"/>
      <c r="E559" s="180">
        <v>3.8317</v>
      </c>
      <c r="F559" s="181"/>
      <c r="G559" s="182"/>
      <c r="M559" s="178" t="s">
        <v>272</v>
      </c>
      <c r="O559" s="170"/>
    </row>
    <row r="560" spans="1:15" ht="12.75">
      <c r="A560" s="177"/>
      <c r="B560" s="179"/>
      <c r="C560" s="231" t="s">
        <v>324</v>
      </c>
      <c r="D560" s="232"/>
      <c r="E560" s="180">
        <v>-21.417</v>
      </c>
      <c r="F560" s="181"/>
      <c r="G560" s="182"/>
      <c r="M560" s="178" t="s">
        <v>324</v>
      </c>
      <c r="O560" s="170"/>
    </row>
    <row r="561" spans="1:104" ht="12.75">
      <c r="A561" s="171">
        <v>112</v>
      </c>
      <c r="B561" s="172" t="s">
        <v>570</v>
      </c>
      <c r="C561" s="173" t="s">
        <v>571</v>
      </c>
      <c r="D561" s="174" t="s">
        <v>87</v>
      </c>
      <c r="E561" s="175">
        <v>13.6005</v>
      </c>
      <c r="F561" s="175">
        <v>0</v>
      </c>
      <c r="G561" s="176">
        <f>E561*F561</f>
        <v>0</v>
      </c>
      <c r="O561" s="170">
        <v>2</v>
      </c>
      <c r="AA561" s="146">
        <v>1</v>
      </c>
      <c r="AB561" s="146">
        <v>1</v>
      </c>
      <c r="AC561" s="146">
        <v>1</v>
      </c>
      <c r="AZ561" s="146">
        <v>1</v>
      </c>
      <c r="BA561" s="146">
        <f>IF(AZ561=1,G561,0)</f>
        <v>0</v>
      </c>
      <c r="BB561" s="146">
        <f>IF(AZ561=2,G561,0)</f>
        <v>0</v>
      </c>
      <c r="BC561" s="146">
        <f>IF(AZ561=3,G561,0)</f>
        <v>0</v>
      </c>
      <c r="BD561" s="146">
        <f>IF(AZ561=4,G561,0)</f>
        <v>0</v>
      </c>
      <c r="BE561" s="146">
        <f>IF(AZ561=5,G561,0)</f>
        <v>0</v>
      </c>
      <c r="CA561" s="170">
        <v>1</v>
      </c>
      <c r="CB561" s="170">
        <v>1</v>
      </c>
      <c r="CZ561" s="146">
        <v>0</v>
      </c>
    </row>
    <row r="562" spans="1:15" ht="12.75">
      <c r="A562" s="177"/>
      <c r="B562" s="179"/>
      <c r="C562" s="231" t="s">
        <v>95</v>
      </c>
      <c r="D562" s="232"/>
      <c r="E562" s="180">
        <v>0</v>
      </c>
      <c r="F562" s="181"/>
      <c r="G562" s="182"/>
      <c r="M562" s="178" t="s">
        <v>95</v>
      </c>
      <c r="O562" s="170"/>
    </row>
    <row r="563" spans="1:15" ht="12.75">
      <c r="A563" s="177"/>
      <c r="B563" s="179"/>
      <c r="C563" s="231" t="s">
        <v>89</v>
      </c>
      <c r="D563" s="232"/>
      <c r="E563" s="180">
        <v>0</v>
      </c>
      <c r="F563" s="181"/>
      <c r="G563" s="182"/>
      <c r="M563" s="178" t="s">
        <v>89</v>
      </c>
      <c r="O563" s="170"/>
    </row>
    <row r="564" spans="1:15" ht="22.5">
      <c r="A564" s="177"/>
      <c r="B564" s="179"/>
      <c r="C564" s="231" t="s">
        <v>572</v>
      </c>
      <c r="D564" s="232"/>
      <c r="E564" s="180">
        <v>11.7105</v>
      </c>
      <c r="F564" s="181"/>
      <c r="G564" s="182"/>
      <c r="M564" s="178" t="s">
        <v>572</v>
      </c>
      <c r="O564" s="170"/>
    </row>
    <row r="565" spans="1:15" ht="22.5">
      <c r="A565" s="177"/>
      <c r="B565" s="179"/>
      <c r="C565" s="231" t="s">
        <v>573</v>
      </c>
      <c r="D565" s="232"/>
      <c r="E565" s="180">
        <v>1.89</v>
      </c>
      <c r="F565" s="181"/>
      <c r="G565" s="182"/>
      <c r="M565" s="178" t="s">
        <v>573</v>
      </c>
      <c r="O565" s="170"/>
    </row>
    <row r="566" spans="1:104" ht="12.75">
      <c r="A566" s="171">
        <v>113</v>
      </c>
      <c r="B566" s="172" t="s">
        <v>574</v>
      </c>
      <c r="C566" s="173" t="s">
        <v>575</v>
      </c>
      <c r="D566" s="174" t="s">
        <v>87</v>
      </c>
      <c r="E566" s="175">
        <v>31.7155</v>
      </c>
      <c r="F566" s="175">
        <v>0</v>
      </c>
      <c r="G566" s="176">
        <f>E566*F566</f>
        <v>0</v>
      </c>
      <c r="O566" s="170">
        <v>2</v>
      </c>
      <c r="AA566" s="146">
        <v>1</v>
      </c>
      <c r="AB566" s="146">
        <v>1</v>
      </c>
      <c r="AC566" s="146">
        <v>1</v>
      </c>
      <c r="AZ566" s="146">
        <v>1</v>
      </c>
      <c r="BA566" s="146">
        <f>IF(AZ566=1,G566,0)</f>
        <v>0</v>
      </c>
      <c r="BB566" s="146">
        <f>IF(AZ566=2,G566,0)</f>
        <v>0</v>
      </c>
      <c r="BC566" s="146">
        <f>IF(AZ566=3,G566,0)</f>
        <v>0</v>
      </c>
      <c r="BD566" s="146">
        <f>IF(AZ566=4,G566,0)</f>
        <v>0</v>
      </c>
      <c r="BE566" s="146">
        <f>IF(AZ566=5,G566,0)</f>
        <v>0</v>
      </c>
      <c r="CA566" s="170">
        <v>1</v>
      </c>
      <c r="CB566" s="170">
        <v>1</v>
      </c>
      <c r="CZ566" s="146">
        <v>0</v>
      </c>
    </row>
    <row r="567" spans="1:15" ht="12.75">
      <c r="A567" s="177"/>
      <c r="B567" s="179"/>
      <c r="C567" s="231" t="s">
        <v>95</v>
      </c>
      <c r="D567" s="232"/>
      <c r="E567" s="180">
        <v>0</v>
      </c>
      <c r="F567" s="181"/>
      <c r="G567" s="182"/>
      <c r="M567" s="178" t="s">
        <v>95</v>
      </c>
      <c r="O567" s="170"/>
    </row>
    <row r="568" spans="1:15" ht="12.75">
      <c r="A568" s="177"/>
      <c r="B568" s="179"/>
      <c r="C568" s="231" t="s">
        <v>89</v>
      </c>
      <c r="D568" s="232"/>
      <c r="E568" s="180">
        <v>0</v>
      </c>
      <c r="F568" s="181"/>
      <c r="G568" s="182"/>
      <c r="M568" s="178" t="s">
        <v>89</v>
      </c>
      <c r="O568" s="170"/>
    </row>
    <row r="569" spans="1:15" ht="22.5">
      <c r="A569" s="177"/>
      <c r="B569" s="179"/>
      <c r="C569" s="231" t="s">
        <v>576</v>
      </c>
      <c r="D569" s="232"/>
      <c r="E569" s="180">
        <v>24.5355</v>
      </c>
      <c r="F569" s="181"/>
      <c r="G569" s="182"/>
      <c r="M569" s="178" t="s">
        <v>576</v>
      </c>
      <c r="O569" s="170"/>
    </row>
    <row r="570" spans="1:15" ht="12.75">
      <c r="A570" s="177"/>
      <c r="B570" s="179"/>
      <c r="C570" s="231" t="s">
        <v>577</v>
      </c>
      <c r="D570" s="232"/>
      <c r="E570" s="180">
        <v>7.18</v>
      </c>
      <c r="F570" s="181"/>
      <c r="G570" s="182"/>
      <c r="M570" s="178" t="s">
        <v>577</v>
      </c>
      <c r="O570" s="170"/>
    </row>
    <row r="571" spans="1:104" ht="12.75">
      <c r="A571" s="171">
        <v>114</v>
      </c>
      <c r="B571" s="172" t="s">
        <v>578</v>
      </c>
      <c r="C571" s="173" t="s">
        <v>579</v>
      </c>
      <c r="D571" s="174" t="s">
        <v>104</v>
      </c>
      <c r="E571" s="175">
        <v>14</v>
      </c>
      <c r="F571" s="175">
        <v>0</v>
      </c>
      <c r="G571" s="176">
        <f>E571*F571</f>
        <v>0</v>
      </c>
      <c r="O571" s="170">
        <v>2</v>
      </c>
      <c r="AA571" s="146">
        <v>1</v>
      </c>
      <c r="AB571" s="146">
        <v>1</v>
      </c>
      <c r="AC571" s="146">
        <v>1</v>
      </c>
      <c r="AZ571" s="146">
        <v>1</v>
      </c>
      <c r="BA571" s="146">
        <f>IF(AZ571=1,G571,0)</f>
        <v>0</v>
      </c>
      <c r="BB571" s="146">
        <f>IF(AZ571=2,G571,0)</f>
        <v>0</v>
      </c>
      <c r="BC571" s="146">
        <f>IF(AZ571=3,G571,0)</f>
        <v>0</v>
      </c>
      <c r="BD571" s="146">
        <f>IF(AZ571=4,G571,0)</f>
        <v>0</v>
      </c>
      <c r="BE571" s="146">
        <f>IF(AZ571=5,G571,0)</f>
        <v>0</v>
      </c>
      <c r="CA571" s="170">
        <v>1</v>
      </c>
      <c r="CB571" s="170">
        <v>1</v>
      </c>
      <c r="CZ571" s="146">
        <v>0</v>
      </c>
    </row>
    <row r="572" spans="1:15" ht="12.75">
      <c r="A572" s="177"/>
      <c r="B572" s="179"/>
      <c r="C572" s="231" t="s">
        <v>88</v>
      </c>
      <c r="D572" s="232"/>
      <c r="E572" s="180">
        <v>0</v>
      </c>
      <c r="F572" s="181"/>
      <c r="G572" s="182"/>
      <c r="M572" s="178" t="s">
        <v>88</v>
      </c>
      <c r="O572" s="170"/>
    </row>
    <row r="573" spans="1:15" ht="12.75">
      <c r="A573" s="177"/>
      <c r="B573" s="179"/>
      <c r="C573" s="231" t="s">
        <v>89</v>
      </c>
      <c r="D573" s="232"/>
      <c r="E573" s="180">
        <v>0</v>
      </c>
      <c r="F573" s="181"/>
      <c r="G573" s="182"/>
      <c r="M573" s="178" t="s">
        <v>89</v>
      </c>
      <c r="O573" s="170"/>
    </row>
    <row r="574" spans="1:15" ht="12.75">
      <c r="A574" s="177"/>
      <c r="B574" s="179"/>
      <c r="C574" s="231" t="s">
        <v>105</v>
      </c>
      <c r="D574" s="232"/>
      <c r="E574" s="180">
        <v>12.05</v>
      </c>
      <c r="F574" s="181"/>
      <c r="G574" s="182"/>
      <c r="M574" s="178" t="s">
        <v>105</v>
      </c>
      <c r="O574" s="170"/>
    </row>
    <row r="575" spans="1:15" ht="12.75">
      <c r="A575" s="177"/>
      <c r="B575" s="179"/>
      <c r="C575" s="231" t="s">
        <v>106</v>
      </c>
      <c r="D575" s="232"/>
      <c r="E575" s="180">
        <v>1.95</v>
      </c>
      <c r="F575" s="181"/>
      <c r="G575" s="182"/>
      <c r="M575" s="178" t="s">
        <v>106</v>
      </c>
      <c r="O575" s="170"/>
    </row>
    <row r="576" spans="1:104" ht="12.75">
      <c r="A576" s="171">
        <v>115</v>
      </c>
      <c r="B576" s="172" t="s">
        <v>580</v>
      </c>
      <c r="C576" s="173" t="s">
        <v>581</v>
      </c>
      <c r="D576" s="174" t="s">
        <v>87</v>
      </c>
      <c r="E576" s="175">
        <v>4.615</v>
      </c>
      <c r="F576" s="175">
        <v>0</v>
      </c>
      <c r="G576" s="176">
        <f>E576*F576</f>
        <v>0</v>
      </c>
      <c r="O576" s="170">
        <v>2</v>
      </c>
      <c r="AA576" s="146">
        <v>1</v>
      </c>
      <c r="AB576" s="146">
        <v>1</v>
      </c>
      <c r="AC576" s="146">
        <v>1</v>
      </c>
      <c r="AZ576" s="146">
        <v>1</v>
      </c>
      <c r="BA576" s="146">
        <f>IF(AZ576=1,G576,0)</f>
        <v>0</v>
      </c>
      <c r="BB576" s="146">
        <f>IF(AZ576=2,G576,0)</f>
        <v>0</v>
      </c>
      <c r="BC576" s="146">
        <f>IF(AZ576=3,G576,0)</f>
        <v>0</v>
      </c>
      <c r="BD576" s="146">
        <f>IF(AZ576=4,G576,0)</f>
        <v>0</v>
      </c>
      <c r="BE576" s="146">
        <f>IF(AZ576=5,G576,0)</f>
        <v>0</v>
      </c>
      <c r="CA576" s="170">
        <v>1</v>
      </c>
      <c r="CB576" s="170">
        <v>1</v>
      </c>
      <c r="CZ576" s="146">
        <v>0</v>
      </c>
    </row>
    <row r="577" spans="1:15" ht="12.75">
      <c r="A577" s="177"/>
      <c r="B577" s="179"/>
      <c r="C577" s="231" t="s">
        <v>88</v>
      </c>
      <c r="D577" s="232"/>
      <c r="E577" s="180">
        <v>0</v>
      </c>
      <c r="F577" s="181"/>
      <c r="G577" s="182"/>
      <c r="M577" s="178" t="s">
        <v>88</v>
      </c>
      <c r="O577" s="170"/>
    </row>
    <row r="578" spans="1:15" ht="12.75">
      <c r="A578" s="177"/>
      <c r="B578" s="179"/>
      <c r="C578" s="231" t="s">
        <v>89</v>
      </c>
      <c r="D578" s="232"/>
      <c r="E578" s="180">
        <v>0</v>
      </c>
      <c r="F578" s="181"/>
      <c r="G578" s="182"/>
      <c r="M578" s="178" t="s">
        <v>89</v>
      </c>
      <c r="O578" s="170"/>
    </row>
    <row r="579" spans="1:15" ht="12.75">
      <c r="A579" s="177"/>
      <c r="B579" s="179"/>
      <c r="C579" s="231" t="s">
        <v>582</v>
      </c>
      <c r="D579" s="232"/>
      <c r="E579" s="180">
        <v>4.615</v>
      </c>
      <c r="F579" s="181"/>
      <c r="G579" s="182"/>
      <c r="M579" s="178" t="s">
        <v>582</v>
      </c>
      <c r="O579" s="170"/>
    </row>
    <row r="580" spans="1:104" ht="12.75">
      <c r="A580" s="171">
        <v>116</v>
      </c>
      <c r="B580" s="172" t="s">
        <v>583</v>
      </c>
      <c r="C580" s="173" t="s">
        <v>584</v>
      </c>
      <c r="D580" s="174" t="s">
        <v>390</v>
      </c>
      <c r="E580" s="175">
        <v>35</v>
      </c>
      <c r="F580" s="175">
        <v>0</v>
      </c>
      <c r="G580" s="176">
        <f>E580*F580</f>
        <v>0</v>
      </c>
      <c r="O580" s="170">
        <v>2</v>
      </c>
      <c r="AA580" s="146">
        <v>1</v>
      </c>
      <c r="AB580" s="146">
        <v>1</v>
      </c>
      <c r="AC580" s="146">
        <v>1</v>
      </c>
      <c r="AZ580" s="146">
        <v>1</v>
      </c>
      <c r="BA580" s="146">
        <f>IF(AZ580=1,G580,0)</f>
        <v>0</v>
      </c>
      <c r="BB580" s="146">
        <f>IF(AZ580=2,G580,0)</f>
        <v>0</v>
      </c>
      <c r="BC580" s="146">
        <f>IF(AZ580=3,G580,0)</f>
        <v>0</v>
      </c>
      <c r="BD580" s="146">
        <f>IF(AZ580=4,G580,0)</f>
        <v>0</v>
      </c>
      <c r="BE580" s="146">
        <f>IF(AZ580=5,G580,0)</f>
        <v>0</v>
      </c>
      <c r="CA580" s="170">
        <v>1</v>
      </c>
      <c r="CB580" s="170">
        <v>1</v>
      </c>
      <c r="CZ580" s="146">
        <v>0</v>
      </c>
    </row>
    <row r="581" spans="1:15" ht="22.5">
      <c r="A581" s="177"/>
      <c r="B581" s="179"/>
      <c r="C581" s="231" t="s">
        <v>585</v>
      </c>
      <c r="D581" s="232"/>
      <c r="E581" s="180">
        <v>10</v>
      </c>
      <c r="F581" s="181"/>
      <c r="G581" s="182"/>
      <c r="M581" s="178" t="s">
        <v>585</v>
      </c>
      <c r="O581" s="170"/>
    </row>
    <row r="582" spans="1:15" ht="22.5">
      <c r="A582" s="177"/>
      <c r="B582" s="179"/>
      <c r="C582" s="231" t="s">
        <v>586</v>
      </c>
      <c r="D582" s="232"/>
      <c r="E582" s="180">
        <v>20</v>
      </c>
      <c r="F582" s="181"/>
      <c r="G582" s="182"/>
      <c r="M582" s="178" t="s">
        <v>586</v>
      </c>
      <c r="O582" s="170"/>
    </row>
    <row r="583" spans="1:15" ht="12.75">
      <c r="A583" s="177"/>
      <c r="B583" s="179"/>
      <c r="C583" s="231" t="s">
        <v>95</v>
      </c>
      <c r="D583" s="232"/>
      <c r="E583" s="180">
        <v>0</v>
      </c>
      <c r="F583" s="181"/>
      <c r="G583" s="182"/>
      <c r="M583" s="178" t="s">
        <v>95</v>
      </c>
      <c r="O583" s="170"/>
    </row>
    <row r="584" spans="1:15" ht="12.75">
      <c r="A584" s="177"/>
      <c r="B584" s="179"/>
      <c r="C584" s="231" t="s">
        <v>587</v>
      </c>
      <c r="D584" s="232"/>
      <c r="E584" s="180">
        <v>2.5</v>
      </c>
      <c r="F584" s="181"/>
      <c r="G584" s="182"/>
      <c r="M584" s="178" t="s">
        <v>587</v>
      </c>
      <c r="O584" s="170"/>
    </row>
    <row r="585" spans="1:15" ht="12.75">
      <c r="A585" s="177"/>
      <c r="B585" s="179"/>
      <c r="C585" s="231" t="s">
        <v>588</v>
      </c>
      <c r="D585" s="232"/>
      <c r="E585" s="180">
        <v>2.5</v>
      </c>
      <c r="F585" s="181"/>
      <c r="G585" s="182"/>
      <c r="M585" s="178" t="s">
        <v>588</v>
      </c>
      <c r="O585" s="170"/>
    </row>
    <row r="586" spans="1:57" ht="12.75">
      <c r="A586" s="183"/>
      <c r="B586" s="184" t="s">
        <v>78</v>
      </c>
      <c r="C586" s="185" t="str">
        <f>CONCATENATE(B459," ",C459)</f>
        <v>96 Bourání konstrukcí</v>
      </c>
      <c r="D586" s="186"/>
      <c r="E586" s="187"/>
      <c r="F586" s="188"/>
      <c r="G586" s="189">
        <f>SUM(G459:G585)</f>
        <v>0</v>
      </c>
      <c r="O586" s="170">
        <v>4</v>
      </c>
      <c r="BA586" s="190">
        <f>SUM(BA459:BA585)</f>
        <v>0</v>
      </c>
      <c r="BB586" s="190">
        <f>SUM(BB459:BB585)</f>
        <v>0</v>
      </c>
      <c r="BC586" s="190">
        <f>SUM(BC459:BC585)</f>
        <v>0</v>
      </c>
      <c r="BD586" s="190">
        <f>SUM(BD459:BD585)</f>
        <v>0</v>
      </c>
      <c r="BE586" s="190">
        <f>SUM(BE459:BE585)</f>
        <v>0</v>
      </c>
    </row>
    <row r="587" spans="1:15" ht="12.75">
      <c r="A587" s="163" t="s">
        <v>74</v>
      </c>
      <c r="B587" s="164" t="s">
        <v>589</v>
      </c>
      <c r="C587" s="165" t="s">
        <v>590</v>
      </c>
      <c r="D587" s="166"/>
      <c r="E587" s="167"/>
      <c r="F587" s="167"/>
      <c r="G587" s="168"/>
      <c r="H587" s="169"/>
      <c r="I587" s="169"/>
      <c r="O587" s="170">
        <v>1</v>
      </c>
    </row>
    <row r="588" spans="1:104" ht="12.75">
      <c r="A588" s="171">
        <v>117</v>
      </c>
      <c r="B588" s="172" t="s">
        <v>591</v>
      </c>
      <c r="C588" s="173" t="s">
        <v>592</v>
      </c>
      <c r="D588" s="174" t="s">
        <v>180</v>
      </c>
      <c r="E588" s="175">
        <v>91.9697</v>
      </c>
      <c r="F588" s="175">
        <v>0</v>
      </c>
      <c r="G588" s="176">
        <f>E588*F588</f>
        <v>0</v>
      </c>
      <c r="O588" s="170">
        <v>2</v>
      </c>
      <c r="AA588" s="146">
        <v>1</v>
      </c>
      <c r="AB588" s="146">
        <v>1</v>
      </c>
      <c r="AC588" s="146">
        <v>1</v>
      </c>
      <c r="AZ588" s="146">
        <v>1</v>
      </c>
      <c r="BA588" s="146">
        <f>IF(AZ588=1,G588,0)</f>
        <v>0</v>
      </c>
      <c r="BB588" s="146">
        <f>IF(AZ588=2,G588,0)</f>
        <v>0</v>
      </c>
      <c r="BC588" s="146">
        <f>IF(AZ588=3,G588,0)</f>
        <v>0</v>
      </c>
      <c r="BD588" s="146">
        <f>IF(AZ588=4,G588,0)</f>
        <v>0</v>
      </c>
      <c r="BE588" s="146">
        <f>IF(AZ588=5,G588,0)</f>
        <v>0</v>
      </c>
      <c r="CA588" s="170">
        <v>1</v>
      </c>
      <c r="CB588" s="170">
        <v>1</v>
      </c>
      <c r="CZ588" s="146">
        <v>0</v>
      </c>
    </row>
    <row r="589" spans="1:57" ht="12.75">
      <c r="A589" s="183"/>
      <c r="B589" s="184" t="s">
        <v>78</v>
      </c>
      <c r="C589" s="185" t="str">
        <f>CONCATENATE(B587," ",C587)</f>
        <v>99 Staveništní přesun hmot</v>
      </c>
      <c r="D589" s="186"/>
      <c r="E589" s="187"/>
      <c r="F589" s="188"/>
      <c r="G589" s="189">
        <f>SUM(G587:G588)</f>
        <v>0</v>
      </c>
      <c r="O589" s="170">
        <v>4</v>
      </c>
      <c r="BA589" s="190">
        <f>SUM(BA587:BA588)</f>
        <v>0</v>
      </c>
      <c r="BB589" s="190">
        <f>SUM(BB587:BB588)</f>
        <v>0</v>
      </c>
      <c r="BC589" s="190">
        <f>SUM(BC587:BC588)</f>
        <v>0</v>
      </c>
      <c r="BD589" s="190">
        <f>SUM(BD587:BD588)</f>
        <v>0</v>
      </c>
      <c r="BE589" s="190">
        <f>SUM(BE587:BE588)</f>
        <v>0</v>
      </c>
    </row>
    <row r="590" spans="1:15" ht="12.75">
      <c r="A590" s="163" t="s">
        <v>74</v>
      </c>
      <c r="B590" s="164" t="s">
        <v>593</v>
      </c>
      <c r="C590" s="165" t="s">
        <v>594</v>
      </c>
      <c r="D590" s="166"/>
      <c r="E590" s="167"/>
      <c r="F590" s="167"/>
      <c r="G590" s="168"/>
      <c r="H590" s="169"/>
      <c r="I590" s="169"/>
      <c r="O590" s="170">
        <v>1</v>
      </c>
    </row>
    <row r="591" spans="1:104" ht="22.5">
      <c r="A591" s="171">
        <v>118</v>
      </c>
      <c r="B591" s="172" t="s">
        <v>595</v>
      </c>
      <c r="C591" s="173" t="s">
        <v>596</v>
      </c>
      <c r="D591" s="174" t="s">
        <v>87</v>
      </c>
      <c r="E591" s="175">
        <v>24.97</v>
      </c>
      <c r="F591" s="175">
        <v>0</v>
      </c>
      <c r="G591" s="176">
        <f>E591*F591</f>
        <v>0</v>
      </c>
      <c r="O591" s="170">
        <v>2</v>
      </c>
      <c r="AA591" s="146">
        <v>1</v>
      </c>
      <c r="AB591" s="146">
        <v>7</v>
      </c>
      <c r="AC591" s="146">
        <v>7</v>
      </c>
      <c r="AZ591" s="146">
        <v>2</v>
      </c>
      <c r="BA591" s="146">
        <f>IF(AZ591=1,G591,0)</f>
        <v>0</v>
      </c>
      <c r="BB591" s="146">
        <f>IF(AZ591=2,G591,0)</f>
        <v>0</v>
      </c>
      <c r="BC591" s="146">
        <f>IF(AZ591=3,G591,0)</f>
        <v>0</v>
      </c>
      <c r="BD591" s="146">
        <f>IF(AZ591=4,G591,0)</f>
        <v>0</v>
      </c>
      <c r="BE591" s="146">
        <f>IF(AZ591=5,G591,0)</f>
        <v>0</v>
      </c>
      <c r="CA591" s="170">
        <v>1</v>
      </c>
      <c r="CB591" s="170">
        <v>7</v>
      </c>
      <c r="CZ591" s="146">
        <v>0</v>
      </c>
    </row>
    <row r="592" spans="1:15" ht="12.75">
      <c r="A592" s="177"/>
      <c r="B592" s="179"/>
      <c r="C592" s="231" t="s">
        <v>310</v>
      </c>
      <c r="D592" s="232"/>
      <c r="E592" s="180">
        <v>24.97</v>
      </c>
      <c r="F592" s="181"/>
      <c r="G592" s="182"/>
      <c r="M592" s="178" t="s">
        <v>310</v>
      </c>
      <c r="O592" s="170"/>
    </row>
    <row r="593" spans="1:104" ht="12.75">
      <c r="A593" s="171">
        <v>119</v>
      </c>
      <c r="B593" s="172" t="s">
        <v>597</v>
      </c>
      <c r="C593" s="173" t="s">
        <v>598</v>
      </c>
      <c r="D593" s="174" t="s">
        <v>62</v>
      </c>
      <c r="E593" s="175">
        <v>0</v>
      </c>
      <c r="F593" s="175">
        <v>0</v>
      </c>
      <c r="G593" s="176">
        <f>E593*F593</f>
        <v>0</v>
      </c>
      <c r="O593" s="170">
        <v>2</v>
      </c>
      <c r="AA593" s="146">
        <v>1</v>
      </c>
      <c r="AB593" s="146">
        <v>7</v>
      </c>
      <c r="AC593" s="146">
        <v>7</v>
      </c>
      <c r="AZ593" s="146">
        <v>2</v>
      </c>
      <c r="BA593" s="146">
        <f>IF(AZ593=1,G593,0)</f>
        <v>0</v>
      </c>
      <c r="BB593" s="146">
        <f>IF(AZ593=2,G593,0)</f>
        <v>0</v>
      </c>
      <c r="BC593" s="146">
        <f>IF(AZ593=3,G593,0)</f>
        <v>0</v>
      </c>
      <c r="BD593" s="146">
        <f>IF(AZ593=4,G593,0)</f>
        <v>0</v>
      </c>
      <c r="BE593" s="146">
        <f>IF(AZ593=5,G593,0)</f>
        <v>0</v>
      </c>
      <c r="CA593" s="170">
        <v>1</v>
      </c>
      <c r="CB593" s="170">
        <v>7</v>
      </c>
      <c r="CZ593" s="146">
        <v>0</v>
      </c>
    </row>
    <row r="594" spans="1:57" ht="12.75">
      <c r="A594" s="183"/>
      <c r="B594" s="184" t="s">
        <v>78</v>
      </c>
      <c r="C594" s="185" t="str">
        <f>CONCATENATE(B590," ",C590)</f>
        <v>711 Izolace proti vodě</v>
      </c>
      <c r="D594" s="186"/>
      <c r="E594" s="187"/>
      <c r="F594" s="188"/>
      <c r="G594" s="189">
        <f>SUM(G590:G593)</f>
        <v>0</v>
      </c>
      <c r="O594" s="170">
        <v>4</v>
      </c>
      <c r="BA594" s="190">
        <f>SUM(BA590:BA593)</f>
        <v>0</v>
      </c>
      <c r="BB594" s="190">
        <f>SUM(BB590:BB593)</f>
        <v>0</v>
      </c>
      <c r="BC594" s="190">
        <f>SUM(BC590:BC593)</f>
        <v>0</v>
      </c>
      <c r="BD594" s="190">
        <f>SUM(BD590:BD593)</f>
        <v>0</v>
      </c>
      <c r="BE594" s="190">
        <f>SUM(BE590:BE593)</f>
        <v>0</v>
      </c>
    </row>
    <row r="595" spans="1:15" ht="12.75">
      <c r="A595" s="163" t="s">
        <v>74</v>
      </c>
      <c r="B595" s="164" t="s">
        <v>599</v>
      </c>
      <c r="C595" s="165" t="s">
        <v>600</v>
      </c>
      <c r="D595" s="166"/>
      <c r="E595" s="167"/>
      <c r="F595" s="167"/>
      <c r="G595" s="168"/>
      <c r="H595" s="169"/>
      <c r="I595" s="169"/>
      <c r="O595" s="170">
        <v>1</v>
      </c>
    </row>
    <row r="596" spans="1:104" ht="12.75">
      <c r="A596" s="171">
        <v>120</v>
      </c>
      <c r="B596" s="172" t="s">
        <v>601</v>
      </c>
      <c r="C596" s="173" t="s">
        <v>602</v>
      </c>
      <c r="D596" s="174" t="s">
        <v>87</v>
      </c>
      <c r="E596" s="175">
        <v>10</v>
      </c>
      <c r="F596" s="175">
        <v>0</v>
      </c>
      <c r="G596" s="176">
        <f>E596*F596</f>
        <v>0</v>
      </c>
      <c r="O596" s="170">
        <v>2</v>
      </c>
      <c r="AA596" s="146">
        <v>1</v>
      </c>
      <c r="AB596" s="146">
        <v>7</v>
      </c>
      <c r="AC596" s="146">
        <v>7</v>
      </c>
      <c r="AZ596" s="146">
        <v>2</v>
      </c>
      <c r="BA596" s="146">
        <f>IF(AZ596=1,G596,0)</f>
        <v>0</v>
      </c>
      <c r="BB596" s="146">
        <f>IF(AZ596=2,G596,0)</f>
        <v>0</v>
      </c>
      <c r="BC596" s="146">
        <f>IF(AZ596=3,G596,0)</f>
        <v>0</v>
      </c>
      <c r="BD596" s="146">
        <f>IF(AZ596=4,G596,0)</f>
        <v>0</v>
      </c>
      <c r="BE596" s="146">
        <f>IF(AZ596=5,G596,0)</f>
        <v>0</v>
      </c>
      <c r="CA596" s="170">
        <v>1</v>
      </c>
      <c r="CB596" s="170">
        <v>7</v>
      </c>
      <c r="CZ596" s="146">
        <v>0</v>
      </c>
    </row>
    <row r="597" spans="1:15" ht="12.75">
      <c r="A597" s="177"/>
      <c r="B597" s="179"/>
      <c r="C597" s="231" t="s">
        <v>233</v>
      </c>
      <c r="D597" s="232"/>
      <c r="E597" s="180">
        <v>0</v>
      </c>
      <c r="F597" s="181"/>
      <c r="G597" s="182"/>
      <c r="M597" s="178" t="s">
        <v>233</v>
      </c>
      <c r="O597" s="170"/>
    </row>
    <row r="598" spans="1:15" ht="12.75">
      <c r="A598" s="177"/>
      <c r="B598" s="179"/>
      <c r="C598" s="231" t="s">
        <v>89</v>
      </c>
      <c r="D598" s="232"/>
      <c r="E598" s="180">
        <v>0</v>
      </c>
      <c r="F598" s="181"/>
      <c r="G598" s="182"/>
      <c r="M598" s="178" t="s">
        <v>89</v>
      </c>
      <c r="O598" s="170"/>
    </row>
    <row r="599" spans="1:15" ht="12.75">
      <c r="A599" s="177"/>
      <c r="B599" s="179"/>
      <c r="C599" s="231" t="s">
        <v>603</v>
      </c>
      <c r="D599" s="232"/>
      <c r="E599" s="180">
        <v>0</v>
      </c>
      <c r="F599" s="181"/>
      <c r="G599" s="182"/>
      <c r="M599" s="178" t="s">
        <v>603</v>
      </c>
      <c r="O599" s="170"/>
    </row>
    <row r="600" spans="1:15" ht="12.75">
      <c r="A600" s="177"/>
      <c r="B600" s="179"/>
      <c r="C600" s="231" t="s">
        <v>604</v>
      </c>
      <c r="D600" s="232"/>
      <c r="E600" s="180">
        <v>10</v>
      </c>
      <c r="F600" s="181"/>
      <c r="G600" s="182"/>
      <c r="M600" s="178" t="s">
        <v>604</v>
      </c>
      <c r="O600" s="170"/>
    </row>
    <row r="601" spans="1:104" ht="22.5">
      <c r="A601" s="171">
        <v>121</v>
      </c>
      <c r="B601" s="172" t="s">
        <v>605</v>
      </c>
      <c r="C601" s="173" t="s">
        <v>606</v>
      </c>
      <c r="D601" s="174" t="s">
        <v>87</v>
      </c>
      <c r="E601" s="175">
        <v>40.0521</v>
      </c>
      <c r="F601" s="175">
        <v>0</v>
      </c>
      <c r="G601" s="176">
        <f>E601*F601</f>
        <v>0</v>
      </c>
      <c r="O601" s="170">
        <v>2</v>
      </c>
      <c r="AA601" s="146">
        <v>1</v>
      </c>
      <c r="AB601" s="146">
        <v>7</v>
      </c>
      <c r="AC601" s="146">
        <v>7</v>
      </c>
      <c r="AZ601" s="146">
        <v>2</v>
      </c>
      <c r="BA601" s="146">
        <f>IF(AZ601=1,G601,0)</f>
        <v>0</v>
      </c>
      <c r="BB601" s="146">
        <f>IF(AZ601=2,G601,0)</f>
        <v>0</v>
      </c>
      <c r="BC601" s="146">
        <f>IF(AZ601=3,G601,0)</f>
        <v>0</v>
      </c>
      <c r="BD601" s="146">
        <f>IF(AZ601=4,G601,0)</f>
        <v>0</v>
      </c>
      <c r="BE601" s="146">
        <f>IF(AZ601=5,G601,0)</f>
        <v>0</v>
      </c>
      <c r="CA601" s="170">
        <v>1</v>
      </c>
      <c r="CB601" s="170">
        <v>7</v>
      </c>
      <c r="CZ601" s="146">
        <v>0</v>
      </c>
    </row>
    <row r="602" spans="1:15" ht="12.75">
      <c r="A602" s="177"/>
      <c r="B602" s="179"/>
      <c r="C602" s="231" t="s">
        <v>607</v>
      </c>
      <c r="D602" s="232"/>
      <c r="E602" s="180">
        <v>0</v>
      </c>
      <c r="F602" s="181"/>
      <c r="G602" s="182"/>
      <c r="M602" s="178" t="s">
        <v>607</v>
      </c>
      <c r="O602" s="170"/>
    </row>
    <row r="603" spans="1:15" ht="12.75">
      <c r="A603" s="177"/>
      <c r="B603" s="179"/>
      <c r="C603" s="231" t="s">
        <v>608</v>
      </c>
      <c r="D603" s="232"/>
      <c r="E603" s="180">
        <v>0</v>
      </c>
      <c r="F603" s="181"/>
      <c r="G603" s="182"/>
      <c r="M603" s="178" t="s">
        <v>608</v>
      </c>
      <c r="O603" s="170"/>
    </row>
    <row r="604" spans="1:15" ht="22.5">
      <c r="A604" s="177"/>
      <c r="B604" s="179"/>
      <c r="C604" s="231" t="s">
        <v>609</v>
      </c>
      <c r="D604" s="232"/>
      <c r="E604" s="180">
        <v>0</v>
      </c>
      <c r="F604" s="181"/>
      <c r="G604" s="182"/>
      <c r="M604" s="178" t="s">
        <v>609</v>
      </c>
      <c r="O604" s="170"/>
    </row>
    <row r="605" spans="1:15" ht="12.75">
      <c r="A605" s="177"/>
      <c r="B605" s="179"/>
      <c r="C605" s="231" t="s">
        <v>610</v>
      </c>
      <c r="D605" s="232"/>
      <c r="E605" s="180">
        <v>32.1051</v>
      </c>
      <c r="F605" s="181"/>
      <c r="G605" s="182"/>
      <c r="M605" s="178" t="s">
        <v>610</v>
      </c>
      <c r="O605" s="170"/>
    </row>
    <row r="606" spans="1:15" ht="12.75">
      <c r="A606" s="177"/>
      <c r="B606" s="179"/>
      <c r="C606" s="231" t="s">
        <v>233</v>
      </c>
      <c r="D606" s="232"/>
      <c r="E606" s="180">
        <v>0</v>
      </c>
      <c r="F606" s="181"/>
      <c r="G606" s="182"/>
      <c r="M606" s="178" t="s">
        <v>233</v>
      </c>
      <c r="O606" s="170"/>
    </row>
    <row r="607" spans="1:15" ht="12.75">
      <c r="A607" s="177"/>
      <c r="B607" s="179"/>
      <c r="C607" s="231" t="s">
        <v>611</v>
      </c>
      <c r="D607" s="232"/>
      <c r="E607" s="180">
        <v>2.5635</v>
      </c>
      <c r="F607" s="181"/>
      <c r="G607" s="182"/>
      <c r="M607" s="178" t="s">
        <v>611</v>
      </c>
      <c r="O607" s="170"/>
    </row>
    <row r="608" spans="1:15" ht="12.75">
      <c r="A608" s="177"/>
      <c r="B608" s="179"/>
      <c r="C608" s="231" t="s">
        <v>612</v>
      </c>
      <c r="D608" s="232"/>
      <c r="E608" s="180">
        <v>2.3378</v>
      </c>
      <c r="F608" s="181"/>
      <c r="G608" s="182"/>
      <c r="M608" s="178" t="s">
        <v>612</v>
      </c>
      <c r="O608" s="170"/>
    </row>
    <row r="609" spans="1:15" ht="12.75">
      <c r="A609" s="177"/>
      <c r="B609" s="179"/>
      <c r="C609" s="231" t="s">
        <v>613</v>
      </c>
      <c r="D609" s="232"/>
      <c r="E609" s="180">
        <v>3.0457</v>
      </c>
      <c r="F609" s="181"/>
      <c r="G609" s="182"/>
      <c r="M609" s="178" t="s">
        <v>613</v>
      </c>
      <c r="O609" s="170"/>
    </row>
    <row r="610" spans="1:104" ht="12.75">
      <c r="A610" s="171">
        <v>122</v>
      </c>
      <c r="B610" s="172" t="s">
        <v>614</v>
      </c>
      <c r="C610" s="173" t="s">
        <v>615</v>
      </c>
      <c r="D610" s="174" t="s">
        <v>87</v>
      </c>
      <c r="E610" s="175">
        <v>44.8476</v>
      </c>
      <c r="F610" s="175">
        <v>0</v>
      </c>
      <c r="G610" s="176">
        <f>E610*F610</f>
        <v>0</v>
      </c>
      <c r="O610" s="170">
        <v>2</v>
      </c>
      <c r="AA610" s="146">
        <v>1</v>
      </c>
      <c r="AB610" s="146">
        <v>7</v>
      </c>
      <c r="AC610" s="146">
        <v>7</v>
      </c>
      <c r="AZ610" s="146">
        <v>2</v>
      </c>
      <c r="BA610" s="146">
        <f>IF(AZ610=1,G610,0)</f>
        <v>0</v>
      </c>
      <c r="BB610" s="146">
        <f>IF(AZ610=2,G610,0)</f>
        <v>0</v>
      </c>
      <c r="BC610" s="146">
        <f>IF(AZ610=3,G610,0)</f>
        <v>0</v>
      </c>
      <c r="BD610" s="146">
        <f>IF(AZ610=4,G610,0)</f>
        <v>0</v>
      </c>
      <c r="BE610" s="146">
        <f>IF(AZ610=5,G610,0)</f>
        <v>0</v>
      </c>
      <c r="CA610" s="170">
        <v>1</v>
      </c>
      <c r="CB610" s="170">
        <v>7</v>
      </c>
      <c r="CZ610" s="146">
        <v>0</v>
      </c>
    </row>
    <row r="611" spans="1:15" ht="12.75">
      <c r="A611" s="177"/>
      <c r="B611" s="179"/>
      <c r="C611" s="231" t="s">
        <v>616</v>
      </c>
      <c r="D611" s="232"/>
      <c r="E611" s="180">
        <v>0</v>
      </c>
      <c r="F611" s="181"/>
      <c r="G611" s="182"/>
      <c r="M611" s="178" t="s">
        <v>616</v>
      </c>
      <c r="O611" s="170"/>
    </row>
    <row r="612" spans="1:15" ht="12.75">
      <c r="A612" s="177"/>
      <c r="B612" s="179"/>
      <c r="C612" s="231" t="s">
        <v>610</v>
      </c>
      <c r="D612" s="232"/>
      <c r="E612" s="180">
        <v>32.1051</v>
      </c>
      <c r="F612" s="181"/>
      <c r="G612" s="182"/>
      <c r="M612" s="178" t="s">
        <v>610</v>
      </c>
      <c r="O612" s="170"/>
    </row>
    <row r="613" spans="1:15" ht="12.75">
      <c r="A613" s="177"/>
      <c r="B613" s="179"/>
      <c r="C613" s="231" t="s">
        <v>233</v>
      </c>
      <c r="D613" s="232"/>
      <c r="E613" s="180">
        <v>0</v>
      </c>
      <c r="F613" s="181"/>
      <c r="G613" s="182"/>
      <c r="M613" s="178" t="s">
        <v>233</v>
      </c>
      <c r="O613" s="170"/>
    </row>
    <row r="614" spans="1:15" ht="12.75">
      <c r="A614" s="177"/>
      <c r="B614" s="179"/>
      <c r="C614" s="231" t="s">
        <v>611</v>
      </c>
      <c r="D614" s="232"/>
      <c r="E614" s="180">
        <v>2.5635</v>
      </c>
      <c r="F614" s="181"/>
      <c r="G614" s="182"/>
      <c r="M614" s="178" t="s">
        <v>611</v>
      </c>
      <c r="O614" s="170"/>
    </row>
    <row r="615" spans="1:15" ht="12.75">
      <c r="A615" s="177"/>
      <c r="B615" s="179"/>
      <c r="C615" s="231" t="s">
        <v>617</v>
      </c>
      <c r="D615" s="232"/>
      <c r="E615" s="180">
        <v>4.7955</v>
      </c>
      <c r="F615" s="181"/>
      <c r="G615" s="182"/>
      <c r="M615" s="178" t="s">
        <v>617</v>
      </c>
      <c r="O615" s="170"/>
    </row>
    <row r="616" spans="1:15" ht="12.75">
      <c r="A616" s="177"/>
      <c r="B616" s="179"/>
      <c r="C616" s="231" t="s">
        <v>612</v>
      </c>
      <c r="D616" s="232"/>
      <c r="E616" s="180">
        <v>2.3378</v>
      </c>
      <c r="F616" s="181"/>
      <c r="G616" s="182"/>
      <c r="M616" s="178" t="s">
        <v>612</v>
      </c>
      <c r="O616" s="170"/>
    </row>
    <row r="617" spans="1:15" ht="12.75">
      <c r="A617" s="177"/>
      <c r="B617" s="179"/>
      <c r="C617" s="231" t="s">
        <v>613</v>
      </c>
      <c r="D617" s="232"/>
      <c r="E617" s="180">
        <v>3.0457</v>
      </c>
      <c r="F617" s="181"/>
      <c r="G617" s="182"/>
      <c r="M617" s="178" t="s">
        <v>613</v>
      </c>
      <c r="O617" s="170"/>
    </row>
    <row r="618" spans="1:104" ht="12.75">
      <c r="A618" s="171">
        <v>123</v>
      </c>
      <c r="B618" s="172" t="s">
        <v>618</v>
      </c>
      <c r="C618" s="173" t="s">
        <v>619</v>
      </c>
      <c r="D618" s="174" t="s">
        <v>87</v>
      </c>
      <c r="E618" s="175">
        <v>4.7955</v>
      </c>
      <c r="F618" s="175">
        <v>0</v>
      </c>
      <c r="G618" s="176">
        <f>E618*F618</f>
        <v>0</v>
      </c>
      <c r="O618" s="170">
        <v>2</v>
      </c>
      <c r="AA618" s="146">
        <v>1</v>
      </c>
      <c r="AB618" s="146">
        <v>7</v>
      </c>
      <c r="AC618" s="146">
        <v>7</v>
      </c>
      <c r="AZ618" s="146">
        <v>2</v>
      </c>
      <c r="BA618" s="146">
        <f>IF(AZ618=1,G618,0)</f>
        <v>0</v>
      </c>
      <c r="BB618" s="146">
        <f>IF(AZ618=2,G618,0)</f>
        <v>0</v>
      </c>
      <c r="BC618" s="146">
        <f>IF(AZ618=3,G618,0)</f>
        <v>0</v>
      </c>
      <c r="BD618" s="146">
        <f>IF(AZ618=4,G618,0)</f>
        <v>0</v>
      </c>
      <c r="BE618" s="146">
        <f>IF(AZ618=5,G618,0)</f>
        <v>0</v>
      </c>
      <c r="CA618" s="170">
        <v>1</v>
      </c>
      <c r="CB618" s="170">
        <v>7</v>
      </c>
      <c r="CZ618" s="146">
        <v>0</v>
      </c>
    </row>
    <row r="619" spans="1:15" ht="12.75">
      <c r="A619" s="177"/>
      <c r="B619" s="179"/>
      <c r="C619" s="231" t="s">
        <v>233</v>
      </c>
      <c r="D619" s="232"/>
      <c r="E619" s="180">
        <v>0</v>
      </c>
      <c r="F619" s="181"/>
      <c r="G619" s="182"/>
      <c r="M619" s="178" t="s">
        <v>233</v>
      </c>
      <c r="O619" s="170"/>
    </row>
    <row r="620" spans="1:15" ht="12.75">
      <c r="A620" s="177"/>
      <c r="B620" s="179"/>
      <c r="C620" s="231" t="s">
        <v>608</v>
      </c>
      <c r="D620" s="232"/>
      <c r="E620" s="180">
        <v>0</v>
      </c>
      <c r="F620" s="181"/>
      <c r="G620" s="182"/>
      <c r="M620" s="178" t="s">
        <v>608</v>
      </c>
      <c r="O620" s="170"/>
    </row>
    <row r="621" spans="1:15" ht="12.75">
      <c r="A621" s="177"/>
      <c r="B621" s="179"/>
      <c r="C621" s="231" t="s">
        <v>620</v>
      </c>
      <c r="D621" s="232"/>
      <c r="E621" s="180">
        <v>0</v>
      </c>
      <c r="F621" s="181"/>
      <c r="G621" s="182"/>
      <c r="M621" s="178" t="s">
        <v>620</v>
      </c>
      <c r="O621" s="170"/>
    </row>
    <row r="622" spans="1:15" ht="12.75">
      <c r="A622" s="177"/>
      <c r="B622" s="179"/>
      <c r="C622" s="231" t="s">
        <v>233</v>
      </c>
      <c r="D622" s="232"/>
      <c r="E622" s="180">
        <v>0</v>
      </c>
      <c r="F622" s="181"/>
      <c r="G622" s="182"/>
      <c r="M622" s="178" t="s">
        <v>233</v>
      </c>
      <c r="O622" s="170"/>
    </row>
    <row r="623" spans="1:15" ht="12.75">
      <c r="A623" s="177"/>
      <c r="B623" s="179"/>
      <c r="C623" s="231" t="s">
        <v>621</v>
      </c>
      <c r="D623" s="232"/>
      <c r="E623" s="180">
        <v>0</v>
      </c>
      <c r="F623" s="181"/>
      <c r="G623" s="182"/>
      <c r="M623" s="178" t="s">
        <v>621</v>
      </c>
      <c r="O623" s="170"/>
    </row>
    <row r="624" spans="1:15" ht="12.75">
      <c r="A624" s="177"/>
      <c r="B624" s="179"/>
      <c r="C624" s="231" t="s">
        <v>622</v>
      </c>
      <c r="D624" s="232"/>
      <c r="E624" s="180">
        <v>4.7955</v>
      </c>
      <c r="F624" s="181"/>
      <c r="G624" s="182"/>
      <c r="M624" s="178" t="s">
        <v>622</v>
      </c>
      <c r="O624" s="170"/>
    </row>
    <row r="625" spans="1:104" ht="12.75">
      <c r="A625" s="171">
        <v>124</v>
      </c>
      <c r="B625" s="172" t="s">
        <v>623</v>
      </c>
      <c r="C625" s="173" t="s">
        <v>624</v>
      </c>
      <c r="D625" s="174" t="s">
        <v>104</v>
      </c>
      <c r="E625" s="175">
        <v>61.98</v>
      </c>
      <c r="F625" s="175">
        <v>0</v>
      </c>
      <c r="G625" s="176">
        <f>E625*F625</f>
        <v>0</v>
      </c>
      <c r="O625" s="170">
        <v>2</v>
      </c>
      <c r="AA625" s="146">
        <v>1</v>
      </c>
      <c r="AB625" s="146">
        <v>7</v>
      </c>
      <c r="AC625" s="146">
        <v>7</v>
      </c>
      <c r="AZ625" s="146">
        <v>2</v>
      </c>
      <c r="BA625" s="146">
        <f>IF(AZ625=1,G625,0)</f>
        <v>0</v>
      </c>
      <c r="BB625" s="146">
        <f>IF(AZ625=2,G625,0)</f>
        <v>0</v>
      </c>
      <c r="BC625" s="146">
        <f>IF(AZ625=3,G625,0)</f>
        <v>0</v>
      </c>
      <c r="BD625" s="146">
        <f>IF(AZ625=4,G625,0)</f>
        <v>0</v>
      </c>
      <c r="BE625" s="146">
        <f>IF(AZ625=5,G625,0)</f>
        <v>0</v>
      </c>
      <c r="CA625" s="170">
        <v>1</v>
      </c>
      <c r="CB625" s="170">
        <v>7</v>
      </c>
      <c r="CZ625" s="146">
        <v>0</v>
      </c>
    </row>
    <row r="626" spans="1:15" ht="12.75">
      <c r="A626" s="177"/>
      <c r="B626" s="179"/>
      <c r="C626" s="231" t="s">
        <v>625</v>
      </c>
      <c r="D626" s="232"/>
      <c r="E626" s="180">
        <v>0</v>
      </c>
      <c r="F626" s="181"/>
      <c r="G626" s="182"/>
      <c r="M626" s="178" t="s">
        <v>625</v>
      </c>
      <c r="O626" s="170"/>
    </row>
    <row r="627" spans="1:15" ht="12.75">
      <c r="A627" s="177"/>
      <c r="B627" s="179"/>
      <c r="C627" s="231" t="s">
        <v>370</v>
      </c>
      <c r="D627" s="232"/>
      <c r="E627" s="180">
        <v>0</v>
      </c>
      <c r="F627" s="181"/>
      <c r="G627" s="182"/>
      <c r="M627" s="178" t="s">
        <v>370</v>
      </c>
      <c r="O627" s="170"/>
    </row>
    <row r="628" spans="1:15" ht="12.75">
      <c r="A628" s="177"/>
      <c r="B628" s="179"/>
      <c r="C628" s="231" t="s">
        <v>626</v>
      </c>
      <c r="D628" s="232"/>
      <c r="E628" s="180">
        <v>43.2</v>
      </c>
      <c r="F628" s="181"/>
      <c r="G628" s="182"/>
      <c r="M628" s="178" t="s">
        <v>626</v>
      </c>
      <c r="O628" s="170"/>
    </row>
    <row r="629" spans="1:15" ht="12.75">
      <c r="A629" s="177"/>
      <c r="B629" s="179"/>
      <c r="C629" s="231" t="s">
        <v>371</v>
      </c>
      <c r="D629" s="232"/>
      <c r="E629" s="180">
        <v>3.33</v>
      </c>
      <c r="F629" s="181"/>
      <c r="G629" s="182"/>
      <c r="M629" s="178" t="s">
        <v>371</v>
      </c>
      <c r="O629" s="170"/>
    </row>
    <row r="630" spans="1:15" ht="12.75">
      <c r="A630" s="177"/>
      <c r="B630" s="179"/>
      <c r="C630" s="231" t="s">
        <v>627</v>
      </c>
      <c r="D630" s="232"/>
      <c r="E630" s="180">
        <v>2.95</v>
      </c>
      <c r="F630" s="181"/>
      <c r="G630" s="182"/>
      <c r="M630" s="178" t="s">
        <v>627</v>
      </c>
      <c r="O630" s="170"/>
    </row>
    <row r="631" spans="1:15" ht="12.75">
      <c r="A631" s="177"/>
      <c r="B631" s="179"/>
      <c r="C631" s="231" t="s">
        <v>628</v>
      </c>
      <c r="D631" s="232"/>
      <c r="E631" s="180">
        <v>0.75</v>
      </c>
      <c r="F631" s="181"/>
      <c r="G631" s="182"/>
      <c r="M631" s="178" t="s">
        <v>628</v>
      </c>
      <c r="O631" s="170"/>
    </row>
    <row r="632" spans="1:15" ht="12.75">
      <c r="A632" s="177"/>
      <c r="B632" s="179"/>
      <c r="C632" s="231" t="s">
        <v>629</v>
      </c>
      <c r="D632" s="232"/>
      <c r="E632" s="180">
        <v>11.75</v>
      </c>
      <c r="F632" s="181"/>
      <c r="G632" s="182"/>
      <c r="M632" s="178" t="s">
        <v>629</v>
      </c>
      <c r="O632" s="170"/>
    </row>
    <row r="633" spans="1:104" ht="22.5">
      <c r="A633" s="171">
        <v>125</v>
      </c>
      <c r="B633" s="172" t="s">
        <v>630</v>
      </c>
      <c r="C633" s="205" t="s">
        <v>631</v>
      </c>
      <c r="D633" s="174" t="s">
        <v>87</v>
      </c>
      <c r="E633" s="175">
        <v>50.3732</v>
      </c>
      <c r="F633" s="175">
        <v>0</v>
      </c>
      <c r="G633" s="176">
        <f>E633*F633</f>
        <v>0</v>
      </c>
      <c r="O633" s="170">
        <v>2</v>
      </c>
      <c r="AA633" s="146">
        <v>1</v>
      </c>
      <c r="AB633" s="146">
        <v>7</v>
      </c>
      <c r="AC633" s="146">
        <v>7</v>
      </c>
      <c r="AZ633" s="146">
        <v>2</v>
      </c>
      <c r="BA633" s="146">
        <f>IF(AZ633=1,G633,0)</f>
        <v>0</v>
      </c>
      <c r="BB633" s="146">
        <f>IF(AZ633=2,G633,0)</f>
        <v>0</v>
      </c>
      <c r="BC633" s="146">
        <f>IF(AZ633=3,G633,0)</f>
        <v>0</v>
      </c>
      <c r="BD633" s="146">
        <f>IF(AZ633=4,G633,0)</f>
        <v>0</v>
      </c>
      <c r="BE633" s="146">
        <f>IF(AZ633=5,G633,0)</f>
        <v>0</v>
      </c>
      <c r="CA633" s="170">
        <v>1</v>
      </c>
      <c r="CB633" s="170">
        <v>7</v>
      </c>
      <c r="CZ633" s="146">
        <v>0</v>
      </c>
    </row>
    <row r="634" spans="1:15" ht="12.75">
      <c r="A634" s="177"/>
      <c r="B634" s="179"/>
      <c r="C634" s="231" t="s">
        <v>621</v>
      </c>
      <c r="D634" s="232"/>
      <c r="E634" s="180">
        <v>0</v>
      </c>
      <c r="F634" s="181"/>
      <c r="G634" s="182"/>
      <c r="M634" s="178" t="s">
        <v>621</v>
      </c>
      <c r="O634" s="170"/>
    </row>
    <row r="635" spans="1:15" ht="22.5">
      <c r="A635" s="177"/>
      <c r="B635" s="179"/>
      <c r="C635" s="231" t="s">
        <v>632</v>
      </c>
      <c r="D635" s="232"/>
      <c r="E635" s="180">
        <v>50.3732</v>
      </c>
      <c r="F635" s="181"/>
      <c r="G635" s="182"/>
      <c r="M635" s="178" t="s">
        <v>632</v>
      </c>
      <c r="O635" s="170"/>
    </row>
    <row r="636" spans="1:104" ht="12.75">
      <c r="A636" s="171">
        <v>126</v>
      </c>
      <c r="B636" s="172" t="s">
        <v>633</v>
      </c>
      <c r="C636" s="173" t="s">
        <v>634</v>
      </c>
      <c r="D636" s="174" t="s">
        <v>109</v>
      </c>
      <c r="E636" s="175">
        <v>0.8976</v>
      </c>
      <c r="F636" s="175">
        <v>0</v>
      </c>
      <c r="G636" s="176">
        <f>E636*F636</f>
        <v>0</v>
      </c>
      <c r="O636" s="170">
        <v>2</v>
      </c>
      <c r="AA636" s="146">
        <v>3</v>
      </c>
      <c r="AB636" s="146">
        <v>7</v>
      </c>
      <c r="AC636" s="146">
        <v>28375460</v>
      </c>
      <c r="AZ636" s="146">
        <v>2</v>
      </c>
      <c r="BA636" s="146">
        <f>IF(AZ636=1,G636,0)</f>
        <v>0</v>
      </c>
      <c r="BB636" s="146">
        <f>IF(AZ636=2,G636,0)</f>
        <v>0</v>
      </c>
      <c r="BC636" s="146">
        <f>IF(AZ636=3,G636,0)</f>
        <v>0</v>
      </c>
      <c r="BD636" s="146">
        <f>IF(AZ636=4,G636,0)</f>
        <v>0</v>
      </c>
      <c r="BE636" s="146">
        <f>IF(AZ636=5,G636,0)</f>
        <v>0</v>
      </c>
      <c r="CA636" s="170">
        <v>3</v>
      </c>
      <c r="CB636" s="170">
        <v>7</v>
      </c>
      <c r="CZ636" s="146">
        <v>0</v>
      </c>
    </row>
    <row r="637" spans="1:15" ht="12.75">
      <c r="A637" s="177"/>
      <c r="B637" s="179"/>
      <c r="C637" s="231" t="s">
        <v>625</v>
      </c>
      <c r="D637" s="232"/>
      <c r="E637" s="180">
        <v>0</v>
      </c>
      <c r="F637" s="181"/>
      <c r="G637" s="182"/>
      <c r="M637" s="178" t="s">
        <v>625</v>
      </c>
      <c r="O637" s="170"/>
    </row>
    <row r="638" spans="1:15" ht="12.75">
      <c r="A638" s="177"/>
      <c r="B638" s="179"/>
      <c r="C638" s="231" t="s">
        <v>370</v>
      </c>
      <c r="D638" s="232"/>
      <c r="E638" s="180">
        <v>0</v>
      </c>
      <c r="F638" s="181"/>
      <c r="G638" s="182"/>
      <c r="M638" s="178" t="s">
        <v>370</v>
      </c>
      <c r="O638" s="170"/>
    </row>
    <row r="639" spans="1:15" ht="12.75">
      <c r="A639" s="177"/>
      <c r="B639" s="179"/>
      <c r="C639" s="231" t="s">
        <v>635</v>
      </c>
      <c r="D639" s="232"/>
      <c r="E639" s="180">
        <v>0.6912</v>
      </c>
      <c r="F639" s="181"/>
      <c r="G639" s="182"/>
      <c r="M639" s="178" t="s">
        <v>635</v>
      </c>
      <c r="O639" s="170"/>
    </row>
    <row r="640" spans="1:15" ht="12.75">
      <c r="A640" s="177"/>
      <c r="B640" s="179"/>
      <c r="C640" s="231" t="s">
        <v>636</v>
      </c>
      <c r="D640" s="232"/>
      <c r="E640" s="180">
        <v>0.02</v>
      </c>
      <c r="F640" s="181"/>
      <c r="G640" s="182"/>
      <c r="M640" s="178" t="s">
        <v>636</v>
      </c>
      <c r="O640" s="170"/>
    </row>
    <row r="641" spans="1:15" ht="12.75">
      <c r="A641" s="177"/>
      <c r="B641" s="179"/>
      <c r="C641" s="231" t="s">
        <v>637</v>
      </c>
      <c r="D641" s="232"/>
      <c r="E641" s="180">
        <v>0.026</v>
      </c>
      <c r="F641" s="181"/>
      <c r="G641" s="182"/>
      <c r="M641" s="178" t="s">
        <v>637</v>
      </c>
      <c r="O641" s="170"/>
    </row>
    <row r="642" spans="1:15" ht="12.75">
      <c r="A642" s="177"/>
      <c r="B642" s="179"/>
      <c r="C642" s="231" t="s">
        <v>638</v>
      </c>
      <c r="D642" s="232"/>
      <c r="E642" s="180">
        <v>0.0066</v>
      </c>
      <c r="F642" s="181"/>
      <c r="G642" s="182"/>
      <c r="M642" s="178" t="s">
        <v>638</v>
      </c>
      <c r="O642" s="170"/>
    </row>
    <row r="643" spans="1:15" ht="12.75">
      <c r="A643" s="177"/>
      <c r="B643" s="179"/>
      <c r="C643" s="231" t="s">
        <v>639</v>
      </c>
      <c r="D643" s="232"/>
      <c r="E643" s="180">
        <v>0.1363</v>
      </c>
      <c r="F643" s="181"/>
      <c r="G643" s="182"/>
      <c r="M643" s="178" t="s">
        <v>639</v>
      </c>
      <c r="O643" s="170"/>
    </row>
    <row r="644" spans="1:15" ht="12.75">
      <c r="A644" s="177"/>
      <c r="B644" s="179"/>
      <c r="C644" s="233" t="s">
        <v>352</v>
      </c>
      <c r="D644" s="232"/>
      <c r="E644" s="203">
        <v>0.8801000000000001</v>
      </c>
      <c r="F644" s="181"/>
      <c r="G644" s="182"/>
      <c r="M644" s="178" t="s">
        <v>352</v>
      </c>
      <c r="O644" s="170"/>
    </row>
    <row r="645" spans="1:15" ht="12.75">
      <c r="A645" s="177"/>
      <c r="B645" s="179"/>
      <c r="C645" s="231" t="s">
        <v>640</v>
      </c>
      <c r="D645" s="232"/>
      <c r="E645" s="180">
        <v>0.0176</v>
      </c>
      <c r="F645" s="181"/>
      <c r="G645" s="182"/>
      <c r="M645" s="178" t="s">
        <v>640</v>
      </c>
      <c r="O645" s="170"/>
    </row>
    <row r="646" spans="1:104" ht="12.75">
      <c r="A646" s="171">
        <v>127</v>
      </c>
      <c r="B646" s="172" t="s">
        <v>641</v>
      </c>
      <c r="C646" s="173" t="s">
        <v>642</v>
      </c>
      <c r="D646" s="174" t="s">
        <v>87</v>
      </c>
      <c r="E646" s="175">
        <v>11.5</v>
      </c>
      <c r="F646" s="175">
        <v>0</v>
      </c>
      <c r="G646" s="176">
        <f>E646*F646</f>
        <v>0</v>
      </c>
      <c r="O646" s="170">
        <v>2</v>
      </c>
      <c r="AA646" s="146">
        <v>3</v>
      </c>
      <c r="AB646" s="146">
        <v>7</v>
      </c>
      <c r="AC646" s="146">
        <v>62833181</v>
      </c>
      <c r="AZ646" s="146">
        <v>2</v>
      </c>
      <c r="BA646" s="146">
        <f>IF(AZ646=1,G646,0)</f>
        <v>0</v>
      </c>
      <c r="BB646" s="146">
        <f>IF(AZ646=2,G646,0)</f>
        <v>0</v>
      </c>
      <c r="BC646" s="146">
        <f>IF(AZ646=3,G646,0)</f>
        <v>0</v>
      </c>
      <c r="BD646" s="146">
        <f>IF(AZ646=4,G646,0)</f>
        <v>0</v>
      </c>
      <c r="BE646" s="146">
        <f>IF(AZ646=5,G646,0)</f>
        <v>0</v>
      </c>
      <c r="CA646" s="170">
        <v>3</v>
      </c>
      <c r="CB646" s="170">
        <v>7</v>
      </c>
      <c r="CZ646" s="146">
        <v>0</v>
      </c>
    </row>
    <row r="647" spans="1:15" ht="12.75">
      <c r="A647" s="177"/>
      <c r="B647" s="179"/>
      <c r="C647" s="231" t="s">
        <v>643</v>
      </c>
      <c r="D647" s="232"/>
      <c r="E647" s="180">
        <v>11.5</v>
      </c>
      <c r="F647" s="181"/>
      <c r="G647" s="182"/>
      <c r="M647" s="178" t="s">
        <v>643</v>
      </c>
      <c r="O647" s="170"/>
    </row>
    <row r="648" spans="1:104" ht="12.75">
      <c r="A648" s="171">
        <v>128</v>
      </c>
      <c r="B648" s="172" t="s">
        <v>644</v>
      </c>
      <c r="C648" s="173" t="s">
        <v>645</v>
      </c>
      <c r="D648" s="174" t="s">
        <v>87</v>
      </c>
      <c r="E648" s="175">
        <v>47.09</v>
      </c>
      <c r="F648" s="175">
        <v>0</v>
      </c>
      <c r="G648" s="176">
        <f>E648*F648</f>
        <v>0</v>
      </c>
      <c r="O648" s="170">
        <v>2</v>
      </c>
      <c r="AA648" s="146">
        <v>1</v>
      </c>
      <c r="AB648" s="146">
        <v>7</v>
      </c>
      <c r="AC648" s="146">
        <v>7</v>
      </c>
      <c r="AZ648" s="146">
        <v>2</v>
      </c>
      <c r="BA648" s="146">
        <f>IF(AZ648=1,G648,0)</f>
        <v>0</v>
      </c>
      <c r="BB648" s="146">
        <f>IF(AZ648=2,G648,0)</f>
        <v>0</v>
      </c>
      <c r="BC648" s="146">
        <f>IF(AZ648=3,G648,0)</f>
        <v>0</v>
      </c>
      <c r="BD648" s="146">
        <f>IF(AZ648=4,G648,0)</f>
        <v>0</v>
      </c>
      <c r="BE648" s="146">
        <f>IF(AZ648=5,G648,0)</f>
        <v>0</v>
      </c>
      <c r="CA648" s="170">
        <v>1</v>
      </c>
      <c r="CB648" s="170">
        <v>7</v>
      </c>
      <c r="CZ648" s="146">
        <v>0</v>
      </c>
    </row>
    <row r="649" spans="1:15" ht="12.75">
      <c r="A649" s="177"/>
      <c r="B649" s="179"/>
      <c r="C649" s="231" t="s">
        <v>646</v>
      </c>
      <c r="D649" s="232"/>
      <c r="E649" s="180">
        <v>47.09</v>
      </c>
      <c r="F649" s="181"/>
      <c r="G649" s="182"/>
      <c r="M649" s="178" t="s">
        <v>646</v>
      </c>
      <c r="O649" s="170"/>
    </row>
    <row r="650" spans="1:104" ht="12.75">
      <c r="A650" s="171">
        <v>129</v>
      </c>
      <c r="B650" s="172" t="s">
        <v>647</v>
      </c>
      <c r="C650" s="173" t="s">
        <v>648</v>
      </c>
      <c r="D650" s="174" t="s">
        <v>62</v>
      </c>
      <c r="E650" s="175">
        <v>0</v>
      </c>
      <c r="F650" s="175">
        <v>0</v>
      </c>
      <c r="G650" s="176">
        <f>E650*F650</f>
        <v>0</v>
      </c>
      <c r="O650" s="170">
        <v>2</v>
      </c>
      <c r="AA650" s="146">
        <v>1</v>
      </c>
      <c r="AB650" s="146">
        <v>7</v>
      </c>
      <c r="AC650" s="146">
        <v>7</v>
      </c>
      <c r="AZ650" s="146">
        <v>2</v>
      </c>
      <c r="BA650" s="146">
        <f>IF(AZ650=1,G650,0)</f>
        <v>0</v>
      </c>
      <c r="BB650" s="146">
        <f>IF(AZ650=2,G650,0)</f>
        <v>0</v>
      </c>
      <c r="BC650" s="146">
        <f>IF(AZ650=3,G650,0)</f>
        <v>0</v>
      </c>
      <c r="BD650" s="146">
        <f>IF(AZ650=4,G650,0)</f>
        <v>0</v>
      </c>
      <c r="BE650" s="146">
        <f>IF(AZ650=5,G650,0)</f>
        <v>0</v>
      </c>
      <c r="CA650" s="170">
        <v>1</v>
      </c>
      <c r="CB650" s="170">
        <v>7</v>
      </c>
      <c r="CZ650" s="146">
        <v>0</v>
      </c>
    </row>
    <row r="651" spans="1:57" ht="12.75">
      <c r="A651" s="183"/>
      <c r="B651" s="184" t="s">
        <v>78</v>
      </c>
      <c r="C651" s="185" t="str">
        <f>CONCATENATE(B595," ",C595)</f>
        <v>712 Živičné krytiny</v>
      </c>
      <c r="D651" s="186"/>
      <c r="E651" s="187"/>
      <c r="F651" s="188"/>
      <c r="G651" s="189">
        <f>SUM(G595:G650)</f>
        <v>0</v>
      </c>
      <c r="O651" s="170">
        <v>4</v>
      </c>
      <c r="BA651" s="190">
        <f>SUM(BA595:BA650)</f>
        <v>0</v>
      </c>
      <c r="BB651" s="190">
        <f>SUM(BB595:BB650)</f>
        <v>0</v>
      </c>
      <c r="BC651" s="190">
        <f>SUM(BC595:BC650)</f>
        <v>0</v>
      </c>
      <c r="BD651" s="190">
        <f>SUM(BD595:BD650)</f>
        <v>0</v>
      </c>
      <c r="BE651" s="190">
        <f>SUM(BE595:BE650)</f>
        <v>0</v>
      </c>
    </row>
    <row r="652" spans="1:15" ht="12.75">
      <c r="A652" s="163" t="s">
        <v>74</v>
      </c>
      <c r="B652" s="164" t="s">
        <v>649</v>
      </c>
      <c r="C652" s="165" t="s">
        <v>650</v>
      </c>
      <c r="D652" s="166"/>
      <c r="E652" s="167"/>
      <c r="F652" s="167"/>
      <c r="G652" s="168"/>
      <c r="H652" s="169"/>
      <c r="I652" s="169"/>
      <c r="O652" s="170">
        <v>1</v>
      </c>
    </row>
    <row r="653" spans="1:104" ht="12.75">
      <c r="A653" s="171">
        <v>130</v>
      </c>
      <c r="B653" s="172" t="s">
        <v>651</v>
      </c>
      <c r="C653" s="173" t="s">
        <v>652</v>
      </c>
      <c r="D653" s="174" t="s">
        <v>87</v>
      </c>
      <c r="E653" s="175">
        <v>28.9881</v>
      </c>
      <c r="F653" s="175">
        <v>0</v>
      </c>
      <c r="G653" s="176">
        <f>E653*F653</f>
        <v>0</v>
      </c>
      <c r="O653" s="170">
        <v>2</v>
      </c>
      <c r="AA653" s="146">
        <v>1</v>
      </c>
      <c r="AB653" s="146">
        <v>7</v>
      </c>
      <c r="AC653" s="146">
        <v>7</v>
      </c>
      <c r="AZ653" s="146">
        <v>2</v>
      </c>
      <c r="BA653" s="146">
        <f>IF(AZ653=1,G653,0)</f>
        <v>0</v>
      </c>
      <c r="BB653" s="146">
        <f>IF(AZ653=2,G653,0)</f>
        <v>0</v>
      </c>
      <c r="BC653" s="146">
        <f>IF(AZ653=3,G653,0)</f>
        <v>0</v>
      </c>
      <c r="BD653" s="146">
        <f>IF(AZ653=4,G653,0)</f>
        <v>0</v>
      </c>
      <c r="BE653" s="146">
        <f>IF(AZ653=5,G653,0)</f>
        <v>0</v>
      </c>
      <c r="CA653" s="170">
        <v>1</v>
      </c>
      <c r="CB653" s="170">
        <v>7</v>
      </c>
      <c r="CZ653" s="146">
        <v>0</v>
      </c>
    </row>
    <row r="654" spans="1:15" ht="12.75">
      <c r="A654" s="177"/>
      <c r="B654" s="179"/>
      <c r="C654" s="231" t="s">
        <v>653</v>
      </c>
      <c r="D654" s="232"/>
      <c r="E654" s="180">
        <v>0</v>
      </c>
      <c r="F654" s="181"/>
      <c r="G654" s="182"/>
      <c r="M654" s="178" t="s">
        <v>653</v>
      </c>
      <c r="O654" s="170"/>
    </row>
    <row r="655" spans="1:15" ht="12.75">
      <c r="A655" s="177"/>
      <c r="B655" s="179"/>
      <c r="C655" s="231" t="s">
        <v>610</v>
      </c>
      <c r="D655" s="232"/>
      <c r="E655" s="180">
        <v>32.1051</v>
      </c>
      <c r="F655" s="181"/>
      <c r="G655" s="182"/>
      <c r="M655" s="178" t="s">
        <v>610</v>
      </c>
      <c r="O655" s="170"/>
    </row>
    <row r="656" spans="1:15" ht="12.75">
      <c r="A656" s="177"/>
      <c r="B656" s="179"/>
      <c r="C656" s="231" t="s">
        <v>233</v>
      </c>
      <c r="D656" s="232"/>
      <c r="E656" s="180">
        <v>0</v>
      </c>
      <c r="F656" s="181"/>
      <c r="G656" s="182"/>
      <c r="M656" s="178" t="s">
        <v>233</v>
      </c>
      <c r="O656" s="170"/>
    </row>
    <row r="657" spans="1:15" ht="12.75">
      <c r="A657" s="177"/>
      <c r="B657" s="179"/>
      <c r="C657" s="231" t="s">
        <v>654</v>
      </c>
      <c r="D657" s="232"/>
      <c r="E657" s="180">
        <v>-3.117</v>
      </c>
      <c r="F657" s="181"/>
      <c r="G657" s="182"/>
      <c r="M657" s="178" t="s">
        <v>654</v>
      </c>
      <c r="O657" s="170"/>
    </row>
    <row r="658" spans="1:104" ht="12.75">
      <c r="A658" s="171">
        <v>131</v>
      </c>
      <c r="B658" s="172" t="s">
        <v>655</v>
      </c>
      <c r="C658" s="205" t="s">
        <v>656</v>
      </c>
      <c r="D658" s="174" t="s">
        <v>87</v>
      </c>
      <c r="E658" s="175">
        <v>29.5679</v>
      </c>
      <c r="F658" s="175">
        <v>0</v>
      </c>
      <c r="G658" s="176">
        <f>E658*F658</f>
        <v>0</v>
      </c>
      <c r="O658" s="170">
        <v>2</v>
      </c>
      <c r="AA658" s="146">
        <v>3</v>
      </c>
      <c r="AB658" s="146">
        <v>7</v>
      </c>
      <c r="AC658" s="146">
        <v>28375871</v>
      </c>
      <c r="AZ658" s="146">
        <v>2</v>
      </c>
      <c r="BA658" s="146">
        <f>IF(AZ658=1,G658,0)</f>
        <v>0</v>
      </c>
      <c r="BB658" s="146">
        <f>IF(AZ658=2,G658,0)</f>
        <v>0</v>
      </c>
      <c r="BC658" s="146">
        <f>IF(AZ658=3,G658,0)</f>
        <v>0</v>
      </c>
      <c r="BD658" s="146">
        <f>IF(AZ658=4,G658,0)</f>
        <v>0</v>
      </c>
      <c r="BE658" s="146">
        <f>IF(AZ658=5,G658,0)</f>
        <v>0</v>
      </c>
      <c r="CA658" s="170">
        <v>3</v>
      </c>
      <c r="CB658" s="170">
        <v>7</v>
      </c>
      <c r="CZ658" s="146">
        <v>0</v>
      </c>
    </row>
    <row r="659" spans="1:15" ht="12.75">
      <c r="A659" s="177"/>
      <c r="B659" s="179"/>
      <c r="C659" s="231" t="s">
        <v>657</v>
      </c>
      <c r="D659" s="232"/>
      <c r="E659" s="180">
        <v>29.5679</v>
      </c>
      <c r="F659" s="181"/>
      <c r="G659" s="182"/>
      <c r="M659" s="178" t="s">
        <v>657</v>
      </c>
      <c r="O659" s="170"/>
    </row>
    <row r="660" spans="1:104" ht="12.75">
      <c r="A660" s="171">
        <v>132</v>
      </c>
      <c r="B660" s="172" t="s">
        <v>658</v>
      </c>
      <c r="C660" s="173" t="s">
        <v>659</v>
      </c>
      <c r="D660" s="174" t="s">
        <v>62</v>
      </c>
      <c r="E660" s="175">
        <v>0</v>
      </c>
      <c r="F660" s="175">
        <v>0</v>
      </c>
      <c r="G660" s="176">
        <f>E660*F660</f>
        <v>0</v>
      </c>
      <c r="O660" s="170">
        <v>2</v>
      </c>
      <c r="AA660" s="146">
        <v>1</v>
      </c>
      <c r="AB660" s="146">
        <v>7</v>
      </c>
      <c r="AC660" s="146">
        <v>7</v>
      </c>
      <c r="AZ660" s="146">
        <v>2</v>
      </c>
      <c r="BA660" s="146">
        <f>IF(AZ660=1,G660,0)</f>
        <v>0</v>
      </c>
      <c r="BB660" s="146">
        <f>IF(AZ660=2,G660,0)</f>
        <v>0</v>
      </c>
      <c r="BC660" s="146">
        <f>IF(AZ660=3,G660,0)</f>
        <v>0</v>
      </c>
      <c r="BD660" s="146">
        <f>IF(AZ660=4,G660,0)</f>
        <v>0</v>
      </c>
      <c r="BE660" s="146">
        <f>IF(AZ660=5,G660,0)</f>
        <v>0</v>
      </c>
      <c r="CA660" s="170">
        <v>1</v>
      </c>
      <c r="CB660" s="170">
        <v>7</v>
      </c>
      <c r="CZ660" s="146">
        <v>0</v>
      </c>
    </row>
    <row r="661" spans="1:57" ht="12.75">
      <c r="A661" s="183"/>
      <c r="B661" s="184" t="s">
        <v>78</v>
      </c>
      <c r="C661" s="185" t="str">
        <f>CONCATENATE(B652," ",C652)</f>
        <v>713 Izolace tepelné</v>
      </c>
      <c r="D661" s="186"/>
      <c r="E661" s="187"/>
      <c r="F661" s="188"/>
      <c r="G661" s="189">
        <f>SUM(G652:G660)</f>
        <v>0</v>
      </c>
      <c r="O661" s="170">
        <v>4</v>
      </c>
      <c r="BA661" s="190">
        <f>SUM(BA652:BA660)</f>
        <v>0</v>
      </c>
      <c r="BB661" s="190">
        <f>SUM(BB652:BB660)</f>
        <v>0</v>
      </c>
      <c r="BC661" s="190">
        <f>SUM(BC652:BC660)</f>
        <v>0</v>
      </c>
      <c r="BD661" s="190">
        <f>SUM(BD652:BD660)</f>
        <v>0</v>
      </c>
      <c r="BE661" s="190">
        <f>SUM(BE652:BE660)</f>
        <v>0</v>
      </c>
    </row>
    <row r="662" spans="1:15" ht="12.75">
      <c r="A662" s="163" t="s">
        <v>74</v>
      </c>
      <c r="B662" s="164" t="s">
        <v>660</v>
      </c>
      <c r="C662" s="165" t="s">
        <v>661</v>
      </c>
      <c r="D662" s="166"/>
      <c r="E662" s="167"/>
      <c r="F662" s="167"/>
      <c r="G662" s="168"/>
      <c r="H662" s="169"/>
      <c r="I662" s="169"/>
      <c r="O662" s="170">
        <v>1</v>
      </c>
    </row>
    <row r="663" spans="1:104" ht="12.75">
      <c r="A663" s="171">
        <v>133</v>
      </c>
      <c r="B663" s="172" t="s">
        <v>662</v>
      </c>
      <c r="C663" s="173" t="s">
        <v>663</v>
      </c>
      <c r="D663" s="174" t="s">
        <v>104</v>
      </c>
      <c r="E663" s="175">
        <v>15.585</v>
      </c>
      <c r="F663" s="175">
        <v>0</v>
      </c>
      <c r="G663" s="176">
        <f>E663*F663</f>
        <v>0</v>
      </c>
      <c r="O663" s="170">
        <v>2</v>
      </c>
      <c r="AA663" s="146">
        <v>1</v>
      </c>
      <c r="AB663" s="146">
        <v>7</v>
      </c>
      <c r="AC663" s="146">
        <v>7</v>
      </c>
      <c r="AZ663" s="146">
        <v>2</v>
      </c>
      <c r="BA663" s="146">
        <f>IF(AZ663=1,G663,0)</f>
        <v>0</v>
      </c>
      <c r="BB663" s="146">
        <f>IF(AZ663=2,G663,0)</f>
        <v>0</v>
      </c>
      <c r="BC663" s="146">
        <f>IF(AZ663=3,G663,0)</f>
        <v>0</v>
      </c>
      <c r="BD663" s="146">
        <f>IF(AZ663=4,G663,0)</f>
        <v>0</v>
      </c>
      <c r="BE663" s="146">
        <f>IF(AZ663=5,G663,0)</f>
        <v>0</v>
      </c>
      <c r="CA663" s="170">
        <v>1</v>
      </c>
      <c r="CB663" s="170">
        <v>7</v>
      </c>
      <c r="CZ663" s="146">
        <v>0</v>
      </c>
    </row>
    <row r="664" spans="1:15" ht="12.75">
      <c r="A664" s="177"/>
      <c r="B664" s="179"/>
      <c r="C664" s="231" t="s">
        <v>233</v>
      </c>
      <c r="D664" s="232"/>
      <c r="E664" s="180">
        <v>0</v>
      </c>
      <c r="F664" s="181"/>
      <c r="G664" s="182"/>
      <c r="M664" s="178" t="s">
        <v>233</v>
      </c>
      <c r="O664" s="170"/>
    </row>
    <row r="665" spans="1:15" ht="12.75">
      <c r="A665" s="177"/>
      <c r="B665" s="179"/>
      <c r="C665" s="231" t="s">
        <v>621</v>
      </c>
      <c r="D665" s="232"/>
      <c r="E665" s="180">
        <v>0</v>
      </c>
      <c r="F665" s="181"/>
      <c r="G665" s="182"/>
      <c r="M665" s="178" t="s">
        <v>621</v>
      </c>
      <c r="O665" s="170"/>
    </row>
    <row r="666" spans="1:15" ht="12.75">
      <c r="A666" s="177"/>
      <c r="B666" s="179"/>
      <c r="C666" s="231" t="s">
        <v>664</v>
      </c>
      <c r="D666" s="232"/>
      <c r="E666" s="180">
        <v>15.585</v>
      </c>
      <c r="F666" s="181"/>
      <c r="G666" s="182"/>
      <c r="M666" s="178" t="s">
        <v>664</v>
      </c>
      <c r="O666" s="170"/>
    </row>
    <row r="667" spans="1:104" ht="12.75">
      <c r="A667" s="171">
        <v>134</v>
      </c>
      <c r="B667" s="172" t="s">
        <v>665</v>
      </c>
      <c r="C667" s="173" t="s">
        <v>666</v>
      </c>
      <c r="D667" s="174" t="s">
        <v>109</v>
      </c>
      <c r="E667" s="175">
        <v>0.1559</v>
      </c>
      <c r="F667" s="175">
        <v>0</v>
      </c>
      <c r="G667" s="176">
        <f>E667*F667</f>
        <v>0</v>
      </c>
      <c r="O667" s="170">
        <v>2</v>
      </c>
      <c r="AA667" s="146">
        <v>1</v>
      </c>
      <c r="AB667" s="146">
        <v>7</v>
      </c>
      <c r="AC667" s="146">
        <v>7</v>
      </c>
      <c r="AZ667" s="146">
        <v>2</v>
      </c>
      <c r="BA667" s="146">
        <f>IF(AZ667=1,G667,0)</f>
        <v>0</v>
      </c>
      <c r="BB667" s="146">
        <f>IF(AZ667=2,G667,0)</f>
        <v>0</v>
      </c>
      <c r="BC667" s="146">
        <f>IF(AZ667=3,G667,0)</f>
        <v>0</v>
      </c>
      <c r="BD667" s="146">
        <f>IF(AZ667=4,G667,0)</f>
        <v>0</v>
      </c>
      <c r="BE667" s="146">
        <f>IF(AZ667=5,G667,0)</f>
        <v>0</v>
      </c>
      <c r="CA667" s="170">
        <v>1</v>
      </c>
      <c r="CB667" s="170">
        <v>7</v>
      </c>
      <c r="CZ667" s="146">
        <v>0</v>
      </c>
    </row>
    <row r="668" spans="1:15" ht="12.75">
      <c r="A668" s="177"/>
      <c r="B668" s="179"/>
      <c r="C668" s="231" t="s">
        <v>667</v>
      </c>
      <c r="D668" s="232"/>
      <c r="E668" s="180">
        <v>0.1559</v>
      </c>
      <c r="F668" s="181"/>
      <c r="G668" s="182"/>
      <c r="M668" s="178" t="s">
        <v>667</v>
      </c>
      <c r="O668" s="170"/>
    </row>
    <row r="669" spans="1:104" ht="12.75">
      <c r="A669" s="171">
        <v>135</v>
      </c>
      <c r="B669" s="172" t="s">
        <v>668</v>
      </c>
      <c r="C669" s="173" t="s">
        <v>669</v>
      </c>
      <c r="D669" s="174" t="s">
        <v>87</v>
      </c>
      <c r="E669" s="175">
        <v>6.234</v>
      </c>
      <c r="F669" s="175">
        <v>0</v>
      </c>
      <c r="G669" s="176">
        <f>E669*F669</f>
        <v>0</v>
      </c>
      <c r="O669" s="170">
        <v>2</v>
      </c>
      <c r="AA669" s="146">
        <v>1</v>
      </c>
      <c r="AB669" s="146">
        <v>7</v>
      </c>
      <c r="AC669" s="146">
        <v>7</v>
      </c>
      <c r="AZ669" s="146">
        <v>2</v>
      </c>
      <c r="BA669" s="146">
        <f>IF(AZ669=1,G669,0)</f>
        <v>0</v>
      </c>
      <c r="BB669" s="146">
        <f>IF(AZ669=2,G669,0)</f>
        <v>0</v>
      </c>
      <c r="BC669" s="146">
        <f>IF(AZ669=3,G669,0)</f>
        <v>0</v>
      </c>
      <c r="BD669" s="146">
        <f>IF(AZ669=4,G669,0)</f>
        <v>0</v>
      </c>
      <c r="BE669" s="146">
        <f>IF(AZ669=5,G669,0)</f>
        <v>0</v>
      </c>
      <c r="CA669" s="170">
        <v>1</v>
      </c>
      <c r="CB669" s="170">
        <v>7</v>
      </c>
      <c r="CZ669" s="146">
        <v>0</v>
      </c>
    </row>
    <row r="670" spans="1:15" ht="12.75">
      <c r="A670" s="177"/>
      <c r="B670" s="179"/>
      <c r="C670" s="231" t="s">
        <v>670</v>
      </c>
      <c r="D670" s="232"/>
      <c r="E670" s="180">
        <v>6.234</v>
      </c>
      <c r="F670" s="181"/>
      <c r="G670" s="182"/>
      <c r="M670" s="178" t="s">
        <v>670</v>
      </c>
      <c r="O670" s="170"/>
    </row>
    <row r="671" spans="1:104" ht="12.75">
      <c r="A671" s="171">
        <v>136</v>
      </c>
      <c r="B671" s="172" t="s">
        <v>671</v>
      </c>
      <c r="C671" s="173" t="s">
        <v>672</v>
      </c>
      <c r="D671" s="174" t="s">
        <v>383</v>
      </c>
      <c r="E671" s="175">
        <v>32</v>
      </c>
      <c r="F671" s="175">
        <v>0</v>
      </c>
      <c r="G671" s="176">
        <f>E671*F671</f>
        <v>0</v>
      </c>
      <c r="O671" s="170">
        <v>2</v>
      </c>
      <c r="AA671" s="146">
        <v>1</v>
      </c>
      <c r="AB671" s="146">
        <v>7</v>
      </c>
      <c r="AC671" s="146">
        <v>7</v>
      </c>
      <c r="AZ671" s="146">
        <v>2</v>
      </c>
      <c r="BA671" s="146">
        <f>IF(AZ671=1,G671,0)</f>
        <v>0</v>
      </c>
      <c r="BB671" s="146">
        <f>IF(AZ671=2,G671,0)</f>
        <v>0</v>
      </c>
      <c r="BC671" s="146">
        <f>IF(AZ671=3,G671,0)</f>
        <v>0</v>
      </c>
      <c r="BD671" s="146">
        <f>IF(AZ671=4,G671,0)</f>
        <v>0</v>
      </c>
      <c r="BE671" s="146">
        <f>IF(AZ671=5,G671,0)</f>
        <v>0</v>
      </c>
      <c r="CA671" s="170">
        <v>1</v>
      </c>
      <c r="CB671" s="170">
        <v>7</v>
      </c>
      <c r="CZ671" s="146">
        <v>0</v>
      </c>
    </row>
    <row r="672" spans="1:15" ht="12.75">
      <c r="A672" s="177"/>
      <c r="B672" s="179"/>
      <c r="C672" s="231" t="s">
        <v>233</v>
      </c>
      <c r="D672" s="232"/>
      <c r="E672" s="180">
        <v>0</v>
      </c>
      <c r="F672" s="181"/>
      <c r="G672" s="182"/>
      <c r="M672" s="178" t="s">
        <v>233</v>
      </c>
      <c r="O672" s="170"/>
    </row>
    <row r="673" spans="1:15" ht="12.75">
      <c r="A673" s="177"/>
      <c r="B673" s="179"/>
      <c r="C673" s="231" t="s">
        <v>621</v>
      </c>
      <c r="D673" s="232"/>
      <c r="E673" s="180">
        <v>0</v>
      </c>
      <c r="F673" s="181"/>
      <c r="G673" s="182"/>
      <c r="M673" s="178" t="s">
        <v>621</v>
      </c>
      <c r="O673" s="170"/>
    </row>
    <row r="674" spans="1:15" ht="12.75">
      <c r="A674" s="177"/>
      <c r="B674" s="179"/>
      <c r="C674" s="231" t="s">
        <v>673</v>
      </c>
      <c r="D674" s="232"/>
      <c r="E674" s="180">
        <v>32</v>
      </c>
      <c r="F674" s="181"/>
      <c r="G674" s="182"/>
      <c r="M674" s="178" t="s">
        <v>673</v>
      </c>
      <c r="O674" s="170"/>
    </row>
    <row r="675" spans="1:104" ht="12.75">
      <c r="A675" s="171">
        <v>137</v>
      </c>
      <c r="B675" s="172" t="s">
        <v>674</v>
      </c>
      <c r="C675" s="173" t="s">
        <v>675</v>
      </c>
      <c r="D675" s="174" t="s">
        <v>383</v>
      </c>
      <c r="E675" s="175">
        <v>32</v>
      </c>
      <c r="F675" s="175">
        <v>0</v>
      </c>
      <c r="G675" s="176">
        <f>E675*F675</f>
        <v>0</v>
      </c>
      <c r="O675" s="170">
        <v>2</v>
      </c>
      <c r="AA675" s="146">
        <v>1</v>
      </c>
      <c r="AB675" s="146">
        <v>7</v>
      </c>
      <c r="AC675" s="146">
        <v>7</v>
      </c>
      <c r="AZ675" s="146">
        <v>2</v>
      </c>
      <c r="BA675" s="146">
        <f>IF(AZ675=1,G675,0)</f>
        <v>0</v>
      </c>
      <c r="BB675" s="146">
        <f>IF(AZ675=2,G675,0)</f>
        <v>0</v>
      </c>
      <c r="BC675" s="146">
        <f>IF(AZ675=3,G675,0)</f>
        <v>0</v>
      </c>
      <c r="BD675" s="146">
        <f>IF(AZ675=4,G675,0)</f>
        <v>0</v>
      </c>
      <c r="BE675" s="146">
        <f>IF(AZ675=5,G675,0)</f>
        <v>0</v>
      </c>
      <c r="CA675" s="170">
        <v>1</v>
      </c>
      <c r="CB675" s="170">
        <v>7</v>
      </c>
      <c r="CZ675" s="146">
        <v>0</v>
      </c>
    </row>
    <row r="676" spans="1:15" ht="12.75">
      <c r="A676" s="177"/>
      <c r="B676" s="179"/>
      <c r="C676" s="231" t="s">
        <v>233</v>
      </c>
      <c r="D676" s="232"/>
      <c r="E676" s="180">
        <v>0</v>
      </c>
      <c r="F676" s="181"/>
      <c r="G676" s="182"/>
      <c r="M676" s="178" t="s">
        <v>233</v>
      </c>
      <c r="O676" s="170"/>
    </row>
    <row r="677" spans="1:15" ht="12.75">
      <c r="A677" s="177"/>
      <c r="B677" s="179"/>
      <c r="C677" s="231" t="s">
        <v>621</v>
      </c>
      <c r="D677" s="232"/>
      <c r="E677" s="180">
        <v>0</v>
      </c>
      <c r="F677" s="181"/>
      <c r="G677" s="182"/>
      <c r="M677" s="178" t="s">
        <v>621</v>
      </c>
      <c r="O677" s="170"/>
    </row>
    <row r="678" spans="1:15" ht="12.75">
      <c r="A678" s="177"/>
      <c r="B678" s="179"/>
      <c r="C678" s="231" t="s">
        <v>673</v>
      </c>
      <c r="D678" s="232"/>
      <c r="E678" s="180">
        <v>32</v>
      </c>
      <c r="F678" s="181"/>
      <c r="G678" s="182"/>
      <c r="M678" s="178" t="s">
        <v>673</v>
      </c>
      <c r="O678" s="170"/>
    </row>
    <row r="679" spans="1:104" ht="12.75">
      <c r="A679" s="171">
        <v>138</v>
      </c>
      <c r="B679" s="172" t="s">
        <v>676</v>
      </c>
      <c r="C679" s="173" t="s">
        <v>677</v>
      </c>
      <c r="D679" s="174" t="s">
        <v>109</v>
      </c>
      <c r="E679" s="175">
        <v>0.1714</v>
      </c>
      <c r="F679" s="175">
        <v>0</v>
      </c>
      <c r="G679" s="176">
        <f>E679*F679</f>
        <v>0</v>
      </c>
      <c r="O679" s="170">
        <v>2</v>
      </c>
      <c r="AA679" s="146">
        <v>3</v>
      </c>
      <c r="AB679" s="146">
        <v>7</v>
      </c>
      <c r="AC679" s="146">
        <v>60510112</v>
      </c>
      <c r="AZ679" s="146">
        <v>2</v>
      </c>
      <c r="BA679" s="146">
        <f>IF(AZ679=1,G679,0)</f>
        <v>0</v>
      </c>
      <c r="BB679" s="146">
        <f>IF(AZ679=2,G679,0)</f>
        <v>0</v>
      </c>
      <c r="BC679" s="146">
        <f>IF(AZ679=3,G679,0)</f>
        <v>0</v>
      </c>
      <c r="BD679" s="146">
        <f>IF(AZ679=4,G679,0)</f>
        <v>0</v>
      </c>
      <c r="BE679" s="146">
        <f>IF(AZ679=5,G679,0)</f>
        <v>0</v>
      </c>
      <c r="CA679" s="170">
        <v>3</v>
      </c>
      <c r="CB679" s="170">
        <v>7</v>
      </c>
      <c r="CZ679" s="146">
        <v>0</v>
      </c>
    </row>
    <row r="680" spans="1:15" ht="12.75">
      <c r="A680" s="177"/>
      <c r="B680" s="179"/>
      <c r="C680" s="231" t="s">
        <v>678</v>
      </c>
      <c r="D680" s="232"/>
      <c r="E680" s="180">
        <v>0.1714</v>
      </c>
      <c r="F680" s="181"/>
      <c r="G680" s="182"/>
      <c r="M680" s="178" t="s">
        <v>678</v>
      </c>
      <c r="O680" s="170"/>
    </row>
    <row r="681" spans="1:104" ht="12.75">
      <c r="A681" s="171">
        <v>139</v>
      </c>
      <c r="B681" s="172" t="s">
        <v>679</v>
      </c>
      <c r="C681" s="173" t="s">
        <v>680</v>
      </c>
      <c r="D681" s="174" t="s">
        <v>62</v>
      </c>
      <c r="E681" s="175">
        <v>0</v>
      </c>
      <c r="F681" s="175">
        <v>0</v>
      </c>
      <c r="G681" s="176">
        <f>E681*F681</f>
        <v>0</v>
      </c>
      <c r="O681" s="170">
        <v>2</v>
      </c>
      <c r="AA681" s="146">
        <v>1</v>
      </c>
      <c r="AB681" s="146">
        <v>7</v>
      </c>
      <c r="AC681" s="146">
        <v>7</v>
      </c>
      <c r="AZ681" s="146">
        <v>2</v>
      </c>
      <c r="BA681" s="146">
        <f>IF(AZ681=1,G681,0)</f>
        <v>0</v>
      </c>
      <c r="BB681" s="146">
        <f>IF(AZ681=2,G681,0)</f>
        <v>0</v>
      </c>
      <c r="BC681" s="146">
        <f>IF(AZ681=3,G681,0)</f>
        <v>0</v>
      </c>
      <c r="BD681" s="146">
        <f>IF(AZ681=4,G681,0)</f>
        <v>0</v>
      </c>
      <c r="BE681" s="146">
        <f>IF(AZ681=5,G681,0)</f>
        <v>0</v>
      </c>
      <c r="CA681" s="170">
        <v>1</v>
      </c>
      <c r="CB681" s="170">
        <v>7</v>
      </c>
      <c r="CZ681" s="146">
        <v>0</v>
      </c>
    </row>
    <row r="682" spans="1:57" ht="12.75">
      <c r="A682" s="183"/>
      <c r="B682" s="184" t="s">
        <v>78</v>
      </c>
      <c r="C682" s="185" t="str">
        <f>CONCATENATE(B662," ",C662)</f>
        <v>762 Konstrukce tesařské</v>
      </c>
      <c r="D682" s="186"/>
      <c r="E682" s="187"/>
      <c r="F682" s="188"/>
      <c r="G682" s="189">
        <f>SUM(G662:G681)</f>
        <v>0</v>
      </c>
      <c r="O682" s="170">
        <v>4</v>
      </c>
      <c r="BA682" s="190">
        <f>SUM(BA662:BA681)</f>
        <v>0</v>
      </c>
      <c r="BB682" s="190">
        <f>SUM(BB662:BB681)</f>
        <v>0</v>
      </c>
      <c r="BC682" s="190">
        <f>SUM(BC662:BC681)</f>
        <v>0</v>
      </c>
      <c r="BD682" s="190">
        <f>SUM(BD662:BD681)</f>
        <v>0</v>
      </c>
      <c r="BE682" s="190">
        <f>SUM(BE662:BE681)</f>
        <v>0</v>
      </c>
    </row>
    <row r="683" spans="1:15" ht="12.75">
      <c r="A683" s="163" t="s">
        <v>74</v>
      </c>
      <c r="B683" s="164" t="s">
        <v>681</v>
      </c>
      <c r="C683" s="165" t="s">
        <v>682</v>
      </c>
      <c r="D683" s="166"/>
      <c r="E683" s="167"/>
      <c r="F683" s="167"/>
      <c r="G683" s="168"/>
      <c r="H683" s="169"/>
      <c r="I683" s="169"/>
      <c r="O683" s="170">
        <v>1</v>
      </c>
    </row>
    <row r="684" spans="1:104" ht="12.75">
      <c r="A684" s="171">
        <v>140</v>
      </c>
      <c r="B684" s="172" t="s">
        <v>683</v>
      </c>
      <c r="C684" s="173" t="s">
        <v>684</v>
      </c>
      <c r="D684" s="174" t="s">
        <v>104</v>
      </c>
      <c r="E684" s="175">
        <v>20.585</v>
      </c>
      <c r="F684" s="175">
        <v>0</v>
      </c>
      <c r="G684" s="176">
        <f>E684*F684</f>
        <v>0</v>
      </c>
      <c r="O684" s="170">
        <v>2</v>
      </c>
      <c r="AA684" s="146">
        <v>1</v>
      </c>
      <c r="AB684" s="146">
        <v>7</v>
      </c>
      <c r="AC684" s="146">
        <v>7</v>
      </c>
      <c r="AZ684" s="146">
        <v>2</v>
      </c>
      <c r="BA684" s="146">
        <f>IF(AZ684=1,G684,0)</f>
        <v>0</v>
      </c>
      <c r="BB684" s="146">
        <f>IF(AZ684=2,G684,0)</f>
        <v>0</v>
      </c>
      <c r="BC684" s="146">
        <f>IF(AZ684=3,G684,0)</f>
        <v>0</v>
      </c>
      <c r="BD684" s="146">
        <f>IF(AZ684=4,G684,0)</f>
        <v>0</v>
      </c>
      <c r="BE684" s="146">
        <f>IF(AZ684=5,G684,0)</f>
        <v>0</v>
      </c>
      <c r="CA684" s="170">
        <v>1</v>
      </c>
      <c r="CB684" s="170">
        <v>7</v>
      </c>
      <c r="CZ684" s="146">
        <v>0</v>
      </c>
    </row>
    <row r="685" spans="1:15" ht="12.75">
      <c r="A685" s="177"/>
      <c r="B685" s="179"/>
      <c r="C685" s="231" t="s">
        <v>233</v>
      </c>
      <c r="D685" s="232"/>
      <c r="E685" s="180">
        <v>0</v>
      </c>
      <c r="F685" s="181"/>
      <c r="G685" s="182"/>
      <c r="M685" s="178" t="s">
        <v>233</v>
      </c>
      <c r="O685" s="170"/>
    </row>
    <row r="686" spans="1:15" ht="12.75">
      <c r="A686" s="177"/>
      <c r="B686" s="179"/>
      <c r="C686" s="231" t="s">
        <v>89</v>
      </c>
      <c r="D686" s="232"/>
      <c r="E686" s="180">
        <v>0</v>
      </c>
      <c r="F686" s="181"/>
      <c r="G686" s="182"/>
      <c r="M686" s="178" t="s">
        <v>89</v>
      </c>
      <c r="O686" s="170"/>
    </row>
    <row r="687" spans="1:15" ht="12.75">
      <c r="A687" s="177"/>
      <c r="B687" s="179"/>
      <c r="C687" s="231" t="s">
        <v>685</v>
      </c>
      <c r="D687" s="232"/>
      <c r="E687" s="180">
        <v>20.585</v>
      </c>
      <c r="F687" s="181"/>
      <c r="G687" s="182"/>
      <c r="M687" s="178" t="s">
        <v>685</v>
      </c>
      <c r="O687" s="170"/>
    </row>
    <row r="688" spans="1:104" ht="22.5">
      <c r="A688" s="171">
        <v>141</v>
      </c>
      <c r="B688" s="172" t="s">
        <v>686</v>
      </c>
      <c r="C688" s="173" t="s">
        <v>687</v>
      </c>
      <c r="D688" s="174" t="s">
        <v>104</v>
      </c>
      <c r="E688" s="175">
        <v>125.73</v>
      </c>
      <c r="F688" s="175">
        <v>0</v>
      </c>
      <c r="G688" s="176">
        <f>E688*F688</f>
        <v>0</v>
      </c>
      <c r="I688" s="207" t="s">
        <v>1039</v>
      </c>
      <c r="O688" s="170">
        <v>2</v>
      </c>
      <c r="AA688" s="146">
        <v>1</v>
      </c>
      <c r="AB688" s="146">
        <v>7</v>
      </c>
      <c r="AC688" s="146">
        <v>7</v>
      </c>
      <c r="AZ688" s="146">
        <v>2</v>
      </c>
      <c r="BA688" s="146">
        <f>IF(AZ688=1,G688,0)</f>
        <v>0</v>
      </c>
      <c r="BB688" s="146">
        <f>IF(AZ688=2,G688,0)</f>
        <v>0</v>
      </c>
      <c r="BC688" s="146">
        <f>IF(AZ688=3,G688,0)</f>
        <v>0</v>
      </c>
      <c r="BD688" s="146">
        <f>IF(AZ688=4,G688,0)</f>
        <v>0</v>
      </c>
      <c r="BE688" s="146">
        <f>IF(AZ688=5,G688,0)</f>
        <v>0</v>
      </c>
      <c r="CA688" s="170">
        <v>1</v>
      </c>
      <c r="CB688" s="170">
        <v>7</v>
      </c>
      <c r="CZ688" s="146">
        <v>0</v>
      </c>
    </row>
    <row r="689" spans="1:15" ht="12.75">
      <c r="A689" s="177"/>
      <c r="B689" s="179"/>
      <c r="C689" s="231" t="s">
        <v>370</v>
      </c>
      <c r="D689" s="232"/>
      <c r="E689" s="180">
        <v>0</v>
      </c>
      <c r="F689" s="181"/>
      <c r="G689" s="182"/>
      <c r="M689" s="178" t="s">
        <v>370</v>
      </c>
      <c r="O689" s="170"/>
    </row>
    <row r="690" spans="1:15" ht="12.75">
      <c r="A690" s="177"/>
      <c r="B690" s="179"/>
      <c r="C690" s="231" t="s">
        <v>1040</v>
      </c>
      <c r="D690" s="232"/>
      <c r="E690" s="180">
        <v>122.4</v>
      </c>
      <c r="F690" s="181"/>
      <c r="G690" s="182"/>
      <c r="M690" s="178" t="s">
        <v>688</v>
      </c>
      <c r="O690" s="170"/>
    </row>
    <row r="691" spans="1:15" ht="12.75">
      <c r="A691" s="177"/>
      <c r="B691" s="179"/>
      <c r="C691" s="231" t="s">
        <v>371</v>
      </c>
      <c r="D691" s="232"/>
      <c r="E691" s="180">
        <v>3.33</v>
      </c>
      <c r="F691" s="181"/>
      <c r="G691" s="182"/>
      <c r="M691" s="178" t="s">
        <v>371</v>
      </c>
      <c r="O691" s="170"/>
    </row>
    <row r="692" spans="1:104" ht="22.5">
      <c r="A692" s="171">
        <v>142</v>
      </c>
      <c r="B692" s="172" t="s">
        <v>689</v>
      </c>
      <c r="C692" s="173" t="s">
        <v>690</v>
      </c>
      <c r="D692" s="174" t="s">
        <v>104</v>
      </c>
      <c r="E692" s="175">
        <v>22.92</v>
      </c>
      <c r="F692" s="175">
        <v>0</v>
      </c>
      <c r="G692" s="176">
        <f>E692*F692</f>
        <v>0</v>
      </c>
      <c r="O692" s="170">
        <v>2</v>
      </c>
      <c r="AA692" s="146">
        <v>1</v>
      </c>
      <c r="AB692" s="146">
        <v>7</v>
      </c>
      <c r="AC692" s="146">
        <v>7</v>
      </c>
      <c r="AZ692" s="146">
        <v>2</v>
      </c>
      <c r="BA692" s="146">
        <f>IF(AZ692=1,G692,0)</f>
        <v>0</v>
      </c>
      <c r="BB692" s="146">
        <f>IF(AZ692=2,G692,0)</f>
        <v>0</v>
      </c>
      <c r="BC692" s="146">
        <f>IF(AZ692=3,G692,0)</f>
        <v>0</v>
      </c>
      <c r="BD692" s="146">
        <f>IF(AZ692=4,G692,0)</f>
        <v>0</v>
      </c>
      <c r="BE692" s="146">
        <f>IF(AZ692=5,G692,0)</f>
        <v>0</v>
      </c>
      <c r="CA692" s="170">
        <v>1</v>
      </c>
      <c r="CB692" s="170">
        <v>7</v>
      </c>
      <c r="CZ692" s="146">
        <v>0</v>
      </c>
    </row>
    <row r="693" spans="1:15" ht="12.75">
      <c r="A693" s="177"/>
      <c r="B693" s="179"/>
      <c r="C693" s="231" t="s">
        <v>370</v>
      </c>
      <c r="D693" s="232"/>
      <c r="E693" s="180">
        <v>0</v>
      </c>
      <c r="F693" s="181"/>
      <c r="G693" s="182"/>
      <c r="M693" s="178" t="s">
        <v>370</v>
      </c>
      <c r="O693" s="170"/>
    </row>
    <row r="694" spans="1:15" ht="12.75">
      <c r="A694" s="177"/>
      <c r="B694" s="179"/>
      <c r="C694" s="231" t="s">
        <v>627</v>
      </c>
      <c r="D694" s="232"/>
      <c r="E694" s="180">
        <v>2.95</v>
      </c>
      <c r="F694" s="181"/>
      <c r="G694" s="182"/>
      <c r="M694" s="178" t="s">
        <v>627</v>
      </c>
      <c r="O694" s="170"/>
    </row>
    <row r="695" spans="1:15" ht="12.75">
      <c r="A695" s="177"/>
      <c r="B695" s="179"/>
      <c r="C695" s="231" t="s">
        <v>628</v>
      </c>
      <c r="D695" s="232"/>
      <c r="E695" s="180">
        <v>0.75</v>
      </c>
      <c r="F695" s="181"/>
      <c r="G695" s="182"/>
      <c r="M695" s="178" t="s">
        <v>628</v>
      </c>
      <c r="O695" s="170"/>
    </row>
    <row r="696" spans="1:15" ht="12.75">
      <c r="A696" s="177"/>
      <c r="B696" s="179"/>
      <c r="C696" s="231" t="s">
        <v>629</v>
      </c>
      <c r="D696" s="232"/>
      <c r="E696" s="180">
        <v>11.75</v>
      </c>
      <c r="F696" s="181"/>
      <c r="G696" s="182"/>
      <c r="M696" s="178" t="s">
        <v>629</v>
      </c>
      <c r="O696" s="170"/>
    </row>
    <row r="697" spans="1:15" ht="12.75">
      <c r="A697" s="177"/>
      <c r="B697" s="179"/>
      <c r="C697" s="231" t="s">
        <v>236</v>
      </c>
      <c r="D697" s="232"/>
      <c r="E697" s="180">
        <v>0</v>
      </c>
      <c r="F697" s="181"/>
      <c r="G697" s="182"/>
      <c r="M697" s="178" t="s">
        <v>236</v>
      </c>
      <c r="O697" s="170"/>
    </row>
    <row r="698" spans="1:15" ht="12.75">
      <c r="A698" s="177"/>
      <c r="B698" s="179"/>
      <c r="C698" s="231" t="s">
        <v>89</v>
      </c>
      <c r="D698" s="232"/>
      <c r="E698" s="180">
        <v>0</v>
      </c>
      <c r="F698" s="181"/>
      <c r="G698" s="182"/>
      <c r="M698" s="178" t="s">
        <v>89</v>
      </c>
      <c r="O698" s="170"/>
    </row>
    <row r="699" spans="1:15" ht="12.75">
      <c r="A699" s="177"/>
      <c r="B699" s="179"/>
      <c r="C699" s="231" t="s">
        <v>691</v>
      </c>
      <c r="D699" s="232"/>
      <c r="E699" s="180">
        <v>7.47</v>
      </c>
      <c r="F699" s="181"/>
      <c r="G699" s="182"/>
      <c r="M699" s="178" t="s">
        <v>691</v>
      </c>
      <c r="O699" s="170"/>
    </row>
    <row r="700" spans="1:104" ht="22.5">
      <c r="A700" s="171">
        <v>143</v>
      </c>
      <c r="B700" s="172" t="s">
        <v>692</v>
      </c>
      <c r="C700" s="173" t="s">
        <v>693</v>
      </c>
      <c r="D700" s="174" t="s">
        <v>104</v>
      </c>
      <c r="E700" s="175">
        <v>4.8</v>
      </c>
      <c r="F700" s="175">
        <v>0</v>
      </c>
      <c r="G700" s="176">
        <f>E700*F700</f>
        <v>0</v>
      </c>
      <c r="O700" s="170">
        <v>2</v>
      </c>
      <c r="AA700" s="146">
        <v>1</v>
      </c>
      <c r="AB700" s="146">
        <v>7</v>
      </c>
      <c r="AC700" s="146">
        <v>7</v>
      </c>
      <c r="AZ700" s="146">
        <v>2</v>
      </c>
      <c r="BA700" s="146">
        <f>IF(AZ700=1,G700,0)</f>
        <v>0</v>
      </c>
      <c r="BB700" s="146">
        <f>IF(AZ700=2,G700,0)</f>
        <v>0</v>
      </c>
      <c r="BC700" s="146">
        <f>IF(AZ700=3,G700,0)</f>
        <v>0</v>
      </c>
      <c r="BD700" s="146">
        <f>IF(AZ700=4,G700,0)</f>
        <v>0</v>
      </c>
      <c r="BE700" s="146">
        <f>IF(AZ700=5,G700,0)</f>
        <v>0</v>
      </c>
      <c r="CA700" s="170">
        <v>1</v>
      </c>
      <c r="CB700" s="170">
        <v>7</v>
      </c>
      <c r="CZ700" s="146">
        <v>0</v>
      </c>
    </row>
    <row r="701" spans="1:15" ht="12.75">
      <c r="A701" s="177"/>
      <c r="B701" s="179"/>
      <c r="C701" s="231" t="s">
        <v>236</v>
      </c>
      <c r="D701" s="232"/>
      <c r="E701" s="180">
        <v>0</v>
      </c>
      <c r="F701" s="181"/>
      <c r="G701" s="182"/>
      <c r="M701" s="178" t="s">
        <v>236</v>
      </c>
      <c r="O701" s="170"/>
    </row>
    <row r="702" spans="1:15" ht="12.75">
      <c r="A702" s="177"/>
      <c r="B702" s="179"/>
      <c r="C702" s="231" t="s">
        <v>89</v>
      </c>
      <c r="D702" s="232"/>
      <c r="E702" s="180">
        <v>0</v>
      </c>
      <c r="F702" s="181"/>
      <c r="G702" s="182"/>
      <c r="M702" s="178" t="s">
        <v>89</v>
      </c>
      <c r="O702" s="170"/>
    </row>
    <row r="703" spans="1:15" ht="12.75">
      <c r="A703" s="177"/>
      <c r="B703" s="179"/>
      <c r="C703" s="231" t="s">
        <v>694</v>
      </c>
      <c r="D703" s="232"/>
      <c r="E703" s="180">
        <v>4.8</v>
      </c>
      <c r="F703" s="181"/>
      <c r="G703" s="182"/>
      <c r="M703" s="178" t="s">
        <v>694</v>
      </c>
      <c r="O703" s="170"/>
    </row>
    <row r="704" spans="1:104" ht="22.5">
      <c r="A704" s="171">
        <v>144</v>
      </c>
      <c r="B704" s="172" t="s">
        <v>695</v>
      </c>
      <c r="C704" s="173" t="s">
        <v>696</v>
      </c>
      <c r="D704" s="174" t="s">
        <v>104</v>
      </c>
      <c r="E704" s="175">
        <v>1.3</v>
      </c>
      <c r="F704" s="175">
        <v>0</v>
      </c>
      <c r="G704" s="176">
        <f>E704*F704</f>
        <v>0</v>
      </c>
      <c r="O704" s="170">
        <v>2</v>
      </c>
      <c r="AA704" s="146">
        <v>1</v>
      </c>
      <c r="AB704" s="146">
        <v>7</v>
      </c>
      <c r="AC704" s="146">
        <v>7</v>
      </c>
      <c r="AZ704" s="146">
        <v>2</v>
      </c>
      <c r="BA704" s="146">
        <f>IF(AZ704=1,G704,0)</f>
        <v>0</v>
      </c>
      <c r="BB704" s="146">
        <f>IF(AZ704=2,G704,0)</f>
        <v>0</v>
      </c>
      <c r="BC704" s="146">
        <f>IF(AZ704=3,G704,0)</f>
        <v>0</v>
      </c>
      <c r="BD704" s="146">
        <f>IF(AZ704=4,G704,0)</f>
        <v>0</v>
      </c>
      <c r="BE704" s="146">
        <f>IF(AZ704=5,G704,0)</f>
        <v>0</v>
      </c>
      <c r="CA704" s="170">
        <v>1</v>
      </c>
      <c r="CB704" s="170">
        <v>7</v>
      </c>
      <c r="CZ704" s="146">
        <v>0</v>
      </c>
    </row>
    <row r="705" spans="1:15" ht="12.75">
      <c r="A705" s="177"/>
      <c r="B705" s="179"/>
      <c r="C705" s="231" t="s">
        <v>236</v>
      </c>
      <c r="D705" s="232"/>
      <c r="E705" s="180">
        <v>0</v>
      </c>
      <c r="F705" s="181"/>
      <c r="G705" s="182"/>
      <c r="M705" s="178" t="s">
        <v>236</v>
      </c>
      <c r="O705" s="170"/>
    </row>
    <row r="706" spans="1:15" ht="12.75">
      <c r="A706" s="177"/>
      <c r="B706" s="179"/>
      <c r="C706" s="231" t="s">
        <v>89</v>
      </c>
      <c r="D706" s="232"/>
      <c r="E706" s="180">
        <v>0</v>
      </c>
      <c r="F706" s="181"/>
      <c r="G706" s="182"/>
      <c r="M706" s="178" t="s">
        <v>89</v>
      </c>
      <c r="O706" s="170"/>
    </row>
    <row r="707" spans="1:15" ht="12.75">
      <c r="A707" s="177"/>
      <c r="B707" s="179"/>
      <c r="C707" s="231" t="s">
        <v>697</v>
      </c>
      <c r="D707" s="232"/>
      <c r="E707" s="180">
        <v>1.3</v>
      </c>
      <c r="F707" s="181"/>
      <c r="G707" s="182"/>
      <c r="M707" s="178" t="s">
        <v>697</v>
      </c>
      <c r="O707" s="170"/>
    </row>
    <row r="708" spans="1:104" ht="12.75">
      <c r="A708" s="171">
        <v>145</v>
      </c>
      <c r="B708" s="172" t="s">
        <v>698</v>
      </c>
      <c r="C708" s="173" t="s">
        <v>699</v>
      </c>
      <c r="D708" s="174" t="s">
        <v>104</v>
      </c>
      <c r="E708" s="175">
        <v>141.45</v>
      </c>
      <c r="F708" s="175">
        <v>0</v>
      </c>
      <c r="G708" s="176">
        <f>E708*F708</f>
        <v>0</v>
      </c>
      <c r="O708" s="170">
        <v>2</v>
      </c>
      <c r="AA708" s="146">
        <v>1</v>
      </c>
      <c r="AB708" s="146">
        <v>7</v>
      </c>
      <c r="AC708" s="146">
        <v>7</v>
      </c>
      <c r="AZ708" s="146">
        <v>2</v>
      </c>
      <c r="BA708" s="146">
        <f>IF(AZ708=1,G708,0)</f>
        <v>0</v>
      </c>
      <c r="BB708" s="146">
        <f>IF(AZ708=2,G708,0)</f>
        <v>0</v>
      </c>
      <c r="BC708" s="146">
        <f>IF(AZ708=3,G708,0)</f>
        <v>0</v>
      </c>
      <c r="BD708" s="146">
        <f>IF(AZ708=4,G708,0)</f>
        <v>0</v>
      </c>
      <c r="BE708" s="146">
        <f>IF(AZ708=5,G708,0)</f>
        <v>0</v>
      </c>
      <c r="CA708" s="170">
        <v>1</v>
      </c>
      <c r="CB708" s="170">
        <v>7</v>
      </c>
      <c r="CZ708" s="146">
        <v>0</v>
      </c>
    </row>
    <row r="709" spans="1:15" ht="12.75">
      <c r="A709" s="177"/>
      <c r="B709" s="179"/>
      <c r="C709" s="231" t="s">
        <v>700</v>
      </c>
      <c r="D709" s="232"/>
      <c r="E709" s="180">
        <v>133.98</v>
      </c>
      <c r="F709" s="181"/>
      <c r="G709" s="182"/>
      <c r="M709" s="178" t="s">
        <v>700</v>
      </c>
      <c r="O709" s="170"/>
    </row>
    <row r="710" spans="1:15" ht="12.75">
      <c r="A710" s="177"/>
      <c r="B710" s="179"/>
      <c r="C710" s="231" t="s">
        <v>236</v>
      </c>
      <c r="D710" s="232"/>
      <c r="E710" s="180">
        <v>0</v>
      </c>
      <c r="F710" s="181"/>
      <c r="G710" s="182"/>
      <c r="M710" s="178" t="s">
        <v>236</v>
      </c>
      <c r="O710" s="170"/>
    </row>
    <row r="711" spans="1:15" ht="12.75">
      <c r="A711" s="177"/>
      <c r="B711" s="179"/>
      <c r="C711" s="231" t="s">
        <v>89</v>
      </c>
      <c r="D711" s="232"/>
      <c r="E711" s="180">
        <v>0</v>
      </c>
      <c r="F711" s="181"/>
      <c r="G711" s="182"/>
      <c r="M711" s="178" t="s">
        <v>89</v>
      </c>
      <c r="O711" s="170"/>
    </row>
    <row r="712" spans="1:15" ht="12.75">
      <c r="A712" s="177"/>
      <c r="B712" s="179"/>
      <c r="C712" s="231" t="s">
        <v>701</v>
      </c>
      <c r="D712" s="232"/>
      <c r="E712" s="180">
        <v>7.47</v>
      </c>
      <c r="F712" s="181"/>
      <c r="G712" s="182"/>
      <c r="M712" s="178" t="s">
        <v>701</v>
      </c>
      <c r="O712" s="170"/>
    </row>
    <row r="713" spans="1:104" ht="12.75">
      <c r="A713" s="171">
        <v>146</v>
      </c>
      <c r="B713" s="172" t="s">
        <v>702</v>
      </c>
      <c r="C713" s="173" t="s">
        <v>703</v>
      </c>
      <c r="D713" s="174" t="s">
        <v>104</v>
      </c>
      <c r="E713" s="175">
        <v>6.1</v>
      </c>
      <c r="F713" s="175">
        <v>0</v>
      </c>
      <c r="G713" s="176">
        <f>E713*F713</f>
        <v>0</v>
      </c>
      <c r="O713" s="170">
        <v>2</v>
      </c>
      <c r="AA713" s="146">
        <v>1</v>
      </c>
      <c r="AB713" s="146">
        <v>7</v>
      </c>
      <c r="AC713" s="146">
        <v>7</v>
      </c>
      <c r="AZ713" s="146">
        <v>2</v>
      </c>
      <c r="BA713" s="146">
        <f>IF(AZ713=1,G713,0)</f>
        <v>0</v>
      </c>
      <c r="BB713" s="146">
        <f>IF(AZ713=2,G713,0)</f>
        <v>0</v>
      </c>
      <c r="BC713" s="146">
        <f>IF(AZ713=3,G713,0)</f>
        <v>0</v>
      </c>
      <c r="BD713" s="146">
        <f>IF(AZ713=4,G713,0)</f>
        <v>0</v>
      </c>
      <c r="BE713" s="146">
        <f>IF(AZ713=5,G713,0)</f>
        <v>0</v>
      </c>
      <c r="CA713" s="170">
        <v>1</v>
      </c>
      <c r="CB713" s="170">
        <v>7</v>
      </c>
      <c r="CZ713" s="146">
        <v>0</v>
      </c>
    </row>
    <row r="714" spans="1:15" ht="12.75">
      <c r="A714" s="177"/>
      <c r="B714" s="179"/>
      <c r="C714" s="231" t="s">
        <v>236</v>
      </c>
      <c r="D714" s="232"/>
      <c r="E714" s="180">
        <v>0</v>
      </c>
      <c r="F714" s="181"/>
      <c r="G714" s="182"/>
      <c r="M714" s="178" t="s">
        <v>236</v>
      </c>
      <c r="O714" s="170"/>
    </row>
    <row r="715" spans="1:15" ht="12.75">
      <c r="A715" s="177"/>
      <c r="B715" s="179"/>
      <c r="C715" s="231" t="s">
        <v>89</v>
      </c>
      <c r="D715" s="232"/>
      <c r="E715" s="180">
        <v>0</v>
      </c>
      <c r="F715" s="181"/>
      <c r="G715" s="182"/>
      <c r="M715" s="178" t="s">
        <v>89</v>
      </c>
      <c r="O715" s="170"/>
    </row>
    <row r="716" spans="1:15" ht="12.75">
      <c r="A716" s="177"/>
      <c r="B716" s="179"/>
      <c r="C716" s="231" t="s">
        <v>704</v>
      </c>
      <c r="D716" s="232"/>
      <c r="E716" s="180">
        <v>6.1</v>
      </c>
      <c r="F716" s="181"/>
      <c r="G716" s="182"/>
      <c r="M716" s="178" t="s">
        <v>704</v>
      </c>
      <c r="O716" s="170"/>
    </row>
    <row r="717" spans="1:104" ht="12.75">
      <c r="A717" s="171">
        <v>147</v>
      </c>
      <c r="B717" s="172" t="s">
        <v>705</v>
      </c>
      <c r="C717" s="173" t="s">
        <v>706</v>
      </c>
      <c r="D717" s="174" t="s">
        <v>104</v>
      </c>
      <c r="E717" s="175">
        <v>20.5</v>
      </c>
      <c r="F717" s="175">
        <v>0</v>
      </c>
      <c r="G717" s="176">
        <f>E717*F717</f>
        <v>0</v>
      </c>
      <c r="O717" s="170">
        <v>2</v>
      </c>
      <c r="AA717" s="146">
        <v>1</v>
      </c>
      <c r="AB717" s="146">
        <v>7</v>
      </c>
      <c r="AC717" s="146">
        <v>7</v>
      </c>
      <c r="AZ717" s="146">
        <v>2</v>
      </c>
      <c r="BA717" s="146">
        <f>IF(AZ717=1,G717,0)</f>
        <v>0</v>
      </c>
      <c r="BB717" s="146">
        <f>IF(AZ717=2,G717,0)</f>
        <v>0</v>
      </c>
      <c r="BC717" s="146">
        <f>IF(AZ717=3,G717,0)</f>
        <v>0</v>
      </c>
      <c r="BD717" s="146">
        <f>IF(AZ717=4,G717,0)</f>
        <v>0</v>
      </c>
      <c r="BE717" s="146">
        <f>IF(AZ717=5,G717,0)</f>
        <v>0</v>
      </c>
      <c r="CA717" s="170">
        <v>1</v>
      </c>
      <c r="CB717" s="170">
        <v>7</v>
      </c>
      <c r="CZ717" s="146">
        <v>0</v>
      </c>
    </row>
    <row r="718" spans="1:15" ht="12.75">
      <c r="A718" s="177"/>
      <c r="B718" s="179"/>
      <c r="C718" s="231" t="s">
        <v>370</v>
      </c>
      <c r="D718" s="232"/>
      <c r="E718" s="180">
        <v>0</v>
      </c>
      <c r="F718" s="181"/>
      <c r="G718" s="182"/>
      <c r="M718" s="178" t="s">
        <v>370</v>
      </c>
      <c r="O718" s="170"/>
    </row>
    <row r="719" spans="1:15" ht="12.75">
      <c r="A719" s="177"/>
      <c r="B719" s="179"/>
      <c r="C719" s="231" t="s">
        <v>707</v>
      </c>
      <c r="D719" s="232"/>
      <c r="E719" s="180">
        <v>20.5</v>
      </c>
      <c r="F719" s="181"/>
      <c r="G719" s="182"/>
      <c r="M719" s="178" t="s">
        <v>707</v>
      </c>
      <c r="O719" s="170"/>
    </row>
    <row r="720" spans="1:104" ht="12.75">
      <c r="A720" s="171">
        <v>148</v>
      </c>
      <c r="B720" s="172" t="s">
        <v>708</v>
      </c>
      <c r="C720" s="173" t="s">
        <v>709</v>
      </c>
      <c r="D720" s="174" t="s">
        <v>104</v>
      </c>
      <c r="E720" s="175">
        <v>20.92</v>
      </c>
      <c r="F720" s="175">
        <v>0</v>
      </c>
      <c r="G720" s="176">
        <f>E720*F720</f>
        <v>0</v>
      </c>
      <c r="O720" s="170">
        <v>2</v>
      </c>
      <c r="AA720" s="146">
        <v>1</v>
      </c>
      <c r="AB720" s="146">
        <v>7</v>
      </c>
      <c r="AC720" s="146">
        <v>7</v>
      </c>
      <c r="AZ720" s="146">
        <v>2</v>
      </c>
      <c r="BA720" s="146">
        <f>IF(AZ720=1,G720,0)</f>
        <v>0</v>
      </c>
      <c r="BB720" s="146">
        <f>IF(AZ720=2,G720,0)</f>
        <v>0</v>
      </c>
      <c r="BC720" s="146">
        <f>IF(AZ720=3,G720,0)</f>
        <v>0</v>
      </c>
      <c r="BD720" s="146">
        <f>IF(AZ720=4,G720,0)</f>
        <v>0</v>
      </c>
      <c r="BE720" s="146">
        <f>IF(AZ720=5,G720,0)</f>
        <v>0</v>
      </c>
      <c r="CA720" s="170">
        <v>1</v>
      </c>
      <c r="CB720" s="170">
        <v>7</v>
      </c>
      <c r="CZ720" s="146">
        <v>0</v>
      </c>
    </row>
    <row r="721" spans="1:15" ht="12.75">
      <c r="A721" s="177"/>
      <c r="B721" s="179"/>
      <c r="C721" s="231" t="s">
        <v>95</v>
      </c>
      <c r="D721" s="232"/>
      <c r="E721" s="180">
        <v>0</v>
      </c>
      <c r="F721" s="181"/>
      <c r="G721" s="182"/>
      <c r="M721" s="178" t="s">
        <v>95</v>
      </c>
      <c r="O721" s="170"/>
    </row>
    <row r="722" spans="1:15" ht="12.75">
      <c r="A722" s="177"/>
      <c r="B722" s="179"/>
      <c r="C722" s="231" t="s">
        <v>710</v>
      </c>
      <c r="D722" s="232"/>
      <c r="E722" s="180">
        <v>20.92</v>
      </c>
      <c r="F722" s="181"/>
      <c r="G722" s="182"/>
      <c r="M722" s="178" t="s">
        <v>710</v>
      </c>
      <c r="O722" s="170"/>
    </row>
    <row r="723" spans="1:104" ht="12.75">
      <c r="A723" s="171">
        <v>149</v>
      </c>
      <c r="B723" s="172" t="s">
        <v>711</v>
      </c>
      <c r="C723" s="173" t="s">
        <v>712</v>
      </c>
      <c r="D723" s="174" t="s">
        <v>104</v>
      </c>
      <c r="E723" s="175">
        <v>15.585</v>
      </c>
      <c r="F723" s="175">
        <v>0</v>
      </c>
      <c r="G723" s="176">
        <f>E723*F723</f>
        <v>0</v>
      </c>
      <c r="O723" s="170">
        <v>2</v>
      </c>
      <c r="AA723" s="146">
        <v>1</v>
      </c>
      <c r="AB723" s="146">
        <v>7</v>
      </c>
      <c r="AC723" s="146">
        <v>7</v>
      </c>
      <c r="AZ723" s="146">
        <v>2</v>
      </c>
      <c r="BA723" s="146">
        <f>IF(AZ723=1,G723,0)</f>
        <v>0</v>
      </c>
      <c r="BB723" s="146">
        <f>IF(AZ723=2,G723,0)</f>
        <v>0</v>
      </c>
      <c r="BC723" s="146">
        <f>IF(AZ723=3,G723,0)</f>
        <v>0</v>
      </c>
      <c r="BD723" s="146">
        <f>IF(AZ723=4,G723,0)</f>
        <v>0</v>
      </c>
      <c r="BE723" s="146">
        <f>IF(AZ723=5,G723,0)</f>
        <v>0</v>
      </c>
      <c r="CA723" s="170">
        <v>1</v>
      </c>
      <c r="CB723" s="170">
        <v>7</v>
      </c>
      <c r="CZ723" s="146">
        <v>0</v>
      </c>
    </row>
    <row r="724" spans="1:15" ht="12.75">
      <c r="A724" s="177"/>
      <c r="B724" s="179"/>
      <c r="C724" s="231" t="s">
        <v>713</v>
      </c>
      <c r="D724" s="232"/>
      <c r="E724" s="180">
        <v>0</v>
      </c>
      <c r="F724" s="181"/>
      <c r="G724" s="182"/>
      <c r="M724" s="178" t="s">
        <v>713</v>
      </c>
      <c r="O724" s="170"/>
    </row>
    <row r="725" spans="1:15" ht="12.75">
      <c r="A725" s="177"/>
      <c r="B725" s="179"/>
      <c r="C725" s="231" t="s">
        <v>233</v>
      </c>
      <c r="D725" s="232"/>
      <c r="E725" s="180">
        <v>0</v>
      </c>
      <c r="F725" s="181"/>
      <c r="G725" s="182"/>
      <c r="M725" s="178" t="s">
        <v>233</v>
      </c>
      <c r="O725" s="170"/>
    </row>
    <row r="726" spans="1:15" ht="12.75">
      <c r="A726" s="177"/>
      <c r="B726" s="179"/>
      <c r="C726" s="231" t="s">
        <v>281</v>
      </c>
      <c r="D726" s="232"/>
      <c r="E726" s="180">
        <v>15.585</v>
      </c>
      <c r="F726" s="181"/>
      <c r="G726" s="182"/>
      <c r="M726" s="178" t="s">
        <v>281</v>
      </c>
      <c r="O726" s="170"/>
    </row>
    <row r="727" spans="1:104" ht="22.5">
      <c r="A727" s="171">
        <v>150</v>
      </c>
      <c r="B727" s="172" t="s">
        <v>714</v>
      </c>
      <c r="C727" s="173" t="s">
        <v>715</v>
      </c>
      <c r="D727" s="174" t="s">
        <v>87</v>
      </c>
      <c r="E727" s="175">
        <v>12.3202</v>
      </c>
      <c r="F727" s="175">
        <v>0</v>
      </c>
      <c r="G727" s="176">
        <f>E727*F727</f>
        <v>0</v>
      </c>
      <c r="O727" s="170">
        <v>2</v>
      </c>
      <c r="AA727" s="146">
        <v>12</v>
      </c>
      <c r="AB727" s="146">
        <v>0</v>
      </c>
      <c r="AC727" s="146">
        <v>147</v>
      </c>
      <c r="AZ727" s="146">
        <v>2</v>
      </c>
      <c r="BA727" s="146">
        <f>IF(AZ727=1,G727,0)</f>
        <v>0</v>
      </c>
      <c r="BB727" s="146">
        <f>IF(AZ727=2,G727,0)</f>
        <v>0</v>
      </c>
      <c r="BC727" s="146">
        <f>IF(AZ727=3,G727,0)</f>
        <v>0</v>
      </c>
      <c r="BD727" s="146">
        <f>IF(AZ727=4,G727,0)</f>
        <v>0</v>
      </c>
      <c r="BE727" s="146">
        <f>IF(AZ727=5,G727,0)</f>
        <v>0</v>
      </c>
      <c r="CA727" s="170">
        <v>12</v>
      </c>
      <c r="CB727" s="170">
        <v>0</v>
      </c>
      <c r="CZ727" s="146">
        <v>0</v>
      </c>
    </row>
    <row r="728" spans="1:15" ht="12.75">
      <c r="A728" s="177"/>
      <c r="B728" s="179"/>
      <c r="C728" s="231" t="s">
        <v>370</v>
      </c>
      <c r="D728" s="232"/>
      <c r="E728" s="180">
        <v>0</v>
      </c>
      <c r="F728" s="181"/>
      <c r="G728" s="182"/>
      <c r="M728" s="178" t="s">
        <v>370</v>
      </c>
      <c r="O728" s="170"/>
    </row>
    <row r="729" spans="1:15" ht="12.75">
      <c r="A729" s="177"/>
      <c r="B729" s="179"/>
      <c r="C729" s="231" t="s">
        <v>716</v>
      </c>
      <c r="D729" s="232"/>
      <c r="E729" s="180">
        <v>4.51</v>
      </c>
      <c r="F729" s="181"/>
      <c r="G729" s="182"/>
      <c r="M729" s="178" t="s">
        <v>716</v>
      </c>
      <c r="O729" s="170"/>
    </row>
    <row r="730" spans="1:15" ht="12.75">
      <c r="A730" s="177"/>
      <c r="B730" s="179"/>
      <c r="C730" s="231" t="s">
        <v>95</v>
      </c>
      <c r="D730" s="232"/>
      <c r="E730" s="180">
        <v>0</v>
      </c>
      <c r="F730" s="181"/>
      <c r="G730" s="182"/>
      <c r="M730" s="178" t="s">
        <v>95</v>
      </c>
      <c r="O730" s="170"/>
    </row>
    <row r="731" spans="1:15" ht="22.5">
      <c r="A731" s="177"/>
      <c r="B731" s="179"/>
      <c r="C731" s="231" t="s">
        <v>717</v>
      </c>
      <c r="D731" s="232"/>
      <c r="E731" s="180">
        <v>5.753</v>
      </c>
      <c r="F731" s="181"/>
      <c r="G731" s="182"/>
      <c r="M731" s="178" t="s">
        <v>717</v>
      </c>
      <c r="O731" s="170"/>
    </row>
    <row r="732" spans="1:15" ht="12.75">
      <c r="A732" s="177"/>
      <c r="B732" s="179"/>
      <c r="C732" s="231" t="s">
        <v>233</v>
      </c>
      <c r="D732" s="232"/>
      <c r="E732" s="180">
        <v>0</v>
      </c>
      <c r="F732" s="181"/>
      <c r="G732" s="182"/>
      <c r="M732" s="178" t="s">
        <v>233</v>
      </c>
      <c r="O732" s="170"/>
    </row>
    <row r="733" spans="1:15" ht="12.75">
      <c r="A733" s="177"/>
      <c r="B733" s="179"/>
      <c r="C733" s="231" t="s">
        <v>718</v>
      </c>
      <c r="D733" s="232"/>
      <c r="E733" s="180">
        <v>2.0572</v>
      </c>
      <c r="F733" s="181"/>
      <c r="G733" s="182"/>
      <c r="M733" s="178" t="s">
        <v>718</v>
      </c>
      <c r="O733" s="170"/>
    </row>
    <row r="734" spans="1:104" ht="22.5">
      <c r="A734" s="171">
        <v>151</v>
      </c>
      <c r="B734" s="172" t="s">
        <v>719</v>
      </c>
      <c r="C734" s="173" t="s">
        <v>720</v>
      </c>
      <c r="D734" s="174" t="s">
        <v>104</v>
      </c>
      <c r="E734" s="175">
        <v>57.5</v>
      </c>
      <c r="F734" s="175">
        <v>0</v>
      </c>
      <c r="G734" s="176">
        <f>E734*F734</f>
        <v>0</v>
      </c>
      <c r="O734" s="170">
        <v>2</v>
      </c>
      <c r="AA734" s="146">
        <v>3</v>
      </c>
      <c r="AB734" s="146">
        <v>7</v>
      </c>
      <c r="AC734" s="146" t="s">
        <v>719</v>
      </c>
      <c r="AZ734" s="146">
        <v>2</v>
      </c>
      <c r="BA734" s="146">
        <f>IF(AZ734=1,G734,0)</f>
        <v>0</v>
      </c>
      <c r="BB734" s="146">
        <f>IF(AZ734=2,G734,0)</f>
        <v>0</v>
      </c>
      <c r="BC734" s="146">
        <f>IF(AZ734=3,G734,0)</f>
        <v>0</v>
      </c>
      <c r="BD734" s="146">
        <f>IF(AZ734=4,G734,0)</f>
        <v>0</v>
      </c>
      <c r="BE734" s="146">
        <f>IF(AZ734=5,G734,0)</f>
        <v>0</v>
      </c>
      <c r="CA734" s="170">
        <v>3</v>
      </c>
      <c r="CB734" s="170">
        <v>7</v>
      </c>
      <c r="CZ734" s="146">
        <v>0</v>
      </c>
    </row>
    <row r="735" spans="1:15" ht="12.75">
      <c r="A735" s="177"/>
      <c r="B735" s="179"/>
      <c r="C735" s="231" t="s">
        <v>88</v>
      </c>
      <c r="D735" s="232"/>
      <c r="E735" s="180">
        <v>0</v>
      </c>
      <c r="F735" s="181"/>
      <c r="G735" s="182"/>
      <c r="M735" s="178" t="s">
        <v>88</v>
      </c>
      <c r="O735" s="170"/>
    </row>
    <row r="736" spans="1:15" ht="12.75">
      <c r="A736" s="177"/>
      <c r="B736" s="179"/>
      <c r="C736" s="231" t="s">
        <v>721</v>
      </c>
      <c r="D736" s="232"/>
      <c r="E736" s="180">
        <v>10.5</v>
      </c>
      <c r="F736" s="181"/>
      <c r="G736" s="182"/>
      <c r="M736" s="178" t="s">
        <v>721</v>
      </c>
      <c r="O736" s="170"/>
    </row>
    <row r="737" spans="1:15" ht="12.75">
      <c r="A737" s="177"/>
      <c r="B737" s="179"/>
      <c r="C737" s="231" t="s">
        <v>230</v>
      </c>
      <c r="D737" s="232"/>
      <c r="E737" s="180">
        <v>0</v>
      </c>
      <c r="F737" s="181"/>
      <c r="G737" s="182"/>
      <c r="M737" s="178" t="s">
        <v>230</v>
      </c>
      <c r="O737" s="170"/>
    </row>
    <row r="738" spans="1:15" ht="22.5">
      <c r="A738" s="177"/>
      <c r="B738" s="179"/>
      <c r="C738" s="231" t="s">
        <v>722</v>
      </c>
      <c r="D738" s="232"/>
      <c r="E738" s="180">
        <v>47</v>
      </c>
      <c r="F738" s="181"/>
      <c r="G738" s="182"/>
      <c r="M738" s="178" t="s">
        <v>722</v>
      </c>
      <c r="O738" s="170"/>
    </row>
    <row r="739" spans="1:15" ht="12.75">
      <c r="A739" s="209"/>
      <c r="B739" s="210"/>
      <c r="C739" s="173" t="s">
        <v>1042</v>
      </c>
      <c r="D739" s="174" t="s">
        <v>104</v>
      </c>
      <c r="E739" s="175">
        <v>24</v>
      </c>
      <c r="F739" s="181"/>
      <c r="G739" s="182"/>
      <c r="I739" s="207" t="s">
        <v>1039</v>
      </c>
      <c r="M739" s="178"/>
      <c r="O739" s="170"/>
    </row>
    <row r="740" spans="1:15" ht="12.75">
      <c r="A740" s="177"/>
      <c r="B740" s="179"/>
      <c r="C740" s="231" t="s">
        <v>370</v>
      </c>
      <c r="D740" s="232"/>
      <c r="E740" s="208"/>
      <c r="F740" s="181"/>
      <c r="G740" s="182"/>
      <c r="M740" s="178"/>
      <c r="O740" s="170"/>
    </row>
    <row r="741" spans="1:15" ht="12.75">
      <c r="A741" s="177"/>
      <c r="B741" s="179"/>
      <c r="C741" s="231" t="s">
        <v>1043</v>
      </c>
      <c r="D741" s="232"/>
      <c r="E741" s="180">
        <v>24</v>
      </c>
      <c r="F741" s="181"/>
      <c r="G741" s="182"/>
      <c r="M741" s="178"/>
      <c r="O741" s="170"/>
    </row>
    <row r="742" spans="1:104" ht="12.75">
      <c r="A742" s="171">
        <v>152</v>
      </c>
      <c r="B742" s="172" t="s">
        <v>723</v>
      </c>
      <c r="C742" s="173" t="s">
        <v>724</v>
      </c>
      <c r="D742" s="174" t="s">
        <v>62</v>
      </c>
      <c r="E742" s="175">
        <v>0</v>
      </c>
      <c r="F742" s="175">
        <v>0</v>
      </c>
      <c r="G742" s="176">
        <f>E742*F742</f>
        <v>0</v>
      </c>
      <c r="O742" s="170">
        <v>2</v>
      </c>
      <c r="AA742" s="146">
        <v>1</v>
      </c>
      <c r="AB742" s="146">
        <v>7</v>
      </c>
      <c r="AC742" s="146">
        <v>7</v>
      </c>
      <c r="AZ742" s="146">
        <v>2</v>
      </c>
      <c r="BA742" s="146">
        <f>IF(AZ742=1,G742,0)</f>
        <v>0</v>
      </c>
      <c r="BB742" s="146">
        <f>IF(AZ742=2,G742,0)</f>
        <v>0</v>
      </c>
      <c r="BC742" s="146">
        <f>IF(AZ742=3,G742,0)</f>
        <v>0</v>
      </c>
      <c r="BD742" s="146">
        <f>IF(AZ742=4,G742,0)</f>
        <v>0</v>
      </c>
      <c r="BE742" s="146">
        <f>IF(AZ742=5,G742,0)</f>
        <v>0</v>
      </c>
      <c r="CA742" s="170">
        <v>1</v>
      </c>
      <c r="CB742" s="170">
        <v>7</v>
      </c>
      <c r="CZ742" s="146">
        <v>0</v>
      </c>
    </row>
    <row r="743" spans="1:57" ht="12.75">
      <c r="A743" s="183"/>
      <c r="B743" s="184" t="s">
        <v>78</v>
      </c>
      <c r="C743" s="185" t="str">
        <f>CONCATENATE(B683," ",C683)</f>
        <v>764 Konstrukce klempířské</v>
      </c>
      <c r="D743" s="186"/>
      <c r="E743" s="187"/>
      <c r="F743" s="188"/>
      <c r="G743" s="189">
        <f>SUM(G683:G742)</f>
        <v>0</v>
      </c>
      <c r="O743" s="170">
        <v>4</v>
      </c>
      <c r="BA743" s="190">
        <f>SUM(BA683:BA742)</f>
        <v>0</v>
      </c>
      <c r="BB743" s="190">
        <f>SUM(BB683:BB742)</f>
        <v>0</v>
      </c>
      <c r="BC743" s="190">
        <f>SUM(BC683:BC742)</f>
        <v>0</v>
      </c>
      <c r="BD743" s="190">
        <f>SUM(BD683:BD742)</f>
        <v>0</v>
      </c>
      <c r="BE743" s="190">
        <f>SUM(BE683:BE742)</f>
        <v>0</v>
      </c>
    </row>
    <row r="744" spans="1:15" ht="12.75">
      <c r="A744" s="163" t="s">
        <v>74</v>
      </c>
      <c r="B744" s="164" t="s">
        <v>725</v>
      </c>
      <c r="C744" s="165" t="s">
        <v>726</v>
      </c>
      <c r="D744" s="166"/>
      <c r="E744" s="167"/>
      <c r="F744" s="167"/>
      <c r="G744" s="168"/>
      <c r="H744" s="169"/>
      <c r="I744" s="169"/>
      <c r="O744" s="170">
        <v>1</v>
      </c>
    </row>
    <row r="745" spans="1:104" ht="12.75">
      <c r="A745" s="171">
        <v>153</v>
      </c>
      <c r="B745" s="172" t="s">
        <v>727</v>
      </c>
      <c r="C745" s="173" t="s">
        <v>728</v>
      </c>
      <c r="D745" s="174" t="s">
        <v>383</v>
      </c>
      <c r="E745" s="175">
        <v>1</v>
      </c>
      <c r="F745" s="175">
        <v>0</v>
      </c>
      <c r="G745" s="176">
        <f>E745*F745</f>
        <v>0</v>
      </c>
      <c r="O745" s="170">
        <v>2</v>
      </c>
      <c r="AA745" s="146">
        <v>1</v>
      </c>
      <c r="AB745" s="146">
        <v>7</v>
      </c>
      <c r="AC745" s="146">
        <v>7</v>
      </c>
      <c r="AZ745" s="146">
        <v>2</v>
      </c>
      <c r="BA745" s="146">
        <f>IF(AZ745=1,G745,0)</f>
        <v>0</v>
      </c>
      <c r="BB745" s="146">
        <f>IF(AZ745=2,G745,0)</f>
        <v>0</v>
      </c>
      <c r="BC745" s="146">
        <f>IF(AZ745=3,G745,0)</f>
        <v>0</v>
      </c>
      <c r="BD745" s="146">
        <f>IF(AZ745=4,G745,0)</f>
        <v>0</v>
      </c>
      <c r="BE745" s="146">
        <f>IF(AZ745=5,G745,0)</f>
        <v>0</v>
      </c>
      <c r="CA745" s="170">
        <v>1</v>
      </c>
      <c r="CB745" s="170">
        <v>7</v>
      </c>
      <c r="CZ745" s="146">
        <v>0</v>
      </c>
    </row>
    <row r="746" spans="1:15" ht="12.75">
      <c r="A746" s="177"/>
      <c r="B746" s="179"/>
      <c r="C746" s="231" t="s">
        <v>729</v>
      </c>
      <c r="D746" s="232"/>
      <c r="E746" s="180">
        <v>0</v>
      </c>
      <c r="F746" s="181"/>
      <c r="G746" s="182"/>
      <c r="M746" s="178" t="s">
        <v>729</v>
      </c>
      <c r="O746" s="170"/>
    </row>
    <row r="747" spans="1:15" ht="12.75">
      <c r="A747" s="177"/>
      <c r="B747" s="179"/>
      <c r="C747" s="231" t="s">
        <v>730</v>
      </c>
      <c r="D747" s="232"/>
      <c r="E747" s="180">
        <v>1</v>
      </c>
      <c r="F747" s="181"/>
      <c r="G747" s="182"/>
      <c r="M747" s="178" t="s">
        <v>730</v>
      </c>
      <c r="O747" s="170"/>
    </row>
    <row r="748" spans="1:104" ht="12.75">
      <c r="A748" s="171">
        <v>154</v>
      </c>
      <c r="B748" s="172" t="s">
        <v>731</v>
      </c>
      <c r="C748" s="173" t="s">
        <v>732</v>
      </c>
      <c r="D748" s="174" t="s">
        <v>733</v>
      </c>
      <c r="E748" s="175">
        <v>42.07</v>
      </c>
      <c r="F748" s="175">
        <v>0</v>
      </c>
      <c r="G748" s="176">
        <f>E748*F748</f>
        <v>0</v>
      </c>
      <c r="O748" s="170">
        <v>2</v>
      </c>
      <c r="AA748" s="146">
        <v>1</v>
      </c>
      <c r="AB748" s="146">
        <v>7</v>
      </c>
      <c r="AC748" s="146">
        <v>7</v>
      </c>
      <c r="AZ748" s="146">
        <v>2</v>
      </c>
      <c r="BA748" s="146">
        <f>IF(AZ748=1,G748,0)</f>
        <v>0</v>
      </c>
      <c r="BB748" s="146">
        <f>IF(AZ748=2,G748,0)</f>
        <v>0</v>
      </c>
      <c r="BC748" s="146">
        <f>IF(AZ748=3,G748,0)</f>
        <v>0</v>
      </c>
      <c r="BD748" s="146">
        <f>IF(AZ748=4,G748,0)</f>
        <v>0</v>
      </c>
      <c r="BE748" s="146">
        <f>IF(AZ748=5,G748,0)</f>
        <v>0</v>
      </c>
      <c r="CA748" s="170">
        <v>1</v>
      </c>
      <c r="CB748" s="170">
        <v>7</v>
      </c>
      <c r="CZ748" s="146">
        <v>0</v>
      </c>
    </row>
    <row r="749" spans="1:15" ht="12.75">
      <c r="A749" s="177"/>
      <c r="B749" s="179"/>
      <c r="C749" s="231" t="s">
        <v>113</v>
      </c>
      <c r="D749" s="232"/>
      <c r="E749" s="180">
        <v>0</v>
      </c>
      <c r="F749" s="181"/>
      <c r="G749" s="182"/>
      <c r="M749" s="178" t="s">
        <v>113</v>
      </c>
      <c r="O749" s="170"/>
    </row>
    <row r="750" spans="1:15" ht="12.75">
      <c r="A750" s="177"/>
      <c r="B750" s="179"/>
      <c r="C750" s="231" t="s">
        <v>734</v>
      </c>
      <c r="D750" s="232"/>
      <c r="E750" s="180">
        <v>42.07</v>
      </c>
      <c r="F750" s="181"/>
      <c r="G750" s="182"/>
      <c r="M750" s="178" t="s">
        <v>734</v>
      </c>
      <c r="O750" s="170"/>
    </row>
    <row r="751" spans="1:104" ht="12.75">
      <c r="A751" s="171">
        <v>155</v>
      </c>
      <c r="B751" s="172" t="s">
        <v>735</v>
      </c>
      <c r="C751" s="173" t="s">
        <v>736</v>
      </c>
      <c r="D751" s="174" t="s">
        <v>383</v>
      </c>
      <c r="E751" s="175">
        <v>1</v>
      </c>
      <c r="F751" s="175">
        <v>0</v>
      </c>
      <c r="G751" s="176">
        <f>E751*F751</f>
        <v>0</v>
      </c>
      <c r="O751" s="170">
        <v>2</v>
      </c>
      <c r="AA751" s="146">
        <v>1</v>
      </c>
      <c r="AB751" s="146">
        <v>7</v>
      </c>
      <c r="AC751" s="146">
        <v>7</v>
      </c>
      <c r="AZ751" s="146">
        <v>2</v>
      </c>
      <c r="BA751" s="146">
        <f>IF(AZ751=1,G751,0)</f>
        <v>0</v>
      </c>
      <c r="BB751" s="146">
        <f>IF(AZ751=2,G751,0)</f>
        <v>0</v>
      </c>
      <c r="BC751" s="146">
        <f>IF(AZ751=3,G751,0)</f>
        <v>0</v>
      </c>
      <c r="BD751" s="146">
        <f>IF(AZ751=4,G751,0)</f>
        <v>0</v>
      </c>
      <c r="BE751" s="146">
        <f>IF(AZ751=5,G751,0)</f>
        <v>0</v>
      </c>
      <c r="CA751" s="170">
        <v>1</v>
      </c>
      <c r="CB751" s="170">
        <v>7</v>
      </c>
      <c r="CZ751" s="146">
        <v>0</v>
      </c>
    </row>
    <row r="752" spans="1:15" ht="12.75">
      <c r="A752" s="177"/>
      <c r="B752" s="179"/>
      <c r="C752" s="231" t="s">
        <v>729</v>
      </c>
      <c r="D752" s="232"/>
      <c r="E752" s="180">
        <v>0</v>
      </c>
      <c r="F752" s="181"/>
      <c r="G752" s="182"/>
      <c r="M752" s="178" t="s">
        <v>729</v>
      </c>
      <c r="O752" s="170"/>
    </row>
    <row r="753" spans="1:15" ht="12.75">
      <c r="A753" s="177"/>
      <c r="B753" s="179"/>
      <c r="C753" s="231" t="s">
        <v>730</v>
      </c>
      <c r="D753" s="232"/>
      <c r="E753" s="180">
        <v>1</v>
      </c>
      <c r="F753" s="181"/>
      <c r="G753" s="182"/>
      <c r="M753" s="178" t="s">
        <v>730</v>
      </c>
      <c r="O753" s="170"/>
    </row>
    <row r="754" spans="1:104" ht="12.75">
      <c r="A754" s="171">
        <v>156</v>
      </c>
      <c r="B754" s="172" t="s">
        <v>737</v>
      </c>
      <c r="C754" s="173" t="s">
        <v>738</v>
      </c>
      <c r="D754" s="174" t="s">
        <v>383</v>
      </c>
      <c r="E754" s="175">
        <v>1</v>
      </c>
      <c r="F754" s="175">
        <v>0</v>
      </c>
      <c r="G754" s="176">
        <f>E754*F754</f>
        <v>0</v>
      </c>
      <c r="O754" s="170">
        <v>2</v>
      </c>
      <c r="AA754" s="146">
        <v>1</v>
      </c>
      <c r="AB754" s="146">
        <v>7</v>
      </c>
      <c r="AC754" s="146">
        <v>7</v>
      </c>
      <c r="AZ754" s="146">
        <v>2</v>
      </c>
      <c r="BA754" s="146">
        <f>IF(AZ754=1,G754,0)</f>
        <v>0</v>
      </c>
      <c r="BB754" s="146">
        <f>IF(AZ754=2,G754,0)</f>
        <v>0</v>
      </c>
      <c r="BC754" s="146">
        <f>IF(AZ754=3,G754,0)</f>
        <v>0</v>
      </c>
      <c r="BD754" s="146">
        <f>IF(AZ754=4,G754,0)</f>
        <v>0</v>
      </c>
      <c r="BE754" s="146">
        <f>IF(AZ754=5,G754,0)</f>
        <v>0</v>
      </c>
      <c r="CA754" s="170">
        <v>1</v>
      </c>
      <c r="CB754" s="170">
        <v>7</v>
      </c>
      <c r="CZ754" s="146">
        <v>0</v>
      </c>
    </row>
    <row r="755" spans="1:15" ht="12.75">
      <c r="A755" s="177"/>
      <c r="B755" s="179"/>
      <c r="C755" s="231" t="s">
        <v>729</v>
      </c>
      <c r="D755" s="232"/>
      <c r="E755" s="180">
        <v>0</v>
      </c>
      <c r="F755" s="181"/>
      <c r="G755" s="182"/>
      <c r="M755" s="178" t="s">
        <v>729</v>
      </c>
      <c r="O755" s="170"/>
    </row>
    <row r="756" spans="1:15" ht="12.75">
      <c r="A756" s="177"/>
      <c r="B756" s="179"/>
      <c r="C756" s="231" t="s">
        <v>730</v>
      </c>
      <c r="D756" s="232"/>
      <c r="E756" s="180">
        <v>1</v>
      </c>
      <c r="F756" s="181"/>
      <c r="G756" s="182"/>
      <c r="M756" s="178" t="s">
        <v>730</v>
      </c>
      <c r="O756" s="170"/>
    </row>
    <row r="757" spans="1:104" ht="12.75">
      <c r="A757" s="171">
        <v>157</v>
      </c>
      <c r="B757" s="172" t="s">
        <v>739</v>
      </c>
      <c r="C757" s="173" t="s">
        <v>740</v>
      </c>
      <c r="D757" s="174" t="s">
        <v>733</v>
      </c>
      <c r="E757" s="175">
        <v>19</v>
      </c>
      <c r="F757" s="175">
        <v>0</v>
      </c>
      <c r="G757" s="176">
        <f>E757*F757</f>
        <v>0</v>
      </c>
      <c r="O757" s="170">
        <v>2</v>
      </c>
      <c r="AA757" s="146">
        <v>1</v>
      </c>
      <c r="AB757" s="146">
        <v>7</v>
      </c>
      <c r="AC757" s="146">
        <v>7</v>
      </c>
      <c r="AZ757" s="146">
        <v>2</v>
      </c>
      <c r="BA757" s="146">
        <f>IF(AZ757=1,G757,0)</f>
        <v>0</v>
      </c>
      <c r="BB757" s="146">
        <f>IF(AZ757=2,G757,0)</f>
        <v>0</v>
      </c>
      <c r="BC757" s="146">
        <f>IF(AZ757=3,G757,0)</f>
        <v>0</v>
      </c>
      <c r="BD757" s="146">
        <f>IF(AZ757=4,G757,0)</f>
        <v>0</v>
      </c>
      <c r="BE757" s="146">
        <f>IF(AZ757=5,G757,0)</f>
        <v>0</v>
      </c>
      <c r="CA757" s="170">
        <v>1</v>
      </c>
      <c r="CB757" s="170">
        <v>7</v>
      </c>
      <c r="CZ757" s="146">
        <v>0</v>
      </c>
    </row>
    <row r="758" spans="1:15" ht="12.75">
      <c r="A758" s="177"/>
      <c r="B758" s="179"/>
      <c r="C758" s="231" t="s">
        <v>113</v>
      </c>
      <c r="D758" s="232"/>
      <c r="E758" s="180">
        <v>0</v>
      </c>
      <c r="F758" s="181"/>
      <c r="G758" s="182"/>
      <c r="M758" s="178" t="s">
        <v>113</v>
      </c>
      <c r="O758" s="170"/>
    </row>
    <row r="759" spans="1:15" ht="12.75">
      <c r="A759" s="177"/>
      <c r="B759" s="179"/>
      <c r="C759" s="231" t="s">
        <v>741</v>
      </c>
      <c r="D759" s="232"/>
      <c r="E759" s="180">
        <v>19</v>
      </c>
      <c r="F759" s="181"/>
      <c r="G759" s="182"/>
      <c r="M759" s="178" t="s">
        <v>741</v>
      </c>
      <c r="O759" s="170"/>
    </row>
    <row r="760" spans="1:104" ht="12.75">
      <c r="A760" s="171">
        <v>158</v>
      </c>
      <c r="B760" s="172" t="s">
        <v>742</v>
      </c>
      <c r="C760" s="173" t="s">
        <v>743</v>
      </c>
      <c r="D760" s="174" t="s">
        <v>733</v>
      </c>
      <c r="E760" s="175">
        <v>30</v>
      </c>
      <c r="F760" s="175">
        <v>0</v>
      </c>
      <c r="G760" s="176">
        <f>E760*F760</f>
        <v>0</v>
      </c>
      <c r="O760" s="170">
        <v>2</v>
      </c>
      <c r="AA760" s="146">
        <v>1</v>
      </c>
      <c r="AB760" s="146">
        <v>7</v>
      </c>
      <c r="AC760" s="146">
        <v>7</v>
      </c>
      <c r="AZ760" s="146">
        <v>2</v>
      </c>
      <c r="BA760" s="146">
        <f>IF(AZ760=1,G760,0)</f>
        <v>0</v>
      </c>
      <c r="BB760" s="146">
        <f>IF(AZ760=2,G760,0)</f>
        <v>0</v>
      </c>
      <c r="BC760" s="146">
        <f>IF(AZ760=3,G760,0)</f>
        <v>0</v>
      </c>
      <c r="BD760" s="146">
        <f>IF(AZ760=4,G760,0)</f>
        <v>0</v>
      </c>
      <c r="BE760" s="146">
        <f>IF(AZ760=5,G760,0)</f>
        <v>0</v>
      </c>
      <c r="CA760" s="170">
        <v>1</v>
      </c>
      <c r="CB760" s="170">
        <v>7</v>
      </c>
      <c r="CZ760" s="146">
        <v>0</v>
      </c>
    </row>
    <row r="761" spans="1:15" ht="12.75">
      <c r="A761" s="177"/>
      <c r="B761" s="179"/>
      <c r="C761" s="231" t="s">
        <v>95</v>
      </c>
      <c r="D761" s="232"/>
      <c r="E761" s="180">
        <v>0</v>
      </c>
      <c r="F761" s="181"/>
      <c r="G761" s="182"/>
      <c r="M761" s="178" t="s">
        <v>95</v>
      </c>
      <c r="O761" s="170"/>
    </row>
    <row r="762" spans="1:15" ht="12.75">
      <c r="A762" s="177"/>
      <c r="B762" s="179"/>
      <c r="C762" s="231" t="s">
        <v>744</v>
      </c>
      <c r="D762" s="232"/>
      <c r="E762" s="180">
        <v>0</v>
      </c>
      <c r="F762" s="181"/>
      <c r="G762" s="182"/>
      <c r="M762" s="178" t="s">
        <v>744</v>
      </c>
      <c r="O762" s="170"/>
    </row>
    <row r="763" spans="1:15" ht="12.75">
      <c r="A763" s="177"/>
      <c r="B763" s="179"/>
      <c r="C763" s="231" t="s">
        <v>745</v>
      </c>
      <c r="D763" s="232"/>
      <c r="E763" s="180">
        <v>30</v>
      </c>
      <c r="F763" s="181"/>
      <c r="G763" s="182"/>
      <c r="M763" s="178" t="s">
        <v>745</v>
      </c>
      <c r="O763" s="170"/>
    </row>
    <row r="764" spans="1:104" ht="22.5">
      <c r="A764" s="171">
        <v>159</v>
      </c>
      <c r="B764" s="172" t="s">
        <v>746</v>
      </c>
      <c r="C764" s="173" t="s">
        <v>747</v>
      </c>
      <c r="D764" s="174" t="s">
        <v>77</v>
      </c>
      <c r="E764" s="175">
        <v>1</v>
      </c>
      <c r="F764" s="175">
        <v>0</v>
      </c>
      <c r="G764" s="176">
        <f>E764*F764</f>
        <v>0</v>
      </c>
      <c r="O764" s="170">
        <v>2</v>
      </c>
      <c r="AA764" s="146">
        <v>3</v>
      </c>
      <c r="AB764" s="146">
        <v>7</v>
      </c>
      <c r="AC764" s="146" t="s">
        <v>746</v>
      </c>
      <c r="AZ764" s="146">
        <v>2</v>
      </c>
      <c r="BA764" s="146">
        <f>IF(AZ764=1,G764,0)</f>
        <v>0</v>
      </c>
      <c r="BB764" s="146">
        <f>IF(AZ764=2,G764,0)</f>
        <v>0</v>
      </c>
      <c r="BC764" s="146">
        <f>IF(AZ764=3,G764,0)</f>
        <v>0</v>
      </c>
      <c r="BD764" s="146">
        <f>IF(AZ764=4,G764,0)</f>
        <v>0</v>
      </c>
      <c r="BE764" s="146">
        <f>IF(AZ764=5,G764,0)</f>
        <v>0</v>
      </c>
      <c r="CA764" s="170">
        <v>3</v>
      </c>
      <c r="CB764" s="170">
        <v>7</v>
      </c>
      <c r="CZ764" s="146">
        <v>0</v>
      </c>
    </row>
    <row r="765" spans="1:15" ht="12.75">
      <c r="A765" s="177"/>
      <c r="B765" s="179"/>
      <c r="C765" s="231" t="s">
        <v>748</v>
      </c>
      <c r="D765" s="232"/>
      <c r="E765" s="180">
        <v>0</v>
      </c>
      <c r="F765" s="181"/>
      <c r="G765" s="182"/>
      <c r="M765" s="178" t="s">
        <v>748</v>
      </c>
      <c r="O765" s="170"/>
    </row>
    <row r="766" spans="1:15" ht="12.75">
      <c r="A766" s="177"/>
      <c r="B766" s="179"/>
      <c r="C766" s="231" t="s">
        <v>749</v>
      </c>
      <c r="D766" s="232"/>
      <c r="E766" s="180">
        <v>0</v>
      </c>
      <c r="F766" s="181"/>
      <c r="G766" s="182"/>
      <c r="M766" s="178" t="s">
        <v>749</v>
      </c>
      <c r="O766" s="170"/>
    </row>
    <row r="767" spans="1:15" ht="12.75">
      <c r="A767" s="177"/>
      <c r="B767" s="179"/>
      <c r="C767" s="231" t="s">
        <v>750</v>
      </c>
      <c r="D767" s="232"/>
      <c r="E767" s="180">
        <v>0</v>
      </c>
      <c r="F767" s="181"/>
      <c r="G767" s="182"/>
      <c r="M767" s="178" t="s">
        <v>750</v>
      </c>
      <c r="O767" s="170"/>
    </row>
    <row r="768" spans="1:15" ht="12.75">
      <c r="A768" s="177"/>
      <c r="B768" s="179"/>
      <c r="C768" s="231" t="s">
        <v>751</v>
      </c>
      <c r="D768" s="232"/>
      <c r="E768" s="180">
        <v>0</v>
      </c>
      <c r="F768" s="181"/>
      <c r="G768" s="182"/>
      <c r="M768" s="178" t="s">
        <v>751</v>
      </c>
      <c r="O768" s="170"/>
    </row>
    <row r="769" spans="1:15" ht="12.75">
      <c r="A769" s="177"/>
      <c r="B769" s="179"/>
      <c r="C769" s="231" t="s">
        <v>752</v>
      </c>
      <c r="D769" s="232"/>
      <c r="E769" s="180">
        <v>0</v>
      </c>
      <c r="F769" s="181"/>
      <c r="G769" s="182"/>
      <c r="M769" s="178" t="s">
        <v>752</v>
      </c>
      <c r="O769" s="170"/>
    </row>
    <row r="770" spans="1:15" ht="12.75">
      <c r="A770" s="177"/>
      <c r="B770" s="179"/>
      <c r="C770" s="231" t="s">
        <v>753</v>
      </c>
      <c r="D770" s="232"/>
      <c r="E770" s="180">
        <v>0</v>
      </c>
      <c r="F770" s="181"/>
      <c r="G770" s="182"/>
      <c r="M770" s="178" t="s">
        <v>753</v>
      </c>
      <c r="O770" s="170"/>
    </row>
    <row r="771" spans="1:15" ht="12.75">
      <c r="A771" s="177"/>
      <c r="B771" s="179"/>
      <c r="C771" s="231" t="s">
        <v>754</v>
      </c>
      <c r="D771" s="232"/>
      <c r="E771" s="180">
        <v>0</v>
      </c>
      <c r="F771" s="181"/>
      <c r="G771" s="182"/>
      <c r="M771" s="178" t="s">
        <v>754</v>
      </c>
      <c r="O771" s="170"/>
    </row>
    <row r="772" spans="1:15" ht="22.5">
      <c r="A772" s="177"/>
      <c r="B772" s="179"/>
      <c r="C772" s="231" t="s">
        <v>755</v>
      </c>
      <c r="D772" s="232"/>
      <c r="E772" s="180">
        <v>0</v>
      </c>
      <c r="F772" s="181"/>
      <c r="G772" s="182"/>
      <c r="M772" s="178" t="s">
        <v>755</v>
      </c>
      <c r="O772" s="170"/>
    </row>
    <row r="773" spans="1:15" ht="12.75">
      <c r="A773" s="177"/>
      <c r="B773" s="179"/>
      <c r="C773" s="231" t="s">
        <v>729</v>
      </c>
      <c r="D773" s="232"/>
      <c r="E773" s="180">
        <v>0</v>
      </c>
      <c r="F773" s="181"/>
      <c r="G773" s="182"/>
      <c r="M773" s="178" t="s">
        <v>729</v>
      </c>
      <c r="O773" s="170"/>
    </row>
    <row r="774" spans="1:15" ht="12.75">
      <c r="A774" s="177"/>
      <c r="B774" s="179"/>
      <c r="C774" s="231" t="s">
        <v>730</v>
      </c>
      <c r="D774" s="232"/>
      <c r="E774" s="180">
        <v>1</v>
      </c>
      <c r="F774" s="181"/>
      <c r="G774" s="182"/>
      <c r="M774" s="178" t="s">
        <v>730</v>
      </c>
      <c r="O774" s="170"/>
    </row>
    <row r="775" spans="1:104" ht="22.5">
      <c r="A775" s="171">
        <v>160</v>
      </c>
      <c r="B775" s="172" t="s">
        <v>756</v>
      </c>
      <c r="C775" s="173" t="s">
        <v>757</v>
      </c>
      <c r="D775" s="174" t="s">
        <v>77</v>
      </c>
      <c r="E775" s="175">
        <v>1</v>
      </c>
      <c r="F775" s="175">
        <v>0</v>
      </c>
      <c r="G775" s="176">
        <f>E775*F775</f>
        <v>0</v>
      </c>
      <c r="O775" s="170">
        <v>2</v>
      </c>
      <c r="AA775" s="146">
        <v>3</v>
      </c>
      <c r="AB775" s="146">
        <v>7</v>
      </c>
      <c r="AC775" s="146" t="s">
        <v>756</v>
      </c>
      <c r="AZ775" s="146">
        <v>2</v>
      </c>
      <c r="BA775" s="146">
        <f>IF(AZ775=1,G775,0)</f>
        <v>0</v>
      </c>
      <c r="BB775" s="146">
        <f>IF(AZ775=2,G775,0)</f>
        <v>0</v>
      </c>
      <c r="BC775" s="146">
        <f>IF(AZ775=3,G775,0)</f>
        <v>0</v>
      </c>
      <c r="BD775" s="146">
        <f>IF(AZ775=4,G775,0)</f>
        <v>0</v>
      </c>
      <c r="BE775" s="146">
        <f>IF(AZ775=5,G775,0)</f>
        <v>0</v>
      </c>
      <c r="CA775" s="170">
        <v>3</v>
      </c>
      <c r="CB775" s="170">
        <v>7</v>
      </c>
      <c r="CZ775" s="146">
        <v>0</v>
      </c>
    </row>
    <row r="776" spans="1:15" ht="12.75">
      <c r="A776" s="177"/>
      <c r="B776" s="179"/>
      <c r="C776" s="231" t="s">
        <v>758</v>
      </c>
      <c r="D776" s="232"/>
      <c r="E776" s="180">
        <v>0</v>
      </c>
      <c r="F776" s="181"/>
      <c r="G776" s="182"/>
      <c r="M776" s="178" t="s">
        <v>758</v>
      </c>
      <c r="O776" s="170"/>
    </row>
    <row r="777" spans="1:15" ht="12.75">
      <c r="A777" s="177"/>
      <c r="B777" s="179"/>
      <c r="C777" s="231" t="s">
        <v>113</v>
      </c>
      <c r="D777" s="232"/>
      <c r="E777" s="180">
        <v>0</v>
      </c>
      <c r="F777" s="181"/>
      <c r="G777" s="182"/>
      <c r="M777" s="178" t="s">
        <v>113</v>
      </c>
      <c r="O777" s="170"/>
    </row>
    <row r="778" spans="1:15" ht="12.75">
      <c r="A778" s="177"/>
      <c r="B778" s="179"/>
      <c r="C778" s="231" t="s">
        <v>759</v>
      </c>
      <c r="D778" s="232"/>
      <c r="E778" s="180">
        <v>1</v>
      </c>
      <c r="F778" s="181"/>
      <c r="G778" s="182"/>
      <c r="M778" s="178" t="s">
        <v>759</v>
      </c>
      <c r="O778" s="170"/>
    </row>
    <row r="779" spans="1:104" ht="22.5">
      <c r="A779" s="171">
        <v>161</v>
      </c>
      <c r="B779" s="172" t="s">
        <v>760</v>
      </c>
      <c r="C779" s="173" t="s">
        <v>761</v>
      </c>
      <c r="D779" s="174" t="s">
        <v>77</v>
      </c>
      <c r="E779" s="175">
        <v>1</v>
      </c>
      <c r="F779" s="175">
        <v>0</v>
      </c>
      <c r="G779" s="176">
        <f>E779*F779</f>
        <v>0</v>
      </c>
      <c r="O779" s="170">
        <v>2</v>
      </c>
      <c r="AA779" s="146">
        <v>3</v>
      </c>
      <c r="AB779" s="146">
        <v>7</v>
      </c>
      <c r="AC779" s="146" t="s">
        <v>760</v>
      </c>
      <c r="AZ779" s="146">
        <v>2</v>
      </c>
      <c r="BA779" s="146">
        <f>IF(AZ779=1,G779,0)</f>
        <v>0</v>
      </c>
      <c r="BB779" s="146">
        <f>IF(AZ779=2,G779,0)</f>
        <v>0</v>
      </c>
      <c r="BC779" s="146">
        <f>IF(AZ779=3,G779,0)</f>
        <v>0</v>
      </c>
      <c r="BD779" s="146">
        <f>IF(AZ779=4,G779,0)</f>
        <v>0</v>
      </c>
      <c r="BE779" s="146">
        <f>IF(AZ779=5,G779,0)</f>
        <v>0</v>
      </c>
      <c r="CA779" s="170">
        <v>3</v>
      </c>
      <c r="CB779" s="170">
        <v>7</v>
      </c>
      <c r="CZ779" s="146">
        <v>0</v>
      </c>
    </row>
    <row r="780" spans="1:15" ht="12.75">
      <c r="A780" s="177"/>
      <c r="B780" s="179"/>
      <c r="C780" s="231" t="s">
        <v>762</v>
      </c>
      <c r="D780" s="232"/>
      <c r="E780" s="180">
        <v>0</v>
      </c>
      <c r="F780" s="181"/>
      <c r="G780" s="182"/>
      <c r="M780" s="178" t="s">
        <v>762</v>
      </c>
      <c r="O780" s="170"/>
    </row>
    <row r="781" spans="1:15" ht="12.75">
      <c r="A781" s="177"/>
      <c r="B781" s="179"/>
      <c r="C781" s="231" t="s">
        <v>763</v>
      </c>
      <c r="D781" s="232"/>
      <c r="E781" s="180">
        <v>0</v>
      </c>
      <c r="F781" s="181"/>
      <c r="G781" s="182"/>
      <c r="M781" s="178" t="s">
        <v>763</v>
      </c>
      <c r="O781" s="170"/>
    </row>
    <row r="782" spans="1:15" ht="12.75">
      <c r="A782" s="177"/>
      <c r="B782" s="179"/>
      <c r="C782" s="231" t="s">
        <v>113</v>
      </c>
      <c r="D782" s="232"/>
      <c r="E782" s="180">
        <v>0</v>
      </c>
      <c r="F782" s="181"/>
      <c r="G782" s="182"/>
      <c r="M782" s="178" t="s">
        <v>113</v>
      </c>
      <c r="O782" s="170"/>
    </row>
    <row r="783" spans="1:15" ht="12.75">
      <c r="A783" s="177"/>
      <c r="B783" s="179"/>
      <c r="C783" s="231" t="s">
        <v>764</v>
      </c>
      <c r="D783" s="232"/>
      <c r="E783" s="180">
        <v>1</v>
      </c>
      <c r="F783" s="181"/>
      <c r="G783" s="182"/>
      <c r="M783" s="178" t="s">
        <v>764</v>
      </c>
      <c r="O783" s="170"/>
    </row>
    <row r="784" spans="1:104" ht="22.5">
      <c r="A784" s="171">
        <v>162</v>
      </c>
      <c r="B784" s="172" t="s">
        <v>765</v>
      </c>
      <c r="C784" s="173" t="s">
        <v>766</v>
      </c>
      <c r="D784" s="174" t="s">
        <v>77</v>
      </c>
      <c r="E784" s="175">
        <v>1</v>
      </c>
      <c r="F784" s="175">
        <v>0</v>
      </c>
      <c r="G784" s="176">
        <f>E784*F784</f>
        <v>0</v>
      </c>
      <c r="O784" s="170">
        <v>2</v>
      </c>
      <c r="AA784" s="146">
        <v>12</v>
      </c>
      <c r="AB784" s="146">
        <v>0</v>
      </c>
      <c r="AC784" s="146">
        <v>159</v>
      </c>
      <c r="AZ784" s="146">
        <v>2</v>
      </c>
      <c r="BA784" s="146">
        <f>IF(AZ784=1,G784,0)</f>
        <v>0</v>
      </c>
      <c r="BB784" s="146">
        <f>IF(AZ784=2,G784,0)</f>
        <v>0</v>
      </c>
      <c r="BC784" s="146">
        <f>IF(AZ784=3,G784,0)</f>
        <v>0</v>
      </c>
      <c r="BD784" s="146">
        <f>IF(AZ784=4,G784,0)</f>
        <v>0</v>
      </c>
      <c r="BE784" s="146">
        <f>IF(AZ784=5,G784,0)</f>
        <v>0</v>
      </c>
      <c r="CA784" s="170">
        <v>12</v>
      </c>
      <c r="CB784" s="170">
        <v>0</v>
      </c>
      <c r="CZ784" s="146">
        <v>0</v>
      </c>
    </row>
    <row r="785" spans="1:15" ht="22.5">
      <c r="A785" s="177"/>
      <c r="B785" s="179"/>
      <c r="C785" s="231" t="s">
        <v>767</v>
      </c>
      <c r="D785" s="232"/>
      <c r="E785" s="180">
        <v>0</v>
      </c>
      <c r="F785" s="181"/>
      <c r="G785" s="182"/>
      <c r="M785" s="178" t="s">
        <v>767</v>
      </c>
      <c r="O785" s="170"/>
    </row>
    <row r="786" spans="1:15" ht="12.75">
      <c r="A786" s="177"/>
      <c r="B786" s="179"/>
      <c r="C786" s="231" t="s">
        <v>768</v>
      </c>
      <c r="D786" s="232"/>
      <c r="E786" s="180">
        <v>0</v>
      </c>
      <c r="F786" s="181"/>
      <c r="G786" s="182"/>
      <c r="M786" s="178" t="s">
        <v>768</v>
      </c>
      <c r="O786" s="170"/>
    </row>
    <row r="787" spans="1:15" ht="12.75">
      <c r="A787" s="177"/>
      <c r="B787" s="179"/>
      <c r="C787" s="231" t="s">
        <v>769</v>
      </c>
      <c r="D787" s="232"/>
      <c r="E787" s="180">
        <v>0</v>
      </c>
      <c r="F787" s="181"/>
      <c r="G787" s="182"/>
      <c r="M787" s="178" t="s">
        <v>769</v>
      </c>
      <c r="O787" s="170"/>
    </row>
    <row r="788" spans="1:15" ht="12.75">
      <c r="A788" s="177"/>
      <c r="B788" s="179"/>
      <c r="C788" s="231" t="s">
        <v>770</v>
      </c>
      <c r="D788" s="232"/>
      <c r="E788" s="180">
        <v>0</v>
      </c>
      <c r="F788" s="181"/>
      <c r="G788" s="182"/>
      <c r="M788" s="178" t="s">
        <v>770</v>
      </c>
      <c r="O788" s="170"/>
    </row>
    <row r="789" spans="1:15" ht="12.75">
      <c r="A789" s="177"/>
      <c r="B789" s="179"/>
      <c r="C789" s="231" t="s">
        <v>771</v>
      </c>
      <c r="D789" s="232"/>
      <c r="E789" s="180">
        <v>0</v>
      </c>
      <c r="F789" s="181"/>
      <c r="G789" s="182"/>
      <c r="M789" s="178" t="s">
        <v>771</v>
      </c>
      <c r="O789" s="170"/>
    </row>
    <row r="790" spans="1:15" ht="22.5">
      <c r="A790" s="177"/>
      <c r="B790" s="179"/>
      <c r="C790" s="231" t="s">
        <v>772</v>
      </c>
      <c r="D790" s="232"/>
      <c r="E790" s="180">
        <v>0</v>
      </c>
      <c r="F790" s="181"/>
      <c r="G790" s="182"/>
      <c r="M790" s="178" t="s">
        <v>772</v>
      </c>
      <c r="O790" s="170"/>
    </row>
    <row r="791" spans="1:15" ht="12.75">
      <c r="A791" s="177"/>
      <c r="B791" s="179"/>
      <c r="C791" s="231" t="s">
        <v>729</v>
      </c>
      <c r="D791" s="232"/>
      <c r="E791" s="180">
        <v>0</v>
      </c>
      <c r="F791" s="181"/>
      <c r="G791" s="182"/>
      <c r="M791" s="178" t="s">
        <v>729</v>
      </c>
      <c r="O791" s="170"/>
    </row>
    <row r="792" spans="1:15" ht="12.75">
      <c r="A792" s="177"/>
      <c r="B792" s="179"/>
      <c r="C792" s="231" t="s">
        <v>773</v>
      </c>
      <c r="D792" s="232"/>
      <c r="E792" s="180">
        <v>1</v>
      </c>
      <c r="F792" s="181"/>
      <c r="G792" s="182"/>
      <c r="M792" s="178" t="s">
        <v>773</v>
      </c>
      <c r="O792" s="170"/>
    </row>
    <row r="793" spans="1:104" ht="22.5">
      <c r="A793" s="171">
        <v>163</v>
      </c>
      <c r="B793" s="172" t="s">
        <v>774</v>
      </c>
      <c r="C793" s="173" t="s">
        <v>775</v>
      </c>
      <c r="D793" s="174" t="s">
        <v>77</v>
      </c>
      <c r="E793" s="175">
        <v>3</v>
      </c>
      <c r="F793" s="175">
        <v>0</v>
      </c>
      <c r="G793" s="176">
        <f>E793*F793</f>
        <v>0</v>
      </c>
      <c r="O793" s="170">
        <v>2</v>
      </c>
      <c r="AA793" s="146">
        <v>12</v>
      </c>
      <c r="AB793" s="146">
        <v>0</v>
      </c>
      <c r="AC793" s="146">
        <v>160</v>
      </c>
      <c r="AZ793" s="146">
        <v>2</v>
      </c>
      <c r="BA793" s="146">
        <f>IF(AZ793=1,G793,0)</f>
        <v>0</v>
      </c>
      <c r="BB793" s="146">
        <f>IF(AZ793=2,G793,0)</f>
        <v>0</v>
      </c>
      <c r="BC793" s="146">
        <f>IF(AZ793=3,G793,0)</f>
        <v>0</v>
      </c>
      <c r="BD793" s="146">
        <f>IF(AZ793=4,G793,0)</f>
        <v>0</v>
      </c>
      <c r="BE793" s="146">
        <f>IF(AZ793=5,G793,0)</f>
        <v>0</v>
      </c>
      <c r="CA793" s="170">
        <v>12</v>
      </c>
      <c r="CB793" s="170">
        <v>0</v>
      </c>
      <c r="CZ793" s="146">
        <v>0</v>
      </c>
    </row>
    <row r="794" spans="1:15" ht="12.75">
      <c r="A794" s="177"/>
      <c r="B794" s="179"/>
      <c r="C794" s="231" t="s">
        <v>776</v>
      </c>
      <c r="D794" s="232"/>
      <c r="E794" s="180">
        <v>0</v>
      </c>
      <c r="F794" s="181"/>
      <c r="G794" s="182"/>
      <c r="M794" s="178" t="s">
        <v>776</v>
      </c>
      <c r="O794" s="170"/>
    </row>
    <row r="795" spans="1:15" ht="12.75">
      <c r="A795" s="177"/>
      <c r="B795" s="179"/>
      <c r="C795" s="231" t="s">
        <v>729</v>
      </c>
      <c r="D795" s="232"/>
      <c r="E795" s="180">
        <v>0</v>
      </c>
      <c r="F795" s="181"/>
      <c r="G795" s="182"/>
      <c r="M795" s="178" t="s">
        <v>729</v>
      </c>
      <c r="O795" s="170"/>
    </row>
    <row r="796" spans="1:15" ht="12.75">
      <c r="A796" s="177"/>
      <c r="B796" s="179"/>
      <c r="C796" s="231" t="s">
        <v>777</v>
      </c>
      <c r="D796" s="232"/>
      <c r="E796" s="180">
        <v>3</v>
      </c>
      <c r="F796" s="181"/>
      <c r="G796" s="182"/>
      <c r="M796" s="178" t="s">
        <v>777</v>
      </c>
      <c r="O796" s="170"/>
    </row>
    <row r="797" spans="1:104" ht="22.5">
      <c r="A797" s="171">
        <v>164</v>
      </c>
      <c r="B797" s="172" t="s">
        <v>778</v>
      </c>
      <c r="C797" s="173" t="s">
        <v>779</v>
      </c>
      <c r="D797" s="174" t="s">
        <v>77</v>
      </c>
      <c r="E797" s="175">
        <v>3</v>
      </c>
      <c r="F797" s="175">
        <v>0</v>
      </c>
      <c r="G797" s="176">
        <f>E797*F797</f>
        <v>0</v>
      </c>
      <c r="O797" s="170">
        <v>2</v>
      </c>
      <c r="AA797" s="146">
        <v>12</v>
      </c>
      <c r="AB797" s="146">
        <v>0</v>
      </c>
      <c r="AC797" s="146">
        <v>161</v>
      </c>
      <c r="AZ797" s="146">
        <v>2</v>
      </c>
      <c r="BA797" s="146">
        <f>IF(AZ797=1,G797,0)</f>
        <v>0</v>
      </c>
      <c r="BB797" s="146">
        <f>IF(AZ797=2,G797,0)</f>
        <v>0</v>
      </c>
      <c r="BC797" s="146">
        <f>IF(AZ797=3,G797,0)</f>
        <v>0</v>
      </c>
      <c r="BD797" s="146">
        <f>IF(AZ797=4,G797,0)</f>
        <v>0</v>
      </c>
      <c r="BE797" s="146">
        <f>IF(AZ797=5,G797,0)</f>
        <v>0</v>
      </c>
      <c r="CA797" s="170">
        <v>12</v>
      </c>
      <c r="CB797" s="170">
        <v>0</v>
      </c>
      <c r="CZ797" s="146">
        <v>0</v>
      </c>
    </row>
    <row r="798" spans="1:15" ht="12.75">
      <c r="A798" s="177"/>
      <c r="B798" s="179"/>
      <c r="C798" s="231" t="s">
        <v>776</v>
      </c>
      <c r="D798" s="232"/>
      <c r="E798" s="180">
        <v>0</v>
      </c>
      <c r="F798" s="181"/>
      <c r="G798" s="182"/>
      <c r="M798" s="178" t="s">
        <v>776</v>
      </c>
      <c r="O798" s="170"/>
    </row>
    <row r="799" spans="1:15" ht="12.75">
      <c r="A799" s="177"/>
      <c r="B799" s="179"/>
      <c r="C799" s="231" t="s">
        <v>729</v>
      </c>
      <c r="D799" s="232"/>
      <c r="E799" s="180">
        <v>0</v>
      </c>
      <c r="F799" s="181"/>
      <c r="G799" s="182"/>
      <c r="M799" s="178" t="s">
        <v>729</v>
      </c>
      <c r="O799" s="170"/>
    </row>
    <row r="800" spans="1:15" ht="12.75">
      <c r="A800" s="177"/>
      <c r="B800" s="179"/>
      <c r="C800" s="231" t="s">
        <v>780</v>
      </c>
      <c r="D800" s="232"/>
      <c r="E800" s="180">
        <v>3</v>
      </c>
      <c r="F800" s="181"/>
      <c r="G800" s="182"/>
      <c r="M800" s="178" t="s">
        <v>780</v>
      </c>
      <c r="O800" s="170"/>
    </row>
    <row r="801" spans="1:104" ht="22.5">
      <c r="A801" s="171">
        <v>165</v>
      </c>
      <c r="B801" s="172" t="s">
        <v>781</v>
      </c>
      <c r="C801" s="173" t="s">
        <v>782</v>
      </c>
      <c r="D801" s="174" t="s">
        <v>77</v>
      </c>
      <c r="E801" s="175">
        <v>2</v>
      </c>
      <c r="F801" s="175">
        <v>0</v>
      </c>
      <c r="G801" s="176">
        <f>E801*F801</f>
        <v>0</v>
      </c>
      <c r="O801" s="170">
        <v>2</v>
      </c>
      <c r="AA801" s="146">
        <v>12</v>
      </c>
      <c r="AB801" s="146">
        <v>0</v>
      </c>
      <c r="AC801" s="146">
        <v>162</v>
      </c>
      <c r="AZ801" s="146">
        <v>2</v>
      </c>
      <c r="BA801" s="146">
        <f>IF(AZ801=1,G801,0)</f>
        <v>0</v>
      </c>
      <c r="BB801" s="146">
        <f>IF(AZ801=2,G801,0)</f>
        <v>0</v>
      </c>
      <c r="BC801" s="146">
        <f>IF(AZ801=3,G801,0)</f>
        <v>0</v>
      </c>
      <c r="BD801" s="146">
        <f>IF(AZ801=4,G801,0)</f>
        <v>0</v>
      </c>
      <c r="BE801" s="146">
        <f>IF(AZ801=5,G801,0)</f>
        <v>0</v>
      </c>
      <c r="CA801" s="170">
        <v>12</v>
      </c>
      <c r="CB801" s="170">
        <v>0</v>
      </c>
      <c r="CZ801" s="146">
        <v>0</v>
      </c>
    </row>
    <row r="802" spans="1:15" ht="12.75">
      <c r="A802" s="177"/>
      <c r="B802" s="179"/>
      <c r="C802" s="231" t="s">
        <v>776</v>
      </c>
      <c r="D802" s="232"/>
      <c r="E802" s="180">
        <v>0</v>
      </c>
      <c r="F802" s="181"/>
      <c r="G802" s="182"/>
      <c r="M802" s="178" t="s">
        <v>776</v>
      </c>
      <c r="O802" s="170"/>
    </row>
    <row r="803" spans="1:15" ht="12.75">
      <c r="A803" s="177"/>
      <c r="B803" s="179"/>
      <c r="C803" s="231" t="s">
        <v>729</v>
      </c>
      <c r="D803" s="232"/>
      <c r="E803" s="180">
        <v>0</v>
      </c>
      <c r="F803" s="181"/>
      <c r="G803" s="182"/>
      <c r="M803" s="178" t="s">
        <v>729</v>
      </c>
      <c r="O803" s="170"/>
    </row>
    <row r="804" spans="1:15" ht="12.75">
      <c r="A804" s="177"/>
      <c r="B804" s="179"/>
      <c r="C804" s="231" t="s">
        <v>783</v>
      </c>
      <c r="D804" s="232"/>
      <c r="E804" s="180">
        <v>2</v>
      </c>
      <c r="F804" s="181"/>
      <c r="G804" s="182"/>
      <c r="M804" s="178" t="s">
        <v>783</v>
      </c>
      <c r="O804" s="170"/>
    </row>
    <row r="805" spans="1:104" ht="22.5">
      <c r="A805" s="171">
        <v>166</v>
      </c>
      <c r="B805" s="172" t="s">
        <v>784</v>
      </c>
      <c r="C805" s="173" t="s">
        <v>785</v>
      </c>
      <c r="D805" s="174" t="s">
        <v>77</v>
      </c>
      <c r="E805" s="175">
        <v>2</v>
      </c>
      <c r="F805" s="175">
        <v>0</v>
      </c>
      <c r="G805" s="176">
        <f>E805*F805</f>
        <v>0</v>
      </c>
      <c r="O805" s="170">
        <v>2</v>
      </c>
      <c r="AA805" s="146">
        <v>12</v>
      </c>
      <c r="AB805" s="146">
        <v>0</v>
      </c>
      <c r="AC805" s="146">
        <v>163</v>
      </c>
      <c r="AZ805" s="146">
        <v>2</v>
      </c>
      <c r="BA805" s="146">
        <f>IF(AZ805=1,G805,0)</f>
        <v>0</v>
      </c>
      <c r="BB805" s="146">
        <f>IF(AZ805=2,G805,0)</f>
        <v>0</v>
      </c>
      <c r="BC805" s="146">
        <f>IF(AZ805=3,G805,0)</f>
        <v>0</v>
      </c>
      <c r="BD805" s="146">
        <f>IF(AZ805=4,G805,0)</f>
        <v>0</v>
      </c>
      <c r="BE805" s="146">
        <f>IF(AZ805=5,G805,0)</f>
        <v>0</v>
      </c>
      <c r="CA805" s="170">
        <v>12</v>
      </c>
      <c r="CB805" s="170">
        <v>0</v>
      </c>
      <c r="CZ805" s="146">
        <v>0</v>
      </c>
    </row>
    <row r="806" spans="1:15" ht="12.75">
      <c r="A806" s="177"/>
      <c r="B806" s="179"/>
      <c r="C806" s="231" t="s">
        <v>776</v>
      </c>
      <c r="D806" s="232"/>
      <c r="E806" s="180">
        <v>0</v>
      </c>
      <c r="F806" s="181"/>
      <c r="G806" s="182"/>
      <c r="M806" s="178" t="s">
        <v>776</v>
      </c>
      <c r="O806" s="170"/>
    </row>
    <row r="807" spans="1:15" ht="12.75">
      <c r="A807" s="177"/>
      <c r="B807" s="179"/>
      <c r="C807" s="231" t="s">
        <v>729</v>
      </c>
      <c r="D807" s="232"/>
      <c r="E807" s="180">
        <v>0</v>
      </c>
      <c r="F807" s="181"/>
      <c r="G807" s="182"/>
      <c r="M807" s="178" t="s">
        <v>729</v>
      </c>
      <c r="O807" s="170"/>
    </row>
    <row r="808" spans="1:15" ht="12.75">
      <c r="A808" s="177"/>
      <c r="B808" s="179"/>
      <c r="C808" s="231" t="s">
        <v>786</v>
      </c>
      <c r="D808" s="232"/>
      <c r="E808" s="180">
        <v>2</v>
      </c>
      <c r="F808" s="181"/>
      <c r="G808" s="182"/>
      <c r="M808" s="178" t="s">
        <v>786</v>
      </c>
      <c r="O808" s="170"/>
    </row>
    <row r="809" spans="1:104" ht="22.5">
      <c r="A809" s="171">
        <v>167</v>
      </c>
      <c r="B809" s="172" t="s">
        <v>787</v>
      </c>
      <c r="C809" s="173" t="s">
        <v>788</v>
      </c>
      <c r="D809" s="174" t="s">
        <v>77</v>
      </c>
      <c r="E809" s="175">
        <v>1</v>
      </c>
      <c r="F809" s="175">
        <v>0</v>
      </c>
      <c r="G809" s="176">
        <f>E809*F809</f>
        <v>0</v>
      </c>
      <c r="O809" s="170">
        <v>2</v>
      </c>
      <c r="AA809" s="146">
        <v>12</v>
      </c>
      <c r="AB809" s="146">
        <v>0</v>
      </c>
      <c r="AC809" s="146">
        <v>164</v>
      </c>
      <c r="AZ809" s="146">
        <v>2</v>
      </c>
      <c r="BA809" s="146">
        <f>IF(AZ809=1,G809,0)</f>
        <v>0</v>
      </c>
      <c r="BB809" s="146">
        <f>IF(AZ809=2,G809,0)</f>
        <v>0</v>
      </c>
      <c r="BC809" s="146">
        <f>IF(AZ809=3,G809,0)</f>
        <v>0</v>
      </c>
      <c r="BD809" s="146">
        <f>IF(AZ809=4,G809,0)</f>
        <v>0</v>
      </c>
      <c r="BE809" s="146">
        <f>IF(AZ809=5,G809,0)</f>
        <v>0</v>
      </c>
      <c r="CA809" s="170">
        <v>12</v>
      </c>
      <c r="CB809" s="170">
        <v>0</v>
      </c>
      <c r="CZ809" s="146">
        <v>0</v>
      </c>
    </row>
    <row r="810" spans="1:15" ht="12.75">
      <c r="A810" s="177"/>
      <c r="B810" s="179"/>
      <c r="C810" s="231" t="s">
        <v>729</v>
      </c>
      <c r="D810" s="232"/>
      <c r="E810" s="180">
        <v>0</v>
      </c>
      <c r="F810" s="181"/>
      <c r="G810" s="182"/>
      <c r="M810" s="178" t="s">
        <v>729</v>
      </c>
      <c r="O810" s="170"/>
    </row>
    <row r="811" spans="1:15" ht="12.75">
      <c r="A811" s="177"/>
      <c r="B811" s="179"/>
      <c r="C811" s="231" t="s">
        <v>789</v>
      </c>
      <c r="D811" s="232"/>
      <c r="E811" s="180">
        <v>1</v>
      </c>
      <c r="F811" s="181"/>
      <c r="G811" s="182"/>
      <c r="M811" s="178" t="s">
        <v>789</v>
      </c>
      <c r="O811" s="170"/>
    </row>
    <row r="812" spans="1:104" ht="22.5">
      <c r="A812" s="171">
        <v>168</v>
      </c>
      <c r="B812" s="172" t="s">
        <v>790</v>
      </c>
      <c r="C812" s="173" t="s">
        <v>791</v>
      </c>
      <c r="D812" s="174" t="s">
        <v>77</v>
      </c>
      <c r="E812" s="175">
        <v>1</v>
      </c>
      <c r="F812" s="175">
        <v>0</v>
      </c>
      <c r="G812" s="176">
        <f>E812*F812</f>
        <v>0</v>
      </c>
      <c r="O812" s="170">
        <v>2</v>
      </c>
      <c r="AA812" s="146">
        <v>12</v>
      </c>
      <c r="AB812" s="146">
        <v>0</v>
      </c>
      <c r="AC812" s="146">
        <v>165</v>
      </c>
      <c r="AZ812" s="146">
        <v>2</v>
      </c>
      <c r="BA812" s="146">
        <f>IF(AZ812=1,G812,0)</f>
        <v>0</v>
      </c>
      <c r="BB812" s="146">
        <f>IF(AZ812=2,G812,0)</f>
        <v>0</v>
      </c>
      <c r="BC812" s="146">
        <f>IF(AZ812=3,G812,0)</f>
        <v>0</v>
      </c>
      <c r="BD812" s="146">
        <f>IF(AZ812=4,G812,0)</f>
        <v>0</v>
      </c>
      <c r="BE812" s="146">
        <f>IF(AZ812=5,G812,0)</f>
        <v>0</v>
      </c>
      <c r="CA812" s="170">
        <v>12</v>
      </c>
      <c r="CB812" s="170">
        <v>0</v>
      </c>
      <c r="CZ812" s="146">
        <v>0</v>
      </c>
    </row>
    <row r="813" spans="1:15" ht="12.75">
      <c r="A813" s="177"/>
      <c r="B813" s="179"/>
      <c r="C813" s="231" t="s">
        <v>729</v>
      </c>
      <c r="D813" s="232"/>
      <c r="E813" s="180">
        <v>0</v>
      </c>
      <c r="F813" s="181"/>
      <c r="G813" s="182"/>
      <c r="M813" s="178" t="s">
        <v>729</v>
      </c>
      <c r="O813" s="170"/>
    </row>
    <row r="814" spans="1:15" ht="12.75">
      <c r="A814" s="177"/>
      <c r="B814" s="179"/>
      <c r="C814" s="231" t="s">
        <v>792</v>
      </c>
      <c r="D814" s="232"/>
      <c r="E814" s="180">
        <v>1</v>
      </c>
      <c r="F814" s="181"/>
      <c r="G814" s="182"/>
      <c r="M814" s="178" t="s">
        <v>792</v>
      </c>
      <c r="O814" s="170"/>
    </row>
    <row r="815" spans="1:104" ht="22.5">
      <c r="A815" s="171">
        <v>169</v>
      </c>
      <c r="B815" s="172" t="s">
        <v>793</v>
      </c>
      <c r="C815" s="173" t="s">
        <v>794</v>
      </c>
      <c r="D815" s="174" t="s">
        <v>77</v>
      </c>
      <c r="E815" s="175">
        <v>1</v>
      </c>
      <c r="F815" s="175">
        <v>0</v>
      </c>
      <c r="G815" s="176">
        <f>E815*F815</f>
        <v>0</v>
      </c>
      <c r="O815" s="170">
        <v>2</v>
      </c>
      <c r="AA815" s="146">
        <v>12</v>
      </c>
      <c r="AB815" s="146">
        <v>0</v>
      </c>
      <c r="AC815" s="146">
        <v>166</v>
      </c>
      <c r="AZ815" s="146">
        <v>2</v>
      </c>
      <c r="BA815" s="146">
        <f>IF(AZ815=1,G815,0)</f>
        <v>0</v>
      </c>
      <c r="BB815" s="146">
        <f>IF(AZ815=2,G815,0)</f>
        <v>0</v>
      </c>
      <c r="BC815" s="146">
        <f>IF(AZ815=3,G815,0)</f>
        <v>0</v>
      </c>
      <c r="BD815" s="146">
        <f>IF(AZ815=4,G815,0)</f>
        <v>0</v>
      </c>
      <c r="BE815" s="146">
        <f>IF(AZ815=5,G815,0)</f>
        <v>0</v>
      </c>
      <c r="CA815" s="170">
        <v>12</v>
      </c>
      <c r="CB815" s="170">
        <v>0</v>
      </c>
      <c r="CZ815" s="146">
        <v>0</v>
      </c>
    </row>
    <row r="816" spans="1:15" ht="12.75">
      <c r="A816" s="177"/>
      <c r="B816" s="179"/>
      <c r="C816" s="231" t="s">
        <v>95</v>
      </c>
      <c r="D816" s="232"/>
      <c r="E816" s="180">
        <v>0</v>
      </c>
      <c r="F816" s="181"/>
      <c r="G816" s="182"/>
      <c r="M816" s="178" t="s">
        <v>95</v>
      </c>
      <c r="O816" s="170"/>
    </row>
    <row r="817" spans="1:15" ht="12.75">
      <c r="A817" s="177"/>
      <c r="B817" s="179"/>
      <c r="C817" s="231" t="s">
        <v>89</v>
      </c>
      <c r="D817" s="232"/>
      <c r="E817" s="180">
        <v>0</v>
      </c>
      <c r="F817" s="181"/>
      <c r="G817" s="182"/>
      <c r="M817" s="178" t="s">
        <v>89</v>
      </c>
      <c r="O817" s="170"/>
    </row>
    <row r="818" spans="1:15" ht="12.75">
      <c r="A818" s="177"/>
      <c r="B818" s="179"/>
      <c r="C818" s="231" t="s">
        <v>795</v>
      </c>
      <c r="D818" s="232"/>
      <c r="E818" s="180">
        <v>1</v>
      </c>
      <c r="F818" s="181"/>
      <c r="G818" s="182"/>
      <c r="M818" s="178" t="s">
        <v>795</v>
      </c>
      <c r="O818" s="170"/>
    </row>
    <row r="819" spans="1:104" ht="12.75">
      <c r="A819" s="171">
        <v>170</v>
      </c>
      <c r="B819" s="172" t="s">
        <v>796</v>
      </c>
      <c r="C819" s="173" t="s">
        <v>797</v>
      </c>
      <c r="D819" s="174" t="s">
        <v>77</v>
      </c>
      <c r="E819" s="175">
        <v>1</v>
      </c>
      <c r="F819" s="175">
        <v>0</v>
      </c>
      <c r="G819" s="176">
        <f>E819*F819</f>
        <v>0</v>
      </c>
      <c r="O819" s="170">
        <v>2</v>
      </c>
      <c r="AA819" s="146">
        <v>12</v>
      </c>
      <c r="AB819" s="146">
        <v>0</v>
      </c>
      <c r="AC819" s="146">
        <v>167</v>
      </c>
      <c r="AZ819" s="146">
        <v>2</v>
      </c>
      <c r="BA819" s="146">
        <f>IF(AZ819=1,G819,0)</f>
        <v>0</v>
      </c>
      <c r="BB819" s="146">
        <f>IF(AZ819=2,G819,0)</f>
        <v>0</v>
      </c>
      <c r="BC819" s="146">
        <f>IF(AZ819=3,G819,0)</f>
        <v>0</v>
      </c>
      <c r="BD819" s="146">
        <f>IF(AZ819=4,G819,0)</f>
        <v>0</v>
      </c>
      <c r="BE819" s="146">
        <f>IF(AZ819=5,G819,0)</f>
        <v>0</v>
      </c>
      <c r="CA819" s="170">
        <v>12</v>
      </c>
      <c r="CB819" s="170">
        <v>0</v>
      </c>
      <c r="CZ819" s="146">
        <v>0</v>
      </c>
    </row>
    <row r="820" spans="1:15" ht="22.5">
      <c r="A820" s="177"/>
      <c r="B820" s="179"/>
      <c r="C820" s="231" t="s">
        <v>798</v>
      </c>
      <c r="D820" s="232"/>
      <c r="E820" s="180">
        <v>0</v>
      </c>
      <c r="F820" s="181"/>
      <c r="G820" s="182"/>
      <c r="M820" s="178" t="s">
        <v>798</v>
      </c>
      <c r="O820" s="170"/>
    </row>
    <row r="821" spans="1:15" ht="22.5">
      <c r="A821" s="177"/>
      <c r="B821" s="179"/>
      <c r="C821" s="231" t="s">
        <v>799</v>
      </c>
      <c r="D821" s="232"/>
      <c r="E821" s="180">
        <v>0</v>
      </c>
      <c r="F821" s="181"/>
      <c r="G821" s="182"/>
      <c r="M821" s="178" t="s">
        <v>799</v>
      </c>
      <c r="O821" s="170"/>
    </row>
    <row r="822" spans="1:15" ht="22.5">
      <c r="A822" s="177"/>
      <c r="B822" s="179"/>
      <c r="C822" s="231" t="s">
        <v>800</v>
      </c>
      <c r="D822" s="232"/>
      <c r="E822" s="180">
        <v>0</v>
      </c>
      <c r="F822" s="181"/>
      <c r="G822" s="182"/>
      <c r="M822" s="178" t="s">
        <v>800</v>
      </c>
      <c r="O822" s="170"/>
    </row>
    <row r="823" spans="1:15" ht="12.75">
      <c r="A823" s="177"/>
      <c r="B823" s="179"/>
      <c r="C823" s="231" t="s">
        <v>95</v>
      </c>
      <c r="D823" s="232"/>
      <c r="E823" s="180">
        <v>0</v>
      </c>
      <c r="F823" s="181"/>
      <c r="G823" s="182"/>
      <c r="M823" s="178" t="s">
        <v>95</v>
      </c>
      <c r="O823" s="170"/>
    </row>
    <row r="824" spans="1:15" ht="12.75">
      <c r="A824" s="177"/>
      <c r="B824" s="179"/>
      <c r="C824" s="231" t="s">
        <v>89</v>
      </c>
      <c r="D824" s="232"/>
      <c r="E824" s="180">
        <v>0</v>
      </c>
      <c r="F824" s="181"/>
      <c r="G824" s="182"/>
      <c r="M824" s="178" t="s">
        <v>89</v>
      </c>
      <c r="O824" s="170"/>
    </row>
    <row r="825" spans="1:15" ht="12.75">
      <c r="A825" s="177"/>
      <c r="B825" s="179"/>
      <c r="C825" s="231" t="s">
        <v>801</v>
      </c>
      <c r="D825" s="232"/>
      <c r="E825" s="180">
        <v>1</v>
      </c>
      <c r="F825" s="181"/>
      <c r="G825" s="182"/>
      <c r="M825" s="178" t="s">
        <v>801</v>
      </c>
      <c r="O825" s="170"/>
    </row>
    <row r="826" spans="1:104" ht="22.5">
      <c r="A826" s="171">
        <v>171</v>
      </c>
      <c r="B826" s="172" t="s">
        <v>802</v>
      </c>
      <c r="C826" s="173" t="s">
        <v>803</v>
      </c>
      <c r="D826" s="174" t="s">
        <v>77</v>
      </c>
      <c r="E826" s="175">
        <v>3</v>
      </c>
      <c r="F826" s="175">
        <v>0</v>
      </c>
      <c r="G826" s="176">
        <f>E826*F826</f>
        <v>0</v>
      </c>
      <c r="O826" s="170">
        <v>2</v>
      </c>
      <c r="AA826" s="146">
        <v>12</v>
      </c>
      <c r="AB826" s="146">
        <v>0</v>
      </c>
      <c r="AC826" s="146">
        <v>168</v>
      </c>
      <c r="AZ826" s="146">
        <v>2</v>
      </c>
      <c r="BA826" s="146">
        <f>IF(AZ826=1,G826,0)</f>
        <v>0</v>
      </c>
      <c r="BB826" s="146">
        <f>IF(AZ826=2,G826,0)</f>
        <v>0</v>
      </c>
      <c r="BC826" s="146">
        <f>IF(AZ826=3,G826,0)</f>
        <v>0</v>
      </c>
      <c r="BD826" s="146">
        <f>IF(AZ826=4,G826,0)</f>
        <v>0</v>
      </c>
      <c r="BE826" s="146">
        <f>IF(AZ826=5,G826,0)</f>
        <v>0</v>
      </c>
      <c r="CA826" s="170">
        <v>12</v>
      </c>
      <c r="CB826" s="170">
        <v>0</v>
      </c>
      <c r="CZ826" s="146">
        <v>0</v>
      </c>
    </row>
    <row r="827" spans="1:15" ht="12.75">
      <c r="A827" s="177"/>
      <c r="B827" s="179"/>
      <c r="C827" s="231" t="s">
        <v>95</v>
      </c>
      <c r="D827" s="232"/>
      <c r="E827" s="180">
        <v>0</v>
      </c>
      <c r="F827" s="181"/>
      <c r="G827" s="182"/>
      <c r="M827" s="178" t="s">
        <v>95</v>
      </c>
      <c r="O827" s="170"/>
    </row>
    <row r="828" spans="1:15" ht="12.75">
      <c r="A828" s="177"/>
      <c r="B828" s="179"/>
      <c r="C828" s="231" t="s">
        <v>89</v>
      </c>
      <c r="D828" s="232"/>
      <c r="E828" s="180">
        <v>0</v>
      </c>
      <c r="F828" s="181"/>
      <c r="G828" s="182"/>
      <c r="M828" s="178" t="s">
        <v>89</v>
      </c>
      <c r="O828" s="170"/>
    </row>
    <row r="829" spans="1:15" ht="12.75">
      <c r="A829" s="177"/>
      <c r="B829" s="179"/>
      <c r="C829" s="231" t="s">
        <v>804</v>
      </c>
      <c r="D829" s="232"/>
      <c r="E829" s="180">
        <v>3</v>
      </c>
      <c r="F829" s="181"/>
      <c r="G829" s="182"/>
      <c r="M829" s="178" t="s">
        <v>804</v>
      </c>
      <c r="O829" s="170"/>
    </row>
    <row r="830" spans="1:104" ht="22.5">
      <c r="A830" s="171">
        <v>172</v>
      </c>
      <c r="B830" s="172" t="s">
        <v>805</v>
      </c>
      <c r="C830" s="173" t="s">
        <v>806</v>
      </c>
      <c r="D830" s="174" t="s">
        <v>104</v>
      </c>
      <c r="E830" s="175">
        <v>4.5</v>
      </c>
      <c r="F830" s="175">
        <v>0</v>
      </c>
      <c r="G830" s="176">
        <f>E830*F830</f>
        <v>0</v>
      </c>
      <c r="O830" s="170">
        <v>2</v>
      </c>
      <c r="AA830" s="146">
        <v>12</v>
      </c>
      <c r="AB830" s="146">
        <v>0</v>
      </c>
      <c r="AC830" s="146">
        <v>169</v>
      </c>
      <c r="AZ830" s="146">
        <v>2</v>
      </c>
      <c r="BA830" s="146">
        <f>IF(AZ830=1,G830,0)</f>
        <v>0</v>
      </c>
      <c r="BB830" s="146">
        <f>IF(AZ830=2,G830,0)</f>
        <v>0</v>
      </c>
      <c r="BC830" s="146">
        <f>IF(AZ830=3,G830,0)</f>
        <v>0</v>
      </c>
      <c r="BD830" s="146">
        <f>IF(AZ830=4,G830,0)</f>
        <v>0</v>
      </c>
      <c r="BE830" s="146">
        <f>IF(AZ830=5,G830,0)</f>
        <v>0</v>
      </c>
      <c r="CA830" s="170">
        <v>12</v>
      </c>
      <c r="CB830" s="170">
        <v>0</v>
      </c>
      <c r="CZ830" s="146">
        <v>0</v>
      </c>
    </row>
    <row r="831" spans="1:15" ht="12.75">
      <c r="A831" s="177"/>
      <c r="B831" s="179"/>
      <c r="C831" s="231" t="s">
        <v>171</v>
      </c>
      <c r="D831" s="232"/>
      <c r="E831" s="180">
        <v>0</v>
      </c>
      <c r="F831" s="181"/>
      <c r="G831" s="182"/>
      <c r="M831" s="178" t="s">
        <v>171</v>
      </c>
      <c r="O831" s="170"/>
    </row>
    <row r="832" spans="1:15" ht="12.75">
      <c r="A832" s="177"/>
      <c r="B832" s="179"/>
      <c r="C832" s="231" t="s">
        <v>172</v>
      </c>
      <c r="D832" s="232"/>
      <c r="E832" s="180">
        <v>0</v>
      </c>
      <c r="F832" s="181"/>
      <c r="G832" s="182"/>
      <c r="M832" s="178" t="s">
        <v>172</v>
      </c>
      <c r="O832" s="170"/>
    </row>
    <row r="833" spans="1:15" ht="12.75">
      <c r="A833" s="177"/>
      <c r="B833" s="179"/>
      <c r="C833" s="231" t="s">
        <v>89</v>
      </c>
      <c r="D833" s="232"/>
      <c r="E833" s="180">
        <v>0</v>
      </c>
      <c r="F833" s="181"/>
      <c r="G833" s="182"/>
      <c r="M833" s="178" t="s">
        <v>89</v>
      </c>
      <c r="O833" s="170"/>
    </row>
    <row r="834" spans="1:15" ht="12.75">
      <c r="A834" s="177"/>
      <c r="B834" s="179"/>
      <c r="C834" s="231" t="s">
        <v>807</v>
      </c>
      <c r="D834" s="232"/>
      <c r="E834" s="180">
        <v>4.5</v>
      </c>
      <c r="F834" s="181"/>
      <c r="G834" s="182"/>
      <c r="M834" s="178" t="s">
        <v>807</v>
      </c>
      <c r="O834" s="170"/>
    </row>
    <row r="835" spans="1:104" ht="22.5">
      <c r="A835" s="171">
        <v>173</v>
      </c>
      <c r="B835" s="172" t="s">
        <v>808</v>
      </c>
      <c r="C835" s="173" t="s">
        <v>809</v>
      </c>
      <c r="D835" s="174" t="s">
        <v>482</v>
      </c>
      <c r="E835" s="175">
        <v>1</v>
      </c>
      <c r="F835" s="175">
        <v>0</v>
      </c>
      <c r="G835" s="176">
        <f>E835*F835</f>
        <v>0</v>
      </c>
      <c r="O835" s="170">
        <v>2</v>
      </c>
      <c r="AA835" s="146">
        <v>12</v>
      </c>
      <c r="AB835" s="146">
        <v>0</v>
      </c>
      <c r="AC835" s="146">
        <v>170</v>
      </c>
      <c r="AZ835" s="146">
        <v>2</v>
      </c>
      <c r="BA835" s="146">
        <f>IF(AZ835=1,G835,0)</f>
        <v>0</v>
      </c>
      <c r="BB835" s="146">
        <f>IF(AZ835=2,G835,0)</f>
        <v>0</v>
      </c>
      <c r="BC835" s="146">
        <f>IF(AZ835=3,G835,0)</f>
        <v>0</v>
      </c>
      <c r="BD835" s="146">
        <f>IF(AZ835=4,G835,0)</f>
        <v>0</v>
      </c>
      <c r="BE835" s="146">
        <f>IF(AZ835=5,G835,0)</f>
        <v>0</v>
      </c>
      <c r="CA835" s="170">
        <v>12</v>
      </c>
      <c r="CB835" s="170">
        <v>0</v>
      </c>
      <c r="CZ835" s="146">
        <v>0</v>
      </c>
    </row>
    <row r="836" spans="1:15" ht="12.75">
      <c r="A836" s="177"/>
      <c r="B836" s="179"/>
      <c r="C836" s="231" t="s">
        <v>113</v>
      </c>
      <c r="D836" s="232"/>
      <c r="E836" s="180">
        <v>0</v>
      </c>
      <c r="F836" s="181"/>
      <c r="G836" s="182"/>
      <c r="M836" s="178" t="s">
        <v>113</v>
      </c>
      <c r="O836" s="170"/>
    </row>
    <row r="837" spans="1:15" ht="12.75">
      <c r="A837" s="177"/>
      <c r="B837" s="179"/>
      <c r="C837" s="231" t="s">
        <v>810</v>
      </c>
      <c r="D837" s="232"/>
      <c r="E837" s="180">
        <v>1</v>
      </c>
      <c r="F837" s="181"/>
      <c r="G837" s="182"/>
      <c r="M837" s="178" t="s">
        <v>810</v>
      </c>
      <c r="O837" s="170"/>
    </row>
    <row r="838" spans="1:104" ht="22.5">
      <c r="A838" s="171">
        <v>174</v>
      </c>
      <c r="B838" s="172" t="s">
        <v>811</v>
      </c>
      <c r="C838" s="173" t="s">
        <v>812</v>
      </c>
      <c r="D838" s="174" t="s">
        <v>77</v>
      </c>
      <c r="E838" s="175">
        <v>1</v>
      </c>
      <c r="F838" s="175">
        <v>0</v>
      </c>
      <c r="G838" s="176">
        <f>E838*F838</f>
        <v>0</v>
      </c>
      <c r="O838" s="170">
        <v>2</v>
      </c>
      <c r="AA838" s="146">
        <v>3</v>
      </c>
      <c r="AB838" s="146">
        <v>7</v>
      </c>
      <c r="AC838" s="146" t="s">
        <v>811</v>
      </c>
      <c r="AZ838" s="146">
        <v>2</v>
      </c>
      <c r="BA838" s="146">
        <f>IF(AZ838=1,G838,0)</f>
        <v>0</v>
      </c>
      <c r="BB838" s="146">
        <f>IF(AZ838=2,G838,0)</f>
        <v>0</v>
      </c>
      <c r="BC838" s="146">
        <f>IF(AZ838=3,G838,0)</f>
        <v>0</v>
      </c>
      <c r="BD838" s="146">
        <f>IF(AZ838=4,G838,0)</f>
        <v>0</v>
      </c>
      <c r="BE838" s="146">
        <f>IF(AZ838=5,G838,0)</f>
        <v>0</v>
      </c>
      <c r="CA838" s="170">
        <v>3</v>
      </c>
      <c r="CB838" s="170">
        <v>7</v>
      </c>
      <c r="CZ838" s="146">
        <v>0</v>
      </c>
    </row>
    <row r="839" spans="1:15" ht="12.75">
      <c r="A839" s="177"/>
      <c r="B839" s="179"/>
      <c r="C839" s="231" t="s">
        <v>95</v>
      </c>
      <c r="D839" s="232"/>
      <c r="E839" s="180">
        <v>0</v>
      </c>
      <c r="F839" s="181"/>
      <c r="G839" s="182"/>
      <c r="M839" s="178" t="s">
        <v>95</v>
      </c>
      <c r="O839" s="170"/>
    </row>
    <row r="840" spans="1:15" ht="12.75">
      <c r="A840" s="177"/>
      <c r="B840" s="179"/>
      <c r="C840" s="231" t="s">
        <v>89</v>
      </c>
      <c r="D840" s="232"/>
      <c r="E840" s="180">
        <v>0</v>
      </c>
      <c r="F840" s="181"/>
      <c r="G840" s="182"/>
      <c r="M840" s="178" t="s">
        <v>89</v>
      </c>
      <c r="O840" s="170"/>
    </row>
    <row r="841" spans="1:15" ht="12.75">
      <c r="A841" s="177"/>
      <c r="B841" s="179"/>
      <c r="C841" s="231" t="s">
        <v>813</v>
      </c>
      <c r="D841" s="232"/>
      <c r="E841" s="180">
        <v>1</v>
      </c>
      <c r="F841" s="181"/>
      <c r="G841" s="182"/>
      <c r="M841" s="178" t="s">
        <v>813</v>
      </c>
      <c r="O841" s="170"/>
    </row>
    <row r="842" spans="1:104" ht="12.75">
      <c r="A842" s="171">
        <v>175</v>
      </c>
      <c r="B842" s="172" t="s">
        <v>814</v>
      </c>
      <c r="C842" s="173" t="s">
        <v>815</v>
      </c>
      <c r="D842" s="174" t="s">
        <v>383</v>
      </c>
      <c r="E842" s="175">
        <v>1</v>
      </c>
      <c r="F842" s="175">
        <v>0</v>
      </c>
      <c r="G842" s="176">
        <f>E842*F842</f>
        <v>0</v>
      </c>
      <c r="O842" s="170">
        <v>2</v>
      </c>
      <c r="AA842" s="146">
        <v>3</v>
      </c>
      <c r="AB842" s="146">
        <v>7</v>
      </c>
      <c r="AC842" s="146">
        <v>54917000</v>
      </c>
      <c r="AZ842" s="146">
        <v>2</v>
      </c>
      <c r="BA842" s="146">
        <f>IF(AZ842=1,G842,0)</f>
        <v>0</v>
      </c>
      <c r="BB842" s="146">
        <f>IF(AZ842=2,G842,0)</f>
        <v>0</v>
      </c>
      <c r="BC842" s="146">
        <f>IF(AZ842=3,G842,0)</f>
        <v>0</v>
      </c>
      <c r="BD842" s="146">
        <f>IF(AZ842=4,G842,0)</f>
        <v>0</v>
      </c>
      <c r="BE842" s="146">
        <f>IF(AZ842=5,G842,0)</f>
        <v>0</v>
      </c>
      <c r="CA842" s="170">
        <v>3</v>
      </c>
      <c r="CB842" s="170">
        <v>7</v>
      </c>
      <c r="CZ842" s="146">
        <v>0</v>
      </c>
    </row>
    <row r="843" spans="1:15" ht="12.75">
      <c r="A843" s="177"/>
      <c r="B843" s="179"/>
      <c r="C843" s="231" t="s">
        <v>729</v>
      </c>
      <c r="D843" s="232"/>
      <c r="E843" s="180">
        <v>0</v>
      </c>
      <c r="F843" s="181"/>
      <c r="G843" s="182"/>
      <c r="M843" s="178" t="s">
        <v>729</v>
      </c>
      <c r="O843" s="170"/>
    </row>
    <row r="844" spans="1:15" ht="12.75">
      <c r="A844" s="177"/>
      <c r="B844" s="179"/>
      <c r="C844" s="231" t="s">
        <v>730</v>
      </c>
      <c r="D844" s="232"/>
      <c r="E844" s="180">
        <v>1</v>
      </c>
      <c r="F844" s="181"/>
      <c r="G844" s="182"/>
      <c r="M844" s="178" t="s">
        <v>730</v>
      </c>
      <c r="O844" s="170"/>
    </row>
    <row r="845" spans="1:104" ht="12.75">
      <c r="A845" s="171">
        <v>176</v>
      </c>
      <c r="B845" s="172" t="s">
        <v>816</v>
      </c>
      <c r="C845" s="173" t="s">
        <v>817</v>
      </c>
      <c r="D845" s="174" t="s">
        <v>62</v>
      </c>
      <c r="E845" s="175">
        <v>0</v>
      </c>
      <c r="F845" s="175">
        <v>0</v>
      </c>
      <c r="G845" s="176">
        <f>E845*F845</f>
        <v>0</v>
      </c>
      <c r="O845" s="170">
        <v>2</v>
      </c>
      <c r="AA845" s="146">
        <v>1</v>
      </c>
      <c r="AB845" s="146">
        <v>7</v>
      </c>
      <c r="AC845" s="146">
        <v>7</v>
      </c>
      <c r="AZ845" s="146">
        <v>2</v>
      </c>
      <c r="BA845" s="146">
        <f>IF(AZ845=1,G845,0)</f>
        <v>0</v>
      </c>
      <c r="BB845" s="146">
        <f>IF(AZ845=2,G845,0)</f>
        <v>0</v>
      </c>
      <c r="BC845" s="146">
        <f>IF(AZ845=3,G845,0)</f>
        <v>0</v>
      </c>
      <c r="BD845" s="146">
        <f>IF(AZ845=4,G845,0)</f>
        <v>0</v>
      </c>
      <c r="BE845" s="146">
        <f>IF(AZ845=5,G845,0)</f>
        <v>0</v>
      </c>
      <c r="CA845" s="170">
        <v>1</v>
      </c>
      <c r="CB845" s="170">
        <v>7</v>
      </c>
      <c r="CZ845" s="146">
        <v>0</v>
      </c>
    </row>
    <row r="846" spans="1:57" ht="12.75">
      <c r="A846" s="183"/>
      <c r="B846" s="184" t="s">
        <v>78</v>
      </c>
      <c r="C846" s="185" t="str">
        <f>CONCATENATE(B744," ",C744)</f>
        <v>767 Konstrukce zámečnické</v>
      </c>
      <c r="D846" s="186"/>
      <c r="E846" s="187"/>
      <c r="F846" s="188"/>
      <c r="G846" s="189">
        <f>SUM(G744:G845)</f>
        <v>0</v>
      </c>
      <c r="O846" s="170">
        <v>4</v>
      </c>
      <c r="BA846" s="190">
        <f>SUM(BA744:BA845)</f>
        <v>0</v>
      </c>
      <c r="BB846" s="190">
        <f>SUM(BB744:BB845)</f>
        <v>0</v>
      </c>
      <c r="BC846" s="190">
        <f>SUM(BC744:BC845)</f>
        <v>0</v>
      </c>
      <c r="BD846" s="190">
        <f>SUM(BD744:BD845)</f>
        <v>0</v>
      </c>
      <c r="BE846" s="190">
        <f>SUM(BE744:BE845)</f>
        <v>0</v>
      </c>
    </row>
    <row r="847" spans="1:15" ht="12.75">
      <c r="A847" s="163" t="s">
        <v>74</v>
      </c>
      <c r="B847" s="164" t="s">
        <v>818</v>
      </c>
      <c r="C847" s="165" t="s">
        <v>819</v>
      </c>
      <c r="D847" s="166"/>
      <c r="E847" s="167"/>
      <c r="F847" s="167"/>
      <c r="G847" s="168"/>
      <c r="H847" s="169"/>
      <c r="I847" s="169"/>
      <c r="O847" s="170">
        <v>1</v>
      </c>
    </row>
    <row r="848" spans="1:104" ht="12.75">
      <c r="A848" s="171">
        <v>177</v>
      </c>
      <c r="B848" s="172" t="s">
        <v>820</v>
      </c>
      <c r="C848" s="173" t="s">
        <v>821</v>
      </c>
      <c r="D848" s="174" t="s">
        <v>383</v>
      </c>
      <c r="E848" s="175">
        <v>3</v>
      </c>
      <c r="F848" s="175">
        <v>0</v>
      </c>
      <c r="G848" s="176">
        <f>E848*F848</f>
        <v>0</v>
      </c>
      <c r="O848" s="170">
        <v>2</v>
      </c>
      <c r="AA848" s="146">
        <v>1</v>
      </c>
      <c r="AB848" s="146">
        <v>7</v>
      </c>
      <c r="AC848" s="146">
        <v>7</v>
      </c>
      <c r="AZ848" s="146">
        <v>2</v>
      </c>
      <c r="BA848" s="146">
        <f>IF(AZ848=1,G848,0)</f>
        <v>0</v>
      </c>
      <c r="BB848" s="146">
        <f>IF(AZ848=2,G848,0)</f>
        <v>0</v>
      </c>
      <c r="BC848" s="146">
        <f>IF(AZ848=3,G848,0)</f>
        <v>0</v>
      </c>
      <c r="BD848" s="146">
        <f>IF(AZ848=4,G848,0)</f>
        <v>0</v>
      </c>
      <c r="BE848" s="146">
        <f>IF(AZ848=5,G848,0)</f>
        <v>0</v>
      </c>
      <c r="CA848" s="170">
        <v>1</v>
      </c>
      <c r="CB848" s="170">
        <v>7</v>
      </c>
      <c r="CZ848" s="146">
        <v>0</v>
      </c>
    </row>
    <row r="849" spans="1:15" ht="12.75">
      <c r="A849" s="177"/>
      <c r="B849" s="179"/>
      <c r="C849" s="231" t="s">
        <v>397</v>
      </c>
      <c r="D849" s="232"/>
      <c r="E849" s="180">
        <v>0</v>
      </c>
      <c r="F849" s="181"/>
      <c r="G849" s="182"/>
      <c r="M849" s="178" t="s">
        <v>397</v>
      </c>
      <c r="O849" s="170"/>
    </row>
    <row r="850" spans="1:15" ht="12.75">
      <c r="A850" s="177"/>
      <c r="B850" s="179"/>
      <c r="C850" s="231" t="s">
        <v>822</v>
      </c>
      <c r="D850" s="232"/>
      <c r="E850" s="180">
        <v>1</v>
      </c>
      <c r="F850" s="181"/>
      <c r="G850" s="182"/>
      <c r="M850" s="178" t="s">
        <v>822</v>
      </c>
      <c r="O850" s="170"/>
    </row>
    <row r="851" spans="1:15" ht="12.75">
      <c r="A851" s="177"/>
      <c r="B851" s="179"/>
      <c r="C851" s="231" t="s">
        <v>823</v>
      </c>
      <c r="D851" s="232"/>
      <c r="E851" s="180">
        <v>2</v>
      </c>
      <c r="F851" s="181"/>
      <c r="G851" s="182"/>
      <c r="M851" s="178" t="s">
        <v>823</v>
      </c>
      <c r="O851" s="170"/>
    </row>
    <row r="852" spans="1:104" ht="12.75">
      <c r="A852" s="171">
        <v>178</v>
      </c>
      <c r="B852" s="172" t="s">
        <v>824</v>
      </c>
      <c r="C852" s="173" t="s">
        <v>825</v>
      </c>
      <c r="D852" s="174" t="s">
        <v>104</v>
      </c>
      <c r="E852" s="175">
        <v>447.74</v>
      </c>
      <c r="F852" s="175">
        <v>0</v>
      </c>
      <c r="G852" s="176">
        <f>E852*F852</f>
        <v>0</v>
      </c>
      <c r="O852" s="170">
        <v>2</v>
      </c>
      <c r="AA852" s="146">
        <v>1</v>
      </c>
      <c r="AB852" s="146">
        <v>7</v>
      </c>
      <c r="AC852" s="146">
        <v>7</v>
      </c>
      <c r="AZ852" s="146">
        <v>2</v>
      </c>
      <c r="BA852" s="146">
        <f>IF(AZ852=1,G852,0)</f>
        <v>0</v>
      </c>
      <c r="BB852" s="146">
        <f>IF(AZ852=2,G852,0)</f>
        <v>0</v>
      </c>
      <c r="BC852" s="146">
        <f>IF(AZ852=3,G852,0)</f>
        <v>0</v>
      </c>
      <c r="BD852" s="146">
        <f>IF(AZ852=4,G852,0)</f>
        <v>0</v>
      </c>
      <c r="BE852" s="146">
        <f>IF(AZ852=5,G852,0)</f>
        <v>0</v>
      </c>
      <c r="CA852" s="170">
        <v>1</v>
      </c>
      <c r="CB852" s="170">
        <v>7</v>
      </c>
      <c r="CZ852" s="146">
        <v>0</v>
      </c>
    </row>
    <row r="853" spans="1:15" ht="12.75">
      <c r="A853" s="177"/>
      <c r="B853" s="179"/>
      <c r="C853" s="231" t="s">
        <v>230</v>
      </c>
      <c r="D853" s="232"/>
      <c r="E853" s="180">
        <v>0</v>
      </c>
      <c r="F853" s="181"/>
      <c r="G853" s="182"/>
      <c r="M853" s="178" t="s">
        <v>230</v>
      </c>
      <c r="O853" s="170"/>
    </row>
    <row r="854" spans="1:15" ht="12.75">
      <c r="A854" s="177"/>
      <c r="B854" s="179"/>
      <c r="C854" s="231" t="s">
        <v>89</v>
      </c>
      <c r="D854" s="232"/>
      <c r="E854" s="180">
        <v>0</v>
      </c>
      <c r="F854" s="181"/>
      <c r="G854" s="182"/>
      <c r="M854" s="178" t="s">
        <v>89</v>
      </c>
      <c r="O854" s="170"/>
    </row>
    <row r="855" spans="1:15" ht="22.5">
      <c r="A855" s="177"/>
      <c r="B855" s="179"/>
      <c r="C855" s="231" t="s">
        <v>826</v>
      </c>
      <c r="D855" s="232"/>
      <c r="E855" s="180">
        <v>17.88</v>
      </c>
      <c r="F855" s="181"/>
      <c r="G855" s="182"/>
      <c r="M855" s="178" t="s">
        <v>826</v>
      </c>
      <c r="O855" s="170"/>
    </row>
    <row r="856" spans="1:15" ht="12.75">
      <c r="A856" s="177"/>
      <c r="B856" s="179"/>
      <c r="C856" s="231" t="s">
        <v>233</v>
      </c>
      <c r="D856" s="232"/>
      <c r="E856" s="180">
        <v>0</v>
      </c>
      <c r="F856" s="181"/>
      <c r="G856" s="182"/>
      <c r="M856" s="178" t="s">
        <v>233</v>
      </c>
      <c r="O856" s="170"/>
    </row>
    <row r="857" spans="1:15" ht="12.75">
      <c r="A857" s="177"/>
      <c r="B857" s="179"/>
      <c r="C857" s="231" t="s">
        <v>89</v>
      </c>
      <c r="D857" s="232"/>
      <c r="E857" s="180">
        <v>0</v>
      </c>
      <c r="F857" s="181"/>
      <c r="G857" s="182"/>
      <c r="M857" s="178" t="s">
        <v>89</v>
      </c>
      <c r="O857" s="170"/>
    </row>
    <row r="858" spans="1:15" ht="22.5">
      <c r="A858" s="177"/>
      <c r="B858" s="179"/>
      <c r="C858" s="231" t="s">
        <v>826</v>
      </c>
      <c r="D858" s="232"/>
      <c r="E858" s="180">
        <v>17.88</v>
      </c>
      <c r="F858" s="181"/>
      <c r="G858" s="182"/>
      <c r="M858" s="178" t="s">
        <v>826</v>
      </c>
      <c r="O858" s="170"/>
    </row>
    <row r="859" spans="1:15" ht="12.75">
      <c r="A859" s="177"/>
      <c r="B859" s="179"/>
      <c r="C859" s="231" t="s">
        <v>397</v>
      </c>
      <c r="D859" s="232"/>
      <c r="E859" s="180">
        <v>0</v>
      </c>
      <c r="F859" s="181"/>
      <c r="G859" s="182"/>
      <c r="M859" s="178" t="s">
        <v>397</v>
      </c>
      <c r="O859" s="170"/>
    </row>
    <row r="860" spans="1:15" ht="12.75">
      <c r="A860" s="177"/>
      <c r="B860" s="179"/>
      <c r="C860" s="231" t="s">
        <v>827</v>
      </c>
      <c r="D860" s="232"/>
      <c r="E860" s="180">
        <v>143.04</v>
      </c>
      <c r="F860" s="181"/>
      <c r="G860" s="182"/>
      <c r="M860" s="178" t="s">
        <v>827</v>
      </c>
      <c r="O860" s="170"/>
    </row>
    <row r="861" spans="1:15" ht="12.75">
      <c r="A861" s="177"/>
      <c r="B861" s="179"/>
      <c r="C861" s="231" t="s">
        <v>828</v>
      </c>
      <c r="D861" s="232"/>
      <c r="E861" s="180">
        <v>17.88</v>
      </c>
      <c r="F861" s="181"/>
      <c r="G861" s="182"/>
      <c r="M861" s="178" t="s">
        <v>828</v>
      </c>
      <c r="O861" s="170"/>
    </row>
    <row r="862" spans="1:15" ht="12.75">
      <c r="A862" s="177"/>
      <c r="B862" s="179"/>
      <c r="C862" s="231" t="s">
        <v>829</v>
      </c>
      <c r="D862" s="232"/>
      <c r="E862" s="180">
        <v>196.68</v>
      </c>
      <c r="F862" s="181"/>
      <c r="G862" s="182"/>
      <c r="M862" s="178" t="s">
        <v>829</v>
      </c>
      <c r="O862" s="170"/>
    </row>
    <row r="863" spans="1:15" ht="12.75">
      <c r="A863" s="177"/>
      <c r="B863" s="179"/>
      <c r="C863" s="231" t="s">
        <v>830</v>
      </c>
      <c r="D863" s="232"/>
      <c r="E863" s="180">
        <v>17.88</v>
      </c>
      <c r="F863" s="181"/>
      <c r="G863" s="182"/>
      <c r="M863" s="178" t="s">
        <v>830</v>
      </c>
      <c r="O863" s="170"/>
    </row>
    <row r="864" spans="1:15" ht="12.75">
      <c r="A864" s="177"/>
      <c r="B864" s="179"/>
      <c r="C864" s="231" t="s">
        <v>831</v>
      </c>
      <c r="D864" s="232"/>
      <c r="E864" s="180">
        <v>18.9</v>
      </c>
      <c r="F864" s="181"/>
      <c r="G864" s="182"/>
      <c r="M864" s="178" t="s">
        <v>831</v>
      </c>
      <c r="O864" s="170"/>
    </row>
    <row r="865" spans="1:15" ht="12.75">
      <c r="A865" s="177"/>
      <c r="B865" s="179"/>
      <c r="C865" s="231" t="s">
        <v>832</v>
      </c>
      <c r="D865" s="232"/>
      <c r="E865" s="180">
        <v>7.54</v>
      </c>
      <c r="F865" s="181"/>
      <c r="G865" s="182"/>
      <c r="M865" s="178" t="s">
        <v>832</v>
      </c>
      <c r="O865" s="170"/>
    </row>
    <row r="866" spans="1:15" ht="12.75">
      <c r="A866" s="177"/>
      <c r="B866" s="179"/>
      <c r="C866" s="231" t="s">
        <v>833</v>
      </c>
      <c r="D866" s="232"/>
      <c r="E866" s="180">
        <v>10.06</v>
      </c>
      <c r="F866" s="181"/>
      <c r="G866" s="182"/>
      <c r="M866" s="178" t="s">
        <v>833</v>
      </c>
      <c r="O866" s="170"/>
    </row>
    <row r="867" spans="1:104" ht="22.5">
      <c r="A867" s="171">
        <v>179</v>
      </c>
      <c r="B867" s="204" t="s">
        <v>834</v>
      </c>
      <c r="C867" s="205" t="s">
        <v>835</v>
      </c>
      <c r="D867" s="206" t="s">
        <v>77</v>
      </c>
      <c r="E867" s="175">
        <v>16</v>
      </c>
      <c r="F867" s="175">
        <v>0</v>
      </c>
      <c r="G867" s="176">
        <f>E867*F867</f>
        <v>0</v>
      </c>
      <c r="O867" s="170">
        <v>2</v>
      </c>
      <c r="AA867" s="146">
        <v>3</v>
      </c>
      <c r="AB867" s="146">
        <v>7</v>
      </c>
      <c r="AC867" s="146" t="s">
        <v>834</v>
      </c>
      <c r="AZ867" s="146">
        <v>2</v>
      </c>
      <c r="BA867" s="146">
        <f>IF(AZ867=1,G867,0)</f>
        <v>0</v>
      </c>
      <c r="BB867" s="146">
        <f>IF(AZ867=2,G867,0)</f>
        <v>0</v>
      </c>
      <c r="BC867" s="146">
        <f>IF(AZ867=3,G867,0)</f>
        <v>0</v>
      </c>
      <c r="BD867" s="146">
        <f>IF(AZ867=4,G867,0)</f>
        <v>0</v>
      </c>
      <c r="BE867" s="146">
        <f>IF(AZ867=5,G867,0)</f>
        <v>0</v>
      </c>
      <c r="CA867" s="170">
        <v>3</v>
      </c>
      <c r="CB867" s="170">
        <v>7</v>
      </c>
      <c r="CZ867" s="146">
        <v>0</v>
      </c>
    </row>
    <row r="868" spans="1:15" ht="12.75">
      <c r="A868" s="177"/>
      <c r="B868" s="179"/>
      <c r="C868" s="231" t="s">
        <v>836</v>
      </c>
      <c r="D868" s="232"/>
      <c r="E868" s="180">
        <v>0</v>
      </c>
      <c r="F868" s="181"/>
      <c r="G868" s="182"/>
      <c r="M868" s="178" t="s">
        <v>836</v>
      </c>
      <c r="O868" s="170"/>
    </row>
    <row r="869" spans="1:15" ht="12.75">
      <c r="A869" s="177"/>
      <c r="B869" s="179"/>
      <c r="C869" s="231" t="s">
        <v>837</v>
      </c>
      <c r="D869" s="232"/>
      <c r="E869" s="180">
        <v>0</v>
      </c>
      <c r="F869" s="181"/>
      <c r="G869" s="182"/>
      <c r="M869" s="178" t="s">
        <v>837</v>
      </c>
      <c r="O869" s="170"/>
    </row>
    <row r="870" spans="1:15" ht="12.75">
      <c r="A870" s="177"/>
      <c r="B870" s="179"/>
      <c r="C870" s="231" t="s">
        <v>838</v>
      </c>
      <c r="D870" s="232"/>
      <c r="E870" s="180">
        <v>0</v>
      </c>
      <c r="F870" s="181"/>
      <c r="G870" s="182"/>
      <c r="M870" s="178" t="s">
        <v>838</v>
      </c>
      <c r="O870" s="170"/>
    </row>
    <row r="871" spans="1:15" ht="12.75">
      <c r="A871" s="177"/>
      <c r="B871" s="179"/>
      <c r="C871" s="231" t="s">
        <v>839</v>
      </c>
      <c r="D871" s="232"/>
      <c r="E871" s="180">
        <v>0</v>
      </c>
      <c r="F871" s="181"/>
      <c r="G871" s="182"/>
      <c r="M871" s="178" t="s">
        <v>839</v>
      </c>
      <c r="O871" s="170"/>
    </row>
    <row r="872" spans="1:15" ht="12.75">
      <c r="A872" s="177"/>
      <c r="B872" s="179"/>
      <c r="C872" s="231" t="s">
        <v>840</v>
      </c>
      <c r="D872" s="232"/>
      <c r="E872" s="180">
        <v>0</v>
      </c>
      <c r="F872" s="181"/>
      <c r="G872" s="182"/>
      <c r="M872" s="178" t="s">
        <v>840</v>
      </c>
      <c r="O872" s="170"/>
    </row>
    <row r="873" spans="1:15" ht="12.75">
      <c r="A873" s="177"/>
      <c r="B873" s="179"/>
      <c r="C873" s="231" t="s">
        <v>841</v>
      </c>
      <c r="D873" s="232"/>
      <c r="E873" s="180">
        <v>0</v>
      </c>
      <c r="F873" s="181"/>
      <c r="G873" s="182"/>
      <c r="M873" s="178" t="s">
        <v>841</v>
      </c>
      <c r="O873" s="170"/>
    </row>
    <row r="874" spans="1:15" ht="12.75">
      <c r="A874" s="177"/>
      <c r="B874" s="179"/>
      <c r="C874" s="231" t="s">
        <v>754</v>
      </c>
      <c r="D874" s="232"/>
      <c r="E874" s="180">
        <v>0</v>
      </c>
      <c r="F874" s="181"/>
      <c r="G874" s="182"/>
      <c r="M874" s="178" t="s">
        <v>754</v>
      </c>
      <c r="O874" s="170"/>
    </row>
    <row r="875" spans="1:15" ht="22.5">
      <c r="A875" s="177"/>
      <c r="B875" s="179"/>
      <c r="C875" s="231" t="s">
        <v>755</v>
      </c>
      <c r="D875" s="232"/>
      <c r="E875" s="180">
        <v>0</v>
      </c>
      <c r="F875" s="181"/>
      <c r="G875" s="182"/>
      <c r="M875" s="178" t="s">
        <v>755</v>
      </c>
      <c r="O875" s="170"/>
    </row>
    <row r="876" spans="1:15" ht="12.75">
      <c r="A876" s="177"/>
      <c r="B876" s="179"/>
      <c r="C876" s="231" t="s">
        <v>397</v>
      </c>
      <c r="D876" s="232"/>
      <c r="E876" s="180">
        <v>0</v>
      </c>
      <c r="F876" s="181"/>
      <c r="G876" s="182"/>
      <c r="M876" s="178" t="s">
        <v>397</v>
      </c>
      <c r="O876" s="170"/>
    </row>
    <row r="877" spans="1:15" ht="12.75">
      <c r="A877" s="177"/>
      <c r="B877" s="179"/>
      <c r="C877" s="231" t="s">
        <v>842</v>
      </c>
      <c r="D877" s="232"/>
      <c r="E877" s="180">
        <v>16</v>
      </c>
      <c r="F877" s="181"/>
      <c r="G877" s="182"/>
      <c r="M877" s="178" t="s">
        <v>842</v>
      </c>
      <c r="O877" s="170"/>
    </row>
    <row r="878" spans="1:104" ht="22.5">
      <c r="A878" s="171">
        <v>180</v>
      </c>
      <c r="B878" s="204" t="s">
        <v>843</v>
      </c>
      <c r="C878" s="205" t="s">
        <v>844</v>
      </c>
      <c r="D878" s="206" t="s">
        <v>77</v>
      </c>
      <c r="E878" s="175">
        <v>2</v>
      </c>
      <c r="F878" s="175">
        <v>0</v>
      </c>
      <c r="G878" s="176">
        <f>E878*F878</f>
        <v>0</v>
      </c>
      <c r="O878" s="170">
        <v>2</v>
      </c>
      <c r="AA878" s="146">
        <v>3</v>
      </c>
      <c r="AB878" s="146">
        <v>7</v>
      </c>
      <c r="AC878" s="146" t="s">
        <v>843</v>
      </c>
      <c r="AZ878" s="146">
        <v>2</v>
      </c>
      <c r="BA878" s="146">
        <f>IF(AZ878=1,G878,0)</f>
        <v>0</v>
      </c>
      <c r="BB878" s="146">
        <f>IF(AZ878=2,G878,0)</f>
        <v>0</v>
      </c>
      <c r="BC878" s="146">
        <f>IF(AZ878=3,G878,0)</f>
        <v>0</v>
      </c>
      <c r="BD878" s="146">
        <f>IF(AZ878=4,G878,0)</f>
        <v>0</v>
      </c>
      <c r="BE878" s="146">
        <f>IF(AZ878=5,G878,0)</f>
        <v>0</v>
      </c>
      <c r="CA878" s="170">
        <v>3</v>
      </c>
      <c r="CB878" s="170">
        <v>7</v>
      </c>
      <c r="CZ878" s="146">
        <v>0</v>
      </c>
    </row>
    <row r="879" spans="1:15" ht="12.75">
      <c r="A879" s="177"/>
      <c r="B879" s="179"/>
      <c r="C879" s="231" t="s">
        <v>836</v>
      </c>
      <c r="D879" s="232"/>
      <c r="E879" s="180">
        <v>0</v>
      </c>
      <c r="F879" s="181"/>
      <c r="G879" s="182"/>
      <c r="M879" s="178" t="s">
        <v>836</v>
      </c>
      <c r="O879" s="170"/>
    </row>
    <row r="880" spans="1:15" ht="22.5">
      <c r="A880" s="177"/>
      <c r="B880" s="179"/>
      <c r="C880" s="231" t="s">
        <v>845</v>
      </c>
      <c r="D880" s="232"/>
      <c r="E880" s="180">
        <v>0</v>
      </c>
      <c r="F880" s="181"/>
      <c r="G880" s="182"/>
      <c r="M880" s="178" t="s">
        <v>845</v>
      </c>
      <c r="O880" s="170"/>
    </row>
    <row r="881" spans="1:15" ht="12.75">
      <c r="A881" s="177"/>
      <c r="B881" s="179"/>
      <c r="C881" s="231" t="s">
        <v>846</v>
      </c>
      <c r="D881" s="232"/>
      <c r="E881" s="180">
        <v>0</v>
      </c>
      <c r="F881" s="181"/>
      <c r="G881" s="182"/>
      <c r="M881" s="178" t="s">
        <v>846</v>
      </c>
      <c r="O881" s="170"/>
    </row>
    <row r="882" spans="1:15" ht="12.75">
      <c r="A882" s="177"/>
      <c r="B882" s="179"/>
      <c r="C882" s="231" t="s">
        <v>838</v>
      </c>
      <c r="D882" s="232"/>
      <c r="E882" s="180">
        <v>0</v>
      </c>
      <c r="F882" s="181"/>
      <c r="G882" s="182"/>
      <c r="M882" s="178" t="s">
        <v>838</v>
      </c>
      <c r="O882" s="170"/>
    </row>
    <row r="883" spans="1:15" ht="12.75">
      <c r="A883" s="177"/>
      <c r="B883" s="179"/>
      <c r="C883" s="231" t="s">
        <v>839</v>
      </c>
      <c r="D883" s="232"/>
      <c r="E883" s="180">
        <v>0</v>
      </c>
      <c r="F883" s="181"/>
      <c r="G883" s="182"/>
      <c r="M883" s="178" t="s">
        <v>839</v>
      </c>
      <c r="O883" s="170"/>
    </row>
    <row r="884" spans="1:15" ht="12.75">
      <c r="A884" s="177"/>
      <c r="B884" s="179"/>
      <c r="C884" s="231" t="s">
        <v>840</v>
      </c>
      <c r="D884" s="232"/>
      <c r="E884" s="180">
        <v>0</v>
      </c>
      <c r="F884" s="181"/>
      <c r="G884" s="182"/>
      <c r="M884" s="178" t="s">
        <v>840</v>
      </c>
      <c r="O884" s="170"/>
    </row>
    <row r="885" spans="1:15" ht="12.75">
      <c r="A885" s="177"/>
      <c r="B885" s="179"/>
      <c r="C885" s="231" t="s">
        <v>841</v>
      </c>
      <c r="D885" s="232"/>
      <c r="E885" s="180">
        <v>0</v>
      </c>
      <c r="F885" s="181"/>
      <c r="G885" s="182"/>
      <c r="M885" s="178" t="s">
        <v>841</v>
      </c>
      <c r="O885" s="170"/>
    </row>
    <row r="886" spans="1:15" ht="12.75">
      <c r="A886" s="177"/>
      <c r="B886" s="179"/>
      <c r="C886" s="231" t="s">
        <v>754</v>
      </c>
      <c r="D886" s="232"/>
      <c r="E886" s="180">
        <v>0</v>
      </c>
      <c r="F886" s="181"/>
      <c r="G886" s="182"/>
      <c r="M886" s="178" t="s">
        <v>754</v>
      </c>
      <c r="O886" s="170"/>
    </row>
    <row r="887" spans="1:15" ht="22.5">
      <c r="A887" s="177"/>
      <c r="B887" s="179"/>
      <c r="C887" s="231" t="s">
        <v>755</v>
      </c>
      <c r="D887" s="232"/>
      <c r="E887" s="180">
        <v>0</v>
      </c>
      <c r="F887" s="181"/>
      <c r="G887" s="182"/>
      <c r="M887" s="178" t="s">
        <v>755</v>
      </c>
      <c r="O887" s="170"/>
    </row>
    <row r="888" spans="1:15" ht="12.75">
      <c r="A888" s="177"/>
      <c r="B888" s="179"/>
      <c r="C888" s="231" t="s">
        <v>397</v>
      </c>
      <c r="D888" s="232"/>
      <c r="E888" s="180">
        <v>0</v>
      </c>
      <c r="F888" s="181"/>
      <c r="G888" s="182"/>
      <c r="M888" s="178" t="s">
        <v>397</v>
      </c>
      <c r="O888" s="170"/>
    </row>
    <row r="889" spans="1:15" ht="12.75">
      <c r="A889" s="177"/>
      <c r="B889" s="179"/>
      <c r="C889" s="231" t="s">
        <v>847</v>
      </c>
      <c r="D889" s="232"/>
      <c r="E889" s="180">
        <v>2</v>
      </c>
      <c r="F889" s="181"/>
      <c r="G889" s="182"/>
      <c r="M889" s="178" t="s">
        <v>847</v>
      </c>
      <c r="O889" s="170"/>
    </row>
    <row r="890" spans="1:104" ht="22.5">
      <c r="A890" s="171">
        <v>181</v>
      </c>
      <c r="B890" s="204" t="s">
        <v>848</v>
      </c>
      <c r="C890" s="205" t="s">
        <v>849</v>
      </c>
      <c r="D890" s="206" t="s">
        <v>77</v>
      </c>
      <c r="E890" s="175">
        <v>25</v>
      </c>
      <c r="F890" s="175">
        <v>0</v>
      </c>
      <c r="G890" s="176">
        <f>E890*F890</f>
        <v>0</v>
      </c>
      <c r="I890" s="207" t="s">
        <v>1039</v>
      </c>
      <c r="O890" s="170">
        <v>2</v>
      </c>
      <c r="AA890" s="146">
        <v>3</v>
      </c>
      <c r="AB890" s="146">
        <v>7</v>
      </c>
      <c r="AC890" s="146" t="s">
        <v>848</v>
      </c>
      <c r="AZ890" s="146">
        <v>2</v>
      </c>
      <c r="BA890" s="146">
        <f>IF(AZ890=1,G890,0)</f>
        <v>0</v>
      </c>
      <c r="BB890" s="146">
        <f>IF(AZ890=2,G890,0)</f>
        <v>0</v>
      </c>
      <c r="BC890" s="146">
        <f>IF(AZ890=3,G890,0)</f>
        <v>0</v>
      </c>
      <c r="BD890" s="146">
        <f>IF(AZ890=4,G890,0)</f>
        <v>0</v>
      </c>
      <c r="BE890" s="146">
        <f>IF(AZ890=5,G890,0)</f>
        <v>0</v>
      </c>
      <c r="CA890" s="170">
        <v>3</v>
      </c>
      <c r="CB890" s="170">
        <v>7</v>
      </c>
      <c r="CZ890" s="146">
        <v>0</v>
      </c>
    </row>
    <row r="891" spans="1:15" ht="12.75">
      <c r="A891" s="177"/>
      <c r="B891" s="179"/>
      <c r="C891" s="231" t="s">
        <v>836</v>
      </c>
      <c r="D891" s="232"/>
      <c r="E891" s="180">
        <v>0</v>
      </c>
      <c r="F891" s="181"/>
      <c r="G891" s="182"/>
      <c r="M891" s="178" t="s">
        <v>836</v>
      </c>
      <c r="O891" s="170"/>
    </row>
    <row r="892" spans="1:15" ht="12.75">
      <c r="A892" s="177"/>
      <c r="B892" s="179"/>
      <c r="C892" s="231" t="s">
        <v>837</v>
      </c>
      <c r="D892" s="232"/>
      <c r="E892" s="180">
        <v>0</v>
      </c>
      <c r="F892" s="181"/>
      <c r="G892" s="182"/>
      <c r="M892" s="178" t="s">
        <v>837</v>
      </c>
      <c r="O892" s="170"/>
    </row>
    <row r="893" spans="1:15" ht="12.75">
      <c r="A893" s="177"/>
      <c r="B893" s="179"/>
      <c r="C893" s="231" t="s">
        <v>838</v>
      </c>
      <c r="D893" s="232"/>
      <c r="E893" s="180">
        <v>0</v>
      </c>
      <c r="F893" s="181"/>
      <c r="G893" s="182"/>
      <c r="M893" s="178" t="s">
        <v>838</v>
      </c>
      <c r="O893" s="170"/>
    </row>
    <row r="894" spans="1:15" ht="12.75">
      <c r="A894" s="177"/>
      <c r="B894" s="179"/>
      <c r="C894" s="231" t="s">
        <v>839</v>
      </c>
      <c r="D894" s="232"/>
      <c r="E894" s="180">
        <v>0</v>
      </c>
      <c r="F894" s="181"/>
      <c r="G894" s="182"/>
      <c r="M894" s="178" t="s">
        <v>839</v>
      </c>
      <c r="O894" s="170"/>
    </row>
    <row r="895" spans="1:15" ht="12.75">
      <c r="A895" s="177"/>
      <c r="B895" s="179"/>
      <c r="C895" s="231" t="s">
        <v>840</v>
      </c>
      <c r="D895" s="232"/>
      <c r="E895" s="180">
        <v>0</v>
      </c>
      <c r="F895" s="181"/>
      <c r="G895" s="182"/>
      <c r="M895" s="178" t="s">
        <v>840</v>
      </c>
      <c r="O895" s="170"/>
    </row>
    <row r="896" spans="1:15" ht="12.75">
      <c r="A896" s="177"/>
      <c r="B896" s="179"/>
      <c r="C896" s="231" t="s">
        <v>841</v>
      </c>
      <c r="D896" s="232"/>
      <c r="E896" s="180">
        <v>0</v>
      </c>
      <c r="F896" s="181"/>
      <c r="G896" s="182"/>
      <c r="M896" s="178" t="s">
        <v>841</v>
      </c>
      <c r="O896" s="170"/>
    </row>
    <row r="897" spans="1:15" ht="12.75">
      <c r="A897" s="177"/>
      <c r="B897" s="179"/>
      <c r="C897" s="231" t="s">
        <v>754</v>
      </c>
      <c r="D897" s="232"/>
      <c r="E897" s="180">
        <v>0</v>
      </c>
      <c r="F897" s="181"/>
      <c r="G897" s="182"/>
      <c r="M897" s="178" t="s">
        <v>754</v>
      </c>
      <c r="O897" s="170"/>
    </row>
    <row r="898" spans="1:15" ht="22.5">
      <c r="A898" s="177"/>
      <c r="B898" s="179"/>
      <c r="C898" s="231" t="s">
        <v>755</v>
      </c>
      <c r="D898" s="232"/>
      <c r="E898" s="180">
        <v>0</v>
      </c>
      <c r="F898" s="181"/>
      <c r="G898" s="182"/>
      <c r="M898" s="178" t="s">
        <v>755</v>
      </c>
      <c r="O898" s="170"/>
    </row>
    <row r="899" spans="1:15" ht="12.75">
      <c r="A899" s="177"/>
      <c r="B899" s="179"/>
      <c r="C899" s="231" t="s">
        <v>397</v>
      </c>
      <c r="D899" s="232"/>
      <c r="E899" s="180">
        <v>0</v>
      </c>
      <c r="F899" s="181"/>
      <c r="G899" s="182"/>
      <c r="M899" s="178" t="s">
        <v>397</v>
      </c>
      <c r="O899" s="170"/>
    </row>
    <row r="900" spans="1:15" ht="12.75">
      <c r="A900" s="177"/>
      <c r="B900" s="179"/>
      <c r="C900" s="231" t="s">
        <v>850</v>
      </c>
      <c r="D900" s="232"/>
      <c r="E900" s="180">
        <v>22</v>
      </c>
      <c r="F900" s="181"/>
      <c r="G900" s="182"/>
      <c r="M900" s="178" t="s">
        <v>850</v>
      </c>
      <c r="O900" s="170"/>
    </row>
    <row r="901" spans="1:104" ht="22.5">
      <c r="A901" s="171">
        <v>182</v>
      </c>
      <c r="B901" s="204" t="s">
        <v>851</v>
      </c>
      <c r="C901" s="205" t="s">
        <v>852</v>
      </c>
      <c r="D901" s="206" t="s">
        <v>77</v>
      </c>
      <c r="E901" s="175">
        <v>2</v>
      </c>
      <c r="F901" s="175">
        <v>0</v>
      </c>
      <c r="G901" s="176">
        <f>E901*F901</f>
        <v>0</v>
      </c>
      <c r="O901" s="170">
        <v>2</v>
      </c>
      <c r="AA901" s="146">
        <v>3</v>
      </c>
      <c r="AB901" s="146">
        <v>7</v>
      </c>
      <c r="AC901" s="146" t="s">
        <v>851</v>
      </c>
      <c r="AZ901" s="146">
        <v>2</v>
      </c>
      <c r="BA901" s="146">
        <f>IF(AZ901=1,G901,0)</f>
        <v>0</v>
      </c>
      <c r="BB901" s="146">
        <f>IF(AZ901=2,G901,0)</f>
        <v>0</v>
      </c>
      <c r="BC901" s="146">
        <f>IF(AZ901=3,G901,0)</f>
        <v>0</v>
      </c>
      <c r="BD901" s="146">
        <f>IF(AZ901=4,G901,0)</f>
        <v>0</v>
      </c>
      <c r="BE901" s="146">
        <f>IF(AZ901=5,G901,0)</f>
        <v>0</v>
      </c>
      <c r="CA901" s="170">
        <v>3</v>
      </c>
      <c r="CB901" s="170">
        <v>7</v>
      </c>
      <c r="CZ901" s="146">
        <v>0</v>
      </c>
    </row>
    <row r="902" spans="1:15" ht="12.75">
      <c r="A902" s="177"/>
      <c r="B902" s="179"/>
      <c r="C902" s="231" t="s">
        <v>836</v>
      </c>
      <c r="D902" s="232"/>
      <c r="E902" s="180">
        <v>0</v>
      </c>
      <c r="F902" s="181"/>
      <c r="G902" s="182"/>
      <c r="M902" s="178" t="s">
        <v>836</v>
      </c>
      <c r="O902" s="170"/>
    </row>
    <row r="903" spans="1:15" ht="22.5">
      <c r="A903" s="177"/>
      <c r="B903" s="179"/>
      <c r="C903" s="231" t="s">
        <v>845</v>
      </c>
      <c r="D903" s="232"/>
      <c r="E903" s="180">
        <v>0</v>
      </c>
      <c r="F903" s="181"/>
      <c r="G903" s="182"/>
      <c r="M903" s="178" t="s">
        <v>845</v>
      </c>
      <c r="O903" s="170"/>
    </row>
    <row r="904" spans="1:15" ht="12.75">
      <c r="A904" s="177"/>
      <c r="B904" s="179"/>
      <c r="C904" s="231" t="s">
        <v>846</v>
      </c>
      <c r="D904" s="232"/>
      <c r="E904" s="180">
        <v>0</v>
      </c>
      <c r="F904" s="181"/>
      <c r="G904" s="182"/>
      <c r="M904" s="178" t="s">
        <v>846</v>
      </c>
      <c r="O904" s="170"/>
    </row>
    <row r="905" spans="1:15" ht="12.75">
      <c r="A905" s="177"/>
      <c r="B905" s="179"/>
      <c r="C905" s="231" t="s">
        <v>838</v>
      </c>
      <c r="D905" s="232"/>
      <c r="E905" s="180">
        <v>0</v>
      </c>
      <c r="F905" s="181"/>
      <c r="G905" s="182"/>
      <c r="M905" s="178" t="s">
        <v>838</v>
      </c>
      <c r="O905" s="170"/>
    </row>
    <row r="906" spans="1:15" ht="12.75">
      <c r="A906" s="177"/>
      <c r="B906" s="179"/>
      <c r="C906" s="231" t="s">
        <v>839</v>
      </c>
      <c r="D906" s="232"/>
      <c r="E906" s="180">
        <v>0</v>
      </c>
      <c r="F906" s="181"/>
      <c r="G906" s="182"/>
      <c r="M906" s="178" t="s">
        <v>839</v>
      </c>
      <c r="O906" s="170"/>
    </row>
    <row r="907" spans="1:15" ht="12.75">
      <c r="A907" s="177"/>
      <c r="B907" s="179"/>
      <c r="C907" s="231" t="s">
        <v>840</v>
      </c>
      <c r="D907" s="232"/>
      <c r="E907" s="180">
        <v>0</v>
      </c>
      <c r="F907" s="181"/>
      <c r="G907" s="182"/>
      <c r="M907" s="178" t="s">
        <v>840</v>
      </c>
      <c r="O907" s="170"/>
    </row>
    <row r="908" spans="1:15" ht="12.75">
      <c r="A908" s="177"/>
      <c r="B908" s="179"/>
      <c r="C908" s="231" t="s">
        <v>841</v>
      </c>
      <c r="D908" s="232"/>
      <c r="E908" s="180">
        <v>0</v>
      </c>
      <c r="F908" s="181"/>
      <c r="G908" s="182"/>
      <c r="M908" s="178" t="s">
        <v>841</v>
      </c>
      <c r="O908" s="170"/>
    </row>
    <row r="909" spans="1:15" ht="12.75">
      <c r="A909" s="177"/>
      <c r="B909" s="179"/>
      <c r="C909" s="231" t="s">
        <v>754</v>
      </c>
      <c r="D909" s="232"/>
      <c r="E909" s="180">
        <v>0</v>
      </c>
      <c r="F909" s="181"/>
      <c r="G909" s="182"/>
      <c r="M909" s="178" t="s">
        <v>754</v>
      </c>
      <c r="O909" s="170"/>
    </row>
    <row r="910" spans="1:15" ht="22.5">
      <c r="A910" s="177"/>
      <c r="B910" s="179"/>
      <c r="C910" s="231" t="s">
        <v>755</v>
      </c>
      <c r="D910" s="232"/>
      <c r="E910" s="180">
        <v>0</v>
      </c>
      <c r="F910" s="181"/>
      <c r="G910" s="182"/>
      <c r="M910" s="178" t="s">
        <v>755</v>
      </c>
      <c r="O910" s="170"/>
    </row>
    <row r="911" spans="1:15" ht="12.75">
      <c r="A911" s="177"/>
      <c r="B911" s="179"/>
      <c r="C911" s="231" t="s">
        <v>397</v>
      </c>
      <c r="D911" s="232"/>
      <c r="E911" s="180">
        <v>0</v>
      </c>
      <c r="F911" s="181"/>
      <c r="G911" s="182"/>
      <c r="M911" s="178" t="s">
        <v>397</v>
      </c>
      <c r="O911" s="170"/>
    </row>
    <row r="912" spans="1:15" ht="12.75">
      <c r="A912" s="177"/>
      <c r="B912" s="179"/>
      <c r="C912" s="231" t="s">
        <v>853</v>
      </c>
      <c r="D912" s="232"/>
      <c r="E912" s="180">
        <v>2</v>
      </c>
      <c r="F912" s="181"/>
      <c r="G912" s="182"/>
      <c r="M912" s="178" t="s">
        <v>853</v>
      </c>
      <c r="O912" s="170"/>
    </row>
    <row r="913" spans="1:104" ht="22.5">
      <c r="A913" s="171">
        <v>183</v>
      </c>
      <c r="B913" s="204" t="s">
        <v>854</v>
      </c>
      <c r="C913" s="205" t="s">
        <v>855</v>
      </c>
      <c r="D913" s="206" t="s">
        <v>77</v>
      </c>
      <c r="E913" s="175">
        <v>1</v>
      </c>
      <c r="F913" s="175">
        <v>0</v>
      </c>
      <c r="G913" s="176">
        <f>E913*F913</f>
        <v>0</v>
      </c>
      <c r="O913" s="170">
        <v>2</v>
      </c>
      <c r="AA913" s="146">
        <v>3</v>
      </c>
      <c r="AB913" s="146">
        <v>7</v>
      </c>
      <c r="AC913" s="146" t="s">
        <v>854</v>
      </c>
      <c r="AZ913" s="146">
        <v>2</v>
      </c>
      <c r="BA913" s="146">
        <f>IF(AZ913=1,G913,0)</f>
        <v>0</v>
      </c>
      <c r="BB913" s="146">
        <f>IF(AZ913=2,G913,0)</f>
        <v>0</v>
      </c>
      <c r="BC913" s="146">
        <f>IF(AZ913=3,G913,0)</f>
        <v>0</v>
      </c>
      <c r="BD913" s="146">
        <f>IF(AZ913=4,G913,0)</f>
        <v>0</v>
      </c>
      <c r="BE913" s="146">
        <f>IF(AZ913=5,G913,0)</f>
        <v>0</v>
      </c>
      <c r="CA913" s="170">
        <v>3</v>
      </c>
      <c r="CB913" s="170">
        <v>7</v>
      </c>
      <c r="CZ913" s="146">
        <v>0</v>
      </c>
    </row>
    <row r="914" spans="1:15" ht="12.75">
      <c r="A914" s="177"/>
      <c r="B914" s="179"/>
      <c r="C914" s="231" t="s">
        <v>856</v>
      </c>
      <c r="D914" s="232"/>
      <c r="E914" s="180">
        <v>0</v>
      </c>
      <c r="F914" s="181"/>
      <c r="G914" s="182"/>
      <c r="M914" s="178" t="s">
        <v>856</v>
      </c>
      <c r="O914" s="170"/>
    </row>
    <row r="915" spans="1:15" ht="22.5">
      <c r="A915" s="177"/>
      <c r="B915" s="179"/>
      <c r="C915" s="231" t="s">
        <v>845</v>
      </c>
      <c r="D915" s="232"/>
      <c r="E915" s="180">
        <v>0</v>
      </c>
      <c r="F915" s="181"/>
      <c r="G915" s="182"/>
      <c r="M915" s="178" t="s">
        <v>845</v>
      </c>
      <c r="O915" s="170"/>
    </row>
    <row r="916" spans="1:15" ht="12.75">
      <c r="A916" s="177"/>
      <c r="B916" s="179"/>
      <c r="C916" s="231" t="s">
        <v>846</v>
      </c>
      <c r="D916" s="232"/>
      <c r="E916" s="180">
        <v>0</v>
      </c>
      <c r="F916" s="181"/>
      <c r="G916" s="182"/>
      <c r="M916" s="178" t="s">
        <v>846</v>
      </c>
      <c r="O916" s="170"/>
    </row>
    <row r="917" spans="1:15" ht="22.5">
      <c r="A917" s="177"/>
      <c r="B917" s="179"/>
      <c r="C917" s="231" t="s">
        <v>857</v>
      </c>
      <c r="D917" s="232"/>
      <c r="E917" s="180">
        <v>0</v>
      </c>
      <c r="F917" s="181"/>
      <c r="G917" s="182"/>
      <c r="M917" s="178" t="s">
        <v>857</v>
      </c>
      <c r="O917" s="170"/>
    </row>
    <row r="918" spans="1:15" ht="12.75">
      <c r="A918" s="177"/>
      <c r="B918" s="179"/>
      <c r="C918" s="231" t="s">
        <v>839</v>
      </c>
      <c r="D918" s="232"/>
      <c r="E918" s="180">
        <v>0</v>
      </c>
      <c r="F918" s="181"/>
      <c r="G918" s="182"/>
      <c r="M918" s="178" t="s">
        <v>839</v>
      </c>
      <c r="O918" s="170"/>
    </row>
    <row r="919" spans="1:15" ht="12.75">
      <c r="A919" s="177"/>
      <c r="B919" s="179"/>
      <c r="C919" s="231" t="s">
        <v>840</v>
      </c>
      <c r="D919" s="232"/>
      <c r="E919" s="180">
        <v>0</v>
      </c>
      <c r="F919" s="181"/>
      <c r="G919" s="182"/>
      <c r="M919" s="178" t="s">
        <v>840</v>
      </c>
      <c r="O919" s="170"/>
    </row>
    <row r="920" spans="1:15" ht="12.75">
      <c r="A920" s="177"/>
      <c r="B920" s="179"/>
      <c r="C920" s="231" t="s">
        <v>858</v>
      </c>
      <c r="D920" s="232"/>
      <c r="E920" s="180">
        <v>0</v>
      </c>
      <c r="F920" s="181"/>
      <c r="G920" s="182"/>
      <c r="M920" s="178" t="s">
        <v>858</v>
      </c>
      <c r="O920" s="170"/>
    </row>
    <row r="921" spans="1:15" ht="12.75">
      <c r="A921" s="177"/>
      <c r="B921" s="179"/>
      <c r="C921" s="231" t="s">
        <v>751</v>
      </c>
      <c r="D921" s="232"/>
      <c r="E921" s="180">
        <v>0</v>
      </c>
      <c r="F921" s="181"/>
      <c r="G921" s="182"/>
      <c r="M921" s="178" t="s">
        <v>751</v>
      </c>
      <c r="O921" s="170"/>
    </row>
    <row r="922" spans="1:15" ht="12.75">
      <c r="A922" s="177"/>
      <c r="B922" s="179"/>
      <c r="C922" s="231" t="s">
        <v>753</v>
      </c>
      <c r="D922" s="232"/>
      <c r="E922" s="180">
        <v>0</v>
      </c>
      <c r="F922" s="181"/>
      <c r="G922" s="182"/>
      <c r="M922" s="178" t="s">
        <v>753</v>
      </c>
      <c r="O922" s="170"/>
    </row>
    <row r="923" spans="1:15" ht="12.75">
      <c r="A923" s="177"/>
      <c r="B923" s="179"/>
      <c r="C923" s="231" t="s">
        <v>754</v>
      </c>
      <c r="D923" s="232"/>
      <c r="E923" s="180">
        <v>0</v>
      </c>
      <c r="F923" s="181"/>
      <c r="G923" s="182"/>
      <c r="M923" s="178" t="s">
        <v>754</v>
      </c>
      <c r="O923" s="170"/>
    </row>
    <row r="924" spans="1:15" ht="22.5">
      <c r="A924" s="177"/>
      <c r="B924" s="179"/>
      <c r="C924" s="231" t="s">
        <v>755</v>
      </c>
      <c r="D924" s="232"/>
      <c r="E924" s="180">
        <v>0</v>
      </c>
      <c r="F924" s="181"/>
      <c r="G924" s="182"/>
      <c r="M924" s="178" t="s">
        <v>755</v>
      </c>
      <c r="O924" s="170"/>
    </row>
    <row r="925" spans="1:15" ht="12.75">
      <c r="A925" s="177"/>
      <c r="B925" s="179"/>
      <c r="C925" s="231" t="s">
        <v>397</v>
      </c>
      <c r="D925" s="232"/>
      <c r="E925" s="180">
        <v>0</v>
      </c>
      <c r="F925" s="181"/>
      <c r="G925" s="182"/>
      <c r="M925" s="178" t="s">
        <v>397</v>
      </c>
      <c r="O925" s="170"/>
    </row>
    <row r="926" spans="1:15" ht="12.75">
      <c r="A926" s="177"/>
      <c r="B926" s="179"/>
      <c r="C926" s="231" t="s">
        <v>822</v>
      </c>
      <c r="D926" s="232"/>
      <c r="E926" s="180">
        <v>1</v>
      </c>
      <c r="F926" s="181"/>
      <c r="G926" s="182"/>
      <c r="M926" s="178" t="s">
        <v>822</v>
      </c>
      <c r="O926" s="170"/>
    </row>
    <row r="927" spans="1:104" ht="22.5">
      <c r="A927" s="171">
        <v>184</v>
      </c>
      <c r="B927" s="204" t="s">
        <v>859</v>
      </c>
      <c r="C927" s="205" t="s">
        <v>860</v>
      </c>
      <c r="D927" s="206" t="s">
        <v>77</v>
      </c>
      <c r="E927" s="175">
        <v>1</v>
      </c>
      <c r="F927" s="175">
        <v>0</v>
      </c>
      <c r="G927" s="176">
        <f>E927*F927</f>
        <v>0</v>
      </c>
      <c r="O927" s="170">
        <v>2</v>
      </c>
      <c r="AA927" s="146">
        <v>3</v>
      </c>
      <c r="AB927" s="146">
        <v>7</v>
      </c>
      <c r="AC927" s="146" t="s">
        <v>859</v>
      </c>
      <c r="AZ927" s="146">
        <v>2</v>
      </c>
      <c r="BA927" s="146">
        <f>IF(AZ927=1,G927,0)</f>
        <v>0</v>
      </c>
      <c r="BB927" s="146">
        <f>IF(AZ927=2,G927,0)</f>
        <v>0</v>
      </c>
      <c r="BC927" s="146">
        <f>IF(AZ927=3,G927,0)</f>
        <v>0</v>
      </c>
      <c r="BD927" s="146">
        <f>IF(AZ927=4,G927,0)</f>
        <v>0</v>
      </c>
      <c r="BE927" s="146">
        <f>IF(AZ927=5,G927,0)</f>
        <v>0</v>
      </c>
      <c r="CA927" s="170">
        <v>3</v>
      </c>
      <c r="CB927" s="170">
        <v>7</v>
      </c>
      <c r="CZ927" s="146">
        <v>0</v>
      </c>
    </row>
    <row r="928" spans="1:15" ht="12.75">
      <c r="A928" s="177"/>
      <c r="B928" s="179"/>
      <c r="C928" s="231" t="s">
        <v>861</v>
      </c>
      <c r="D928" s="232"/>
      <c r="E928" s="180">
        <v>0</v>
      </c>
      <c r="F928" s="181"/>
      <c r="G928" s="182"/>
      <c r="M928" s="178" t="s">
        <v>861</v>
      </c>
      <c r="O928" s="170"/>
    </row>
    <row r="929" spans="1:15" ht="22.5">
      <c r="A929" s="177"/>
      <c r="B929" s="179"/>
      <c r="C929" s="231" t="s">
        <v>845</v>
      </c>
      <c r="D929" s="232"/>
      <c r="E929" s="180">
        <v>0</v>
      </c>
      <c r="F929" s="181"/>
      <c r="G929" s="182"/>
      <c r="M929" s="178" t="s">
        <v>845</v>
      </c>
      <c r="O929" s="170"/>
    </row>
    <row r="930" spans="1:15" ht="12.75">
      <c r="A930" s="177"/>
      <c r="B930" s="179"/>
      <c r="C930" s="231" t="s">
        <v>846</v>
      </c>
      <c r="D930" s="232"/>
      <c r="E930" s="180">
        <v>0</v>
      </c>
      <c r="F930" s="181"/>
      <c r="G930" s="182"/>
      <c r="M930" s="178" t="s">
        <v>846</v>
      </c>
      <c r="O930" s="170"/>
    </row>
    <row r="931" spans="1:15" ht="22.5">
      <c r="A931" s="177"/>
      <c r="B931" s="179"/>
      <c r="C931" s="231" t="s">
        <v>857</v>
      </c>
      <c r="D931" s="232"/>
      <c r="E931" s="180">
        <v>0</v>
      </c>
      <c r="F931" s="181"/>
      <c r="G931" s="182"/>
      <c r="M931" s="178" t="s">
        <v>857</v>
      </c>
      <c r="O931" s="170"/>
    </row>
    <row r="932" spans="1:15" ht="12.75">
      <c r="A932" s="177"/>
      <c r="B932" s="179"/>
      <c r="C932" s="231" t="s">
        <v>839</v>
      </c>
      <c r="D932" s="232"/>
      <c r="E932" s="180">
        <v>0</v>
      </c>
      <c r="F932" s="181"/>
      <c r="G932" s="182"/>
      <c r="M932" s="178" t="s">
        <v>839</v>
      </c>
      <c r="O932" s="170"/>
    </row>
    <row r="933" spans="1:15" ht="12.75">
      <c r="A933" s="177"/>
      <c r="B933" s="179"/>
      <c r="C933" s="231" t="s">
        <v>840</v>
      </c>
      <c r="D933" s="232"/>
      <c r="E933" s="180">
        <v>0</v>
      </c>
      <c r="F933" s="181"/>
      <c r="G933" s="182"/>
      <c r="M933" s="178" t="s">
        <v>840</v>
      </c>
      <c r="O933" s="170"/>
    </row>
    <row r="934" spans="1:15" ht="12.75">
      <c r="A934" s="177"/>
      <c r="B934" s="179"/>
      <c r="C934" s="231" t="s">
        <v>858</v>
      </c>
      <c r="D934" s="232"/>
      <c r="E934" s="180">
        <v>0</v>
      </c>
      <c r="F934" s="181"/>
      <c r="G934" s="182"/>
      <c r="M934" s="178" t="s">
        <v>858</v>
      </c>
      <c r="O934" s="170"/>
    </row>
    <row r="935" spans="1:15" ht="12.75">
      <c r="A935" s="177"/>
      <c r="B935" s="179"/>
      <c r="C935" s="231" t="s">
        <v>751</v>
      </c>
      <c r="D935" s="232"/>
      <c r="E935" s="180">
        <v>0</v>
      </c>
      <c r="F935" s="181"/>
      <c r="G935" s="182"/>
      <c r="M935" s="178" t="s">
        <v>751</v>
      </c>
      <c r="O935" s="170"/>
    </row>
    <row r="936" spans="1:15" ht="12.75">
      <c r="A936" s="177"/>
      <c r="B936" s="179"/>
      <c r="C936" s="231" t="s">
        <v>753</v>
      </c>
      <c r="D936" s="232"/>
      <c r="E936" s="180">
        <v>0</v>
      </c>
      <c r="F936" s="181"/>
      <c r="G936" s="182"/>
      <c r="M936" s="178" t="s">
        <v>753</v>
      </c>
      <c r="O936" s="170"/>
    </row>
    <row r="937" spans="1:15" ht="12.75">
      <c r="A937" s="177"/>
      <c r="B937" s="179"/>
      <c r="C937" s="231" t="s">
        <v>754</v>
      </c>
      <c r="D937" s="232"/>
      <c r="E937" s="180">
        <v>0</v>
      </c>
      <c r="F937" s="181"/>
      <c r="G937" s="182"/>
      <c r="M937" s="178" t="s">
        <v>754</v>
      </c>
      <c r="O937" s="170"/>
    </row>
    <row r="938" spans="1:15" ht="22.5">
      <c r="A938" s="177"/>
      <c r="B938" s="179"/>
      <c r="C938" s="231" t="s">
        <v>755</v>
      </c>
      <c r="D938" s="232"/>
      <c r="E938" s="180">
        <v>0</v>
      </c>
      <c r="F938" s="181"/>
      <c r="G938" s="182"/>
      <c r="M938" s="178" t="s">
        <v>755</v>
      </c>
      <c r="O938" s="170"/>
    </row>
    <row r="939" spans="1:15" ht="12.75">
      <c r="A939" s="177"/>
      <c r="B939" s="179"/>
      <c r="C939" s="231" t="s">
        <v>397</v>
      </c>
      <c r="D939" s="232"/>
      <c r="E939" s="180">
        <v>0</v>
      </c>
      <c r="F939" s="181"/>
      <c r="G939" s="182"/>
      <c r="M939" s="178" t="s">
        <v>397</v>
      </c>
      <c r="O939" s="170"/>
    </row>
    <row r="940" spans="1:15" ht="12.75">
      <c r="A940" s="177"/>
      <c r="B940" s="179"/>
      <c r="C940" s="231" t="s">
        <v>862</v>
      </c>
      <c r="D940" s="232"/>
      <c r="E940" s="180">
        <v>1</v>
      </c>
      <c r="F940" s="181"/>
      <c r="G940" s="182"/>
      <c r="M940" s="178" t="s">
        <v>862</v>
      </c>
      <c r="O940" s="170"/>
    </row>
    <row r="941" spans="1:104" ht="22.5">
      <c r="A941" s="171">
        <v>185</v>
      </c>
      <c r="B941" s="204" t="s">
        <v>863</v>
      </c>
      <c r="C941" s="205" t="s">
        <v>864</v>
      </c>
      <c r="D941" s="206" t="s">
        <v>77</v>
      </c>
      <c r="E941" s="175">
        <v>3</v>
      </c>
      <c r="F941" s="175">
        <v>0</v>
      </c>
      <c r="G941" s="176">
        <f>E941*F941</f>
        <v>0</v>
      </c>
      <c r="O941" s="170">
        <v>2</v>
      </c>
      <c r="AA941" s="146">
        <v>3</v>
      </c>
      <c r="AB941" s="146">
        <v>7</v>
      </c>
      <c r="AC941" s="146" t="s">
        <v>863</v>
      </c>
      <c r="AZ941" s="146">
        <v>2</v>
      </c>
      <c r="BA941" s="146">
        <f>IF(AZ941=1,G941,0)</f>
        <v>0</v>
      </c>
      <c r="BB941" s="146">
        <f>IF(AZ941=2,G941,0)</f>
        <v>0</v>
      </c>
      <c r="BC941" s="146">
        <f>IF(AZ941=3,G941,0)</f>
        <v>0</v>
      </c>
      <c r="BD941" s="146">
        <f>IF(AZ941=4,G941,0)</f>
        <v>0</v>
      </c>
      <c r="BE941" s="146">
        <f>IF(AZ941=5,G941,0)</f>
        <v>0</v>
      </c>
      <c r="CA941" s="170">
        <v>3</v>
      </c>
      <c r="CB941" s="170">
        <v>7</v>
      </c>
      <c r="CZ941" s="146">
        <v>0</v>
      </c>
    </row>
    <row r="942" spans="1:15" ht="12.75">
      <c r="A942" s="177"/>
      <c r="B942" s="179"/>
      <c r="C942" s="231" t="s">
        <v>865</v>
      </c>
      <c r="D942" s="232"/>
      <c r="E942" s="180">
        <v>0</v>
      </c>
      <c r="F942" s="181"/>
      <c r="G942" s="182"/>
      <c r="M942" s="178" t="s">
        <v>865</v>
      </c>
      <c r="O942" s="170"/>
    </row>
    <row r="943" spans="1:15" ht="12.75">
      <c r="A943" s="177"/>
      <c r="B943" s="179"/>
      <c r="C943" s="231" t="s">
        <v>837</v>
      </c>
      <c r="D943" s="232"/>
      <c r="E943" s="180">
        <v>0</v>
      </c>
      <c r="F943" s="181"/>
      <c r="G943" s="182"/>
      <c r="M943" s="178" t="s">
        <v>837</v>
      </c>
      <c r="O943" s="170"/>
    </row>
    <row r="944" spans="1:15" ht="12.75">
      <c r="A944" s="177"/>
      <c r="B944" s="179"/>
      <c r="C944" s="231" t="s">
        <v>838</v>
      </c>
      <c r="D944" s="232"/>
      <c r="E944" s="180">
        <v>0</v>
      </c>
      <c r="F944" s="181"/>
      <c r="G944" s="182"/>
      <c r="M944" s="178" t="s">
        <v>838</v>
      </c>
      <c r="O944" s="170"/>
    </row>
    <row r="945" spans="1:15" ht="12.75">
      <c r="A945" s="177"/>
      <c r="B945" s="179"/>
      <c r="C945" s="231" t="s">
        <v>839</v>
      </c>
      <c r="D945" s="232"/>
      <c r="E945" s="180">
        <v>0</v>
      </c>
      <c r="F945" s="181"/>
      <c r="G945" s="182"/>
      <c r="M945" s="178" t="s">
        <v>839</v>
      </c>
      <c r="O945" s="170"/>
    </row>
    <row r="946" spans="1:15" ht="12.75">
      <c r="A946" s="177"/>
      <c r="B946" s="179"/>
      <c r="C946" s="231" t="s">
        <v>840</v>
      </c>
      <c r="D946" s="232"/>
      <c r="E946" s="180">
        <v>0</v>
      </c>
      <c r="F946" s="181"/>
      <c r="G946" s="182"/>
      <c r="M946" s="178" t="s">
        <v>840</v>
      </c>
      <c r="O946" s="170"/>
    </row>
    <row r="947" spans="1:15" ht="12.75">
      <c r="A947" s="177"/>
      <c r="B947" s="179"/>
      <c r="C947" s="231" t="s">
        <v>841</v>
      </c>
      <c r="D947" s="232"/>
      <c r="E947" s="180">
        <v>0</v>
      </c>
      <c r="F947" s="181"/>
      <c r="G947" s="182"/>
      <c r="M947" s="178" t="s">
        <v>841</v>
      </c>
      <c r="O947" s="170"/>
    </row>
    <row r="948" spans="1:15" ht="12.75">
      <c r="A948" s="177"/>
      <c r="B948" s="179"/>
      <c r="C948" s="231" t="s">
        <v>754</v>
      </c>
      <c r="D948" s="232"/>
      <c r="E948" s="180">
        <v>0</v>
      </c>
      <c r="F948" s="181"/>
      <c r="G948" s="182"/>
      <c r="M948" s="178" t="s">
        <v>754</v>
      </c>
      <c r="O948" s="170"/>
    </row>
    <row r="949" spans="1:15" ht="22.5">
      <c r="A949" s="177"/>
      <c r="B949" s="179"/>
      <c r="C949" s="231" t="s">
        <v>755</v>
      </c>
      <c r="D949" s="232"/>
      <c r="E949" s="180">
        <v>0</v>
      </c>
      <c r="F949" s="181"/>
      <c r="G949" s="182"/>
      <c r="M949" s="178" t="s">
        <v>755</v>
      </c>
      <c r="O949" s="170"/>
    </row>
    <row r="950" spans="1:15" ht="12.75">
      <c r="A950" s="177"/>
      <c r="B950" s="179"/>
      <c r="C950" s="231" t="s">
        <v>397</v>
      </c>
      <c r="D950" s="232"/>
      <c r="E950" s="180">
        <v>0</v>
      </c>
      <c r="F950" s="181"/>
      <c r="G950" s="182"/>
      <c r="M950" s="178" t="s">
        <v>397</v>
      </c>
      <c r="O950" s="170"/>
    </row>
    <row r="951" spans="1:15" ht="12.75">
      <c r="A951" s="177"/>
      <c r="B951" s="179"/>
      <c r="C951" s="231" t="s">
        <v>866</v>
      </c>
      <c r="D951" s="232"/>
      <c r="E951" s="180">
        <v>3</v>
      </c>
      <c r="F951" s="181"/>
      <c r="G951" s="182"/>
      <c r="M951" s="178" t="s">
        <v>866</v>
      </c>
      <c r="O951" s="170"/>
    </row>
    <row r="952" spans="1:104" ht="22.5">
      <c r="A952" s="171">
        <v>186</v>
      </c>
      <c r="B952" s="204" t="s">
        <v>867</v>
      </c>
      <c r="C952" s="205" t="s">
        <v>868</v>
      </c>
      <c r="D952" s="206" t="s">
        <v>77</v>
      </c>
      <c r="E952" s="175">
        <v>1</v>
      </c>
      <c r="F952" s="175">
        <v>0</v>
      </c>
      <c r="G952" s="176">
        <f>E952*F952</f>
        <v>0</v>
      </c>
      <c r="O952" s="170">
        <v>2</v>
      </c>
      <c r="AA952" s="146">
        <v>3</v>
      </c>
      <c r="AB952" s="146">
        <v>7</v>
      </c>
      <c r="AC952" s="146" t="s">
        <v>867</v>
      </c>
      <c r="AZ952" s="146">
        <v>2</v>
      </c>
      <c r="BA952" s="146">
        <f>IF(AZ952=1,G952,0)</f>
        <v>0</v>
      </c>
      <c r="BB952" s="146">
        <f>IF(AZ952=2,G952,0)</f>
        <v>0</v>
      </c>
      <c r="BC952" s="146">
        <f>IF(AZ952=3,G952,0)</f>
        <v>0</v>
      </c>
      <c r="BD952" s="146">
        <f>IF(AZ952=4,G952,0)</f>
        <v>0</v>
      </c>
      <c r="BE952" s="146">
        <f>IF(AZ952=5,G952,0)</f>
        <v>0</v>
      </c>
      <c r="CA952" s="170">
        <v>3</v>
      </c>
      <c r="CB952" s="170">
        <v>7</v>
      </c>
      <c r="CZ952" s="146">
        <v>0</v>
      </c>
    </row>
    <row r="953" spans="1:15" ht="12.75">
      <c r="A953" s="177"/>
      <c r="B953" s="179"/>
      <c r="C953" s="231" t="s">
        <v>869</v>
      </c>
      <c r="D953" s="232"/>
      <c r="E953" s="180">
        <v>0</v>
      </c>
      <c r="F953" s="181"/>
      <c r="G953" s="182"/>
      <c r="M953" s="178" t="s">
        <v>869</v>
      </c>
      <c r="O953" s="170"/>
    </row>
    <row r="954" spans="1:15" ht="12.75">
      <c r="A954" s="177"/>
      <c r="B954" s="179"/>
      <c r="C954" s="231" t="s">
        <v>837</v>
      </c>
      <c r="D954" s="232"/>
      <c r="E954" s="180">
        <v>0</v>
      </c>
      <c r="F954" s="181"/>
      <c r="G954" s="182"/>
      <c r="M954" s="178" t="s">
        <v>837</v>
      </c>
      <c r="O954" s="170"/>
    </row>
    <row r="955" spans="1:15" ht="12.75">
      <c r="A955" s="177"/>
      <c r="B955" s="179"/>
      <c r="C955" s="231" t="s">
        <v>838</v>
      </c>
      <c r="D955" s="232"/>
      <c r="E955" s="180">
        <v>0</v>
      </c>
      <c r="F955" s="181"/>
      <c r="G955" s="182"/>
      <c r="M955" s="178" t="s">
        <v>838</v>
      </c>
      <c r="O955" s="170"/>
    </row>
    <row r="956" spans="1:15" ht="12.75">
      <c r="A956" s="177"/>
      <c r="B956" s="179"/>
      <c r="C956" s="231" t="s">
        <v>839</v>
      </c>
      <c r="D956" s="232"/>
      <c r="E956" s="180">
        <v>0</v>
      </c>
      <c r="F956" s="181"/>
      <c r="G956" s="182"/>
      <c r="M956" s="178" t="s">
        <v>839</v>
      </c>
      <c r="O956" s="170"/>
    </row>
    <row r="957" spans="1:15" ht="12.75">
      <c r="A957" s="177"/>
      <c r="B957" s="179"/>
      <c r="C957" s="231" t="s">
        <v>840</v>
      </c>
      <c r="D957" s="232"/>
      <c r="E957" s="180">
        <v>0</v>
      </c>
      <c r="F957" s="181"/>
      <c r="G957" s="182"/>
      <c r="M957" s="178" t="s">
        <v>840</v>
      </c>
      <c r="O957" s="170"/>
    </row>
    <row r="958" spans="1:15" ht="12.75">
      <c r="A958" s="177"/>
      <c r="B958" s="179"/>
      <c r="C958" s="231" t="s">
        <v>841</v>
      </c>
      <c r="D958" s="232"/>
      <c r="E958" s="180">
        <v>0</v>
      </c>
      <c r="F958" s="181"/>
      <c r="G958" s="182"/>
      <c r="M958" s="178" t="s">
        <v>841</v>
      </c>
      <c r="O958" s="170"/>
    </row>
    <row r="959" spans="1:15" ht="12.75">
      <c r="A959" s="177"/>
      <c r="B959" s="179"/>
      <c r="C959" s="231" t="s">
        <v>754</v>
      </c>
      <c r="D959" s="232"/>
      <c r="E959" s="180">
        <v>0</v>
      </c>
      <c r="F959" s="181"/>
      <c r="G959" s="182"/>
      <c r="M959" s="178" t="s">
        <v>754</v>
      </c>
      <c r="O959" s="170"/>
    </row>
    <row r="960" spans="1:15" ht="22.5">
      <c r="A960" s="177"/>
      <c r="B960" s="179"/>
      <c r="C960" s="231" t="s">
        <v>755</v>
      </c>
      <c r="D960" s="232"/>
      <c r="E960" s="180">
        <v>0</v>
      </c>
      <c r="F960" s="181"/>
      <c r="G960" s="182"/>
      <c r="M960" s="178" t="s">
        <v>755</v>
      </c>
      <c r="O960" s="170"/>
    </row>
    <row r="961" spans="1:15" ht="12.75">
      <c r="A961" s="177"/>
      <c r="B961" s="179"/>
      <c r="C961" s="231" t="s">
        <v>397</v>
      </c>
      <c r="D961" s="232"/>
      <c r="E961" s="180">
        <v>0</v>
      </c>
      <c r="F961" s="181"/>
      <c r="G961" s="182"/>
      <c r="M961" s="178" t="s">
        <v>397</v>
      </c>
      <c r="O961" s="170"/>
    </row>
    <row r="962" spans="1:15" ht="12.75">
      <c r="A962" s="177"/>
      <c r="B962" s="179"/>
      <c r="C962" s="231" t="s">
        <v>870</v>
      </c>
      <c r="D962" s="232"/>
      <c r="E962" s="180">
        <v>1</v>
      </c>
      <c r="F962" s="181"/>
      <c r="G962" s="182"/>
      <c r="M962" s="178" t="s">
        <v>870</v>
      </c>
      <c r="O962" s="170"/>
    </row>
    <row r="963" spans="1:104" ht="22.5">
      <c r="A963" s="171">
        <v>187</v>
      </c>
      <c r="B963" s="204" t="s">
        <v>871</v>
      </c>
      <c r="C963" s="205" t="s">
        <v>872</v>
      </c>
      <c r="D963" s="206" t="s">
        <v>77</v>
      </c>
      <c r="E963" s="175">
        <v>1</v>
      </c>
      <c r="F963" s="175">
        <v>0</v>
      </c>
      <c r="G963" s="176">
        <f>E963*F963</f>
        <v>0</v>
      </c>
      <c r="O963" s="170">
        <v>2</v>
      </c>
      <c r="AA963" s="146">
        <v>3</v>
      </c>
      <c r="AB963" s="146">
        <v>7</v>
      </c>
      <c r="AC963" s="146" t="s">
        <v>871</v>
      </c>
      <c r="AZ963" s="146">
        <v>2</v>
      </c>
      <c r="BA963" s="146">
        <f>IF(AZ963=1,G963,0)</f>
        <v>0</v>
      </c>
      <c r="BB963" s="146">
        <f>IF(AZ963=2,G963,0)</f>
        <v>0</v>
      </c>
      <c r="BC963" s="146">
        <f>IF(AZ963=3,G963,0)</f>
        <v>0</v>
      </c>
      <c r="BD963" s="146">
        <f>IF(AZ963=4,G963,0)</f>
        <v>0</v>
      </c>
      <c r="BE963" s="146">
        <f>IF(AZ963=5,G963,0)</f>
        <v>0</v>
      </c>
      <c r="CA963" s="170">
        <v>3</v>
      </c>
      <c r="CB963" s="170">
        <v>7</v>
      </c>
      <c r="CZ963" s="146">
        <v>0</v>
      </c>
    </row>
    <row r="964" spans="1:15" ht="12.75">
      <c r="A964" s="177"/>
      <c r="B964" s="179"/>
      <c r="C964" s="231" t="s">
        <v>873</v>
      </c>
      <c r="D964" s="232"/>
      <c r="E964" s="180">
        <v>0</v>
      </c>
      <c r="F964" s="181"/>
      <c r="G964" s="182"/>
      <c r="M964" s="178" t="s">
        <v>873</v>
      </c>
      <c r="O964" s="170"/>
    </row>
    <row r="965" spans="1:15" ht="12.75">
      <c r="A965" s="177"/>
      <c r="B965" s="179"/>
      <c r="C965" s="231" t="s">
        <v>837</v>
      </c>
      <c r="D965" s="232"/>
      <c r="E965" s="180">
        <v>0</v>
      </c>
      <c r="F965" s="181"/>
      <c r="G965" s="182"/>
      <c r="M965" s="178" t="s">
        <v>837</v>
      </c>
      <c r="O965" s="170"/>
    </row>
    <row r="966" spans="1:15" ht="12.75">
      <c r="A966" s="177"/>
      <c r="B966" s="179"/>
      <c r="C966" s="231" t="s">
        <v>838</v>
      </c>
      <c r="D966" s="232"/>
      <c r="E966" s="180">
        <v>0</v>
      </c>
      <c r="F966" s="181"/>
      <c r="G966" s="182"/>
      <c r="M966" s="178" t="s">
        <v>838</v>
      </c>
      <c r="O966" s="170"/>
    </row>
    <row r="967" spans="1:15" ht="12.75">
      <c r="A967" s="177"/>
      <c r="B967" s="179"/>
      <c r="C967" s="231" t="s">
        <v>839</v>
      </c>
      <c r="D967" s="232"/>
      <c r="E967" s="180">
        <v>0</v>
      </c>
      <c r="F967" s="181"/>
      <c r="G967" s="182"/>
      <c r="M967" s="178" t="s">
        <v>839</v>
      </c>
      <c r="O967" s="170"/>
    </row>
    <row r="968" spans="1:15" ht="12.75">
      <c r="A968" s="177"/>
      <c r="B968" s="179"/>
      <c r="C968" s="231" t="s">
        <v>840</v>
      </c>
      <c r="D968" s="232"/>
      <c r="E968" s="180">
        <v>0</v>
      </c>
      <c r="F968" s="181"/>
      <c r="G968" s="182"/>
      <c r="M968" s="178" t="s">
        <v>840</v>
      </c>
      <c r="O968" s="170"/>
    </row>
    <row r="969" spans="1:15" ht="12.75">
      <c r="A969" s="177"/>
      <c r="B969" s="179"/>
      <c r="C969" s="231" t="s">
        <v>874</v>
      </c>
      <c r="D969" s="232"/>
      <c r="E969" s="180">
        <v>0</v>
      </c>
      <c r="F969" s="181"/>
      <c r="G969" s="182"/>
      <c r="M969" s="178" t="s">
        <v>874</v>
      </c>
      <c r="O969" s="170"/>
    </row>
    <row r="970" spans="1:15" ht="12.75">
      <c r="A970" s="177"/>
      <c r="B970" s="179"/>
      <c r="C970" s="231" t="s">
        <v>875</v>
      </c>
      <c r="D970" s="232"/>
      <c r="E970" s="180">
        <v>0</v>
      </c>
      <c r="F970" s="181"/>
      <c r="G970" s="182"/>
      <c r="M970" s="178" t="s">
        <v>875</v>
      </c>
      <c r="O970" s="170"/>
    </row>
    <row r="971" spans="1:15" ht="12.75">
      <c r="A971" s="177"/>
      <c r="B971" s="179"/>
      <c r="C971" s="231" t="s">
        <v>841</v>
      </c>
      <c r="D971" s="232"/>
      <c r="E971" s="180">
        <v>0</v>
      </c>
      <c r="F971" s="181"/>
      <c r="G971" s="182"/>
      <c r="M971" s="178" t="s">
        <v>841</v>
      </c>
      <c r="O971" s="170"/>
    </row>
    <row r="972" spans="1:15" ht="12.75">
      <c r="A972" s="177"/>
      <c r="B972" s="179"/>
      <c r="C972" s="231" t="s">
        <v>754</v>
      </c>
      <c r="D972" s="232"/>
      <c r="E972" s="180">
        <v>0</v>
      </c>
      <c r="F972" s="181"/>
      <c r="G972" s="182"/>
      <c r="M972" s="178" t="s">
        <v>754</v>
      </c>
      <c r="O972" s="170"/>
    </row>
    <row r="973" spans="1:15" ht="22.5">
      <c r="A973" s="177"/>
      <c r="B973" s="179"/>
      <c r="C973" s="231" t="s">
        <v>755</v>
      </c>
      <c r="D973" s="232"/>
      <c r="E973" s="180">
        <v>0</v>
      </c>
      <c r="F973" s="181"/>
      <c r="G973" s="182"/>
      <c r="M973" s="178" t="s">
        <v>755</v>
      </c>
      <c r="O973" s="170"/>
    </row>
    <row r="974" spans="1:15" ht="12.75">
      <c r="A974" s="177"/>
      <c r="B974" s="179"/>
      <c r="C974" s="231" t="s">
        <v>397</v>
      </c>
      <c r="D974" s="232"/>
      <c r="E974" s="180">
        <v>0</v>
      </c>
      <c r="F974" s="181"/>
      <c r="G974" s="182"/>
      <c r="M974" s="178" t="s">
        <v>397</v>
      </c>
      <c r="O974" s="170"/>
    </row>
    <row r="975" spans="1:15" ht="12.75">
      <c r="A975" s="177"/>
      <c r="B975" s="179"/>
      <c r="C975" s="231" t="s">
        <v>876</v>
      </c>
      <c r="D975" s="232"/>
      <c r="E975" s="180">
        <v>1</v>
      </c>
      <c r="F975" s="181"/>
      <c r="G975" s="182"/>
      <c r="M975" s="178" t="s">
        <v>876</v>
      </c>
      <c r="O975" s="170"/>
    </row>
    <row r="976" spans="1:104" ht="12.75">
      <c r="A976" s="171">
        <v>188</v>
      </c>
      <c r="B976" s="172" t="s">
        <v>877</v>
      </c>
      <c r="C976" s="173" t="s">
        <v>878</v>
      </c>
      <c r="D976" s="174" t="s">
        <v>482</v>
      </c>
      <c r="E976" s="175">
        <v>0</v>
      </c>
      <c r="F976" s="175">
        <v>0</v>
      </c>
      <c r="G976" s="176">
        <f>E976*F976</f>
        <v>0</v>
      </c>
      <c r="O976" s="170">
        <v>2</v>
      </c>
      <c r="AA976" s="146">
        <v>12</v>
      </c>
      <c r="AB976" s="146">
        <v>0</v>
      </c>
      <c r="AC976" s="146">
        <v>185</v>
      </c>
      <c r="AZ976" s="146">
        <v>2</v>
      </c>
      <c r="BA976" s="146">
        <f>IF(AZ976=1,G976,0)</f>
        <v>0</v>
      </c>
      <c r="BB976" s="146">
        <f>IF(AZ976=2,G976,0)</f>
        <v>0</v>
      </c>
      <c r="BC976" s="146">
        <f>IF(AZ976=3,G976,0)</f>
        <v>0</v>
      </c>
      <c r="BD976" s="146">
        <f>IF(AZ976=4,G976,0)</f>
        <v>0</v>
      </c>
      <c r="BE976" s="146">
        <f>IF(AZ976=5,G976,0)</f>
        <v>0</v>
      </c>
      <c r="CA976" s="170">
        <v>12</v>
      </c>
      <c r="CB976" s="170">
        <v>0</v>
      </c>
      <c r="CZ976" s="146">
        <v>0</v>
      </c>
    </row>
    <row r="977" spans="1:104" ht="12.75">
      <c r="A977" s="171">
        <v>189</v>
      </c>
      <c r="B977" s="172" t="s">
        <v>879</v>
      </c>
      <c r="C977" s="173" t="s">
        <v>880</v>
      </c>
      <c r="D977" s="174" t="s">
        <v>881</v>
      </c>
      <c r="E977" s="175">
        <v>1</v>
      </c>
      <c r="F977" s="175">
        <v>0</v>
      </c>
      <c r="G977" s="176">
        <f>E977*F977</f>
        <v>0</v>
      </c>
      <c r="O977" s="170">
        <v>2</v>
      </c>
      <c r="AA977" s="146">
        <v>3</v>
      </c>
      <c r="AB977" s="146">
        <v>7</v>
      </c>
      <c r="AC977" s="146">
        <v>54926020</v>
      </c>
      <c r="AZ977" s="146">
        <v>2</v>
      </c>
      <c r="BA977" s="146">
        <f>IF(AZ977=1,G977,0)</f>
        <v>0</v>
      </c>
      <c r="BB977" s="146">
        <f>IF(AZ977=2,G977,0)</f>
        <v>0</v>
      </c>
      <c r="BC977" s="146">
        <f>IF(AZ977=3,G977,0)</f>
        <v>0</v>
      </c>
      <c r="BD977" s="146">
        <f>IF(AZ977=4,G977,0)</f>
        <v>0</v>
      </c>
      <c r="BE977" s="146">
        <f>IF(AZ977=5,G977,0)</f>
        <v>0</v>
      </c>
      <c r="CA977" s="170">
        <v>3</v>
      </c>
      <c r="CB977" s="170">
        <v>7</v>
      </c>
      <c r="CZ977" s="146">
        <v>0</v>
      </c>
    </row>
    <row r="978" spans="1:15" ht="12.75">
      <c r="A978" s="177"/>
      <c r="B978" s="179"/>
      <c r="C978" s="231" t="s">
        <v>397</v>
      </c>
      <c r="D978" s="232"/>
      <c r="E978" s="180">
        <v>0</v>
      </c>
      <c r="F978" s="181"/>
      <c r="G978" s="182"/>
      <c r="M978" s="178" t="s">
        <v>397</v>
      </c>
      <c r="O978" s="170"/>
    </row>
    <row r="979" spans="1:15" ht="12.75">
      <c r="A979" s="177"/>
      <c r="B979" s="179"/>
      <c r="C979" s="231" t="s">
        <v>862</v>
      </c>
      <c r="D979" s="232"/>
      <c r="E979" s="180">
        <v>1</v>
      </c>
      <c r="F979" s="181"/>
      <c r="G979" s="182"/>
      <c r="M979" s="178" t="s">
        <v>862</v>
      </c>
      <c r="O979" s="170"/>
    </row>
    <row r="980" spans="1:104" ht="12.75">
      <c r="A980" s="171">
        <v>190</v>
      </c>
      <c r="B980" s="172" t="s">
        <v>882</v>
      </c>
      <c r="C980" s="173" t="s">
        <v>883</v>
      </c>
      <c r="D980" s="174" t="s">
        <v>62</v>
      </c>
      <c r="E980" s="175">
        <v>0</v>
      </c>
      <c r="F980" s="175">
        <v>0</v>
      </c>
      <c r="G980" s="176">
        <f>E980*F980</f>
        <v>0</v>
      </c>
      <c r="O980" s="170">
        <v>2</v>
      </c>
      <c r="AA980" s="146">
        <v>1</v>
      </c>
      <c r="AB980" s="146">
        <v>7</v>
      </c>
      <c r="AC980" s="146">
        <v>7</v>
      </c>
      <c r="AZ980" s="146">
        <v>2</v>
      </c>
      <c r="BA980" s="146">
        <f>IF(AZ980=1,G980,0)</f>
        <v>0</v>
      </c>
      <c r="BB980" s="146">
        <f>IF(AZ980=2,G980,0)</f>
        <v>0</v>
      </c>
      <c r="BC980" s="146">
        <f>IF(AZ980=3,G980,0)</f>
        <v>0</v>
      </c>
      <c r="BD980" s="146">
        <f>IF(AZ980=4,G980,0)</f>
        <v>0</v>
      </c>
      <c r="BE980" s="146">
        <f>IF(AZ980=5,G980,0)</f>
        <v>0</v>
      </c>
      <c r="CA980" s="170">
        <v>1</v>
      </c>
      <c r="CB980" s="170">
        <v>7</v>
      </c>
      <c r="CZ980" s="146">
        <v>0</v>
      </c>
    </row>
    <row r="981" spans="1:57" ht="12.75">
      <c r="A981" s="183"/>
      <c r="B981" s="184" t="s">
        <v>78</v>
      </c>
      <c r="C981" s="185" t="str">
        <f>CONCATENATE(B847," ",C847)</f>
        <v>769 Otvorové prvky z plastu</v>
      </c>
      <c r="D981" s="186"/>
      <c r="E981" s="187"/>
      <c r="F981" s="188"/>
      <c r="G981" s="189">
        <f>SUM(G847:G980)</f>
        <v>0</v>
      </c>
      <c r="O981" s="170">
        <v>4</v>
      </c>
      <c r="BA981" s="190">
        <f>SUM(BA847:BA980)</f>
        <v>0</v>
      </c>
      <c r="BB981" s="190">
        <f>SUM(BB847:BB980)</f>
        <v>0</v>
      </c>
      <c r="BC981" s="190">
        <f>SUM(BC847:BC980)</f>
        <v>0</v>
      </c>
      <c r="BD981" s="190">
        <f>SUM(BD847:BD980)</f>
        <v>0</v>
      </c>
      <c r="BE981" s="190">
        <f>SUM(BE847:BE980)</f>
        <v>0</v>
      </c>
    </row>
    <row r="982" spans="1:15" ht="12.75">
      <c r="A982" s="163" t="s">
        <v>74</v>
      </c>
      <c r="B982" s="164" t="s">
        <v>884</v>
      </c>
      <c r="C982" s="165" t="s">
        <v>885</v>
      </c>
      <c r="D982" s="166"/>
      <c r="E982" s="167"/>
      <c r="F982" s="167"/>
      <c r="G982" s="168"/>
      <c r="H982" s="169"/>
      <c r="I982" s="169"/>
      <c r="O982" s="170">
        <v>1</v>
      </c>
    </row>
    <row r="983" spans="1:104" ht="12.75">
      <c r="A983" s="171">
        <v>191</v>
      </c>
      <c r="B983" s="172" t="s">
        <v>886</v>
      </c>
      <c r="C983" s="173" t="s">
        <v>887</v>
      </c>
      <c r="D983" s="174" t="s">
        <v>87</v>
      </c>
      <c r="E983" s="175">
        <v>5.2</v>
      </c>
      <c r="F983" s="175">
        <v>0</v>
      </c>
      <c r="G983" s="176">
        <f>E983*F983</f>
        <v>0</v>
      </c>
      <c r="O983" s="170">
        <v>2</v>
      </c>
      <c r="AA983" s="146">
        <v>12</v>
      </c>
      <c r="AB983" s="146">
        <v>0</v>
      </c>
      <c r="AC983" s="146">
        <v>188</v>
      </c>
      <c r="AZ983" s="146">
        <v>2</v>
      </c>
      <c r="BA983" s="146">
        <f>IF(AZ983=1,G983,0)</f>
        <v>0</v>
      </c>
      <c r="BB983" s="146">
        <f>IF(AZ983=2,G983,0)</f>
        <v>0</v>
      </c>
      <c r="BC983" s="146">
        <f>IF(AZ983=3,G983,0)</f>
        <v>0</v>
      </c>
      <c r="BD983" s="146">
        <f>IF(AZ983=4,G983,0)</f>
        <v>0</v>
      </c>
      <c r="BE983" s="146">
        <f>IF(AZ983=5,G983,0)</f>
        <v>0</v>
      </c>
      <c r="CA983" s="170">
        <v>12</v>
      </c>
      <c r="CB983" s="170">
        <v>0</v>
      </c>
      <c r="CZ983" s="146">
        <v>0</v>
      </c>
    </row>
    <row r="984" spans="1:15" ht="12.75">
      <c r="A984" s="177"/>
      <c r="B984" s="179"/>
      <c r="C984" s="231" t="s">
        <v>230</v>
      </c>
      <c r="D984" s="232"/>
      <c r="E984" s="180">
        <v>0</v>
      </c>
      <c r="F984" s="181"/>
      <c r="G984" s="182"/>
      <c r="M984" s="178" t="s">
        <v>230</v>
      </c>
      <c r="O984" s="170"/>
    </row>
    <row r="985" spans="1:15" ht="12.75">
      <c r="A985" s="177"/>
      <c r="B985" s="179"/>
      <c r="C985" s="231" t="s">
        <v>888</v>
      </c>
      <c r="D985" s="232"/>
      <c r="E985" s="180">
        <v>5.2</v>
      </c>
      <c r="F985" s="181"/>
      <c r="G985" s="182"/>
      <c r="M985" s="178" t="s">
        <v>888</v>
      </c>
      <c r="O985" s="170"/>
    </row>
    <row r="986" spans="1:104" ht="12.75">
      <c r="A986" s="171">
        <v>192</v>
      </c>
      <c r="B986" s="172" t="s">
        <v>889</v>
      </c>
      <c r="C986" s="173" t="s">
        <v>890</v>
      </c>
      <c r="D986" s="174" t="s">
        <v>62</v>
      </c>
      <c r="E986" s="175">
        <v>0</v>
      </c>
      <c r="F986" s="175">
        <v>0</v>
      </c>
      <c r="G986" s="176">
        <f>E986*F986</f>
        <v>0</v>
      </c>
      <c r="O986" s="170">
        <v>2</v>
      </c>
      <c r="AA986" s="146">
        <v>1</v>
      </c>
      <c r="AB986" s="146">
        <v>7</v>
      </c>
      <c r="AC986" s="146">
        <v>7</v>
      </c>
      <c r="AZ986" s="146">
        <v>2</v>
      </c>
      <c r="BA986" s="146">
        <f>IF(AZ986=1,G986,0)</f>
        <v>0</v>
      </c>
      <c r="BB986" s="146">
        <f>IF(AZ986=2,G986,0)</f>
        <v>0</v>
      </c>
      <c r="BC986" s="146">
        <f>IF(AZ986=3,G986,0)</f>
        <v>0</v>
      </c>
      <c r="BD986" s="146">
        <f>IF(AZ986=4,G986,0)</f>
        <v>0</v>
      </c>
      <c r="BE986" s="146">
        <f>IF(AZ986=5,G986,0)</f>
        <v>0</v>
      </c>
      <c r="CA986" s="170">
        <v>1</v>
      </c>
      <c r="CB986" s="170">
        <v>7</v>
      </c>
      <c r="CZ986" s="146">
        <v>0</v>
      </c>
    </row>
    <row r="987" spans="1:57" ht="12.75">
      <c r="A987" s="183"/>
      <c r="B987" s="184" t="s">
        <v>78</v>
      </c>
      <c r="C987" s="185" t="str">
        <f>CONCATENATE(B982," ",C982)</f>
        <v>771 Podlahy z dlaždic a obklady</v>
      </c>
      <c r="D987" s="186"/>
      <c r="E987" s="187"/>
      <c r="F987" s="188"/>
      <c r="G987" s="189">
        <f>SUM(G982:G986)</f>
        <v>0</v>
      </c>
      <c r="O987" s="170">
        <v>4</v>
      </c>
      <c r="BA987" s="190">
        <f>SUM(BA982:BA986)</f>
        <v>0</v>
      </c>
      <c r="BB987" s="190">
        <f>SUM(BB982:BB986)</f>
        <v>0</v>
      </c>
      <c r="BC987" s="190">
        <f>SUM(BC982:BC986)</f>
        <v>0</v>
      </c>
      <c r="BD987" s="190">
        <f>SUM(BD982:BD986)</f>
        <v>0</v>
      </c>
      <c r="BE987" s="190">
        <f>SUM(BE982:BE986)</f>
        <v>0</v>
      </c>
    </row>
    <row r="988" spans="1:15" ht="12.75">
      <c r="A988" s="163" t="s">
        <v>74</v>
      </c>
      <c r="B988" s="164" t="s">
        <v>891</v>
      </c>
      <c r="C988" s="165" t="s">
        <v>892</v>
      </c>
      <c r="D988" s="166"/>
      <c r="E988" s="167"/>
      <c r="F988" s="167"/>
      <c r="G988" s="168"/>
      <c r="H988" s="169"/>
      <c r="I988" s="169"/>
      <c r="O988" s="170">
        <v>1</v>
      </c>
    </row>
    <row r="989" spans="1:104" ht="12.75">
      <c r="A989" s="171">
        <v>193</v>
      </c>
      <c r="B989" s="172" t="s">
        <v>893</v>
      </c>
      <c r="C989" s="173" t="s">
        <v>894</v>
      </c>
      <c r="D989" s="174" t="s">
        <v>87</v>
      </c>
      <c r="E989" s="175">
        <v>1.8438</v>
      </c>
      <c r="F989" s="175">
        <v>0</v>
      </c>
      <c r="G989" s="176">
        <f>E989*F989</f>
        <v>0</v>
      </c>
      <c r="O989" s="170">
        <v>2</v>
      </c>
      <c r="AA989" s="146">
        <v>1</v>
      </c>
      <c r="AB989" s="146">
        <v>7</v>
      </c>
      <c r="AC989" s="146">
        <v>7</v>
      </c>
      <c r="AZ989" s="146">
        <v>2</v>
      </c>
      <c r="BA989" s="146">
        <f>IF(AZ989=1,G989,0)</f>
        <v>0</v>
      </c>
      <c r="BB989" s="146">
        <f>IF(AZ989=2,G989,0)</f>
        <v>0</v>
      </c>
      <c r="BC989" s="146">
        <f>IF(AZ989=3,G989,0)</f>
        <v>0</v>
      </c>
      <c r="BD989" s="146">
        <f>IF(AZ989=4,G989,0)</f>
        <v>0</v>
      </c>
      <c r="BE989" s="146">
        <f>IF(AZ989=5,G989,0)</f>
        <v>0</v>
      </c>
      <c r="CA989" s="170">
        <v>1</v>
      </c>
      <c r="CB989" s="170">
        <v>7</v>
      </c>
      <c r="CZ989" s="146">
        <v>0</v>
      </c>
    </row>
    <row r="990" spans="1:15" ht="12.75">
      <c r="A990" s="177"/>
      <c r="B990" s="179"/>
      <c r="C990" s="231" t="s">
        <v>95</v>
      </c>
      <c r="D990" s="232"/>
      <c r="E990" s="180">
        <v>0</v>
      </c>
      <c r="F990" s="181"/>
      <c r="G990" s="182"/>
      <c r="M990" s="178" t="s">
        <v>95</v>
      </c>
      <c r="O990" s="170"/>
    </row>
    <row r="991" spans="1:15" ht="12.75">
      <c r="A991" s="177"/>
      <c r="B991" s="179"/>
      <c r="C991" s="231" t="s">
        <v>89</v>
      </c>
      <c r="D991" s="232"/>
      <c r="E991" s="180">
        <v>0</v>
      </c>
      <c r="F991" s="181"/>
      <c r="G991" s="182"/>
      <c r="M991" s="178" t="s">
        <v>89</v>
      </c>
      <c r="O991" s="170"/>
    </row>
    <row r="992" spans="1:15" ht="12.75">
      <c r="A992" s="177"/>
      <c r="B992" s="179"/>
      <c r="C992" s="231" t="s">
        <v>895</v>
      </c>
      <c r="D992" s="232"/>
      <c r="E992" s="180">
        <v>0.525</v>
      </c>
      <c r="F992" s="181"/>
      <c r="G992" s="182"/>
      <c r="M992" s="178" t="s">
        <v>895</v>
      </c>
      <c r="O992" s="170"/>
    </row>
    <row r="993" spans="1:15" ht="22.5">
      <c r="A993" s="177"/>
      <c r="B993" s="179"/>
      <c r="C993" s="231" t="s">
        <v>896</v>
      </c>
      <c r="D993" s="232"/>
      <c r="E993" s="180">
        <v>1.3188</v>
      </c>
      <c r="F993" s="181"/>
      <c r="G993" s="182"/>
      <c r="M993" s="178" t="s">
        <v>896</v>
      </c>
      <c r="O993" s="170"/>
    </row>
    <row r="994" spans="1:104" ht="12.75">
      <c r="A994" s="171">
        <v>194</v>
      </c>
      <c r="B994" s="172" t="s">
        <v>897</v>
      </c>
      <c r="C994" s="173" t="s">
        <v>898</v>
      </c>
      <c r="D994" s="174" t="s">
        <v>87</v>
      </c>
      <c r="E994" s="175">
        <v>0.525</v>
      </c>
      <c r="F994" s="175">
        <v>0</v>
      </c>
      <c r="G994" s="176">
        <f>E994*F994</f>
        <v>0</v>
      </c>
      <c r="O994" s="170">
        <v>2</v>
      </c>
      <c r="AA994" s="146">
        <v>1</v>
      </c>
      <c r="AB994" s="146">
        <v>7</v>
      </c>
      <c r="AC994" s="146">
        <v>7</v>
      </c>
      <c r="AZ994" s="146">
        <v>2</v>
      </c>
      <c r="BA994" s="146">
        <f>IF(AZ994=1,G994,0)</f>
        <v>0</v>
      </c>
      <c r="BB994" s="146">
        <f>IF(AZ994=2,G994,0)</f>
        <v>0</v>
      </c>
      <c r="BC994" s="146">
        <f>IF(AZ994=3,G994,0)</f>
        <v>0</v>
      </c>
      <c r="BD994" s="146">
        <f>IF(AZ994=4,G994,0)</f>
        <v>0</v>
      </c>
      <c r="BE994" s="146">
        <f>IF(AZ994=5,G994,0)</f>
        <v>0</v>
      </c>
      <c r="CA994" s="170">
        <v>1</v>
      </c>
      <c r="CB994" s="170">
        <v>7</v>
      </c>
      <c r="CZ994" s="146">
        <v>0</v>
      </c>
    </row>
    <row r="995" spans="1:15" ht="12.75">
      <c r="A995" s="177"/>
      <c r="B995" s="179"/>
      <c r="C995" s="231" t="s">
        <v>95</v>
      </c>
      <c r="D995" s="232"/>
      <c r="E995" s="180">
        <v>0</v>
      </c>
      <c r="F995" s="181"/>
      <c r="G995" s="182"/>
      <c r="M995" s="178" t="s">
        <v>95</v>
      </c>
      <c r="O995" s="170"/>
    </row>
    <row r="996" spans="1:15" ht="12.75">
      <c r="A996" s="177"/>
      <c r="B996" s="179"/>
      <c r="C996" s="231" t="s">
        <v>89</v>
      </c>
      <c r="D996" s="232"/>
      <c r="E996" s="180">
        <v>0</v>
      </c>
      <c r="F996" s="181"/>
      <c r="G996" s="182"/>
      <c r="M996" s="178" t="s">
        <v>89</v>
      </c>
      <c r="O996" s="170"/>
    </row>
    <row r="997" spans="1:15" ht="12.75">
      <c r="A997" s="177"/>
      <c r="B997" s="179"/>
      <c r="C997" s="231" t="s">
        <v>895</v>
      </c>
      <c r="D997" s="232"/>
      <c r="E997" s="180">
        <v>0.525</v>
      </c>
      <c r="F997" s="181"/>
      <c r="G997" s="182"/>
      <c r="M997" s="178" t="s">
        <v>895</v>
      </c>
      <c r="O997" s="170"/>
    </row>
    <row r="998" spans="1:104" ht="12.75">
      <c r="A998" s="171">
        <v>195</v>
      </c>
      <c r="B998" s="172" t="s">
        <v>899</v>
      </c>
      <c r="C998" s="173" t="s">
        <v>900</v>
      </c>
      <c r="D998" s="174" t="s">
        <v>87</v>
      </c>
      <c r="E998" s="175">
        <v>1.5768</v>
      </c>
      <c r="F998" s="175">
        <v>0</v>
      </c>
      <c r="G998" s="176">
        <f>E998*F998</f>
        <v>0</v>
      </c>
      <c r="O998" s="170">
        <v>2</v>
      </c>
      <c r="AA998" s="146">
        <v>1</v>
      </c>
      <c r="AB998" s="146">
        <v>7</v>
      </c>
      <c r="AC998" s="146">
        <v>7</v>
      </c>
      <c r="AZ998" s="146">
        <v>2</v>
      </c>
      <c r="BA998" s="146">
        <f>IF(AZ998=1,G998,0)</f>
        <v>0</v>
      </c>
      <c r="BB998" s="146">
        <f>IF(AZ998=2,G998,0)</f>
        <v>0</v>
      </c>
      <c r="BC998" s="146">
        <f>IF(AZ998=3,G998,0)</f>
        <v>0</v>
      </c>
      <c r="BD998" s="146">
        <f>IF(AZ998=4,G998,0)</f>
        <v>0</v>
      </c>
      <c r="BE998" s="146">
        <f>IF(AZ998=5,G998,0)</f>
        <v>0</v>
      </c>
      <c r="CA998" s="170">
        <v>1</v>
      </c>
      <c r="CB998" s="170">
        <v>7</v>
      </c>
      <c r="CZ998" s="146">
        <v>0</v>
      </c>
    </row>
    <row r="999" spans="1:15" ht="12.75">
      <c r="A999" s="177"/>
      <c r="B999" s="179"/>
      <c r="C999" s="231" t="s">
        <v>901</v>
      </c>
      <c r="D999" s="232"/>
      <c r="E999" s="180">
        <v>0</v>
      </c>
      <c r="F999" s="181"/>
      <c r="G999" s="182"/>
      <c r="M999" s="178" t="s">
        <v>901</v>
      </c>
      <c r="O999" s="170"/>
    </row>
    <row r="1000" spans="1:15" ht="12.75">
      <c r="A1000" s="177"/>
      <c r="B1000" s="179"/>
      <c r="C1000" s="231" t="s">
        <v>95</v>
      </c>
      <c r="D1000" s="232"/>
      <c r="E1000" s="180">
        <v>0</v>
      </c>
      <c r="F1000" s="181"/>
      <c r="G1000" s="182"/>
      <c r="M1000" s="178" t="s">
        <v>95</v>
      </c>
      <c r="O1000" s="170"/>
    </row>
    <row r="1001" spans="1:15" ht="12.75">
      <c r="A1001" s="177"/>
      <c r="B1001" s="179"/>
      <c r="C1001" s="231" t="s">
        <v>89</v>
      </c>
      <c r="D1001" s="232"/>
      <c r="E1001" s="180">
        <v>0</v>
      </c>
      <c r="F1001" s="181"/>
      <c r="G1001" s="182"/>
      <c r="M1001" s="178" t="s">
        <v>89</v>
      </c>
      <c r="O1001" s="170"/>
    </row>
    <row r="1002" spans="1:15" ht="12.75">
      <c r="A1002" s="177"/>
      <c r="B1002" s="179"/>
      <c r="C1002" s="231" t="s">
        <v>176</v>
      </c>
      <c r="D1002" s="232"/>
      <c r="E1002" s="180">
        <v>0</v>
      </c>
      <c r="F1002" s="181"/>
      <c r="G1002" s="182"/>
      <c r="M1002" s="178" t="s">
        <v>176</v>
      </c>
      <c r="O1002" s="170"/>
    </row>
    <row r="1003" spans="1:15" ht="12.75">
      <c r="A1003" s="177"/>
      <c r="B1003" s="179"/>
      <c r="C1003" s="231" t="s">
        <v>902</v>
      </c>
      <c r="D1003" s="232"/>
      <c r="E1003" s="180">
        <v>1.5768</v>
      </c>
      <c r="F1003" s="181"/>
      <c r="G1003" s="182"/>
      <c r="M1003" s="178" t="s">
        <v>902</v>
      </c>
      <c r="O1003" s="170"/>
    </row>
    <row r="1004" spans="1:104" ht="12.75">
      <c r="A1004" s="171">
        <v>196</v>
      </c>
      <c r="B1004" s="172" t="s">
        <v>903</v>
      </c>
      <c r="C1004" s="173" t="s">
        <v>904</v>
      </c>
      <c r="D1004" s="174" t="s">
        <v>87</v>
      </c>
      <c r="E1004" s="175">
        <v>1.3188</v>
      </c>
      <c r="F1004" s="175">
        <v>0</v>
      </c>
      <c r="G1004" s="176">
        <f>E1004*F1004</f>
        <v>0</v>
      </c>
      <c r="O1004" s="170">
        <v>2</v>
      </c>
      <c r="AA1004" s="146">
        <v>1</v>
      </c>
      <c r="AB1004" s="146">
        <v>7</v>
      </c>
      <c r="AC1004" s="146">
        <v>7</v>
      </c>
      <c r="AZ1004" s="146">
        <v>2</v>
      </c>
      <c r="BA1004" s="146">
        <f>IF(AZ1004=1,G1004,0)</f>
        <v>0</v>
      </c>
      <c r="BB1004" s="146">
        <f>IF(AZ1004=2,G1004,0)</f>
        <v>0</v>
      </c>
      <c r="BC1004" s="146">
        <f>IF(AZ1004=3,G1004,0)</f>
        <v>0</v>
      </c>
      <c r="BD1004" s="146">
        <f>IF(AZ1004=4,G1004,0)</f>
        <v>0</v>
      </c>
      <c r="BE1004" s="146">
        <f>IF(AZ1004=5,G1004,0)</f>
        <v>0</v>
      </c>
      <c r="CA1004" s="170">
        <v>1</v>
      </c>
      <c r="CB1004" s="170">
        <v>7</v>
      </c>
      <c r="CZ1004" s="146">
        <v>0</v>
      </c>
    </row>
    <row r="1005" spans="1:15" ht="12.75">
      <c r="A1005" s="177"/>
      <c r="B1005" s="179"/>
      <c r="C1005" s="231" t="s">
        <v>95</v>
      </c>
      <c r="D1005" s="232"/>
      <c r="E1005" s="180">
        <v>0</v>
      </c>
      <c r="F1005" s="181"/>
      <c r="G1005" s="182"/>
      <c r="M1005" s="178" t="s">
        <v>95</v>
      </c>
      <c r="O1005" s="170"/>
    </row>
    <row r="1006" spans="1:15" ht="12.75">
      <c r="A1006" s="177"/>
      <c r="B1006" s="179"/>
      <c r="C1006" s="231" t="s">
        <v>89</v>
      </c>
      <c r="D1006" s="232"/>
      <c r="E1006" s="180">
        <v>0</v>
      </c>
      <c r="F1006" s="181"/>
      <c r="G1006" s="182"/>
      <c r="M1006" s="178" t="s">
        <v>89</v>
      </c>
      <c r="O1006" s="170"/>
    </row>
    <row r="1007" spans="1:15" ht="22.5">
      <c r="A1007" s="177"/>
      <c r="B1007" s="179"/>
      <c r="C1007" s="231" t="s">
        <v>896</v>
      </c>
      <c r="D1007" s="232"/>
      <c r="E1007" s="180">
        <v>1.3188</v>
      </c>
      <c r="F1007" s="181"/>
      <c r="G1007" s="182"/>
      <c r="M1007" s="178" t="s">
        <v>896</v>
      </c>
      <c r="O1007" s="170"/>
    </row>
    <row r="1008" spans="1:57" ht="12.75">
      <c r="A1008" s="183"/>
      <c r="B1008" s="184" t="s">
        <v>78</v>
      </c>
      <c r="C1008" s="185" t="str">
        <f>CONCATENATE(B988," ",C988)</f>
        <v>783 Nátěry</v>
      </c>
      <c r="D1008" s="186"/>
      <c r="E1008" s="187"/>
      <c r="F1008" s="188"/>
      <c r="G1008" s="189">
        <f>SUM(G988:G1007)</f>
        <v>0</v>
      </c>
      <c r="O1008" s="170">
        <v>4</v>
      </c>
      <c r="BA1008" s="190">
        <f>SUM(BA988:BA1007)</f>
        <v>0</v>
      </c>
      <c r="BB1008" s="190">
        <f>SUM(BB988:BB1007)</f>
        <v>0</v>
      </c>
      <c r="BC1008" s="190">
        <f>SUM(BC988:BC1007)</f>
        <v>0</v>
      </c>
      <c r="BD1008" s="190">
        <f>SUM(BD988:BD1007)</f>
        <v>0</v>
      </c>
      <c r="BE1008" s="190">
        <f>SUM(BE988:BE1007)</f>
        <v>0</v>
      </c>
    </row>
    <row r="1009" spans="1:15" ht="12.75">
      <c r="A1009" s="163" t="s">
        <v>74</v>
      </c>
      <c r="B1009" s="164" t="s">
        <v>905</v>
      </c>
      <c r="C1009" s="165" t="s">
        <v>906</v>
      </c>
      <c r="D1009" s="166"/>
      <c r="E1009" s="167"/>
      <c r="F1009" s="167"/>
      <c r="G1009" s="168"/>
      <c r="H1009" s="169"/>
      <c r="I1009" s="169"/>
      <c r="O1009" s="170">
        <v>1</v>
      </c>
    </row>
    <row r="1010" spans="1:104" ht="12.75">
      <c r="A1010" s="171">
        <v>197</v>
      </c>
      <c r="B1010" s="172" t="s">
        <v>907</v>
      </c>
      <c r="C1010" s="173" t="s">
        <v>908</v>
      </c>
      <c r="D1010" s="174" t="s">
        <v>87</v>
      </c>
      <c r="E1010" s="175">
        <v>137.7</v>
      </c>
      <c r="F1010" s="175">
        <v>0</v>
      </c>
      <c r="G1010" s="176">
        <f>E1010*F1010</f>
        <v>0</v>
      </c>
      <c r="O1010" s="170">
        <v>2</v>
      </c>
      <c r="AA1010" s="146">
        <v>12</v>
      </c>
      <c r="AB1010" s="146">
        <v>0</v>
      </c>
      <c r="AC1010" s="146">
        <v>194</v>
      </c>
      <c r="AZ1010" s="146">
        <v>2</v>
      </c>
      <c r="BA1010" s="146">
        <f>IF(AZ1010=1,G1010,0)</f>
        <v>0</v>
      </c>
      <c r="BB1010" s="146">
        <f>IF(AZ1010=2,G1010,0)</f>
        <v>0</v>
      </c>
      <c r="BC1010" s="146">
        <f>IF(AZ1010=3,G1010,0)</f>
        <v>0</v>
      </c>
      <c r="BD1010" s="146">
        <f>IF(AZ1010=4,G1010,0)</f>
        <v>0</v>
      </c>
      <c r="BE1010" s="146">
        <f>IF(AZ1010=5,G1010,0)</f>
        <v>0</v>
      </c>
      <c r="CA1010" s="170">
        <v>12</v>
      </c>
      <c r="CB1010" s="170">
        <v>0</v>
      </c>
      <c r="CZ1010" s="146">
        <v>0</v>
      </c>
    </row>
    <row r="1011" spans="1:15" ht="12.75">
      <c r="A1011" s="177"/>
      <c r="B1011" s="179"/>
      <c r="C1011" s="231" t="s">
        <v>1044</v>
      </c>
      <c r="D1011" s="232"/>
      <c r="E1011" s="180">
        <v>137.7</v>
      </c>
      <c r="F1011" s="181"/>
      <c r="G1011" s="182"/>
      <c r="I1011" s="207" t="s">
        <v>1039</v>
      </c>
      <c r="M1011" s="178" t="s">
        <v>909</v>
      </c>
      <c r="O1011" s="170"/>
    </row>
    <row r="1012" spans="1:57" ht="12.75">
      <c r="A1012" s="183"/>
      <c r="B1012" s="184" t="s">
        <v>78</v>
      </c>
      <c r="C1012" s="185" t="str">
        <f>CONCATENATE(B1009," ",C1009)</f>
        <v>784 Malby</v>
      </c>
      <c r="D1012" s="186"/>
      <c r="E1012" s="187"/>
      <c r="F1012" s="188"/>
      <c r="G1012" s="189">
        <f>SUM(G1009:G1011)</f>
        <v>0</v>
      </c>
      <c r="O1012" s="170">
        <v>4</v>
      </c>
      <c r="BA1012" s="190">
        <f>SUM(BA1009:BA1011)</f>
        <v>0</v>
      </c>
      <c r="BB1012" s="190">
        <f>SUM(BB1009:BB1011)</f>
        <v>0</v>
      </c>
      <c r="BC1012" s="190">
        <f>SUM(BC1009:BC1011)</f>
        <v>0</v>
      </c>
      <c r="BD1012" s="190">
        <f>SUM(BD1009:BD1011)</f>
        <v>0</v>
      </c>
      <c r="BE1012" s="190">
        <f>SUM(BE1009:BE1011)</f>
        <v>0</v>
      </c>
    </row>
    <row r="1013" spans="1:15" ht="12.75">
      <c r="A1013" s="163" t="s">
        <v>74</v>
      </c>
      <c r="B1013" s="164" t="s">
        <v>910</v>
      </c>
      <c r="C1013" s="165" t="s">
        <v>911</v>
      </c>
      <c r="D1013" s="166"/>
      <c r="E1013" s="167"/>
      <c r="F1013" s="167"/>
      <c r="G1013" s="168"/>
      <c r="H1013" s="169"/>
      <c r="I1013" s="169"/>
      <c r="O1013" s="170">
        <v>1</v>
      </c>
    </row>
    <row r="1014" spans="1:104" ht="22.5">
      <c r="A1014" s="171">
        <v>198</v>
      </c>
      <c r="B1014" s="172" t="s">
        <v>912</v>
      </c>
      <c r="C1014" s="173" t="s">
        <v>913</v>
      </c>
      <c r="D1014" s="174" t="s">
        <v>87</v>
      </c>
      <c r="E1014" s="175">
        <v>221.32</v>
      </c>
      <c r="F1014" s="175">
        <v>0</v>
      </c>
      <c r="G1014" s="176">
        <f>E1014*F1014</f>
        <v>0</v>
      </c>
      <c r="I1014" s="207" t="s">
        <v>1039</v>
      </c>
      <c r="O1014" s="170">
        <v>2</v>
      </c>
      <c r="AA1014" s="146">
        <v>1</v>
      </c>
      <c r="AB1014" s="146">
        <v>7</v>
      </c>
      <c r="AC1014" s="146">
        <v>7</v>
      </c>
      <c r="AZ1014" s="146">
        <v>2</v>
      </c>
      <c r="BA1014" s="146">
        <f>IF(AZ1014=1,G1014,0)</f>
        <v>0</v>
      </c>
      <c r="BB1014" s="146">
        <f>IF(AZ1014=2,G1014,0)</f>
        <v>0</v>
      </c>
      <c r="BC1014" s="146">
        <f>IF(AZ1014=3,G1014,0)</f>
        <v>0</v>
      </c>
      <c r="BD1014" s="146">
        <f>IF(AZ1014=4,G1014,0)</f>
        <v>0</v>
      </c>
      <c r="BE1014" s="146">
        <f>IF(AZ1014=5,G1014,0)</f>
        <v>0</v>
      </c>
      <c r="CA1014" s="170">
        <v>1</v>
      </c>
      <c r="CB1014" s="170">
        <v>7</v>
      </c>
      <c r="CZ1014" s="146">
        <v>0</v>
      </c>
    </row>
    <row r="1015" spans="1:15" ht="12.75">
      <c r="A1015" s="177"/>
      <c r="B1015" s="179"/>
      <c r="C1015" s="231" t="s">
        <v>729</v>
      </c>
      <c r="D1015" s="232"/>
      <c r="E1015" s="180">
        <v>0</v>
      </c>
      <c r="F1015" s="181"/>
      <c r="G1015" s="182"/>
      <c r="M1015" s="178" t="s">
        <v>729</v>
      </c>
      <c r="O1015" s="170"/>
    </row>
    <row r="1016" spans="1:15" ht="12.75">
      <c r="A1016" s="177"/>
      <c r="B1016" s="179"/>
      <c r="C1016" s="231" t="s">
        <v>1041</v>
      </c>
      <c r="D1016" s="232"/>
      <c r="E1016" s="180">
        <v>203.69</v>
      </c>
      <c r="F1016" s="181"/>
      <c r="G1016" s="182"/>
      <c r="M1016" s="178" t="s">
        <v>914</v>
      </c>
      <c r="O1016" s="170"/>
    </row>
    <row r="1017" spans="1:15" ht="12.75">
      <c r="A1017" s="177"/>
      <c r="B1017" s="179"/>
      <c r="C1017" s="231" t="s">
        <v>915</v>
      </c>
      <c r="D1017" s="232"/>
      <c r="E1017" s="180">
        <v>17.625</v>
      </c>
      <c r="F1017" s="181"/>
      <c r="G1017" s="182"/>
      <c r="M1017" s="178" t="s">
        <v>915</v>
      </c>
      <c r="O1017" s="170"/>
    </row>
    <row r="1018" spans="1:104" ht="12.75">
      <c r="A1018" s="171">
        <v>199</v>
      </c>
      <c r="B1018" s="172" t="s">
        <v>916</v>
      </c>
      <c r="C1018" s="173" t="s">
        <v>917</v>
      </c>
      <c r="D1018" s="174" t="s">
        <v>62</v>
      </c>
      <c r="E1018" s="175">
        <v>0</v>
      </c>
      <c r="F1018" s="175">
        <v>0</v>
      </c>
      <c r="G1018" s="176">
        <f>E1018*F1018</f>
        <v>0</v>
      </c>
      <c r="O1018" s="170">
        <v>2</v>
      </c>
      <c r="AA1018" s="146">
        <v>1</v>
      </c>
      <c r="AB1018" s="146">
        <v>7</v>
      </c>
      <c r="AC1018" s="146">
        <v>7</v>
      </c>
      <c r="AZ1018" s="146">
        <v>2</v>
      </c>
      <c r="BA1018" s="146">
        <f>IF(AZ1018=1,G1018,0)</f>
        <v>0</v>
      </c>
      <c r="BB1018" s="146">
        <f>IF(AZ1018=2,G1018,0)</f>
        <v>0</v>
      </c>
      <c r="BC1018" s="146">
        <f>IF(AZ1018=3,G1018,0)</f>
        <v>0</v>
      </c>
      <c r="BD1018" s="146">
        <f>IF(AZ1018=4,G1018,0)</f>
        <v>0</v>
      </c>
      <c r="BE1018" s="146">
        <f>IF(AZ1018=5,G1018,0)</f>
        <v>0</v>
      </c>
      <c r="CA1018" s="170">
        <v>1</v>
      </c>
      <c r="CB1018" s="170">
        <v>7</v>
      </c>
      <c r="CZ1018" s="146">
        <v>0</v>
      </c>
    </row>
    <row r="1019" spans="1:57" ht="12.75">
      <c r="A1019" s="183"/>
      <c r="B1019" s="184" t="s">
        <v>78</v>
      </c>
      <c r="C1019" s="185" t="str">
        <f>CONCATENATE(B1013," ",C1013)</f>
        <v>786 Čalounické úpravy</v>
      </c>
      <c r="D1019" s="186"/>
      <c r="E1019" s="187"/>
      <c r="F1019" s="188"/>
      <c r="G1019" s="189">
        <f>SUM(G1013:G1018)</f>
        <v>0</v>
      </c>
      <c r="O1019" s="170">
        <v>4</v>
      </c>
      <c r="BA1019" s="190">
        <f>SUM(BA1013:BA1018)</f>
        <v>0</v>
      </c>
      <c r="BB1019" s="190">
        <f>SUM(BB1013:BB1018)</f>
        <v>0</v>
      </c>
      <c r="BC1019" s="190">
        <f>SUM(BC1013:BC1018)</f>
        <v>0</v>
      </c>
      <c r="BD1019" s="190">
        <f>SUM(BD1013:BD1018)</f>
        <v>0</v>
      </c>
      <c r="BE1019" s="190">
        <f>SUM(BE1013:BE1018)</f>
        <v>0</v>
      </c>
    </row>
    <row r="1020" spans="1:15" ht="12.75">
      <c r="A1020" s="163" t="s">
        <v>74</v>
      </c>
      <c r="B1020" s="164" t="s">
        <v>918</v>
      </c>
      <c r="C1020" s="165" t="s">
        <v>919</v>
      </c>
      <c r="D1020" s="166"/>
      <c r="E1020" s="167"/>
      <c r="F1020" s="167"/>
      <c r="G1020" s="168"/>
      <c r="H1020" s="169"/>
      <c r="I1020" s="169"/>
      <c r="O1020" s="170">
        <v>1</v>
      </c>
    </row>
    <row r="1021" spans="1:104" ht="12.75">
      <c r="A1021" s="171">
        <v>200</v>
      </c>
      <c r="B1021" s="172" t="s">
        <v>920</v>
      </c>
      <c r="C1021" s="173" t="s">
        <v>921</v>
      </c>
      <c r="D1021" s="174" t="s">
        <v>87</v>
      </c>
      <c r="E1021" s="175">
        <v>19.655</v>
      </c>
      <c r="F1021" s="175">
        <v>0</v>
      </c>
      <c r="G1021" s="176">
        <f>E1021*F1021</f>
        <v>0</v>
      </c>
      <c r="O1021" s="170">
        <v>2</v>
      </c>
      <c r="AA1021" s="146">
        <v>1</v>
      </c>
      <c r="AB1021" s="146">
        <v>7</v>
      </c>
      <c r="AC1021" s="146">
        <v>7</v>
      </c>
      <c r="AZ1021" s="146">
        <v>2</v>
      </c>
      <c r="BA1021" s="146">
        <f>IF(AZ1021=1,G1021,0)</f>
        <v>0</v>
      </c>
      <c r="BB1021" s="146">
        <f>IF(AZ1021=2,G1021,0)</f>
        <v>0</v>
      </c>
      <c r="BC1021" s="146">
        <f>IF(AZ1021=3,G1021,0)</f>
        <v>0</v>
      </c>
      <c r="BD1021" s="146">
        <f>IF(AZ1021=4,G1021,0)</f>
        <v>0</v>
      </c>
      <c r="BE1021" s="146">
        <f>IF(AZ1021=5,G1021,0)</f>
        <v>0</v>
      </c>
      <c r="CA1021" s="170">
        <v>1</v>
      </c>
      <c r="CB1021" s="170">
        <v>7</v>
      </c>
      <c r="CZ1021" s="146">
        <v>0</v>
      </c>
    </row>
    <row r="1022" spans="1:15" ht="12.75">
      <c r="A1022" s="177"/>
      <c r="B1022" s="179"/>
      <c r="C1022" s="231" t="s">
        <v>230</v>
      </c>
      <c r="D1022" s="232"/>
      <c r="E1022" s="180">
        <v>0</v>
      </c>
      <c r="F1022" s="181"/>
      <c r="G1022" s="182"/>
      <c r="M1022" s="178" t="s">
        <v>230</v>
      </c>
      <c r="O1022" s="170"/>
    </row>
    <row r="1023" spans="1:15" ht="12.75">
      <c r="A1023" s="177"/>
      <c r="B1023" s="179"/>
      <c r="C1023" s="231" t="s">
        <v>89</v>
      </c>
      <c r="D1023" s="232"/>
      <c r="E1023" s="180">
        <v>0</v>
      </c>
      <c r="F1023" s="181"/>
      <c r="G1023" s="182"/>
      <c r="M1023" s="178" t="s">
        <v>89</v>
      </c>
      <c r="O1023" s="170"/>
    </row>
    <row r="1024" spans="1:15" ht="22.5">
      <c r="A1024" s="177"/>
      <c r="B1024" s="179"/>
      <c r="C1024" s="231" t="s">
        <v>922</v>
      </c>
      <c r="D1024" s="232"/>
      <c r="E1024" s="180">
        <v>6.005</v>
      </c>
      <c r="F1024" s="181"/>
      <c r="G1024" s="182"/>
      <c r="M1024" s="178" t="s">
        <v>922</v>
      </c>
      <c r="O1024" s="170"/>
    </row>
    <row r="1025" spans="1:15" ht="12.75">
      <c r="A1025" s="177"/>
      <c r="B1025" s="179"/>
      <c r="C1025" s="231" t="s">
        <v>923</v>
      </c>
      <c r="D1025" s="232"/>
      <c r="E1025" s="180">
        <v>13.65</v>
      </c>
      <c r="F1025" s="181"/>
      <c r="G1025" s="182"/>
      <c r="M1025" s="178" t="s">
        <v>923</v>
      </c>
      <c r="O1025" s="170"/>
    </row>
    <row r="1026" spans="1:104" ht="12.75">
      <c r="A1026" s="171">
        <v>201</v>
      </c>
      <c r="B1026" s="172" t="s">
        <v>924</v>
      </c>
      <c r="C1026" s="173" t="s">
        <v>925</v>
      </c>
      <c r="D1026" s="174" t="s">
        <v>62</v>
      </c>
      <c r="E1026" s="175">
        <v>0</v>
      </c>
      <c r="F1026" s="175">
        <v>0</v>
      </c>
      <c r="G1026" s="176">
        <f>E1026*F1026</f>
        <v>0</v>
      </c>
      <c r="O1026" s="170">
        <v>2</v>
      </c>
      <c r="AA1026" s="146">
        <v>1</v>
      </c>
      <c r="AB1026" s="146">
        <v>7</v>
      </c>
      <c r="AC1026" s="146">
        <v>7</v>
      </c>
      <c r="AZ1026" s="146">
        <v>2</v>
      </c>
      <c r="BA1026" s="146">
        <f>IF(AZ1026=1,G1026,0)</f>
        <v>0</v>
      </c>
      <c r="BB1026" s="146">
        <f>IF(AZ1026=2,G1026,0)</f>
        <v>0</v>
      </c>
      <c r="BC1026" s="146">
        <f>IF(AZ1026=3,G1026,0)</f>
        <v>0</v>
      </c>
      <c r="BD1026" s="146">
        <f>IF(AZ1026=4,G1026,0)</f>
        <v>0</v>
      </c>
      <c r="BE1026" s="146">
        <f>IF(AZ1026=5,G1026,0)</f>
        <v>0</v>
      </c>
      <c r="CA1026" s="170">
        <v>1</v>
      </c>
      <c r="CB1026" s="170">
        <v>7</v>
      </c>
      <c r="CZ1026" s="146">
        <v>0</v>
      </c>
    </row>
    <row r="1027" spans="1:57" ht="12.75">
      <c r="A1027" s="183"/>
      <c r="B1027" s="184" t="s">
        <v>78</v>
      </c>
      <c r="C1027" s="185" t="str">
        <f>CONCATENATE(B1020," ",C1020)</f>
        <v>787 Zasklívání</v>
      </c>
      <c r="D1027" s="186"/>
      <c r="E1027" s="187"/>
      <c r="F1027" s="188"/>
      <c r="G1027" s="189">
        <f>SUM(G1020:G1026)</f>
        <v>0</v>
      </c>
      <c r="O1027" s="170">
        <v>4</v>
      </c>
      <c r="BA1027" s="190">
        <f>SUM(BA1020:BA1026)</f>
        <v>0</v>
      </c>
      <c r="BB1027" s="190">
        <f>SUM(BB1020:BB1026)</f>
        <v>0</v>
      </c>
      <c r="BC1027" s="190">
        <f>SUM(BC1020:BC1026)</f>
        <v>0</v>
      </c>
      <c r="BD1027" s="190">
        <f>SUM(BD1020:BD1026)</f>
        <v>0</v>
      </c>
      <c r="BE1027" s="190">
        <f>SUM(BE1020:BE1026)</f>
        <v>0</v>
      </c>
    </row>
    <row r="1028" spans="1:15" ht="12.75">
      <c r="A1028" s="163" t="s">
        <v>74</v>
      </c>
      <c r="B1028" s="164" t="s">
        <v>926</v>
      </c>
      <c r="C1028" s="165" t="s">
        <v>927</v>
      </c>
      <c r="D1028" s="166"/>
      <c r="E1028" s="167"/>
      <c r="F1028" s="167"/>
      <c r="G1028" s="168"/>
      <c r="H1028" s="169"/>
      <c r="I1028" s="169"/>
      <c r="O1028" s="170">
        <v>1</v>
      </c>
    </row>
    <row r="1029" spans="1:104" ht="22.5">
      <c r="A1029" s="171">
        <v>202</v>
      </c>
      <c r="B1029" s="172" t="s">
        <v>928</v>
      </c>
      <c r="C1029" s="173" t="s">
        <v>929</v>
      </c>
      <c r="D1029" s="174" t="s">
        <v>482</v>
      </c>
      <c r="E1029" s="175">
        <v>1</v>
      </c>
      <c r="F1029" s="175">
        <v>0</v>
      </c>
      <c r="G1029" s="176">
        <f>E1029*F1029</f>
        <v>0</v>
      </c>
      <c r="O1029" s="170">
        <v>2</v>
      </c>
      <c r="AA1029" s="146">
        <v>12</v>
      </c>
      <c r="AB1029" s="146">
        <v>0</v>
      </c>
      <c r="AC1029" s="146">
        <v>199</v>
      </c>
      <c r="AZ1029" s="146">
        <v>2</v>
      </c>
      <c r="BA1029" s="146">
        <f>IF(AZ1029=1,G1029,0)</f>
        <v>0</v>
      </c>
      <c r="BB1029" s="146">
        <f>IF(AZ1029=2,G1029,0)</f>
        <v>0</v>
      </c>
      <c r="BC1029" s="146">
        <f>IF(AZ1029=3,G1029,0)</f>
        <v>0</v>
      </c>
      <c r="BD1029" s="146">
        <f>IF(AZ1029=4,G1029,0)</f>
        <v>0</v>
      </c>
      <c r="BE1029" s="146">
        <f>IF(AZ1029=5,G1029,0)</f>
        <v>0</v>
      </c>
      <c r="CA1029" s="170">
        <v>12</v>
      </c>
      <c r="CB1029" s="170">
        <v>0</v>
      </c>
      <c r="CZ1029" s="146">
        <v>0</v>
      </c>
    </row>
    <row r="1030" spans="1:15" ht="12.75">
      <c r="A1030" s="177"/>
      <c r="B1030" s="179"/>
      <c r="C1030" s="231" t="s">
        <v>729</v>
      </c>
      <c r="D1030" s="232"/>
      <c r="E1030" s="180">
        <v>0</v>
      </c>
      <c r="F1030" s="181"/>
      <c r="G1030" s="182"/>
      <c r="M1030" s="178" t="s">
        <v>729</v>
      </c>
      <c r="O1030" s="170"/>
    </row>
    <row r="1031" spans="1:15" ht="12.75">
      <c r="A1031" s="177"/>
      <c r="B1031" s="179"/>
      <c r="C1031" s="231" t="s">
        <v>930</v>
      </c>
      <c r="D1031" s="232"/>
      <c r="E1031" s="180">
        <v>1</v>
      </c>
      <c r="F1031" s="181"/>
      <c r="G1031" s="182"/>
      <c r="M1031" s="178" t="s">
        <v>930</v>
      </c>
      <c r="O1031" s="170"/>
    </row>
    <row r="1032" spans="1:104" ht="22.5">
      <c r="A1032" s="171">
        <v>203</v>
      </c>
      <c r="B1032" s="172" t="s">
        <v>931</v>
      </c>
      <c r="C1032" s="173" t="s">
        <v>932</v>
      </c>
      <c r="D1032" s="174" t="s">
        <v>482</v>
      </c>
      <c r="E1032" s="175">
        <v>1</v>
      </c>
      <c r="F1032" s="175">
        <v>0</v>
      </c>
      <c r="G1032" s="176">
        <f>E1032*F1032</f>
        <v>0</v>
      </c>
      <c r="O1032" s="170">
        <v>2</v>
      </c>
      <c r="AA1032" s="146">
        <v>12</v>
      </c>
      <c r="AB1032" s="146">
        <v>0</v>
      </c>
      <c r="AC1032" s="146">
        <v>200</v>
      </c>
      <c r="AZ1032" s="146">
        <v>2</v>
      </c>
      <c r="BA1032" s="146">
        <f>IF(AZ1032=1,G1032,0)</f>
        <v>0</v>
      </c>
      <c r="BB1032" s="146">
        <f>IF(AZ1032=2,G1032,0)</f>
        <v>0</v>
      </c>
      <c r="BC1032" s="146">
        <f>IF(AZ1032=3,G1032,0)</f>
        <v>0</v>
      </c>
      <c r="BD1032" s="146">
        <f>IF(AZ1032=4,G1032,0)</f>
        <v>0</v>
      </c>
      <c r="BE1032" s="146">
        <f>IF(AZ1032=5,G1032,0)</f>
        <v>0</v>
      </c>
      <c r="CA1032" s="170">
        <v>12</v>
      </c>
      <c r="CB1032" s="170">
        <v>0</v>
      </c>
      <c r="CZ1032" s="146">
        <v>0</v>
      </c>
    </row>
    <row r="1033" spans="1:15" ht="12.75">
      <c r="A1033" s="177"/>
      <c r="B1033" s="179"/>
      <c r="C1033" s="231" t="s">
        <v>729</v>
      </c>
      <c r="D1033" s="232"/>
      <c r="E1033" s="180">
        <v>0</v>
      </c>
      <c r="F1033" s="181"/>
      <c r="G1033" s="182"/>
      <c r="M1033" s="178" t="s">
        <v>729</v>
      </c>
      <c r="O1033" s="170"/>
    </row>
    <row r="1034" spans="1:15" ht="12.75">
      <c r="A1034" s="177"/>
      <c r="B1034" s="179"/>
      <c r="C1034" s="231" t="s">
        <v>930</v>
      </c>
      <c r="D1034" s="232"/>
      <c r="E1034" s="180">
        <v>1</v>
      </c>
      <c r="F1034" s="181"/>
      <c r="G1034" s="182"/>
      <c r="M1034" s="178" t="s">
        <v>930</v>
      </c>
      <c r="O1034" s="170"/>
    </row>
    <row r="1035" spans="1:104" ht="22.5">
      <c r="A1035" s="171">
        <v>204</v>
      </c>
      <c r="B1035" s="172" t="s">
        <v>933</v>
      </c>
      <c r="C1035" s="173" t="s">
        <v>934</v>
      </c>
      <c r="D1035" s="174" t="s">
        <v>482</v>
      </c>
      <c r="E1035" s="175">
        <v>1</v>
      </c>
      <c r="F1035" s="175">
        <v>0</v>
      </c>
      <c r="G1035" s="176">
        <f>E1035*F1035</f>
        <v>0</v>
      </c>
      <c r="O1035" s="170">
        <v>2</v>
      </c>
      <c r="AA1035" s="146">
        <v>12</v>
      </c>
      <c r="AB1035" s="146">
        <v>0</v>
      </c>
      <c r="AC1035" s="146">
        <v>201</v>
      </c>
      <c r="AZ1035" s="146">
        <v>2</v>
      </c>
      <c r="BA1035" s="146">
        <f>IF(AZ1035=1,G1035,0)</f>
        <v>0</v>
      </c>
      <c r="BB1035" s="146">
        <f>IF(AZ1035=2,G1035,0)</f>
        <v>0</v>
      </c>
      <c r="BC1035" s="146">
        <f>IF(AZ1035=3,G1035,0)</f>
        <v>0</v>
      </c>
      <c r="BD1035" s="146">
        <f>IF(AZ1035=4,G1035,0)</f>
        <v>0</v>
      </c>
      <c r="BE1035" s="146">
        <f>IF(AZ1035=5,G1035,0)</f>
        <v>0</v>
      </c>
      <c r="CA1035" s="170">
        <v>12</v>
      </c>
      <c r="CB1035" s="170">
        <v>0</v>
      </c>
      <c r="CZ1035" s="146">
        <v>0</v>
      </c>
    </row>
    <row r="1036" spans="1:15" ht="12.75">
      <c r="A1036" s="177"/>
      <c r="B1036" s="179"/>
      <c r="C1036" s="231" t="s">
        <v>729</v>
      </c>
      <c r="D1036" s="232"/>
      <c r="E1036" s="180">
        <v>0</v>
      </c>
      <c r="F1036" s="181"/>
      <c r="G1036" s="182"/>
      <c r="M1036" s="178" t="s">
        <v>729</v>
      </c>
      <c r="O1036" s="170"/>
    </row>
    <row r="1037" spans="1:15" ht="12.75">
      <c r="A1037" s="177"/>
      <c r="B1037" s="179"/>
      <c r="C1037" s="231" t="s">
        <v>935</v>
      </c>
      <c r="D1037" s="232"/>
      <c r="E1037" s="180">
        <v>1</v>
      </c>
      <c r="F1037" s="181"/>
      <c r="G1037" s="182"/>
      <c r="M1037" s="178" t="s">
        <v>935</v>
      </c>
      <c r="O1037" s="170"/>
    </row>
    <row r="1038" spans="1:104" ht="22.5">
      <c r="A1038" s="171">
        <v>205</v>
      </c>
      <c r="B1038" s="172" t="s">
        <v>936</v>
      </c>
      <c r="C1038" s="173" t="s">
        <v>937</v>
      </c>
      <c r="D1038" s="174" t="s">
        <v>482</v>
      </c>
      <c r="E1038" s="175">
        <v>1</v>
      </c>
      <c r="F1038" s="175">
        <v>0</v>
      </c>
      <c r="G1038" s="176">
        <f>E1038*F1038</f>
        <v>0</v>
      </c>
      <c r="O1038" s="170">
        <v>2</v>
      </c>
      <c r="AA1038" s="146">
        <v>12</v>
      </c>
      <c r="AB1038" s="146">
        <v>0</v>
      </c>
      <c r="AC1038" s="146">
        <v>202</v>
      </c>
      <c r="AZ1038" s="146">
        <v>2</v>
      </c>
      <c r="BA1038" s="146">
        <f>IF(AZ1038=1,G1038,0)</f>
        <v>0</v>
      </c>
      <c r="BB1038" s="146">
        <f>IF(AZ1038=2,G1038,0)</f>
        <v>0</v>
      </c>
      <c r="BC1038" s="146">
        <f>IF(AZ1038=3,G1038,0)</f>
        <v>0</v>
      </c>
      <c r="BD1038" s="146">
        <f>IF(AZ1038=4,G1038,0)</f>
        <v>0</v>
      </c>
      <c r="BE1038" s="146">
        <f>IF(AZ1038=5,G1038,0)</f>
        <v>0</v>
      </c>
      <c r="CA1038" s="170">
        <v>12</v>
      </c>
      <c r="CB1038" s="170">
        <v>0</v>
      </c>
      <c r="CZ1038" s="146">
        <v>0</v>
      </c>
    </row>
    <row r="1039" spans="1:15" ht="12.75">
      <c r="A1039" s="177"/>
      <c r="B1039" s="179"/>
      <c r="C1039" s="231" t="s">
        <v>729</v>
      </c>
      <c r="D1039" s="232"/>
      <c r="E1039" s="180">
        <v>0</v>
      </c>
      <c r="F1039" s="181"/>
      <c r="G1039" s="182"/>
      <c r="M1039" s="178" t="s">
        <v>729</v>
      </c>
      <c r="O1039" s="170"/>
    </row>
    <row r="1040" spans="1:15" ht="12.75">
      <c r="A1040" s="177"/>
      <c r="B1040" s="179"/>
      <c r="C1040" s="231" t="s">
        <v>935</v>
      </c>
      <c r="D1040" s="232"/>
      <c r="E1040" s="180">
        <v>1</v>
      </c>
      <c r="F1040" s="181"/>
      <c r="G1040" s="182"/>
      <c r="M1040" s="178" t="s">
        <v>935</v>
      </c>
      <c r="O1040" s="170"/>
    </row>
    <row r="1041" spans="1:104" ht="22.5">
      <c r="A1041" s="171">
        <v>206</v>
      </c>
      <c r="B1041" s="172" t="s">
        <v>938</v>
      </c>
      <c r="C1041" s="173" t="s">
        <v>939</v>
      </c>
      <c r="D1041" s="174" t="s">
        <v>482</v>
      </c>
      <c r="E1041" s="175">
        <v>1</v>
      </c>
      <c r="F1041" s="175">
        <v>0</v>
      </c>
      <c r="G1041" s="176">
        <f>E1041*F1041</f>
        <v>0</v>
      </c>
      <c r="O1041" s="170">
        <v>2</v>
      </c>
      <c r="AA1041" s="146">
        <v>3</v>
      </c>
      <c r="AB1041" s="146">
        <v>7</v>
      </c>
      <c r="AC1041" s="146" t="s">
        <v>938</v>
      </c>
      <c r="AZ1041" s="146">
        <v>2</v>
      </c>
      <c r="BA1041" s="146">
        <f>IF(AZ1041=1,G1041,0)</f>
        <v>0</v>
      </c>
      <c r="BB1041" s="146">
        <f>IF(AZ1041=2,G1041,0)</f>
        <v>0</v>
      </c>
      <c r="BC1041" s="146">
        <f>IF(AZ1041=3,G1041,0)</f>
        <v>0</v>
      </c>
      <c r="BD1041" s="146">
        <f>IF(AZ1041=4,G1041,0)</f>
        <v>0</v>
      </c>
      <c r="BE1041" s="146">
        <f>IF(AZ1041=5,G1041,0)</f>
        <v>0</v>
      </c>
      <c r="CA1041" s="170">
        <v>3</v>
      </c>
      <c r="CB1041" s="170">
        <v>7</v>
      </c>
      <c r="CZ1041" s="146">
        <v>0</v>
      </c>
    </row>
    <row r="1042" spans="1:15" ht="12.75">
      <c r="A1042" s="177"/>
      <c r="B1042" s="179"/>
      <c r="C1042" s="231" t="s">
        <v>95</v>
      </c>
      <c r="D1042" s="232"/>
      <c r="E1042" s="180">
        <v>0</v>
      </c>
      <c r="F1042" s="181"/>
      <c r="G1042" s="182"/>
      <c r="M1042" s="178" t="s">
        <v>95</v>
      </c>
      <c r="O1042" s="170"/>
    </row>
    <row r="1043" spans="1:15" ht="12.75">
      <c r="A1043" s="177"/>
      <c r="B1043" s="179"/>
      <c r="C1043" s="231" t="s">
        <v>89</v>
      </c>
      <c r="D1043" s="232"/>
      <c r="E1043" s="180">
        <v>0</v>
      </c>
      <c r="F1043" s="181"/>
      <c r="G1043" s="182"/>
      <c r="M1043" s="178" t="s">
        <v>89</v>
      </c>
      <c r="O1043" s="170"/>
    </row>
    <row r="1044" spans="1:15" ht="12.75">
      <c r="A1044" s="177"/>
      <c r="B1044" s="179"/>
      <c r="C1044" s="231" t="s">
        <v>940</v>
      </c>
      <c r="D1044" s="232"/>
      <c r="E1044" s="180">
        <v>1</v>
      </c>
      <c r="F1044" s="181"/>
      <c r="G1044" s="182"/>
      <c r="M1044" s="178" t="s">
        <v>940</v>
      </c>
      <c r="O1044" s="170"/>
    </row>
    <row r="1045" spans="1:57" ht="12.75">
      <c r="A1045" s="183"/>
      <c r="B1045" s="184" t="s">
        <v>78</v>
      </c>
      <c r="C1045" s="185" t="str">
        <f>CONCATENATE(B1028," ",C1028)</f>
        <v>789 Reklamní nápisy,poutače,loga</v>
      </c>
      <c r="D1045" s="186"/>
      <c r="E1045" s="187"/>
      <c r="F1045" s="188"/>
      <c r="G1045" s="189">
        <f>SUM(G1028:G1044)</f>
        <v>0</v>
      </c>
      <c r="O1045" s="170">
        <v>4</v>
      </c>
      <c r="BA1045" s="190">
        <f>SUM(BA1028:BA1044)</f>
        <v>0</v>
      </c>
      <c r="BB1045" s="190">
        <f>SUM(BB1028:BB1044)</f>
        <v>0</v>
      </c>
      <c r="BC1045" s="190">
        <f>SUM(BC1028:BC1044)</f>
        <v>0</v>
      </c>
      <c r="BD1045" s="190">
        <f>SUM(BD1028:BD1044)</f>
        <v>0</v>
      </c>
      <c r="BE1045" s="190">
        <f>SUM(BE1028:BE1044)</f>
        <v>0</v>
      </c>
    </row>
    <row r="1046" spans="1:15" ht="12.75">
      <c r="A1046" s="163" t="s">
        <v>74</v>
      </c>
      <c r="B1046" s="164" t="s">
        <v>941</v>
      </c>
      <c r="C1046" s="165" t="s">
        <v>942</v>
      </c>
      <c r="D1046" s="166"/>
      <c r="E1046" s="167"/>
      <c r="F1046" s="167"/>
      <c r="G1046" s="168"/>
      <c r="H1046" s="169"/>
      <c r="I1046" s="169"/>
      <c r="O1046" s="170">
        <v>1</v>
      </c>
    </row>
    <row r="1047" spans="1:104" ht="12.75">
      <c r="A1047" s="171">
        <v>207</v>
      </c>
      <c r="B1047" s="172" t="s">
        <v>943</v>
      </c>
      <c r="C1047" s="173" t="s">
        <v>944</v>
      </c>
      <c r="D1047" s="174" t="s">
        <v>104</v>
      </c>
      <c r="E1047" s="175">
        <v>44</v>
      </c>
      <c r="F1047" s="175">
        <v>0</v>
      </c>
      <c r="G1047" s="176">
        <f>E1047*F1047</f>
        <v>0</v>
      </c>
      <c r="O1047" s="170">
        <v>2</v>
      </c>
      <c r="AA1047" s="146">
        <v>3</v>
      </c>
      <c r="AB1047" s="146">
        <v>9</v>
      </c>
      <c r="AC1047" s="146" t="s">
        <v>943</v>
      </c>
      <c r="AZ1047" s="146">
        <v>3</v>
      </c>
      <c r="BA1047" s="146">
        <f>IF(AZ1047=1,G1047,0)</f>
        <v>0</v>
      </c>
      <c r="BB1047" s="146">
        <f>IF(AZ1047=2,G1047,0)</f>
        <v>0</v>
      </c>
      <c r="BC1047" s="146">
        <f>IF(AZ1047=3,G1047,0)</f>
        <v>0</v>
      </c>
      <c r="BD1047" s="146">
        <f>IF(AZ1047=4,G1047,0)</f>
        <v>0</v>
      </c>
      <c r="BE1047" s="146">
        <f>IF(AZ1047=5,G1047,0)</f>
        <v>0</v>
      </c>
      <c r="CA1047" s="170">
        <v>3</v>
      </c>
      <c r="CB1047" s="170">
        <v>9</v>
      </c>
      <c r="CZ1047" s="146">
        <v>0</v>
      </c>
    </row>
    <row r="1048" spans="1:15" ht="12.75">
      <c r="A1048" s="177"/>
      <c r="B1048" s="179"/>
      <c r="C1048" s="231" t="s">
        <v>88</v>
      </c>
      <c r="D1048" s="232"/>
      <c r="E1048" s="180">
        <v>0</v>
      </c>
      <c r="F1048" s="181"/>
      <c r="G1048" s="182"/>
      <c r="M1048" s="178" t="s">
        <v>88</v>
      </c>
      <c r="O1048" s="170"/>
    </row>
    <row r="1049" spans="1:15" ht="12.75">
      <c r="A1049" s="177"/>
      <c r="B1049" s="179"/>
      <c r="C1049" s="231" t="s">
        <v>945</v>
      </c>
      <c r="D1049" s="232"/>
      <c r="E1049" s="180">
        <v>3.5</v>
      </c>
      <c r="F1049" s="181"/>
      <c r="G1049" s="182"/>
      <c r="M1049" s="178" t="s">
        <v>945</v>
      </c>
      <c r="O1049" s="170"/>
    </row>
    <row r="1050" spans="1:15" ht="12.75">
      <c r="A1050" s="177"/>
      <c r="B1050" s="179"/>
      <c r="C1050" s="231" t="s">
        <v>230</v>
      </c>
      <c r="D1050" s="232"/>
      <c r="E1050" s="180">
        <v>0</v>
      </c>
      <c r="F1050" s="181"/>
      <c r="G1050" s="182"/>
      <c r="M1050" s="178" t="s">
        <v>230</v>
      </c>
      <c r="O1050" s="170"/>
    </row>
    <row r="1051" spans="1:15" ht="12.75">
      <c r="A1051" s="177"/>
      <c r="B1051" s="179"/>
      <c r="C1051" s="231" t="s">
        <v>946</v>
      </c>
      <c r="D1051" s="232"/>
      <c r="E1051" s="180">
        <v>40.5</v>
      </c>
      <c r="F1051" s="181"/>
      <c r="G1051" s="182"/>
      <c r="M1051" s="178" t="s">
        <v>946</v>
      </c>
      <c r="O1051" s="170"/>
    </row>
    <row r="1052" spans="1:57" ht="12.75">
      <c r="A1052" s="183"/>
      <c r="B1052" s="184" t="s">
        <v>78</v>
      </c>
      <c r="C1052" s="185" t="str">
        <f>CONCATENATE(B1046," ",C1046)</f>
        <v>M11 Hromosvod</v>
      </c>
      <c r="D1052" s="186"/>
      <c r="E1052" s="187"/>
      <c r="F1052" s="188"/>
      <c r="G1052" s="189">
        <f>SUM(G1046:G1051)</f>
        <v>0</v>
      </c>
      <c r="O1052" s="170">
        <v>4</v>
      </c>
      <c r="BA1052" s="190">
        <f>SUM(BA1046:BA1051)</f>
        <v>0</v>
      </c>
      <c r="BB1052" s="190">
        <f>SUM(BB1046:BB1051)</f>
        <v>0</v>
      </c>
      <c r="BC1052" s="190">
        <f>SUM(BC1046:BC1051)</f>
        <v>0</v>
      </c>
      <c r="BD1052" s="190">
        <f>SUM(BD1046:BD1051)</f>
        <v>0</v>
      </c>
      <c r="BE1052" s="190">
        <f>SUM(BE1046:BE1051)</f>
        <v>0</v>
      </c>
    </row>
    <row r="1053" spans="1:15" ht="12.75">
      <c r="A1053" s="163" t="s">
        <v>74</v>
      </c>
      <c r="B1053" s="164" t="s">
        <v>947</v>
      </c>
      <c r="C1053" s="165" t="s">
        <v>1045</v>
      </c>
      <c r="D1053" s="166"/>
      <c r="E1053" s="167"/>
      <c r="F1053" s="167"/>
      <c r="G1053" s="168"/>
      <c r="H1053" s="169"/>
      <c r="I1053" s="169"/>
      <c r="O1053" s="170">
        <v>1</v>
      </c>
    </row>
    <row r="1054" spans="1:104" ht="12.75">
      <c r="A1054" s="171">
        <v>208</v>
      </c>
      <c r="B1054" s="172" t="s">
        <v>948</v>
      </c>
      <c r="C1054" s="173" t="s">
        <v>949</v>
      </c>
      <c r="D1054" s="174" t="s">
        <v>87</v>
      </c>
      <c r="E1054" s="175">
        <v>31.1705</v>
      </c>
      <c r="F1054" s="175">
        <v>0</v>
      </c>
      <c r="G1054" s="176">
        <f>E1054*F1054</f>
        <v>0</v>
      </c>
      <c r="O1054" s="170">
        <v>2</v>
      </c>
      <c r="AA1054" s="146">
        <v>12</v>
      </c>
      <c r="AB1054" s="146">
        <v>0</v>
      </c>
      <c r="AC1054" s="146">
        <v>205</v>
      </c>
      <c r="AZ1054" s="146">
        <v>4</v>
      </c>
      <c r="BA1054" s="146">
        <f>IF(AZ1054=1,G1054,0)</f>
        <v>0</v>
      </c>
      <c r="BB1054" s="146">
        <f>IF(AZ1054=2,G1054,0)</f>
        <v>0</v>
      </c>
      <c r="BC1054" s="146">
        <f>IF(AZ1054=3,G1054,0)</f>
        <v>0</v>
      </c>
      <c r="BD1054" s="146">
        <f>IF(AZ1054=4,G1054,0)</f>
        <v>0</v>
      </c>
      <c r="BE1054" s="146">
        <f>IF(AZ1054=5,G1054,0)</f>
        <v>0</v>
      </c>
      <c r="CA1054" s="170">
        <v>12</v>
      </c>
      <c r="CB1054" s="170">
        <v>0</v>
      </c>
      <c r="CZ1054" s="146">
        <v>0</v>
      </c>
    </row>
    <row r="1055" spans="1:15" ht="12.75">
      <c r="A1055" s="177"/>
      <c r="B1055" s="179"/>
      <c r="C1055" s="231" t="s">
        <v>88</v>
      </c>
      <c r="D1055" s="232"/>
      <c r="E1055" s="180">
        <v>0</v>
      </c>
      <c r="F1055" s="181"/>
      <c r="G1055" s="182"/>
      <c r="M1055" s="178" t="s">
        <v>88</v>
      </c>
      <c r="O1055" s="170"/>
    </row>
    <row r="1056" spans="1:15" ht="12.75">
      <c r="A1056" s="177"/>
      <c r="B1056" s="179"/>
      <c r="C1056" s="231" t="s">
        <v>89</v>
      </c>
      <c r="D1056" s="232"/>
      <c r="E1056" s="180">
        <v>0</v>
      </c>
      <c r="F1056" s="181"/>
      <c r="G1056" s="182"/>
      <c r="M1056" s="178" t="s">
        <v>89</v>
      </c>
      <c r="O1056" s="170"/>
    </row>
    <row r="1057" spans="1:15" ht="12.75">
      <c r="A1057" s="177"/>
      <c r="B1057" s="179"/>
      <c r="C1057" s="231" t="s">
        <v>950</v>
      </c>
      <c r="D1057" s="232"/>
      <c r="E1057" s="180">
        <v>7.725</v>
      </c>
      <c r="F1057" s="181"/>
      <c r="G1057" s="182"/>
      <c r="M1057" s="178" t="s">
        <v>950</v>
      </c>
      <c r="O1057" s="170"/>
    </row>
    <row r="1058" spans="1:15" ht="12.75">
      <c r="A1058" s="177"/>
      <c r="B1058" s="179"/>
      <c r="C1058" s="231" t="s">
        <v>95</v>
      </c>
      <c r="D1058" s="232"/>
      <c r="E1058" s="180">
        <v>0</v>
      </c>
      <c r="F1058" s="181"/>
      <c r="G1058" s="182"/>
      <c r="M1058" s="178" t="s">
        <v>95</v>
      </c>
      <c r="O1058" s="170"/>
    </row>
    <row r="1059" spans="1:15" ht="12.75">
      <c r="A1059" s="177"/>
      <c r="B1059" s="179"/>
      <c r="C1059" s="231" t="s">
        <v>89</v>
      </c>
      <c r="D1059" s="232"/>
      <c r="E1059" s="180">
        <v>0</v>
      </c>
      <c r="F1059" s="181"/>
      <c r="G1059" s="182"/>
      <c r="M1059" s="178" t="s">
        <v>89</v>
      </c>
      <c r="O1059" s="170"/>
    </row>
    <row r="1060" spans="1:15" ht="22.5">
      <c r="A1060" s="177"/>
      <c r="B1060" s="179"/>
      <c r="C1060" s="231" t="s">
        <v>951</v>
      </c>
      <c r="D1060" s="232"/>
      <c r="E1060" s="180">
        <v>23.4455</v>
      </c>
      <c r="F1060" s="181"/>
      <c r="G1060" s="182"/>
      <c r="M1060" s="178" t="s">
        <v>951</v>
      </c>
      <c r="O1060" s="170"/>
    </row>
    <row r="1061" spans="1:104" ht="22.5">
      <c r="A1061" s="171">
        <v>209</v>
      </c>
      <c r="B1061" s="172" t="s">
        <v>952</v>
      </c>
      <c r="C1061" s="173" t="s">
        <v>953</v>
      </c>
      <c r="D1061" s="174" t="s">
        <v>87</v>
      </c>
      <c r="E1061" s="175">
        <v>3.55</v>
      </c>
      <c r="F1061" s="175">
        <v>0</v>
      </c>
      <c r="G1061" s="176">
        <f>E1061*F1061</f>
        <v>0</v>
      </c>
      <c r="O1061" s="170">
        <v>2</v>
      </c>
      <c r="AA1061" s="146">
        <v>12</v>
      </c>
      <c r="AB1061" s="146">
        <v>0</v>
      </c>
      <c r="AC1061" s="146">
        <v>206</v>
      </c>
      <c r="AZ1061" s="146">
        <v>4</v>
      </c>
      <c r="BA1061" s="146">
        <f>IF(AZ1061=1,G1061,0)</f>
        <v>0</v>
      </c>
      <c r="BB1061" s="146">
        <f>IF(AZ1061=2,G1061,0)</f>
        <v>0</v>
      </c>
      <c r="BC1061" s="146">
        <f>IF(AZ1061=3,G1061,0)</f>
        <v>0</v>
      </c>
      <c r="BD1061" s="146">
        <f>IF(AZ1061=4,G1061,0)</f>
        <v>0</v>
      </c>
      <c r="BE1061" s="146">
        <f>IF(AZ1061=5,G1061,0)</f>
        <v>0</v>
      </c>
      <c r="CA1061" s="170">
        <v>12</v>
      </c>
      <c r="CB1061" s="170">
        <v>0</v>
      </c>
      <c r="CZ1061" s="146">
        <v>0</v>
      </c>
    </row>
    <row r="1062" spans="1:15" ht="12.75">
      <c r="A1062" s="177"/>
      <c r="B1062" s="179"/>
      <c r="C1062" s="231" t="s">
        <v>88</v>
      </c>
      <c r="D1062" s="232"/>
      <c r="E1062" s="180">
        <v>0</v>
      </c>
      <c r="F1062" s="181"/>
      <c r="G1062" s="182"/>
      <c r="M1062" s="178" t="s">
        <v>88</v>
      </c>
      <c r="O1062" s="170"/>
    </row>
    <row r="1063" spans="1:15" ht="12.75">
      <c r="A1063" s="177"/>
      <c r="B1063" s="179"/>
      <c r="C1063" s="231" t="s">
        <v>89</v>
      </c>
      <c r="D1063" s="232"/>
      <c r="E1063" s="180">
        <v>0</v>
      </c>
      <c r="F1063" s="181"/>
      <c r="G1063" s="182"/>
      <c r="M1063" s="178" t="s">
        <v>89</v>
      </c>
      <c r="O1063" s="170"/>
    </row>
    <row r="1064" spans="1:15" ht="12.75">
      <c r="A1064" s="177"/>
      <c r="B1064" s="179"/>
      <c r="C1064" s="231" t="s">
        <v>954</v>
      </c>
      <c r="D1064" s="232"/>
      <c r="E1064" s="180">
        <v>3.55</v>
      </c>
      <c r="F1064" s="181"/>
      <c r="G1064" s="182"/>
      <c r="M1064" s="178" t="s">
        <v>954</v>
      </c>
      <c r="O1064" s="170"/>
    </row>
    <row r="1065" spans="1:104" ht="12.75">
      <c r="A1065" s="171">
        <v>210</v>
      </c>
      <c r="B1065" s="172" t="s">
        <v>955</v>
      </c>
      <c r="C1065" s="173" t="s">
        <v>956</v>
      </c>
      <c r="D1065" s="174" t="s">
        <v>87</v>
      </c>
      <c r="E1065" s="175">
        <v>32.1051</v>
      </c>
      <c r="F1065" s="175">
        <v>0</v>
      </c>
      <c r="G1065" s="176">
        <f>E1065*F1065</f>
        <v>0</v>
      </c>
      <c r="O1065" s="170">
        <v>2</v>
      </c>
      <c r="AA1065" s="146">
        <v>1</v>
      </c>
      <c r="AB1065" s="146">
        <v>9</v>
      </c>
      <c r="AC1065" s="146">
        <v>9</v>
      </c>
      <c r="AZ1065" s="146">
        <v>4</v>
      </c>
      <c r="BA1065" s="146">
        <f>IF(AZ1065=1,G1065,0)</f>
        <v>0</v>
      </c>
      <c r="BB1065" s="146">
        <f>IF(AZ1065=2,G1065,0)</f>
        <v>0</v>
      </c>
      <c r="BC1065" s="146">
        <f>IF(AZ1065=3,G1065,0)</f>
        <v>0</v>
      </c>
      <c r="BD1065" s="146">
        <f>IF(AZ1065=4,G1065,0)</f>
        <v>0</v>
      </c>
      <c r="BE1065" s="146">
        <f>IF(AZ1065=5,G1065,0)</f>
        <v>0</v>
      </c>
      <c r="CA1065" s="170">
        <v>1</v>
      </c>
      <c r="CB1065" s="170">
        <v>9</v>
      </c>
      <c r="CZ1065" s="146">
        <v>0</v>
      </c>
    </row>
    <row r="1066" spans="1:15" ht="12.75">
      <c r="A1066" s="177"/>
      <c r="B1066" s="179"/>
      <c r="C1066" s="231" t="s">
        <v>233</v>
      </c>
      <c r="D1066" s="232"/>
      <c r="E1066" s="180">
        <v>0</v>
      </c>
      <c r="F1066" s="181"/>
      <c r="G1066" s="182"/>
      <c r="M1066" s="178" t="s">
        <v>233</v>
      </c>
      <c r="O1066" s="170"/>
    </row>
    <row r="1067" spans="1:15" ht="12.75">
      <c r="A1067" s="177"/>
      <c r="B1067" s="179"/>
      <c r="C1067" s="231" t="s">
        <v>957</v>
      </c>
      <c r="D1067" s="232"/>
      <c r="E1067" s="180">
        <v>32.1051</v>
      </c>
      <c r="F1067" s="181"/>
      <c r="G1067" s="182"/>
      <c r="M1067" s="178" t="s">
        <v>957</v>
      </c>
      <c r="O1067" s="170"/>
    </row>
    <row r="1068" spans="1:104" ht="12.75">
      <c r="A1068" s="171">
        <v>211</v>
      </c>
      <c r="B1068" s="172" t="s">
        <v>958</v>
      </c>
      <c r="C1068" s="173" t="s">
        <v>959</v>
      </c>
      <c r="D1068" s="174" t="s">
        <v>87</v>
      </c>
      <c r="E1068" s="175">
        <v>12.183</v>
      </c>
      <c r="F1068" s="175">
        <v>0</v>
      </c>
      <c r="G1068" s="176">
        <f>E1068*F1068</f>
        <v>0</v>
      </c>
      <c r="O1068" s="170">
        <v>2</v>
      </c>
      <c r="AA1068" s="146">
        <v>12</v>
      </c>
      <c r="AB1068" s="146">
        <v>0</v>
      </c>
      <c r="AC1068" s="146">
        <v>208</v>
      </c>
      <c r="AZ1068" s="146">
        <v>4</v>
      </c>
      <c r="BA1068" s="146">
        <f>IF(AZ1068=1,G1068,0)</f>
        <v>0</v>
      </c>
      <c r="BB1068" s="146">
        <f>IF(AZ1068=2,G1068,0)</f>
        <v>0</v>
      </c>
      <c r="BC1068" s="146">
        <f>IF(AZ1068=3,G1068,0)</f>
        <v>0</v>
      </c>
      <c r="BD1068" s="146">
        <f>IF(AZ1068=4,G1068,0)</f>
        <v>0</v>
      </c>
      <c r="BE1068" s="146">
        <f>IF(AZ1068=5,G1068,0)</f>
        <v>0</v>
      </c>
      <c r="CA1068" s="170">
        <v>12</v>
      </c>
      <c r="CB1068" s="170">
        <v>0</v>
      </c>
      <c r="CZ1068" s="146">
        <v>0</v>
      </c>
    </row>
    <row r="1069" spans="1:15" ht="12.75">
      <c r="A1069" s="177"/>
      <c r="B1069" s="179"/>
      <c r="C1069" s="231" t="s">
        <v>428</v>
      </c>
      <c r="D1069" s="232"/>
      <c r="E1069" s="180">
        <v>0</v>
      </c>
      <c r="F1069" s="181"/>
      <c r="G1069" s="182"/>
      <c r="M1069" s="178" t="s">
        <v>428</v>
      </c>
      <c r="O1069" s="170"/>
    </row>
    <row r="1070" spans="1:15" ht="12.75">
      <c r="A1070" s="177"/>
      <c r="B1070" s="179"/>
      <c r="C1070" s="231" t="s">
        <v>960</v>
      </c>
      <c r="D1070" s="232"/>
      <c r="E1070" s="180">
        <v>12.183</v>
      </c>
      <c r="F1070" s="181"/>
      <c r="G1070" s="182"/>
      <c r="M1070" s="178" t="s">
        <v>960</v>
      </c>
      <c r="O1070" s="170"/>
    </row>
    <row r="1071" spans="1:104" ht="12.75">
      <c r="A1071" s="171">
        <v>212</v>
      </c>
      <c r="B1071" s="172" t="s">
        <v>961</v>
      </c>
      <c r="C1071" s="173" t="s">
        <v>962</v>
      </c>
      <c r="D1071" s="174" t="s">
        <v>87</v>
      </c>
      <c r="E1071" s="175">
        <v>54.4852</v>
      </c>
      <c r="F1071" s="175">
        <v>0</v>
      </c>
      <c r="G1071" s="176">
        <f>E1071*F1071</f>
        <v>0</v>
      </c>
      <c r="O1071" s="170">
        <v>2</v>
      </c>
      <c r="AA1071" s="146">
        <v>3</v>
      </c>
      <c r="AB1071" s="146">
        <v>9</v>
      </c>
      <c r="AC1071" s="146" t="s">
        <v>961</v>
      </c>
      <c r="AZ1071" s="146">
        <v>3</v>
      </c>
      <c r="BA1071" s="146">
        <f>IF(AZ1071=1,G1071,0)</f>
        <v>0</v>
      </c>
      <c r="BB1071" s="146">
        <f>IF(AZ1071=2,G1071,0)</f>
        <v>0</v>
      </c>
      <c r="BC1071" s="146">
        <f>IF(AZ1071=3,G1071,0)</f>
        <v>0</v>
      </c>
      <c r="BD1071" s="146">
        <f>IF(AZ1071=4,G1071,0)</f>
        <v>0</v>
      </c>
      <c r="BE1071" s="146">
        <f>IF(AZ1071=5,G1071,0)</f>
        <v>0</v>
      </c>
      <c r="CA1071" s="170">
        <v>3</v>
      </c>
      <c r="CB1071" s="170">
        <v>9</v>
      </c>
      <c r="CZ1071" s="146">
        <v>0</v>
      </c>
    </row>
    <row r="1072" spans="1:15" ht="12.75">
      <c r="A1072" s="177"/>
      <c r="B1072" s="179"/>
      <c r="C1072" s="231" t="s">
        <v>283</v>
      </c>
      <c r="D1072" s="232"/>
      <c r="E1072" s="180">
        <v>0</v>
      </c>
      <c r="F1072" s="181"/>
      <c r="G1072" s="182"/>
      <c r="M1072" s="178" t="s">
        <v>283</v>
      </c>
      <c r="O1072" s="170"/>
    </row>
    <row r="1073" spans="1:15" ht="12.75">
      <c r="A1073" s="177"/>
      <c r="B1073" s="179"/>
      <c r="C1073" s="231" t="s">
        <v>963</v>
      </c>
      <c r="D1073" s="232"/>
      <c r="E1073" s="180">
        <v>0.721</v>
      </c>
      <c r="F1073" s="181"/>
      <c r="G1073" s="182"/>
      <c r="M1073" s="178" t="s">
        <v>963</v>
      </c>
      <c r="O1073" s="170"/>
    </row>
    <row r="1074" spans="1:15" ht="12.75">
      <c r="A1074" s="177"/>
      <c r="B1074" s="179"/>
      <c r="C1074" s="231" t="s">
        <v>964</v>
      </c>
      <c r="D1074" s="232"/>
      <c r="E1074" s="180">
        <v>0.98</v>
      </c>
      <c r="F1074" s="181"/>
      <c r="G1074" s="182"/>
      <c r="M1074" s="178" t="s">
        <v>964</v>
      </c>
      <c r="O1074" s="170"/>
    </row>
    <row r="1075" spans="1:15" ht="12.75">
      <c r="A1075" s="177"/>
      <c r="B1075" s="179"/>
      <c r="C1075" s="231" t="s">
        <v>965</v>
      </c>
      <c r="D1075" s="232"/>
      <c r="E1075" s="180">
        <v>23.8056</v>
      </c>
      <c r="F1075" s="181"/>
      <c r="G1075" s="182"/>
      <c r="M1075" s="178" t="s">
        <v>965</v>
      </c>
      <c r="O1075" s="170"/>
    </row>
    <row r="1076" spans="1:15" ht="12.75">
      <c r="A1076" s="177"/>
      <c r="B1076" s="179"/>
      <c r="C1076" s="231" t="s">
        <v>428</v>
      </c>
      <c r="D1076" s="232"/>
      <c r="E1076" s="180">
        <v>0</v>
      </c>
      <c r="F1076" s="181"/>
      <c r="G1076" s="182"/>
      <c r="M1076" s="178" t="s">
        <v>428</v>
      </c>
      <c r="O1076" s="170"/>
    </row>
    <row r="1077" spans="1:15" ht="12.75">
      <c r="A1077" s="177"/>
      <c r="B1077" s="179"/>
      <c r="C1077" s="231" t="s">
        <v>966</v>
      </c>
      <c r="D1077" s="232"/>
      <c r="E1077" s="180">
        <v>3.234</v>
      </c>
      <c r="F1077" s="181"/>
      <c r="G1077" s="182"/>
      <c r="M1077" s="178" t="s">
        <v>966</v>
      </c>
      <c r="O1077" s="170"/>
    </row>
    <row r="1078" spans="1:15" ht="12.75">
      <c r="A1078" s="177"/>
      <c r="B1078" s="179"/>
      <c r="C1078" s="231" t="s">
        <v>967</v>
      </c>
      <c r="D1078" s="232"/>
      <c r="E1078" s="180">
        <v>2.7468</v>
      </c>
      <c r="F1078" s="181"/>
      <c r="G1078" s="182"/>
      <c r="M1078" s="178" t="s">
        <v>967</v>
      </c>
      <c r="O1078" s="170"/>
    </row>
    <row r="1079" spans="1:15" ht="12.75">
      <c r="A1079" s="177"/>
      <c r="B1079" s="179"/>
      <c r="C1079" s="231" t="s">
        <v>285</v>
      </c>
      <c r="D1079" s="232"/>
      <c r="E1079" s="180">
        <v>0</v>
      </c>
      <c r="F1079" s="181"/>
      <c r="G1079" s="182"/>
      <c r="M1079" s="178" t="s">
        <v>285</v>
      </c>
      <c r="O1079" s="170"/>
    </row>
    <row r="1080" spans="1:15" ht="12.75">
      <c r="A1080" s="177"/>
      <c r="B1080" s="179"/>
      <c r="C1080" s="231" t="s">
        <v>968</v>
      </c>
      <c r="D1080" s="232"/>
      <c r="E1080" s="180">
        <v>0.714</v>
      </c>
      <c r="F1080" s="181"/>
      <c r="G1080" s="182"/>
      <c r="M1080" s="178" t="s">
        <v>968</v>
      </c>
      <c r="O1080" s="170"/>
    </row>
    <row r="1081" spans="1:15" ht="12.75">
      <c r="A1081" s="177"/>
      <c r="B1081" s="179"/>
      <c r="C1081" s="231" t="s">
        <v>969</v>
      </c>
      <c r="D1081" s="232"/>
      <c r="E1081" s="180">
        <v>2.1798</v>
      </c>
      <c r="F1081" s="181"/>
      <c r="G1081" s="182"/>
      <c r="M1081" s="178" t="s">
        <v>969</v>
      </c>
      <c r="O1081" s="170"/>
    </row>
    <row r="1082" spans="1:15" ht="12.75">
      <c r="A1082" s="177"/>
      <c r="B1082" s="179"/>
      <c r="C1082" s="231" t="s">
        <v>970</v>
      </c>
      <c r="D1082" s="232"/>
      <c r="E1082" s="180">
        <v>0.7196</v>
      </c>
      <c r="F1082" s="181"/>
      <c r="G1082" s="182"/>
      <c r="M1082" s="178" t="s">
        <v>970</v>
      </c>
      <c r="O1082" s="170"/>
    </row>
    <row r="1083" spans="1:15" ht="12.75">
      <c r="A1083" s="177"/>
      <c r="B1083" s="179"/>
      <c r="C1083" s="231" t="s">
        <v>971</v>
      </c>
      <c r="D1083" s="232"/>
      <c r="E1083" s="180">
        <v>1.0724</v>
      </c>
      <c r="F1083" s="181"/>
      <c r="G1083" s="182"/>
      <c r="M1083" s="178" t="s">
        <v>971</v>
      </c>
      <c r="O1083" s="170"/>
    </row>
    <row r="1084" spans="1:15" ht="12.75">
      <c r="A1084" s="177"/>
      <c r="B1084" s="179"/>
      <c r="C1084" s="231" t="s">
        <v>287</v>
      </c>
      <c r="D1084" s="232"/>
      <c r="E1084" s="180">
        <v>0</v>
      </c>
      <c r="F1084" s="181"/>
      <c r="G1084" s="182"/>
      <c r="M1084" s="178" t="s">
        <v>287</v>
      </c>
      <c r="O1084" s="170"/>
    </row>
    <row r="1085" spans="1:15" ht="12.75">
      <c r="A1085" s="177"/>
      <c r="B1085" s="179"/>
      <c r="C1085" s="231" t="s">
        <v>972</v>
      </c>
      <c r="D1085" s="232"/>
      <c r="E1085" s="180">
        <v>18.312</v>
      </c>
      <c r="F1085" s="181"/>
      <c r="G1085" s="182"/>
      <c r="M1085" s="178" t="s">
        <v>972</v>
      </c>
      <c r="O1085" s="170"/>
    </row>
    <row r="1086" spans="1:104" ht="12.75">
      <c r="A1086" s="171">
        <v>213</v>
      </c>
      <c r="B1086" s="172" t="s">
        <v>973</v>
      </c>
      <c r="C1086" s="173" t="s">
        <v>974</v>
      </c>
      <c r="D1086" s="174" t="s">
        <v>87</v>
      </c>
      <c r="E1086" s="175">
        <v>183.5374</v>
      </c>
      <c r="F1086" s="175">
        <v>0</v>
      </c>
      <c r="G1086" s="176">
        <f>E1086*F1086</f>
        <v>0</v>
      </c>
      <c r="O1086" s="170">
        <v>2</v>
      </c>
      <c r="AA1086" s="146">
        <v>12</v>
      </c>
      <c r="AB1086" s="146">
        <v>0</v>
      </c>
      <c r="AC1086" s="146">
        <v>210</v>
      </c>
      <c r="AZ1086" s="146">
        <v>4</v>
      </c>
      <c r="BA1086" s="146">
        <f>IF(AZ1086=1,G1086,0)</f>
        <v>0</v>
      </c>
      <c r="BB1086" s="146">
        <f>IF(AZ1086=2,G1086,0)</f>
        <v>0</v>
      </c>
      <c r="BC1086" s="146">
        <f>IF(AZ1086=3,G1086,0)</f>
        <v>0</v>
      </c>
      <c r="BD1086" s="146">
        <f>IF(AZ1086=4,G1086,0)</f>
        <v>0</v>
      </c>
      <c r="BE1086" s="146">
        <f>IF(AZ1086=5,G1086,0)</f>
        <v>0</v>
      </c>
      <c r="CA1086" s="170">
        <v>12</v>
      </c>
      <c r="CB1086" s="170">
        <v>0</v>
      </c>
      <c r="CZ1086" s="146">
        <v>0</v>
      </c>
    </row>
    <row r="1087" spans="1:15" ht="12.75">
      <c r="A1087" s="177"/>
      <c r="B1087" s="179"/>
      <c r="C1087" s="231" t="s">
        <v>285</v>
      </c>
      <c r="D1087" s="232"/>
      <c r="E1087" s="180">
        <v>0</v>
      </c>
      <c r="F1087" s="181"/>
      <c r="G1087" s="182"/>
      <c r="M1087" s="178" t="s">
        <v>285</v>
      </c>
      <c r="O1087" s="170"/>
    </row>
    <row r="1088" spans="1:15" ht="22.5">
      <c r="A1088" s="177"/>
      <c r="B1088" s="179"/>
      <c r="C1088" s="231" t="s">
        <v>975</v>
      </c>
      <c r="D1088" s="232"/>
      <c r="E1088" s="180">
        <v>191.6177</v>
      </c>
      <c r="F1088" s="181"/>
      <c r="G1088" s="182"/>
      <c r="M1088" s="178" t="s">
        <v>975</v>
      </c>
      <c r="O1088" s="170"/>
    </row>
    <row r="1089" spans="1:15" ht="12.75">
      <c r="A1089" s="177"/>
      <c r="B1089" s="179"/>
      <c r="C1089" s="231" t="s">
        <v>976</v>
      </c>
      <c r="D1089" s="232"/>
      <c r="E1089" s="180">
        <v>15.1649</v>
      </c>
      <c r="F1089" s="181"/>
      <c r="G1089" s="182"/>
      <c r="M1089" s="178" t="s">
        <v>976</v>
      </c>
      <c r="O1089" s="170"/>
    </row>
    <row r="1090" spans="1:15" ht="12.75">
      <c r="A1090" s="177"/>
      <c r="B1090" s="179"/>
      <c r="C1090" s="231" t="s">
        <v>977</v>
      </c>
      <c r="D1090" s="232"/>
      <c r="E1090" s="180">
        <v>-16.452</v>
      </c>
      <c r="F1090" s="181"/>
      <c r="G1090" s="182"/>
      <c r="M1090" s="178" t="s">
        <v>977</v>
      </c>
      <c r="O1090" s="170"/>
    </row>
    <row r="1091" spans="1:15" ht="12.75">
      <c r="A1091" s="177"/>
      <c r="B1091" s="179"/>
      <c r="C1091" s="231" t="s">
        <v>978</v>
      </c>
      <c r="D1091" s="232"/>
      <c r="E1091" s="180">
        <v>-6.7932</v>
      </c>
      <c r="F1091" s="181"/>
      <c r="G1091" s="182"/>
      <c r="M1091" s="178" t="s">
        <v>978</v>
      </c>
      <c r="O1091" s="170"/>
    </row>
    <row r="1092" spans="1:104" ht="12.75">
      <c r="A1092" s="171">
        <v>214</v>
      </c>
      <c r="B1092" s="172" t="s">
        <v>979</v>
      </c>
      <c r="C1092" s="173" t="s">
        <v>980</v>
      </c>
      <c r="D1092" s="174" t="s">
        <v>87</v>
      </c>
      <c r="E1092" s="175">
        <v>496.1539</v>
      </c>
      <c r="F1092" s="175">
        <v>0</v>
      </c>
      <c r="G1092" s="176">
        <f>E1092*F1092</f>
        <v>0</v>
      </c>
      <c r="O1092" s="170">
        <v>2</v>
      </c>
      <c r="AA1092" s="146">
        <v>12</v>
      </c>
      <c r="AB1092" s="146">
        <v>0</v>
      </c>
      <c r="AC1092" s="146">
        <v>211</v>
      </c>
      <c r="AZ1092" s="146">
        <v>4</v>
      </c>
      <c r="BA1092" s="146">
        <f>IF(AZ1092=1,G1092,0)</f>
        <v>0</v>
      </c>
      <c r="BB1092" s="146">
        <f>IF(AZ1092=2,G1092,0)</f>
        <v>0</v>
      </c>
      <c r="BC1092" s="146">
        <f>IF(AZ1092=3,G1092,0)</f>
        <v>0</v>
      </c>
      <c r="BD1092" s="146">
        <f>IF(AZ1092=4,G1092,0)</f>
        <v>0</v>
      </c>
      <c r="BE1092" s="146">
        <f>IF(AZ1092=5,G1092,0)</f>
        <v>0</v>
      </c>
      <c r="CA1092" s="170">
        <v>12</v>
      </c>
      <c r="CB1092" s="170">
        <v>0</v>
      </c>
      <c r="CZ1092" s="146">
        <v>0</v>
      </c>
    </row>
    <row r="1093" spans="1:15" ht="12.75">
      <c r="A1093" s="177"/>
      <c r="B1093" s="179"/>
      <c r="C1093" s="231" t="s">
        <v>283</v>
      </c>
      <c r="D1093" s="232"/>
      <c r="E1093" s="180">
        <v>0</v>
      </c>
      <c r="F1093" s="181"/>
      <c r="G1093" s="182"/>
      <c r="M1093" s="178" t="s">
        <v>283</v>
      </c>
      <c r="O1093" s="170"/>
    </row>
    <row r="1094" spans="1:15" ht="12.75">
      <c r="A1094" s="177"/>
      <c r="B1094" s="179"/>
      <c r="C1094" s="231" t="s">
        <v>981</v>
      </c>
      <c r="D1094" s="232"/>
      <c r="E1094" s="180">
        <v>374.2156</v>
      </c>
      <c r="F1094" s="181"/>
      <c r="G1094" s="182"/>
      <c r="M1094" s="178" t="s">
        <v>981</v>
      </c>
      <c r="O1094" s="170"/>
    </row>
    <row r="1095" spans="1:15" ht="12.75">
      <c r="A1095" s="177"/>
      <c r="B1095" s="179"/>
      <c r="C1095" s="231" t="s">
        <v>982</v>
      </c>
      <c r="D1095" s="232"/>
      <c r="E1095" s="180">
        <v>-151.0047</v>
      </c>
      <c r="F1095" s="181"/>
      <c r="G1095" s="182"/>
      <c r="M1095" s="178" t="s">
        <v>982</v>
      </c>
      <c r="O1095" s="170"/>
    </row>
    <row r="1096" spans="1:15" ht="12.75">
      <c r="A1096" s="177"/>
      <c r="B1096" s="179"/>
      <c r="C1096" s="231" t="s">
        <v>428</v>
      </c>
      <c r="D1096" s="232"/>
      <c r="E1096" s="180">
        <v>0</v>
      </c>
      <c r="F1096" s="181"/>
      <c r="G1096" s="182"/>
      <c r="M1096" s="178" t="s">
        <v>428</v>
      </c>
      <c r="O1096" s="170"/>
    </row>
    <row r="1097" spans="1:15" ht="12.75">
      <c r="A1097" s="177"/>
      <c r="B1097" s="179"/>
      <c r="C1097" s="231" t="s">
        <v>983</v>
      </c>
      <c r="D1097" s="232"/>
      <c r="E1097" s="180">
        <v>151.1319</v>
      </c>
      <c r="F1097" s="181"/>
      <c r="G1097" s="182"/>
      <c r="M1097" s="178" t="s">
        <v>983</v>
      </c>
      <c r="O1097" s="170"/>
    </row>
    <row r="1098" spans="1:15" ht="12.75">
      <c r="A1098" s="177"/>
      <c r="B1098" s="179"/>
      <c r="C1098" s="231" t="s">
        <v>984</v>
      </c>
      <c r="D1098" s="232"/>
      <c r="E1098" s="180">
        <v>-9.0225</v>
      </c>
      <c r="F1098" s="181"/>
      <c r="G1098" s="182"/>
      <c r="M1098" s="178" t="s">
        <v>984</v>
      </c>
      <c r="O1098" s="170"/>
    </row>
    <row r="1099" spans="1:15" ht="12.75">
      <c r="A1099" s="177"/>
      <c r="B1099" s="179"/>
      <c r="C1099" s="231" t="s">
        <v>985</v>
      </c>
      <c r="D1099" s="232"/>
      <c r="E1099" s="180">
        <v>-29.4276</v>
      </c>
      <c r="F1099" s="181"/>
      <c r="G1099" s="182"/>
      <c r="M1099" s="178" t="s">
        <v>985</v>
      </c>
      <c r="O1099" s="170"/>
    </row>
    <row r="1100" spans="1:15" ht="12.75">
      <c r="A1100" s="177"/>
      <c r="B1100" s="179"/>
      <c r="C1100" s="231" t="s">
        <v>285</v>
      </c>
      <c r="D1100" s="232"/>
      <c r="E1100" s="180">
        <v>0</v>
      </c>
      <c r="F1100" s="181"/>
      <c r="G1100" s="182"/>
      <c r="M1100" s="178" t="s">
        <v>285</v>
      </c>
      <c r="O1100" s="170"/>
    </row>
    <row r="1101" spans="1:15" ht="12.75">
      <c r="A1101" s="177"/>
      <c r="B1101" s="179"/>
      <c r="C1101" s="231" t="s">
        <v>986</v>
      </c>
      <c r="D1101" s="232"/>
      <c r="E1101" s="180">
        <v>6.84</v>
      </c>
      <c r="F1101" s="181"/>
      <c r="G1101" s="182"/>
      <c r="M1101" s="178" t="s">
        <v>986</v>
      </c>
      <c r="O1101" s="170"/>
    </row>
    <row r="1102" spans="1:15" ht="12.75">
      <c r="A1102" s="177"/>
      <c r="B1102" s="179"/>
      <c r="C1102" s="231" t="s">
        <v>287</v>
      </c>
      <c r="D1102" s="232"/>
      <c r="E1102" s="180">
        <v>0</v>
      </c>
      <c r="F1102" s="181"/>
      <c r="G1102" s="182"/>
      <c r="M1102" s="178" t="s">
        <v>287</v>
      </c>
      <c r="O1102" s="170"/>
    </row>
    <row r="1103" spans="1:15" ht="12.75">
      <c r="A1103" s="177"/>
      <c r="B1103" s="179"/>
      <c r="C1103" s="231" t="s">
        <v>987</v>
      </c>
      <c r="D1103" s="232"/>
      <c r="E1103" s="180">
        <v>22.7335</v>
      </c>
      <c r="F1103" s="181"/>
      <c r="G1103" s="182"/>
      <c r="M1103" s="178" t="s">
        <v>987</v>
      </c>
      <c r="O1103" s="170"/>
    </row>
    <row r="1104" spans="1:15" ht="12.75">
      <c r="A1104" s="177"/>
      <c r="B1104" s="179"/>
      <c r="C1104" s="231" t="s">
        <v>988</v>
      </c>
      <c r="D1104" s="232"/>
      <c r="E1104" s="180">
        <v>72.5036</v>
      </c>
      <c r="F1104" s="181"/>
      <c r="G1104" s="182"/>
      <c r="M1104" s="178" t="s">
        <v>988</v>
      </c>
      <c r="O1104" s="170"/>
    </row>
    <row r="1105" spans="1:15" ht="12.75">
      <c r="A1105" s="177"/>
      <c r="B1105" s="179"/>
      <c r="C1105" s="231" t="s">
        <v>989</v>
      </c>
      <c r="D1105" s="232"/>
      <c r="E1105" s="180">
        <v>156.7341</v>
      </c>
      <c r="F1105" s="181"/>
      <c r="G1105" s="182"/>
      <c r="M1105" s="178" t="s">
        <v>989</v>
      </c>
      <c r="O1105" s="170"/>
    </row>
    <row r="1106" spans="1:15" ht="12.75">
      <c r="A1106" s="177"/>
      <c r="B1106" s="179"/>
      <c r="C1106" s="231" t="s">
        <v>990</v>
      </c>
      <c r="D1106" s="232"/>
      <c r="E1106" s="180">
        <v>-98.55</v>
      </c>
      <c r="F1106" s="181"/>
      <c r="G1106" s="182"/>
      <c r="M1106" s="178" t="s">
        <v>990</v>
      </c>
      <c r="O1106" s="170"/>
    </row>
    <row r="1107" spans="1:104" ht="12.75">
      <c r="A1107" s="171">
        <v>215</v>
      </c>
      <c r="B1107" s="172" t="s">
        <v>991</v>
      </c>
      <c r="C1107" s="173" t="s">
        <v>992</v>
      </c>
      <c r="D1107" s="174" t="s">
        <v>87</v>
      </c>
      <c r="E1107" s="175">
        <v>21.2525</v>
      </c>
      <c r="F1107" s="175">
        <v>0</v>
      </c>
      <c r="G1107" s="176">
        <f>E1107*F1107</f>
        <v>0</v>
      </c>
      <c r="O1107" s="170">
        <v>2</v>
      </c>
      <c r="AA1107" s="146">
        <v>12</v>
      </c>
      <c r="AB1107" s="146">
        <v>0</v>
      </c>
      <c r="AC1107" s="146">
        <v>212</v>
      </c>
      <c r="AZ1107" s="146">
        <v>4</v>
      </c>
      <c r="BA1107" s="146">
        <f>IF(AZ1107=1,G1107,0)</f>
        <v>0</v>
      </c>
      <c r="BB1107" s="146">
        <f>IF(AZ1107=2,G1107,0)</f>
        <v>0</v>
      </c>
      <c r="BC1107" s="146">
        <f>IF(AZ1107=3,G1107,0)</f>
        <v>0</v>
      </c>
      <c r="BD1107" s="146">
        <f>IF(AZ1107=4,G1107,0)</f>
        <v>0</v>
      </c>
      <c r="BE1107" s="146">
        <f>IF(AZ1107=5,G1107,0)</f>
        <v>0</v>
      </c>
      <c r="CA1107" s="170">
        <v>12</v>
      </c>
      <c r="CB1107" s="170">
        <v>0</v>
      </c>
      <c r="CZ1107" s="146">
        <v>0</v>
      </c>
    </row>
    <row r="1108" spans="1:15" ht="12.75">
      <c r="A1108" s="177"/>
      <c r="B1108" s="179"/>
      <c r="C1108" s="231" t="s">
        <v>283</v>
      </c>
      <c r="D1108" s="232"/>
      <c r="E1108" s="180">
        <v>0</v>
      </c>
      <c r="F1108" s="181"/>
      <c r="G1108" s="182"/>
      <c r="M1108" s="178" t="s">
        <v>283</v>
      </c>
      <c r="O1108" s="170"/>
    </row>
    <row r="1109" spans="1:15" ht="12.75">
      <c r="A1109" s="177"/>
      <c r="B1109" s="179"/>
      <c r="C1109" s="231" t="s">
        <v>993</v>
      </c>
      <c r="D1109" s="232"/>
      <c r="E1109" s="180">
        <v>6.812</v>
      </c>
      <c r="F1109" s="181"/>
      <c r="G1109" s="182"/>
      <c r="M1109" s="178" t="s">
        <v>993</v>
      </c>
      <c r="O1109" s="170"/>
    </row>
    <row r="1110" spans="1:15" ht="12.75">
      <c r="A1110" s="177"/>
      <c r="B1110" s="179"/>
      <c r="C1110" s="231" t="s">
        <v>285</v>
      </c>
      <c r="D1110" s="232"/>
      <c r="E1110" s="180">
        <v>0</v>
      </c>
      <c r="F1110" s="181"/>
      <c r="G1110" s="182"/>
      <c r="M1110" s="178" t="s">
        <v>285</v>
      </c>
      <c r="O1110" s="170"/>
    </row>
    <row r="1111" spans="1:15" ht="12.75">
      <c r="A1111" s="177"/>
      <c r="B1111" s="179"/>
      <c r="C1111" s="231" t="s">
        <v>994</v>
      </c>
      <c r="D1111" s="232"/>
      <c r="E1111" s="180">
        <v>11.7105</v>
      </c>
      <c r="F1111" s="181"/>
      <c r="G1111" s="182"/>
      <c r="M1111" s="178" t="s">
        <v>994</v>
      </c>
      <c r="O1111" s="170"/>
    </row>
    <row r="1112" spans="1:15" ht="12.75">
      <c r="A1112" s="177"/>
      <c r="B1112" s="179"/>
      <c r="C1112" s="231" t="s">
        <v>287</v>
      </c>
      <c r="D1112" s="232"/>
      <c r="E1112" s="180">
        <v>0</v>
      </c>
      <c r="F1112" s="181"/>
      <c r="G1112" s="182"/>
      <c r="M1112" s="178" t="s">
        <v>287</v>
      </c>
      <c r="O1112" s="170"/>
    </row>
    <row r="1113" spans="1:15" ht="12.75">
      <c r="A1113" s="177"/>
      <c r="B1113" s="179"/>
      <c r="C1113" s="231" t="s">
        <v>995</v>
      </c>
      <c r="D1113" s="232"/>
      <c r="E1113" s="180">
        <v>2.73</v>
      </c>
      <c r="F1113" s="181"/>
      <c r="G1113" s="182"/>
      <c r="M1113" s="178" t="s">
        <v>995</v>
      </c>
      <c r="O1113" s="170"/>
    </row>
    <row r="1114" spans="1:104" ht="12.75">
      <c r="A1114" s="171">
        <v>216</v>
      </c>
      <c r="B1114" s="172" t="s">
        <v>996</v>
      </c>
      <c r="C1114" s="173" t="s">
        <v>997</v>
      </c>
      <c r="D1114" s="174" t="s">
        <v>87</v>
      </c>
      <c r="E1114" s="175">
        <v>34.9733</v>
      </c>
      <c r="F1114" s="175">
        <v>0</v>
      </c>
      <c r="G1114" s="176">
        <f>E1114*F1114</f>
        <v>0</v>
      </c>
      <c r="O1114" s="170">
        <v>2</v>
      </c>
      <c r="AA1114" s="146">
        <v>12</v>
      </c>
      <c r="AB1114" s="146">
        <v>0</v>
      </c>
      <c r="AC1114" s="146">
        <v>213</v>
      </c>
      <c r="AZ1114" s="146">
        <v>4</v>
      </c>
      <c r="BA1114" s="146">
        <f>IF(AZ1114=1,G1114,0)</f>
        <v>0</v>
      </c>
      <c r="BB1114" s="146">
        <f>IF(AZ1114=2,G1114,0)</f>
        <v>0</v>
      </c>
      <c r="BC1114" s="146">
        <f>IF(AZ1114=3,G1114,0)</f>
        <v>0</v>
      </c>
      <c r="BD1114" s="146">
        <f>IF(AZ1114=4,G1114,0)</f>
        <v>0</v>
      </c>
      <c r="BE1114" s="146">
        <f>IF(AZ1114=5,G1114,0)</f>
        <v>0</v>
      </c>
      <c r="CA1114" s="170">
        <v>12</v>
      </c>
      <c r="CB1114" s="170">
        <v>0</v>
      </c>
      <c r="CZ1114" s="146">
        <v>0</v>
      </c>
    </row>
    <row r="1115" spans="1:15" ht="12.75">
      <c r="A1115" s="177"/>
      <c r="B1115" s="179"/>
      <c r="C1115" s="231" t="s">
        <v>428</v>
      </c>
      <c r="D1115" s="232"/>
      <c r="E1115" s="180">
        <v>0</v>
      </c>
      <c r="F1115" s="181"/>
      <c r="G1115" s="182"/>
      <c r="M1115" s="178" t="s">
        <v>428</v>
      </c>
      <c r="O1115" s="170"/>
    </row>
    <row r="1116" spans="1:15" ht="12.75">
      <c r="A1116" s="177"/>
      <c r="B1116" s="179"/>
      <c r="C1116" s="231" t="s">
        <v>89</v>
      </c>
      <c r="D1116" s="232"/>
      <c r="E1116" s="180">
        <v>0</v>
      </c>
      <c r="F1116" s="181"/>
      <c r="G1116" s="182"/>
      <c r="M1116" s="178" t="s">
        <v>89</v>
      </c>
      <c r="O1116" s="170"/>
    </row>
    <row r="1117" spans="1:15" ht="12.75">
      <c r="A1117" s="177"/>
      <c r="B1117" s="179"/>
      <c r="C1117" s="231" t="s">
        <v>998</v>
      </c>
      <c r="D1117" s="232"/>
      <c r="E1117" s="180">
        <v>34.9733</v>
      </c>
      <c r="F1117" s="181"/>
      <c r="G1117" s="182"/>
      <c r="M1117" s="178" t="s">
        <v>998</v>
      </c>
      <c r="O1117" s="170"/>
    </row>
    <row r="1118" spans="1:104" ht="22.5">
      <c r="A1118" s="171">
        <v>217</v>
      </c>
      <c r="B1118" s="172" t="s">
        <v>999</v>
      </c>
      <c r="C1118" s="173" t="s">
        <v>1000</v>
      </c>
      <c r="D1118" s="174" t="s">
        <v>87</v>
      </c>
      <c r="E1118" s="175">
        <v>61.5454</v>
      </c>
      <c r="F1118" s="175">
        <v>0</v>
      </c>
      <c r="G1118" s="176">
        <f>E1118*F1118</f>
        <v>0</v>
      </c>
      <c r="O1118" s="170">
        <v>2</v>
      </c>
      <c r="AA1118" s="146">
        <v>12</v>
      </c>
      <c r="AB1118" s="146">
        <v>0</v>
      </c>
      <c r="AC1118" s="146">
        <v>214</v>
      </c>
      <c r="AZ1118" s="146">
        <v>4</v>
      </c>
      <c r="BA1118" s="146">
        <f>IF(AZ1118=1,G1118,0)</f>
        <v>0</v>
      </c>
      <c r="BB1118" s="146">
        <f>IF(AZ1118=2,G1118,0)</f>
        <v>0</v>
      </c>
      <c r="BC1118" s="146">
        <f>IF(AZ1118=3,G1118,0)</f>
        <v>0</v>
      </c>
      <c r="BD1118" s="146">
        <f>IF(AZ1118=4,G1118,0)</f>
        <v>0</v>
      </c>
      <c r="BE1118" s="146">
        <f>IF(AZ1118=5,G1118,0)</f>
        <v>0</v>
      </c>
      <c r="CA1118" s="170">
        <v>12</v>
      </c>
      <c r="CB1118" s="170">
        <v>0</v>
      </c>
      <c r="CZ1118" s="146">
        <v>0</v>
      </c>
    </row>
    <row r="1119" spans="1:15" ht="12.75">
      <c r="A1119" s="177"/>
      <c r="B1119" s="179"/>
      <c r="C1119" s="231" t="s">
        <v>283</v>
      </c>
      <c r="D1119" s="232"/>
      <c r="E1119" s="180">
        <v>0</v>
      </c>
      <c r="F1119" s="181"/>
      <c r="G1119" s="182"/>
      <c r="M1119" s="178" t="s">
        <v>283</v>
      </c>
      <c r="O1119" s="170"/>
    </row>
    <row r="1120" spans="1:15" ht="12.75">
      <c r="A1120" s="177"/>
      <c r="B1120" s="179"/>
      <c r="C1120" s="231" t="s">
        <v>1001</v>
      </c>
      <c r="D1120" s="232"/>
      <c r="E1120" s="180">
        <v>14.2462</v>
      </c>
      <c r="F1120" s="181"/>
      <c r="G1120" s="182"/>
      <c r="M1120" s="178" t="s">
        <v>1001</v>
      </c>
      <c r="O1120" s="170"/>
    </row>
    <row r="1121" spans="1:15" ht="12.75">
      <c r="A1121" s="177"/>
      <c r="B1121" s="179"/>
      <c r="C1121" s="231" t="s">
        <v>1002</v>
      </c>
      <c r="D1121" s="232"/>
      <c r="E1121" s="180">
        <v>11.9447</v>
      </c>
      <c r="F1121" s="181"/>
      <c r="G1121" s="182"/>
      <c r="M1121" s="178" t="s">
        <v>1002</v>
      </c>
      <c r="O1121" s="170"/>
    </row>
    <row r="1122" spans="1:15" ht="12.75">
      <c r="A1122" s="177"/>
      <c r="B1122" s="179"/>
      <c r="C1122" s="231" t="s">
        <v>1003</v>
      </c>
      <c r="D1122" s="232"/>
      <c r="E1122" s="180">
        <v>8.767</v>
      </c>
      <c r="F1122" s="181"/>
      <c r="G1122" s="182"/>
      <c r="M1122" s="178" t="s">
        <v>1003</v>
      </c>
      <c r="O1122" s="170"/>
    </row>
    <row r="1123" spans="1:15" ht="12.75">
      <c r="A1123" s="177"/>
      <c r="B1123" s="179"/>
      <c r="C1123" s="231" t="s">
        <v>285</v>
      </c>
      <c r="D1123" s="232"/>
      <c r="E1123" s="180">
        <v>0</v>
      </c>
      <c r="F1123" s="181"/>
      <c r="G1123" s="182"/>
      <c r="M1123" s="178" t="s">
        <v>285</v>
      </c>
      <c r="O1123" s="170"/>
    </row>
    <row r="1124" spans="1:15" ht="12.75">
      <c r="A1124" s="177"/>
      <c r="B1124" s="179"/>
      <c r="C1124" s="231" t="s">
        <v>1004</v>
      </c>
      <c r="D1124" s="232"/>
      <c r="E1124" s="180">
        <v>16.969</v>
      </c>
      <c r="F1124" s="181"/>
      <c r="G1124" s="182"/>
      <c r="M1124" s="178" t="s">
        <v>1004</v>
      </c>
      <c r="O1124" s="170"/>
    </row>
    <row r="1125" spans="1:15" ht="12.75">
      <c r="A1125" s="177"/>
      <c r="B1125" s="179"/>
      <c r="C1125" s="231" t="s">
        <v>287</v>
      </c>
      <c r="D1125" s="232"/>
      <c r="E1125" s="180">
        <v>0</v>
      </c>
      <c r="F1125" s="181"/>
      <c r="G1125" s="182"/>
      <c r="M1125" s="178" t="s">
        <v>287</v>
      </c>
      <c r="O1125" s="170"/>
    </row>
    <row r="1126" spans="1:15" ht="12.75">
      <c r="A1126" s="177"/>
      <c r="B1126" s="179"/>
      <c r="C1126" s="231" t="s">
        <v>1005</v>
      </c>
      <c r="D1126" s="232"/>
      <c r="E1126" s="180">
        <v>9.9784</v>
      </c>
      <c r="F1126" s="181"/>
      <c r="G1126" s="182"/>
      <c r="M1126" s="178" t="s">
        <v>1005</v>
      </c>
      <c r="O1126" s="170"/>
    </row>
    <row r="1127" spans="1:15" ht="12.75">
      <c r="A1127" s="177"/>
      <c r="B1127" s="179"/>
      <c r="C1127" s="231" t="s">
        <v>1006</v>
      </c>
      <c r="D1127" s="232"/>
      <c r="E1127" s="180">
        <v>-0.36</v>
      </c>
      <c r="F1127" s="181"/>
      <c r="G1127" s="182"/>
      <c r="M1127" s="178" t="s">
        <v>1006</v>
      </c>
      <c r="O1127" s="170"/>
    </row>
    <row r="1128" spans="1:104" ht="22.5">
      <c r="A1128" s="171">
        <v>218</v>
      </c>
      <c r="B1128" s="172" t="s">
        <v>1007</v>
      </c>
      <c r="C1128" s="173" t="s">
        <v>1008</v>
      </c>
      <c r="D1128" s="174" t="s">
        <v>87</v>
      </c>
      <c r="E1128" s="175">
        <v>24.9661</v>
      </c>
      <c r="F1128" s="175">
        <v>0</v>
      </c>
      <c r="G1128" s="176">
        <f>E1128*F1128</f>
        <v>0</v>
      </c>
      <c r="O1128" s="170">
        <v>2</v>
      </c>
      <c r="AA1128" s="146">
        <v>12</v>
      </c>
      <c r="AB1128" s="146">
        <v>0</v>
      </c>
      <c r="AC1128" s="146">
        <v>215</v>
      </c>
      <c r="AZ1128" s="146">
        <v>4</v>
      </c>
      <c r="BA1128" s="146">
        <f>IF(AZ1128=1,G1128,0)</f>
        <v>0</v>
      </c>
      <c r="BB1128" s="146">
        <f>IF(AZ1128=2,G1128,0)</f>
        <v>0</v>
      </c>
      <c r="BC1128" s="146">
        <f>IF(AZ1128=3,G1128,0)</f>
        <v>0</v>
      </c>
      <c r="BD1128" s="146">
        <f>IF(AZ1128=4,G1128,0)</f>
        <v>0</v>
      </c>
      <c r="BE1128" s="146">
        <f>IF(AZ1128=5,G1128,0)</f>
        <v>0</v>
      </c>
      <c r="CA1128" s="170">
        <v>12</v>
      </c>
      <c r="CB1128" s="170">
        <v>0</v>
      </c>
      <c r="CZ1128" s="146">
        <v>0</v>
      </c>
    </row>
    <row r="1129" spans="1:15" ht="12.75">
      <c r="A1129" s="177"/>
      <c r="B1129" s="179"/>
      <c r="C1129" s="231" t="s">
        <v>283</v>
      </c>
      <c r="D1129" s="232"/>
      <c r="E1129" s="180">
        <v>0</v>
      </c>
      <c r="F1129" s="181"/>
      <c r="G1129" s="182"/>
      <c r="M1129" s="178" t="s">
        <v>283</v>
      </c>
      <c r="O1129" s="170"/>
    </row>
    <row r="1130" spans="1:15" ht="12.75">
      <c r="A1130" s="177"/>
      <c r="B1130" s="179"/>
      <c r="C1130" s="231" t="s">
        <v>1009</v>
      </c>
      <c r="D1130" s="232"/>
      <c r="E1130" s="180">
        <v>9.3315</v>
      </c>
      <c r="F1130" s="181"/>
      <c r="G1130" s="182"/>
      <c r="M1130" s="178" t="s">
        <v>1009</v>
      </c>
      <c r="O1130" s="170"/>
    </row>
    <row r="1131" spans="1:15" ht="12.75">
      <c r="A1131" s="177"/>
      <c r="B1131" s="179"/>
      <c r="C1131" s="231" t="s">
        <v>1010</v>
      </c>
      <c r="D1131" s="232"/>
      <c r="E1131" s="180">
        <v>3.063</v>
      </c>
      <c r="F1131" s="181"/>
      <c r="G1131" s="182"/>
      <c r="M1131" s="178" t="s">
        <v>1010</v>
      </c>
      <c r="O1131" s="170"/>
    </row>
    <row r="1132" spans="1:15" ht="12.75">
      <c r="A1132" s="177"/>
      <c r="B1132" s="179"/>
      <c r="C1132" s="231" t="s">
        <v>287</v>
      </c>
      <c r="D1132" s="232"/>
      <c r="E1132" s="180">
        <v>0</v>
      </c>
      <c r="F1132" s="181"/>
      <c r="G1132" s="182"/>
      <c r="M1132" s="178" t="s">
        <v>287</v>
      </c>
      <c r="O1132" s="170"/>
    </row>
    <row r="1133" spans="1:15" ht="12.75">
      <c r="A1133" s="177"/>
      <c r="B1133" s="179"/>
      <c r="C1133" s="231" t="s">
        <v>1011</v>
      </c>
      <c r="D1133" s="232"/>
      <c r="E1133" s="180">
        <v>12.5716</v>
      </c>
      <c r="F1133" s="181"/>
      <c r="G1133" s="182"/>
      <c r="M1133" s="178" t="s">
        <v>1011</v>
      </c>
      <c r="O1133" s="170"/>
    </row>
    <row r="1134" spans="1:104" ht="22.5">
      <c r="A1134" s="171">
        <v>219</v>
      </c>
      <c r="B1134" s="172" t="s">
        <v>1012</v>
      </c>
      <c r="C1134" s="173" t="s">
        <v>1013</v>
      </c>
      <c r="D1134" s="174" t="s">
        <v>87</v>
      </c>
      <c r="E1134" s="175">
        <v>19.4753</v>
      </c>
      <c r="F1134" s="175">
        <v>0</v>
      </c>
      <c r="G1134" s="176">
        <f>E1134*F1134</f>
        <v>0</v>
      </c>
      <c r="O1134" s="170">
        <v>2</v>
      </c>
      <c r="AA1134" s="146">
        <v>12</v>
      </c>
      <c r="AB1134" s="146">
        <v>0</v>
      </c>
      <c r="AC1134" s="146">
        <v>216</v>
      </c>
      <c r="AZ1134" s="146">
        <v>4</v>
      </c>
      <c r="BA1134" s="146">
        <f>IF(AZ1134=1,G1134,0)</f>
        <v>0</v>
      </c>
      <c r="BB1134" s="146">
        <f>IF(AZ1134=2,G1134,0)</f>
        <v>0</v>
      </c>
      <c r="BC1134" s="146">
        <f>IF(AZ1134=3,G1134,0)</f>
        <v>0</v>
      </c>
      <c r="BD1134" s="146">
        <f>IF(AZ1134=4,G1134,0)</f>
        <v>0</v>
      </c>
      <c r="BE1134" s="146">
        <f>IF(AZ1134=5,G1134,0)</f>
        <v>0</v>
      </c>
      <c r="CA1134" s="170">
        <v>12</v>
      </c>
      <c r="CB1134" s="170">
        <v>0</v>
      </c>
      <c r="CZ1134" s="146">
        <v>0</v>
      </c>
    </row>
    <row r="1135" spans="1:15" ht="12.75">
      <c r="A1135" s="177"/>
      <c r="B1135" s="179"/>
      <c r="C1135" s="231" t="s">
        <v>283</v>
      </c>
      <c r="D1135" s="232"/>
      <c r="E1135" s="180">
        <v>0</v>
      </c>
      <c r="F1135" s="181"/>
      <c r="G1135" s="182"/>
      <c r="M1135" s="178" t="s">
        <v>283</v>
      </c>
      <c r="O1135" s="170"/>
    </row>
    <row r="1136" spans="1:15" ht="12.75">
      <c r="A1136" s="177"/>
      <c r="B1136" s="179"/>
      <c r="C1136" s="231" t="s">
        <v>1014</v>
      </c>
      <c r="D1136" s="232"/>
      <c r="E1136" s="180">
        <v>4.2147</v>
      </c>
      <c r="F1136" s="181"/>
      <c r="G1136" s="182"/>
      <c r="M1136" s="178" t="s">
        <v>1014</v>
      </c>
      <c r="O1136" s="170"/>
    </row>
    <row r="1137" spans="1:15" ht="12.75">
      <c r="A1137" s="177"/>
      <c r="B1137" s="179"/>
      <c r="C1137" s="231" t="s">
        <v>1015</v>
      </c>
      <c r="D1137" s="232"/>
      <c r="E1137" s="180">
        <v>3.8317</v>
      </c>
      <c r="F1137" s="181"/>
      <c r="G1137" s="182"/>
      <c r="M1137" s="178" t="s">
        <v>1015</v>
      </c>
      <c r="O1137" s="170"/>
    </row>
    <row r="1138" spans="1:15" ht="12.75">
      <c r="A1138" s="177"/>
      <c r="B1138" s="179"/>
      <c r="C1138" s="231" t="s">
        <v>287</v>
      </c>
      <c r="D1138" s="232"/>
      <c r="E1138" s="180">
        <v>0</v>
      </c>
      <c r="F1138" s="181"/>
      <c r="G1138" s="182"/>
      <c r="M1138" s="178" t="s">
        <v>287</v>
      </c>
      <c r="O1138" s="170"/>
    </row>
    <row r="1139" spans="1:15" ht="12.75">
      <c r="A1139" s="177"/>
      <c r="B1139" s="179"/>
      <c r="C1139" s="231" t="s">
        <v>89</v>
      </c>
      <c r="D1139" s="232"/>
      <c r="E1139" s="180">
        <v>0</v>
      </c>
      <c r="F1139" s="181"/>
      <c r="G1139" s="182"/>
      <c r="M1139" s="178" t="s">
        <v>89</v>
      </c>
      <c r="O1139" s="170"/>
    </row>
    <row r="1140" spans="1:15" ht="22.5">
      <c r="A1140" s="177"/>
      <c r="B1140" s="179"/>
      <c r="C1140" s="231" t="s">
        <v>1016</v>
      </c>
      <c r="D1140" s="232"/>
      <c r="E1140" s="180">
        <v>3.6714</v>
      </c>
      <c r="F1140" s="181"/>
      <c r="G1140" s="182"/>
      <c r="M1140" s="178" t="s">
        <v>1016</v>
      </c>
      <c r="O1140" s="170"/>
    </row>
    <row r="1141" spans="1:15" ht="12.75">
      <c r="A1141" s="177"/>
      <c r="B1141" s="179"/>
      <c r="C1141" s="231" t="s">
        <v>1017</v>
      </c>
      <c r="D1141" s="232"/>
      <c r="E1141" s="180">
        <v>7.7575</v>
      </c>
      <c r="F1141" s="181"/>
      <c r="G1141" s="182"/>
      <c r="M1141" s="178" t="s">
        <v>1017</v>
      </c>
      <c r="O1141" s="170"/>
    </row>
    <row r="1142" spans="1:57" ht="12.75">
      <c r="A1142" s="183"/>
      <c r="B1142" s="184" t="s">
        <v>78</v>
      </c>
      <c r="C1142" s="185" t="str">
        <f>CONCATENATE(B1053," ",C1053)</f>
        <v>MVY výměry - neoceňovat</v>
      </c>
      <c r="D1142" s="186"/>
      <c r="E1142" s="187"/>
      <c r="F1142" s="188"/>
      <c r="G1142" s="189">
        <f>SUM(G1053:G1141)</f>
        <v>0</v>
      </c>
      <c r="O1142" s="170">
        <v>4</v>
      </c>
      <c r="BA1142" s="190">
        <f>SUM(BA1053:BA1141)</f>
        <v>0</v>
      </c>
      <c r="BB1142" s="190">
        <f>SUM(BB1053:BB1141)</f>
        <v>0</v>
      </c>
      <c r="BC1142" s="190">
        <f>SUM(BC1053:BC1141)</f>
        <v>0</v>
      </c>
      <c r="BD1142" s="190">
        <f>SUM(BD1053:BD1141)</f>
        <v>0</v>
      </c>
      <c r="BE1142" s="190">
        <f>SUM(BE1053:BE1141)</f>
        <v>0</v>
      </c>
    </row>
    <row r="1143" spans="1:15" ht="12.75">
      <c r="A1143" s="163" t="s">
        <v>74</v>
      </c>
      <c r="B1143" s="164" t="s">
        <v>1018</v>
      </c>
      <c r="C1143" s="165" t="s">
        <v>1019</v>
      </c>
      <c r="D1143" s="166"/>
      <c r="E1143" s="167"/>
      <c r="F1143" s="167"/>
      <c r="G1143" s="168"/>
      <c r="H1143" s="169"/>
      <c r="I1143" s="169"/>
      <c r="O1143" s="170">
        <v>1</v>
      </c>
    </row>
    <row r="1144" spans="1:104" ht="12.75">
      <c r="A1144" s="171">
        <v>220</v>
      </c>
      <c r="B1144" s="172" t="s">
        <v>1020</v>
      </c>
      <c r="C1144" s="173" t="s">
        <v>1021</v>
      </c>
      <c r="D1144" s="174" t="s">
        <v>180</v>
      </c>
      <c r="E1144" s="175">
        <v>27.9701</v>
      </c>
      <c r="F1144" s="175">
        <v>0</v>
      </c>
      <c r="G1144" s="176">
        <f aca="true" t="shared" si="0" ref="G1144:G1150">E1144*F1144</f>
        <v>0</v>
      </c>
      <c r="O1144" s="170">
        <v>2</v>
      </c>
      <c r="AA1144" s="146">
        <v>1</v>
      </c>
      <c r="AB1144" s="146">
        <v>10</v>
      </c>
      <c r="AC1144" s="146">
        <v>10</v>
      </c>
      <c r="AZ1144" s="146">
        <v>1</v>
      </c>
      <c r="BA1144" s="146">
        <f aca="true" t="shared" si="1" ref="BA1144:BA1150">IF(AZ1144=1,G1144,0)</f>
        <v>0</v>
      </c>
      <c r="BB1144" s="146">
        <f aca="true" t="shared" si="2" ref="BB1144:BB1150">IF(AZ1144=2,G1144,0)</f>
        <v>0</v>
      </c>
      <c r="BC1144" s="146">
        <f aca="true" t="shared" si="3" ref="BC1144:BC1150">IF(AZ1144=3,G1144,0)</f>
        <v>0</v>
      </c>
      <c r="BD1144" s="146">
        <f aca="true" t="shared" si="4" ref="BD1144:BD1150">IF(AZ1144=4,G1144,0)</f>
        <v>0</v>
      </c>
      <c r="BE1144" s="146">
        <f aca="true" t="shared" si="5" ref="BE1144:BE1150">IF(AZ1144=5,G1144,0)</f>
        <v>0</v>
      </c>
      <c r="CA1144" s="170">
        <v>1</v>
      </c>
      <c r="CB1144" s="170">
        <v>10</v>
      </c>
      <c r="CZ1144" s="146">
        <v>0</v>
      </c>
    </row>
    <row r="1145" spans="1:104" ht="12.75">
      <c r="A1145" s="171">
        <v>221</v>
      </c>
      <c r="B1145" s="172" t="s">
        <v>1022</v>
      </c>
      <c r="C1145" s="173" t="s">
        <v>1023</v>
      </c>
      <c r="D1145" s="174" t="s">
        <v>180</v>
      </c>
      <c r="E1145" s="175">
        <v>14.2002</v>
      </c>
      <c r="F1145" s="175">
        <v>0</v>
      </c>
      <c r="G1145" s="176">
        <f t="shared" si="0"/>
        <v>0</v>
      </c>
      <c r="O1145" s="170">
        <v>2</v>
      </c>
      <c r="AA1145" s="146">
        <v>1</v>
      </c>
      <c r="AB1145" s="146">
        <v>10</v>
      </c>
      <c r="AC1145" s="146">
        <v>10</v>
      </c>
      <c r="AZ1145" s="146">
        <v>1</v>
      </c>
      <c r="BA1145" s="146">
        <f t="shared" si="1"/>
        <v>0</v>
      </c>
      <c r="BB1145" s="146">
        <f t="shared" si="2"/>
        <v>0</v>
      </c>
      <c r="BC1145" s="146">
        <f t="shared" si="3"/>
        <v>0</v>
      </c>
      <c r="BD1145" s="146">
        <f t="shared" si="4"/>
        <v>0</v>
      </c>
      <c r="BE1145" s="146">
        <f t="shared" si="5"/>
        <v>0</v>
      </c>
      <c r="CA1145" s="170">
        <v>1</v>
      </c>
      <c r="CB1145" s="170">
        <v>10</v>
      </c>
      <c r="CZ1145" s="146">
        <v>0</v>
      </c>
    </row>
    <row r="1146" spans="1:104" ht="12.75">
      <c r="A1146" s="171">
        <v>222</v>
      </c>
      <c r="B1146" s="172" t="s">
        <v>1024</v>
      </c>
      <c r="C1146" s="173" t="s">
        <v>1025</v>
      </c>
      <c r="D1146" s="174" t="s">
        <v>180</v>
      </c>
      <c r="E1146" s="175">
        <v>43.0309</v>
      </c>
      <c r="F1146" s="175">
        <v>0</v>
      </c>
      <c r="G1146" s="176">
        <f t="shared" si="0"/>
        <v>0</v>
      </c>
      <c r="O1146" s="170">
        <v>2</v>
      </c>
      <c r="AA1146" s="146">
        <v>1</v>
      </c>
      <c r="AB1146" s="146">
        <v>10</v>
      </c>
      <c r="AC1146" s="146">
        <v>10</v>
      </c>
      <c r="AZ1146" s="146">
        <v>1</v>
      </c>
      <c r="BA1146" s="146">
        <f t="shared" si="1"/>
        <v>0</v>
      </c>
      <c r="BB1146" s="146">
        <f t="shared" si="2"/>
        <v>0</v>
      </c>
      <c r="BC1146" s="146">
        <f t="shared" si="3"/>
        <v>0</v>
      </c>
      <c r="BD1146" s="146">
        <f t="shared" si="4"/>
        <v>0</v>
      </c>
      <c r="BE1146" s="146">
        <f t="shared" si="5"/>
        <v>0</v>
      </c>
      <c r="CA1146" s="170">
        <v>1</v>
      </c>
      <c r="CB1146" s="170">
        <v>10</v>
      </c>
      <c r="CZ1146" s="146">
        <v>0</v>
      </c>
    </row>
    <row r="1147" spans="1:104" ht="12.75">
      <c r="A1147" s="171">
        <v>223</v>
      </c>
      <c r="B1147" s="172" t="s">
        <v>1026</v>
      </c>
      <c r="C1147" s="173" t="s">
        <v>1027</v>
      </c>
      <c r="D1147" s="174" t="s">
        <v>180</v>
      </c>
      <c r="E1147" s="175">
        <v>602.4321</v>
      </c>
      <c r="F1147" s="175">
        <v>0</v>
      </c>
      <c r="G1147" s="176">
        <f t="shared" si="0"/>
        <v>0</v>
      </c>
      <c r="O1147" s="170">
        <v>2</v>
      </c>
      <c r="AA1147" s="146">
        <v>1</v>
      </c>
      <c r="AB1147" s="146">
        <v>10</v>
      </c>
      <c r="AC1147" s="146">
        <v>10</v>
      </c>
      <c r="AZ1147" s="146">
        <v>1</v>
      </c>
      <c r="BA1147" s="146">
        <f t="shared" si="1"/>
        <v>0</v>
      </c>
      <c r="BB1147" s="146">
        <f t="shared" si="2"/>
        <v>0</v>
      </c>
      <c r="BC1147" s="146">
        <f t="shared" si="3"/>
        <v>0</v>
      </c>
      <c r="BD1147" s="146">
        <f t="shared" si="4"/>
        <v>0</v>
      </c>
      <c r="BE1147" s="146">
        <f t="shared" si="5"/>
        <v>0</v>
      </c>
      <c r="CA1147" s="170">
        <v>1</v>
      </c>
      <c r="CB1147" s="170">
        <v>10</v>
      </c>
      <c r="CZ1147" s="146">
        <v>0</v>
      </c>
    </row>
    <row r="1148" spans="1:104" ht="12.75">
      <c r="A1148" s="171">
        <v>224</v>
      </c>
      <c r="B1148" s="172" t="s">
        <v>1028</v>
      </c>
      <c r="C1148" s="173" t="s">
        <v>1029</v>
      </c>
      <c r="D1148" s="174" t="s">
        <v>180</v>
      </c>
      <c r="E1148" s="175">
        <v>43.0309</v>
      </c>
      <c r="F1148" s="175">
        <v>0</v>
      </c>
      <c r="G1148" s="176">
        <f t="shared" si="0"/>
        <v>0</v>
      </c>
      <c r="O1148" s="170">
        <v>2</v>
      </c>
      <c r="AA1148" s="146">
        <v>1</v>
      </c>
      <c r="AB1148" s="146">
        <v>10</v>
      </c>
      <c r="AC1148" s="146">
        <v>10</v>
      </c>
      <c r="AZ1148" s="146">
        <v>1</v>
      </c>
      <c r="BA1148" s="146">
        <f t="shared" si="1"/>
        <v>0</v>
      </c>
      <c r="BB1148" s="146">
        <f t="shared" si="2"/>
        <v>0</v>
      </c>
      <c r="BC1148" s="146">
        <f t="shared" si="3"/>
        <v>0</v>
      </c>
      <c r="BD1148" s="146">
        <f t="shared" si="4"/>
        <v>0</v>
      </c>
      <c r="BE1148" s="146">
        <f t="shared" si="5"/>
        <v>0</v>
      </c>
      <c r="CA1148" s="170">
        <v>1</v>
      </c>
      <c r="CB1148" s="170">
        <v>10</v>
      </c>
      <c r="CZ1148" s="146">
        <v>0</v>
      </c>
    </row>
    <row r="1149" spans="1:104" ht="12.75">
      <c r="A1149" s="171">
        <v>225</v>
      </c>
      <c r="B1149" s="172" t="s">
        <v>1030</v>
      </c>
      <c r="C1149" s="173" t="s">
        <v>1031</v>
      </c>
      <c r="D1149" s="174" t="s">
        <v>180</v>
      </c>
      <c r="E1149" s="175">
        <v>129.0926</v>
      </c>
      <c r="F1149" s="175">
        <v>0</v>
      </c>
      <c r="G1149" s="176">
        <f t="shared" si="0"/>
        <v>0</v>
      </c>
      <c r="O1149" s="170">
        <v>2</v>
      </c>
      <c r="AA1149" s="146">
        <v>1</v>
      </c>
      <c r="AB1149" s="146">
        <v>10</v>
      </c>
      <c r="AC1149" s="146">
        <v>10</v>
      </c>
      <c r="AZ1149" s="146">
        <v>1</v>
      </c>
      <c r="BA1149" s="146">
        <f t="shared" si="1"/>
        <v>0</v>
      </c>
      <c r="BB1149" s="146">
        <f t="shared" si="2"/>
        <v>0</v>
      </c>
      <c r="BC1149" s="146">
        <f t="shared" si="3"/>
        <v>0</v>
      </c>
      <c r="BD1149" s="146">
        <f t="shared" si="4"/>
        <v>0</v>
      </c>
      <c r="BE1149" s="146">
        <f t="shared" si="5"/>
        <v>0</v>
      </c>
      <c r="CA1149" s="170">
        <v>1</v>
      </c>
      <c r="CB1149" s="170">
        <v>10</v>
      </c>
      <c r="CZ1149" s="146">
        <v>0</v>
      </c>
    </row>
    <row r="1150" spans="1:104" ht="12.75">
      <c r="A1150" s="171">
        <v>226</v>
      </c>
      <c r="B1150" s="172" t="s">
        <v>1032</v>
      </c>
      <c r="C1150" s="173" t="s">
        <v>1033</v>
      </c>
      <c r="D1150" s="174" t="s">
        <v>180</v>
      </c>
      <c r="E1150" s="175">
        <v>43.0309</v>
      </c>
      <c r="F1150" s="175">
        <v>0</v>
      </c>
      <c r="G1150" s="176">
        <f t="shared" si="0"/>
        <v>0</v>
      </c>
      <c r="O1150" s="170">
        <v>2</v>
      </c>
      <c r="AA1150" s="146">
        <v>1</v>
      </c>
      <c r="AB1150" s="146">
        <v>10</v>
      </c>
      <c r="AC1150" s="146">
        <v>10</v>
      </c>
      <c r="AZ1150" s="146">
        <v>1</v>
      </c>
      <c r="BA1150" s="146">
        <f t="shared" si="1"/>
        <v>0</v>
      </c>
      <c r="BB1150" s="146">
        <f t="shared" si="2"/>
        <v>0</v>
      </c>
      <c r="BC1150" s="146">
        <f t="shared" si="3"/>
        <v>0</v>
      </c>
      <c r="BD1150" s="146">
        <f t="shared" si="4"/>
        <v>0</v>
      </c>
      <c r="BE1150" s="146">
        <f t="shared" si="5"/>
        <v>0</v>
      </c>
      <c r="CA1150" s="170">
        <v>1</v>
      </c>
      <c r="CB1150" s="170">
        <v>10</v>
      </c>
      <c r="CZ1150" s="146">
        <v>0</v>
      </c>
    </row>
    <row r="1151" spans="1:57" ht="12.75">
      <c r="A1151" s="183"/>
      <c r="B1151" s="184" t="s">
        <v>78</v>
      </c>
      <c r="C1151" s="185" t="str">
        <f>CONCATENATE(B1143," ",C1143)</f>
        <v>D96 Přesuny suti a vybouraných hmot</v>
      </c>
      <c r="D1151" s="186"/>
      <c r="E1151" s="187"/>
      <c r="F1151" s="188"/>
      <c r="G1151" s="189">
        <f>SUM(G1143:G1150)</f>
        <v>0</v>
      </c>
      <c r="O1151" s="170">
        <v>4</v>
      </c>
      <c r="BA1151" s="190">
        <f>SUM(BA1143:BA1150)</f>
        <v>0</v>
      </c>
      <c r="BB1151" s="190">
        <f>SUM(BB1143:BB1150)</f>
        <v>0</v>
      </c>
      <c r="BC1151" s="190">
        <f>SUM(BC1143:BC1150)</f>
        <v>0</v>
      </c>
      <c r="BD1151" s="190">
        <f>SUM(BD1143:BD1150)</f>
        <v>0</v>
      </c>
      <c r="BE1151" s="190">
        <f>SUM(BE1143:BE1150)</f>
        <v>0</v>
      </c>
    </row>
    <row r="1152" ht="12.75">
      <c r="E1152" s="146"/>
    </row>
    <row r="1153" ht="12.75">
      <c r="E1153" s="146"/>
    </row>
    <row r="1154" ht="12.75">
      <c r="E1154" s="146"/>
    </row>
    <row r="1155" ht="12.75">
      <c r="E1155" s="146"/>
    </row>
    <row r="1156" ht="12.75">
      <c r="E1156" s="146"/>
    </row>
    <row r="1157" ht="12.75">
      <c r="E1157" s="146"/>
    </row>
    <row r="1158" ht="12.75">
      <c r="E1158" s="146"/>
    </row>
    <row r="1159" ht="12.75">
      <c r="E1159" s="146"/>
    </row>
    <row r="1160" ht="12.75">
      <c r="E1160" s="146"/>
    </row>
    <row r="1161" ht="12.75">
      <c r="E1161" s="146"/>
    </row>
    <row r="1162" ht="12.75">
      <c r="E1162" s="146"/>
    </row>
    <row r="1163" ht="12.75">
      <c r="E1163" s="146"/>
    </row>
    <row r="1164" ht="12.75">
      <c r="E1164" s="146"/>
    </row>
    <row r="1165" ht="12.75">
      <c r="E1165" s="146"/>
    </row>
    <row r="1166" ht="12.75">
      <c r="E1166" s="146"/>
    </row>
    <row r="1167" ht="12.75">
      <c r="E1167" s="146"/>
    </row>
    <row r="1168" ht="12.75">
      <c r="E1168" s="146"/>
    </row>
    <row r="1169" ht="12.75">
      <c r="E1169" s="146"/>
    </row>
    <row r="1170" ht="12.75">
      <c r="E1170" s="146"/>
    </row>
    <row r="1171" ht="12.75">
      <c r="E1171" s="146"/>
    </row>
    <row r="1172" ht="12.75">
      <c r="E1172" s="146"/>
    </row>
    <row r="1173" ht="12.75">
      <c r="E1173" s="146"/>
    </row>
    <row r="1174" ht="12.75">
      <c r="E1174" s="146"/>
    </row>
    <row r="1175" spans="1:7" ht="12.75">
      <c r="A1175" s="191"/>
      <c r="B1175" s="191"/>
      <c r="C1175" s="191"/>
      <c r="D1175" s="191"/>
      <c r="E1175" s="191"/>
      <c r="F1175" s="191"/>
      <c r="G1175" s="191"/>
    </row>
    <row r="1176" spans="1:7" ht="12.75">
      <c r="A1176" s="191"/>
      <c r="B1176" s="191"/>
      <c r="C1176" s="191"/>
      <c r="D1176" s="191"/>
      <c r="E1176" s="191"/>
      <c r="F1176" s="191"/>
      <c r="G1176" s="191"/>
    </row>
    <row r="1177" spans="1:7" ht="12.75">
      <c r="A1177" s="191"/>
      <c r="B1177" s="191"/>
      <c r="C1177" s="191"/>
      <c r="D1177" s="191"/>
      <c r="E1177" s="191"/>
      <c r="F1177" s="191"/>
      <c r="G1177" s="191"/>
    </row>
    <row r="1178" spans="1:7" ht="12.75">
      <c r="A1178" s="191"/>
      <c r="B1178" s="191"/>
      <c r="C1178" s="191"/>
      <c r="D1178" s="191"/>
      <c r="E1178" s="191"/>
      <c r="F1178" s="191"/>
      <c r="G1178" s="191"/>
    </row>
    <row r="1179" ht="12.75">
      <c r="E1179" s="146"/>
    </row>
    <row r="1180" ht="12.75">
      <c r="E1180" s="146"/>
    </row>
    <row r="1181" ht="12.75">
      <c r="E1181" s="146"/>
    </row>
    <row r="1182" ht="12.75">
      <c r="E1182" s="146"/>
    </row>
    <row r="1183" ht="12.75">
      <c r="E1183" s="146"/>
    </row>
    <row r="1184" ht="12.75">
      <c r="E1184" s="146"/>
    </row>
    <row r="1185" ht="12.75">
      <c r="E1185" s="146"/>
    </row>
    <row r="1186" ht="12.75">
      <c r="E1186" s="146"/>
    </row>
    <row r="1187" ht="12.75">
      <c r="E1187" s="146"/>
    </row>
    <row r="1188" ht="12.75">
      <c r="E1188" s="146"/>
    </row>
    <row r="1189" ht="12.75">
      <c r="E1189" s="146"/>
    </row>
    <row r="1190" ht="12.75">
      <c r="E1190" s="146"/>
    </row>
    <row r="1191" ht="12.75">
      <c r="E1191" s="146"/>
    </row>
    <row r="1192" ht="12.75">
      <c r="E1192" s="146"/>
    </row>
    <row r="1193" ht="12.75">
      <c r="E1193" s="146"/>
    </row>
    <row r="1194" ht="12.75">
      <c r="E1194" s="146"/>
    </row>
    <row r="1195" ht="12.75">
      <c r="E1195" s="146"/>
    </row>
    <row r="1196" ht="12.75">
      <c r="E1196" s="146"/>
    </row>
    <row r="1197" ht="12.75">
      <c r="E1197" s="146"/>
    </row>
    <row r="1198" ht="12.75">
      <c r="E1198" s="146"/>
    </row>
    <row r="1199" ht="12.75">
      <c r="E1199" s="146"/>
    </row>
    <row r="1200" ht="12.75">
      <c r="E1200" s="146"/>
    </row>
    <row r="1201" ht="12.75">
      <c r="E1201" s="146"/>
    </row>
    <row r="1202" ht="12.75">
      <c r="E1202" s="146"/>
    </row>
    <row r="1203" ht="12.75">
      <c r="E1203" s="146"/>
    </row>
    <row r="1204" ht="12.75">
      <c r="E1204" s="146"/>
    </row>
    <row r="1205" ht="12.75">
      <c r="E1205" s="146"/>
    </row>
    <row r="1206" ht="12.75">
      <c r="E1206" s="146"/>
    </row>
    <row r="1207" ht="12.75">
      <c r="E1207" s="146"/>
    </row>
    <row r="1208" ht="12.75">
      <c r="E1208" s="146"/>
    </row>
    <row r="1209" ht="12.75">
      <c r="E1209" s="146"/>
    </row>
    <row r="1210" spans="1:2" ht="12.75">
      <c r="A1210" s="192"/>
      <c r="B1210" s="192"/>
    </row>
    <row r="1211" spans="1:7" ht="12.75">
      <c r="A1211" s="191"/>
      <c r="B1211" s="191"/>
      <c r="C1211" s="194"/>
      <c r="D1211" s="194"/>
      <c r="E1211" s="195"/>
      <c r="F1211" s="194"/>
      <c r="G1211" s="196"/>
    </row>
    <row r="1212" spans="1:7" ht="12.75">
      <c r="A1212" s="197"/>
      <c r="B1212" s="197"/>
      <c r="C1212" s="191"/>
      <c r="D1212" s="191"/>
      <c r="E1212" s="198"/>
      <c r="F1212" s="191"/>
      <c r="G1212" s="191"/>
    </row>
    <row r="1213" spans="1:7" ht="12.75">
      <c r="A1213" s="191"/>
      <c r="B1213" s="191"/>
      <c r="C1213" s="191"/>
      <c r="D1213" s="191"/>
      <c r="E1213" s="198"/>
      <c r="F1213" s="191"/>
      <c r="G1213" s="191"/>
    </row>
    <row r="1214" spans="1:7" ht="12.75">
      <c r="A1214" s="191"/>
      <c r="B1214" s="191"/>
      <c r="C1214" s="191"/>
      <c r="D1214" s="191"/>
      <c r="E1214" s="198"/>
      <c r="F1214" s="191"/>
      <c r="G1214" s="191"/>
    </row>
    <row r="1215" spans="1:7" ht="12.75">
      <c r="A1215" s="191"/>
      <c r="B1215" s="191"/>
      <c r="C1215" s="191"/>
      <c r="D1215" s="191"/>
      <c r="E1215" s="198"/>
      <c r="F1215" s="191"/>
      <c r="G1215" s="191"/>
    </row>
    <row r="1216" spans="1:7" ht="12.75">
      <c r="A1216" s="191"/>
      <c r="B1216" s="191"/>
      <c r="C1216" s="191"/>
      <c r="D1216" s="191"/>
      <c r="E1216" s="198"/>
      <c r="F1216" s="191"/>
      <c r="G1216" s="191"/>
    </row>
    <row r="1217" spans="1:7" ht="12.75">
      <c r="A1217" s="191"/>
      <c r="B1217" s="191"/>
      <c r="C1217" s="191"/>
      <c r="D1217" s="191"/>
      <c r="E1217" s="198"/>
      <c r="F1217" s="191"/>
      <c r="G1217" s="191"/>
    </row>
    <row r="1218" spans="1:7" ht="12.75">
      <c r="A1218" s="191"/>
      <c r="B1218" s="191"/>
      <c r="C1218" s="191"/>
      <c r="D1218" s="191"/>
      <c r="E1218" s="198"/>
      <c r="F1218" s="191"/>
      <c r="G1218" s="191"/>
    </row>
    <row r="1219" spans="1:7" ht="12.75">
      <c r="A1219" s="191"/>
      <c r="B1219" s="191"/>
      <c r="C1219" s="191"/>
      <c r="D1219" s="191"/>
      <c r="E1219" s="198"/>
      <c r="F1219" s="191"/>
      <c r="G1219" s="191"/>
    </row>
    <row r="1220" spans="1:7" ht="12.75">
      <c r="A1220" s="191"/>
      <c r="B1220" s="191"/>
      <c r="C1220" s="191"/>
      <c r="D1220" s="191"/>
      <c r="E1220" s="198"/>
      <c r="F1220" s="191"/>
      <c r="G1220" s="191"/>
    </row>
    <row r="1221" spans="1:7" ht="12.75">
      <c r="A1221" s="191"/>
      <c r="B1221" s="191"/>
      <c r="C1221" s="191"/>
      <c r="D1221" s="191"/>
      <c r="E1221" s="198"/>
      <c r="F1221" s="191"/>
      <c r="G1221" s="191"/>
    </row>
    <row r="1222" spans="1:7" ht="12.75">
      <c r="A1222" s="191"/>
      <c r="B1222" s="191"/>
      <c r="C1222" s="191"/>
      <c r="D1222" s="191"/>
      <c r="E1222" s="198"/>
      <c r="F1222" s="191"/>
      <c r="G1222" s="191"/>
    </row>
    <row r="1223" spans="1:7" ht="12.75">
      <c r="A1223" s="191"/>
      <c r="B1223" s="191"/>
      <c r="C1223" s="191"/>
      <c r="D1223" s="191"/>
      <c r="E1223" s="198"/>
      <c r="F1223" s="191"/>
      <c r="G1223" s="191"/>
    </row>
    <row r="1224" spans="1:7" ht="12.75">
      <c r="A1224" s="191"/>
      <c r="B1224" s="191"/>
      <c r="C1224" s="191"/>
      <c r="D1224" s="191"/>
      <c r="E1224" s="198"/>
      <c r="F1224" s="191"/>
      <c r="G1224" s="191"/>
    </row>
  </sheetData>
  <sheetProtection/>
  <mergeCells count="864">
    <mergeCell ref="C11:D11"/>
    <mergeCell ref="C13:D13"/>
    <mergeCell ref="A1:G1"/>
    <mergeCell ref="A3:B3"/>
    <mergeCell ref="A4:B4"/>
    <mergeCell ref="E4:G4"/>
    <mergeCell ref="C9:D9"/>
    <mergeCell ref="C10:D10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1:D51"/>
    <mergeCell ref="C52:D52"/>
    <mergeCell ref="C54:D54"/>
    <mergeCell ref="C55:D55"/>
    <mergeCell ref="C57:D57"/>
    <mergeCell ref="C59:D59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  <mergeCell ref="C96:D96"/>
    <mergeCell ref="C97:D97"/>
    <mergeCell ref="C75:D75"/>
    <mergeCell ref="C76:D76"/>
    <mergeCell ref="C78:D78"/>
    <mergeCell ref="C79:D79"/>
    <mergeCell ref="C80:D80"/>
    <mergeCell ref="C82:D82"/>
    <mergeCell ref="C83:D83"/>
    <mergeCell ref="C84:D84"/>
    <mergeCell ref="C86:D86"/>
    <mergeCell ref="C90:D90"/>
    <mergeCell ref="C91:D91"/>
    <mergeCell ref="C92:D92"/>
    <mergeCell ref="C93:D93"/>
    <mergeCell ref="C94:D94"/>
    <mergeCell ref="C98:D98"/>
    <mergeCell ref="C99:D99"/>
    <mergeCell ref="C101:D101"/>
    <mergeCell ref="C102:D102"/>
    <mergeCell ref="C103:D103"/>
    <mergeCell ref="C104:D104"/>
    <mergeCell ref="C125:D125"/>
    <mergeCell ref="C106:D106"/>
    <mergeCell ref="C107:D107"/>
    <mergeCell ref="C109:D109"/>
    <mergeCell ref="C110:D110"/>
    <mergeCell ref="C112:D112"/>
    <mergeCell ref="C113:D113"/>
    <mergeCell ref="C114:D114"/>
    <mergeCell ref="C115:D115"/>
    <mergeCell ref="C119:D119"/>
    <mergeCell ref="C120:D120"/>
    <mergeCell ref="C122:D122"/>
    <mergeCell ref="C123:D123"/>
    <mergeCell ref="C149:D149"/>
    <mergeCell ref="C150:D150"/>
    <mergeCell ref="C129:D129"/>
    <mergeCell ref="C130:D130"/>
    <mergeCell ref="C132:D132"/>
    <mergeCell ref="C133:D133"/>
    <mergeCell ref="C135:D135"/>
    <mergeCell ref="C137:D137"/>
    <mergeCell ref="C141:D141"/>
    <mergeCell ref="C142:D142"/>
    <mergeCell ref="C143:D143"/>
    <mergeCell ref="C144:D144"/>
    <mergeCell ref="C146:D146"/>
    <mergeCell ref="C147:D147"/>
    <mergeCell ref="C151:D151"/>
    <mergeCell ref="C152:D152"/>
    <mergeCell ref="C153:D153"/>
    <mergeCell ref="C154:D154"/>
    <mergeCell ref="C155:D155"/>
    <mergeCell ref="C156:D156"/>
    <mergeCell ref="C157:D157"/>
    <mergeCell ref="C159:D159"/>
    <mergeCell ref="C160:D160"/>
    <mergeCell ref="C161:D161"/>
    <mergeCell ref="C162:D162"/>
    <mergeCell ref="C163:D163"/>
    <mergeCell ref="C164:D164"/>
    <mergeCell ref="C166:D166"/>
    <mergeCell ref="C167:D167"/>
    <mergeCell ref="C168:D168"/>
    <mergeCell ref="C169:D169"/>
    <mergeCell ref="C170:D170"/>
    <mergeCell ref="C189:D189"/>
    <mergeCell ref="C190:D190"/>
    <mergeCell ref="C171:D171"/>
    <mergeCell ref="C172:D172"/>
    <mergeCell ref="C174:D174"/>
    <mergeCell ref="C176:D176"/>
    <mergeCell ref="C177:D177"/>
    <mergeCell ref="C178:D178"/>
    <mergeCell ref="C179:D179"/>
    <mergeCell ref="C183:D183"/>
    <mergeCell ref="C184:D184"/>
    <mergeCell ref="C185:D185"/>
    <mergeCell ref="C187:D187"/>
    <mergeCell ref="C188:D188"/>
    <mergeCell ref="C191:D191"/>
    <mergeCell ref="C192:D192"/>
    <mergeCell ref="C194:D194"/>
    <mergeCell ref="C195:D195"/>
    <mergeCell ref="C196:D196"/>
    <mergeCell ref="C198:D198"/>
    <mergeCell ref="C199:D199"/>
    <mergeCell ref="C200:D200"/>
    <mergeCell ref="C201:D201"/>
    <mergeCell ref="C203:D203"/>
    <mergeCell ref="C205:D205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8:D228"/>
    <mergeCell ref="C229:D229"/>
    <mergeCell ref="C230:D230"/>
    <mergeCell ref="C231:D231"/>
    <mergeCell ref="C232:D232"/>
    <mergeCell ref="C233:D233"/>
    <mergeCell ref="C234:D234"/>
    <mergeCell ref="C236:D236"/>
    <mergeCell ref="C237:D237"/>
    <mergeCell ref="C238:D238"/>
    <mergeCell ref="C239:D239"/>
    <mergeCell ref="C240:D240"/>
    <mergeCell ref="C241:D241"/>
    <mergeCell ref="C242:D242"/>
    <mergeCell ref="C244:D244"/>
    <mergeCell ref="C246:D246"/>
    <mergeCell ref="C247:D247"/>
    <mergeCell ref="C249:D249"/>
    <mergeCell ref="C250:D250"/>
    <mergeCell ref="C251:D251"/>
    <mergeCell ref="C252:D252"/>
    <mergeCell ref="C253:D253"/>
    <mergeCell ref="C254:D254"/>
    <mergeCell ref="C256:D256"/>
    <mergeCell ref="C257:D257"/>
    <mergeCell ref="C258:D258"/>
    <mergeCell ref="C259:D259"/>
    <mergeCell ref="C260:D260"/>
    <mergeCell ref="C261:D261"/>
    <mergeCell ref="C263:D263"/>
    <mergeCell ref="C265:D265"/>
    <mergeCell ref="C267:D267"/>
    <mergeCell ref="C268:D268"/>
    <mergeCell ref="C269:D269"/>
    <mergeCell ref="C270:D270"/>
    <mergeCell ref="C271:D271"/>
    <mergeCell ref="C273:D273"/>
    <mergeCell ref="C275:D275"/>
    <mergeCell ref="C276:D276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6:D316"/>
    <mergeCell ref="C317:D317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2:D332"/>
    <mergeCell ref="C355:D355"/>
    <mergeCell ref="C352:D352"/>
    <mergeCell ref="C353:D353"/>
    <mergeCell ref="C354:D354"/>
    <mergeCell ref="C356:D356"/>
    <mergeCell ref="C334:D334"/>
    <mergeCell ref="C335:D335"/>
    <mergeCell ref="C337:D337"/>
    <mergeCell ref="C339:D339"/>
    <mergeCell ref="C341:D341"/>
    <mergeCell ref="C343:D343"/>
    <mergeCell ref="C345:D345"/>
    <mergeCell ref="C347:D347"/>
    <mergeCell ref="C351:D351"/>
    <mergeCell ref="C380:D380"/>
    <mergeCell ref="C381:D381"/>
    <mergeCell ref="C357:D357"/>
    <mergeCell ref="C358:D358"/>
    <mergeCell ref="C359:D359"/>
    <mergeCell ref="C361:D361"/>
    <mergeCell ref="C365:D365"/>
    <mergeCell ref="C366:D366"/>
    <mergeCell ref="C367:D367"/>
    <mergeCell ref="C368:D368"/>
    <mergeCell ref="C370:D370"/>
    <mergeCell ref="C371:D371"/>
    <mergeCell ref="C372:D372"/>
    <mergeCell ref="C374:D374"/>
    <mergeCell ref="C378:D378"/>
    <mergeCell ref="C379:D379"/>
    <mergeCell ref="C382:D382"/>
    <mergeCell ref="C383:D383"/>
    <mergeCell ref="C384:D384"/>
    <mergeCell ref="C385:D385"/>
    <mergeCell ref="C387:D387"/>
    <mergeCell ref="C388:D388"/>
    <mergeCell ref="C406:D406"/>
    <mergeCell ref="C407:D407"/>
    <mergeCell ref="C389:D389"/>
    <mergeCell ref="C390:D390"/>
    <mergeCell ref="C392:D392"/>
    <mergeCell ref="C394:D394"/>
    <mergeCell ref="C396:D396"/>
    <mergeCell ref="C398:D398"/>
    <mergeCell ref="C400:D400"/>
    <mergeCell ref="C401:D401"/>
    <mergeCell ref="C402:D402"/>
    <mergeCell ref="C403:D403"/>
    <mergeCell ref="C404:D404"/>
    <mergeCell ref="C405:D405"/>
    <mergeCell ref="C409:D409"/>
    <mergeCell ref="C410:D410"/>
    <mergeCell ref="C412:D412"/>
    <mergeCell ref="C413:D413"/>
    <mergeCell ref="C419:D419"/>
    <mergeCell ref="C420:D420"/>
    <mergeCell ref="C415:D415"/>
    <mergeCell ref="C417:D417"/>
    <mergeCell ref="C421:D421"/>
    <mergeCell ref="C422:D422"/>
    <mergeCell ref="C429:D429"/>
    <mergeCell ref="C430:D430"/>
    <mergeCell ref="C426:D426"/>
    <mergeCell ref="C427:D427"/>
    <mergeCell ref="C431:D431"/>
    <mergeCell ref="C433:D433"/>
    <mergeCell ref="C437:D437"/>
    <mergeCell ref="C438:D438"/>
    <mergeCell ref="C434:D434"/>
    <mergeCell ref="C436:D436"/>
    <mergeCell ref="C439:D439"/>
    <mergeCell ref="C440:D440"/>
    <mergeCell ref="C442:D442"/>
    <mergeCell ref="C444:D444"/>
    <mergeCell ref="C473:D473"/>
    <mergeCell ref="C474:D474"/>
    <mergeCell ref="C472:D472"/>
    <mergeCell ref="C453:D453"/>
    <mergeCell ref="C454:D454"/>
    <mergeCell ref="C455:D455"/>
    <mergeCell ref="C445:D445"/>
    <mergeCell ref="C446:D446"/>
    <mergeCell ref="C448:D448"/>
    <mergeCell ref="C450:D450"/>
    <mergeCell ref="C451:D451"/>
    <mergeCell ref="C452:D452"/>
    <mergeCell ref="C456:D456"/>
    <mergeCell ref="C457:D457"/>
    <mergeCell ref="C461:D461"/>
    <mergeCell ref="C462:D462"/>
    <mergeCell ref="C464:D464"/>
    <mergeCell ref="C465:D465"/>
    <mergeCell ref="C466:D466"/>
    <mergeCell ref="C467:D467"/>
    <mergeCell ref="C477:D477"/>
    <mergeCell ref="C478:D478"/>
    <mergeCell ref="C479:D479"/>
    <mergeCell ref="C480:D480"/>
    <mergeCell ref="C475:D475"/>
    <mergeCell ref="C476:D476"/>
    <mergeCell ref="C469:D469"/>
    <mergeCell ref="C470:D470"/>
    <mergeCell ref="C482:D482"/>
    <mergeCell ref="C483:D483"/>
    <mergeCell ref="C484:D484"/>
    <mergeCell ref="C485:D485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6:D496"/>
    <mergeCell ref="C497:D497"/>
    <mergeCell ref="C498:D498"/>
    <mergeCell ref="C499:D499"/>
    <mergeCell ref="C500:D500"/>
    <mergeCell ref="C502:D502"/>
    <mergeCell ref="C503:D503"/>
    <mergeCell ref="C504:D504"/>
    <mergeCell ref="C505:D505"/>
    <mergeCell ref="C507:D507"/>
    <mergeCell ref="C508:D508"/>
    <mergeCell ref="C509:D509"/>
    <mergeCell ref="C510:D510"/>
    <mergeCell ref="C512:D512"/>
    <mergeCell ref="C513:D513"/>
    <mergeCell ref="C514:D514"/>
    <mergeCell ref="C515:D515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6:D526"/>
    <mergeCell ref="C527:D527"/>
    <mergeCell ref="C528:D528"/>
    <mergeCell ref="C529:D529"/>
    <mergeCell ref="C530:D530"/>
    <mergeCell ref="C531:D531"/>
    <mergeCell ref="C533:D533"/>
    <mergeCell ref="C534:D534"/>
    <mergeCell ref="C535:D535"/>
    <mergeCell ref="C537:D537"/>
    <mergeCell ref="C539:D539"/>
    <mergeCell ref="C540:D540"/>
    <mergeCell ref="C542:D542"/>
    <mergeCell ref="C543:D543"/>
    <mergeCell ref="C545:D545"/>
    <mergeCell ref="C546:D546"/>
    <mergeCell ref="C547:D547"/>
    <mergeCell ref="C548:D548"/>
    <mergeCell ref="C549:D549"/>
    <mergeCell ref="C551:D551"/>
    <mergeCell ref="C552:D552"/>
    <mergeCell ref="C553:D553"/>
    <mergeCell ref="C554:D554"/>
    <mergeCell ref="C556:D556"/>
    <mergeCell ref="C557:D557"/>
    <mergeCell ref="C558:D558"/>
    <mergeCell ref="C559:D559"/>
    <mergeCell ref="C560:D560"/>
    <mergeCell ref="C562:D562"/>
    <mergeCell ref="C563:D563"/>
    <mergeCell ref="C564:D564"/>
    <mergeCell ref="C565:D565"/>
    <mergeCell ref="C567:D567"/>
    <mergeCell ref="C568:D568"/>
    <mergeCell ref="C569:D569"/>
    <mergeCell ref="C570:D570"/>
    <mergeCell ref="C572:D572"/>
    <mergeCell ref="C573:D573"/>
    <mergeCell ref="C574:D574"/>
    <mergeCell ref="C575:D575"/>
    <mergeCell ref="C577:D577"/>
    <mergeCell ref="C578:D578"/>
    <mergeCell ref="C579:D579"/>
    <mergeCell ref="C592:D592"/>
    <mergeCell ref="C597:D597"/>
    <mergeCell ref="C598:D598"/>
    <mergeCell ref="C599:D599"/>
    <mergeCell ref="C600:D600"/>
    <mergeCell ref="C581:D581"/>
    <mergeCell ref="C582:D582"/>
    <mergeCell ref="C583:D583"/>
    <mergeCell ref="C584:D584"/>
    <mergeCell ref="C585:D585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1:D611"/>
    <mergeCell ref="C612:D612"/>
    <mergeCell ref="C613:D613"/>
    <mergeCell ref="C614:D614"/>
    <mergeCell ref="C615:D615"/>
    <mergeCell ref="C616:D616"/>
    <mergeCell ref="C617:D617"/>
    <mergeCell ref="C619:D619"/>
    <mergeCell ref="C620:D620"/>
    <mergeCell ref="C621:D621"/>
    <mergeCell ref="C622:D622"/>
    <mergeCell ref="C623:D623"/>
    <mergeCell ref="C624:D624"/>
    <mergeCell ref="C626:D626"/>
    <mergeCell ref="C627:D627"/>
    <mergeCell ref="C628:D628"/>
    <mergeCell ref="C629:D629"/>
    <mergeCell ref="C630:D630"/>
    <mergeCell ref="C631:D631"/>
    <mergeCell ref="C632:D632"/>
    <mergeCell ref="C634:D634"/>
    <mergeCell ref="C635:D635"/>
    <mergeCell ref="C637:D637"/>
    <mergeCell ref="C638:D638"/>
    <mergeCell ref="C639:D639"/>
    <mergeCell ref="C640:D640"/>
    <mergeCell ref="C641:D641"/>
    <mergeCell ref="C642:D642"/>
    <mergeCell ref="C654:D654"/>
    <mergeCell ref="C655:D655"/>
    <mergeCell ref="C656:D656"/>
    <mergeCell ref="C657:D657"/>
    <mergeCell ref="C659:D659"/>
    <mergeCell ref="C643:D643"/>
    <mergeCell ref="C644:D644"/>
    <mergeCell ref="C645:D645"/>
    <mergeCell ref="C647:D647"/>
    <mergeCell ref="C649:D649"/>
    <mergeCell ref="C687:D687"/>
    <mergeCell ref="C689:D689"/>
    <mergeCell ref="C664:D664"/>
    <mergeCell ref="C665:D665"/>
    <mergeCell ref="C666:D666"/>
    <mergeCell ref="C668:D668"/>
    <mergeCell ref="C670:D670"/>
    <mergeCell ref="C672:D672"/>
    <mergeCell ref="C673:D673"/>
    <mergeCell ref="C674:D674"/>
    <mergeCell ref="C676:D676"/>
    <mergeCell ref="C677:D677"/>
    <mergeCell ref="C678:D678"/>
    <mergeCell ref="C680:D680"/>
    <mergeCell ref="C685:D685"/>
    <mergeCell ref="C686:D686"/>
    <mergeCell ref="C690:D690"/>
    <mergeCell ref="C691:D691"/>
    <mergeCell ref="C693:D693"/>
    <mergeCell ref="C694:D694"/>
    <mergeCell ref="C695:D695"/>
    <mergeCell ref="C696:D696"/>
    <mergeCell ref="C697:D697"/>
    <mergeCell ref="C698:D698"/>
    <mergeCell ref="C699:D699"/>
    <mergeCell ref="C701:D701"/>
    <mergeCell ref="C702:D702"/>
    <mergeCell ref="C703:D703"/>
    <mergeCell ref="C721:D721"/>
    <mergeCell ref="C722:D722"/>
    <mergeCell ref="C705:D705"/>
    <mergeCell ref="C706:D706"/>
    <mergeCell ref="C707:D707"/>
    <mergeCell ref="C709:D709"/>
    <mergeCell ref="C710:D710"/>
    <mergeCell ref="C711:D711"/>
    <mergeCell ref="C712:D712"/>
    <mergeCell ref="C714:D714"/>
    <mergeCell ref="C715:D715"/>
    <mergeCell ref="C716:D716"/>
    <mergeCell ref="C718:D718"/>
    <mergeCell ref="C719:D719"/>
    <mergeCell ref="C724:D724"/>
    <mergeCell ref="C725:D725"/>
    <mergeCell ref="C726:D726"/>
    <mergeCell ref="C728:D728"/>
    <mergeCell ref="C731:D731"/>
    <mergeCell ref="C732:D732"/>
    <mergeCell ref="C729:D729"/>
    <mergeCell ref="C730:D730"/>
    <mergeCell ref="C733:D733"/>
    <mergeCell ref="C735:D735"/>
    <mergeCell ref="C738:D738"/>
    <mergeCell ref="C746:D746"/>
    <mergeCell ref="C740:D740"/>
    <mergeCell ref="C741:D741"/>
    <mergeCell ref="C736:D736"/>
    <mergeCell ref="C737:D737"/>
    <mergeCell ref="C747:D747"/>
    <mergeCell ref="C749:D749"/>
    <mergeCell ref="C753:D753"/>
    <mergeCell ref="C755:D755"/>
    <mergeCell ref="C750:D750"/>
    <mergeCell ref="C752:D752"/>
    <mergeCell ref="C756:D756"/>
    <mergeCell ref="C758:D758"/>
    <mergeCell ref="C759:D759"/>
    <mergeCell ref="C761:D761"/>
    <mergeCell ref="C762:D762"/>
    <mergeCell ref="C763:D763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6:D776"/>
    <mergeCell ref="C777:D777"/>
    <mergeCell ref="C778:D778"/>
    <mergeCell ref="C780:D780"/>
    <mergeCell ref="C781:D781"/>
    <mergeCell ref="C782:D782"/>
    <mergeCell ref="C783:D783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4:D794"/>
    <mergeCell ref="C795:D795"/>
    <mergeCell ref="C796:D796"/>
    <mergeCell ref="C798:D798"/>
    <mergeCell ref="C799:D799"/>
    <mergeCell ref="C800:D800"/>
    <mergeCell ref="C802:D802"/>
    <mergeCell ref="C803:D803"/>
    <mergeCell ref="C804:D804"/>
    <mergeCell ref="C806:D806"/>
    <mergeCell ref="C807:D807"/>
    <mergeCell ref="C808:D808"/>
    <mergeCell ref="C810:D810"/>
    <mergeCell ref="C811:D811"/>
    <mergeCell ref="C813:D813"/>
    <mergeCell ref="C814:D814"/>
    <mergeCell ref="C816:D816"/>
    <mergeCell ref="C817:D817"/>
    <mergeCell ref="C818:D818"/>
    <mergeCell ref="C820:D820"/>
    <mergeCell ref="C821:D821"/>
    <mergeCell ref="C822:D822"/>
    <mergeCell ref="C823:D823"/>
    <mergeCell ref="C824:D824"/>
    <mergeCell ref="C825:D825"/>
    <mergeCell ref="C827:D827"/>
    <mergeCell ref="C828:D828"/>
    <mergeCell ref="C829:D829"/>
    <mergeCell ref="C831:D831"/>
    <mergeCell ref="C832:D832"/>
    <mergeCell ref="C833:D833"/>
    <mergeCell ref="C834:D834"/>
    <mergeCell ref="C836:D836"/>
    <mergeCell ref="C856:D856"/>
    <mergeCell ref="C857:D857"/>
    <mergeCell ref="C837:D837"/>
    <mergeCell ref="C839:D839"/>
    <mergeCell ref="C840:D840"/>
    <mergeCell ref="C841:D841"/>
    <mergeCell ref="C843:D843"/>
    <mergeCell ref="C844:D844"/>
    <mergeCell ref="C849:D849"/>
    <mergeCell ref="C850:D850"/>
    <mergeCell ref="C851:D851"/>
    <mergeCell ref="C853:D853"/>
    <mergeCell ref="C854:D854"/>
    <mergeCell ref="C855:D855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74:D974"/>
    <mergeCell ref="C962:D962"/>
    <mergeCell ref="C964:D964"/>
    <mergeCell ref="C965:D965"/>
    <mergeCell ref="C966:D966"/>
    <mergeCell ref="C967:D967"/>
    <mergeCell ref="C968:D968"/>
    <mergeCell ref="C975:D975"/>
    <mergeCell ref="C978:D978"/>
    <mergeCell ref="C979:D979"/>
    <mergeCell ref="C984:D984"/>
    <mergeCell ref="C985:D985"/>
    <mergeCell ref="C969:D969"/>
    <mergeCell ref="C970:D970"/>
    <mergeCell ref="C971:D971"/>
    <mergeCell ref="C972:D972"/>
    <mergeCell ref="C973:D973"/>
    <mergeCell ref="C1006:D1006"/>
    <mergeCell ref="C990:D990"/>
    <mergeCell ref="C991:D991"/>
    <mergeCell ref="C992:D992"/>
    <mergeCell ref="C993:D993"/>
    <mergeCell ref="C995:D995"/>
    <mergeCell ref="C996:D996"/>
    <mergeCell ref="C997:D997"/>
    <mergeCell ref="C999:D999"/>
    <mergeCell ref="C1007:D1007"/>
    <mergeCell ref="C1011:D1011"/>
    <mergeCell ref="C1015:D1015"/>
    <mergeCell ref="C1016:D1016"/>
    <mergeCell ref="C1017:D1017"/>
    <mergeCell ref="C1000:D1000"/>
    <mergeCell ref="C1001:D1001"/>
    <mergeCell ref="C1002:D1002"/>
    <mergeCell ref="C1003:D1003"/>
    <mergeCell ref="C1005:D1005"/>
    <mergeCell ref="C1039:D1039"/>
    <mergeCell ref="C1040:D1040"/>
    <mergeCell ref="C1022:D1022"/>
    <mergeCell ref="C1023:D1023"/>
    <mergeCell ref="C1024:D1024"/>
    <mergeCell ref="C1025:D1025"/>
    <mergeCell ref="C1030:D1030"/>
    <mergeCell ref="C1031:D1031"/>
    <mergeCell ref="C1033:D1033"/>
    <mergeCell ref="C1034:D1034"/>
    <mergeCell ref="C1036:D1036"/>
    <mergeCell ref="C1037:D1037"/>
    <mergeCell ref="C1062:D1062"/>
    <mergeCell ref="C1063:D1063"/>
    <mergeCell ref="C1042:D1042"/>
    <mergeCell ref="C1043:D1043"/>
    <mergeCell ref="C1044:D1044"/>
    <mergeCell ref="C1048:D1048"/>
    <mergeCell ref="C1049:D1049"/>
    <mergeCell ref="C1050:D1050"/>
    <mergeCell ref="C1051:D1051"/>
    <mergeCell ref="C1055:D1055"/>
    <mergeCell ref="C1056:D1056"/>
    <mergeCell ref="C1057:D1057"/>
    <mergeCell ref="C1058:D1058"/>
    <mergeCell ref="C1059:D1059"/>
    <mergeCell ref="C1060:D1060"/>
    <mergeCell ref="C1064:D1064"/>
    <mergeCell ref="C1066:D1066"/>
    <mergeCell ref="C1067:D1067"/>
    <mergeCell ref="C1069:D1069"/>
    <mergeCell ref="C1070:D1070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84:D1084"/>
    <mergeCell ref="C1085:D1085"/>
    <mergeCell ref="C1087:D1087"/>
    <mergeCell ref="C1088:D1088"/>
    <mergeCell ref="C1089:D1089"/>
    <mergeCell ref="C1090:D1090"/>
    <mergeCell ref="C1091:D1091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08:D1108"/>
    <mergeCell ref="C1109:D1109"/>
    <mergeCell ref="C1110:D1110"/>
    <mergeCell ref="C1111:D1111"/>
    <mergeCell ref="C1112:D1112"/>
    <mergeCell ref="C1113:D1113"/>
    <mergeCell ref="C1115:D1115"/>
    <mergeCell ref="C1116:D1116"/>
    <mergeCell ref="C1117:D1117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9:D1129"/>
    <mergeCell ref="C1130:D1130"/>
    <mergeCell ref="C1131:D1131"/>
    <mergeCell ref="C1132:D1132"/>
    <mergeCell ref="C1140:D1140"/>
    <mergeCell ref="C1141:D1141"/>
    <mergeCell ref="C1133:D1133"/>
    <mergeCell ref="C1135:D1135"/>
    <mergeCell ref="C1136:D1136"/>
    <mergeCell ref="C1137:D1137"/>
    <mergeCell ref="C1138:D1138"/>
    <mergeCell ref="C1139:D113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Kroulíková Anna</cp:lastModifiedBy>
  <dcterms:created xsi:type="dcterms:W3CDTF">2015-05-21T11:08:49Z</dcterms:created>
  <dcterms:modified xsi:type="dcterms:W3CDTF">2015-06-11T09:49:29Z</dcterms:modified>
  <cp:category/>
  <cp:version/>
  <cp:contentType/>
  <cp:contentStatus/>
</cp:coreProperties>
</file>