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25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'Rekapitulace'!$G$38</definedName>
    <definedName name="Dodavka0">'Položky'!#REF!</definedName>
    <definedName name="HSV">'Rekapitulace'!$E$38</definedName>
    <definedName name="HSV0">'Položky'!#REF!</definedName>
    <definedName name="HZS">'Rekapitulace'!$I$38</definedName>
    <definedName name="HZS0">'Položky'!#REF!</definedName>
    <definedName name="JKSO">'Krycí list'!$G$2</definedName>
    <definedName name="MJ">'Krycí list'!$G$5</definedName>
    <definedName name="Mont">'Rekapitulace'!$H$38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'Položky'!$A$1:$G$1037</definedName>
    <definedName name="_xlnm.Print_Area" localSheetId="1">'Rekapitulace'!$A$1:$I$46</definedName>
    <definedName name="PocetMJ">'Krycí list'!$G$6</definedName>
    <definedName name="Poznamka">'Krycí list'!$B$37</definedName>
    <definedName name="Projektant">'Krycí list'!$C$8</definedName>
    <definedName name="PSV">'Rekapitulace'!$F$38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'Rekapitulace'!$H$45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<sst xmlns="http://schemas.openxmlformats.org/spreadsheetml/2006/main" count="2388" uniqueCount="1028">
  <si>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</si>
  <si>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</si>
  <si>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</si>
  <si>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</si>
  <si>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</si>
  <si>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</si>
  <si>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</si>
  <si>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</si>
  <si>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</si>
  <si>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</si>
  <si>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</si>
  <si>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</si>
  <si>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</si>
  <si>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</si>
  <si>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</si>
  <si>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</si>
  <si>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</si>
  <si>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</si>
  <si>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</si>
  <si>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</si>
  <si>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</si>
  <si>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</si>
  <si>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</si>
  <si>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</si>
  <si>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</si>
  <si>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</si>
  <si>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</si>
  <si>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</si>
  <si>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</si>
  <si>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</si>
  <si>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</si>
  <si>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</si>
  <si>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</si>
  <si>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</si>
  <si>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</si>
  <si>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</si>
  <si>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</si>
  <si>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</si>
  <si>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</si>
  <si>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</si>
  <si>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</si>
  <si>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</si>
  <si>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</si>
  <si>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</si>
  <si>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</si>
  <si>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</si>
  <si>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</si>
  <si>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</si>
  <si>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</si>
  <si>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</si>
  <si>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</si>
  <si>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</si>
  <si>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</si>
  <si>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</si>
  <si>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</si>
  <si>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</si>
  <si>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</si>
  <si>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</si>
  <si>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</si>
  <si>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</si>
  <si>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</si>
  <si>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</si>
  <si>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</si>
  <si>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</si>
  <si>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</si>
  <si>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</si>
  <si>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</si>
  <si>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</si>
  <si>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</si>
  <si>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</si>
  <si>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</si>
  <si>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</si>
  <si>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</si>
  <si>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</si>
  <si>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</si>
  <si>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ks</t>
  </si>
  <si>
    <t>Celkem za</t>
  </si>
  <si>
    <t>SLEPÝ ROZPOČET</t>
  </si>
  <si>
    <t>Slepý rozpočet</t>
  </si>
  <si>
    <t>0000</t>
  </si>
  <si>
    <t>SŠ gastro,hotel.+lesnic.Bzenec</t>
  </si>
  <si>
    <t>2699</t>
  </si>
  <si>
    <t>Revitalizace-SO 03-tělocvična</t>
  </si>
  <si>
    <t>00002699</t>
  </si>
  <si>
    <t>SŠ gastro,hotel.+lesnic.Bzenec - Revitalizace-SO 0</t>
  </si>
  <si>
    <t>112101121R00</t>
  </si>
  <si>
    <t xml:space="preserve">Kácení stromů jehličnatých o průměru kmene 10-30cm </t>
  </si>
  <si>
    <t>kus</t>
  </si>
  <si>
    <t>v.č.301-SO-03-tělocvična-půdorys 1.np :</t>
  </si>
  <si>
    <t>legenda stavebních úprav:</t>
  </si>
  <si>
    <t>SÚ03-odstranění stávajících stromů,tis v.4,0m:30</t>
  </si>
  <si>
    <t>112201201R00</t>
  </si>
  <si>
    <t xml:space="preserve">Odřezání nebo odsekání pařezů průměru 10 - 30 cm </t>
  </si>
  <si>
    <t>113106111R00</t>
  </si>
  <si>
    <t xml:space="preserve">Rozebrání dlažeb z mozaiky </t>
  </si>
  <si>
    <t>m2</t>
  </si>
  <si>
    <t>SÚ06-demontáž stávající zámkové dlažby:11,7*0,6+4,2*(1,425-0,6)</t>
  </si>
  <si>
    <t>113106121R00</t>
  </si>
  <si>
    <t xml:space="preserve">Rozebrání dlažeb z betonových dlaždic na sucho </t>
  </si>
  <si>
    <t>SÚ04-vybourání stávající betonové dlažby,příp.betonového :</t>
  </si>
  <si>
    <t>okapního chodníku-betonová dlažba:2*(1,425-0,6)+13,125*(1,425+2,625-0,6*2)/2</t>
  </si>
  <si>
    <t>113107111R00</t>
  </si>
  <si>
    <t xml:space="preserve">Odstranění podkladu pl. 200 m2,kam.těžené tl.10 cm </t>
  </si>
  <si>
    <t>okapního chodníku:</t>
  </si>
  <si>
    <t>podsyp okapového chodníku tl.100mm:2*0,6+13,125*0,6</t>
  </si>
  <si>
    <t>SÚ05-vybourání stávající betonového okapního chodníku:</t>
  </si>
  <si>
    <t>podsyp okapového chodníku tl.100mm:(20,86+0,6+13,28)*0,6</t>
  </si>
  <si>
    <t>113107112R00</t>
  </si>
  <si>
    <t xml:space="preserve">Odstranění podkladu pl. 200 m2,kam.těžené tl.20 cm </t>
  </si>
  <si>
    <t>podsyp betonové dlažby tl.150mm :2*(1,425-0,6)+13,125*(1,425+2,625-0,6*2)/2</t>
  </si>
  <si>
    <t>SÚ06-demontáž stávající zámkové dlažby:</t>
  </si>
  <si>
    <t>podsyp zámkové dlažby tl.200mm :11,7*0,6+4,2*(1,425-0,6)</t>
  </si>
  <si>
    <t>139601102R00</t>
  </si>
  <si>
    <t xml:space="preserve">Ruční výkop jam, rýh a šachet v hornině tř. 3 </t>
  </si>
  <si>
    <t>m3</t>
  </si>
  <si>
    <t>SÚ02-výkop po obvodu objektu pro zateplení soklu :</t>
  </si>
  <si>
    <t>š.400mm,hl.podle pohledů 725mm (po demontáži okap.chodníku:</t>
  </si>
  <si>
    <t>vč.podsypu):(20,86+0,4)*0,4*(0,725-0,2)</t>
  </si>
  <si>
    <t>(13,28+0,4)*0,4*(0,725-0,2)</t>
  </si>
  <si>
    <t>(23,13+3,235)*0,4*(0,725-0,2)</t>
  </si>
  <si>
    <t>SÚ04,SÚ06-výkop pro zahradní obrubník:(1,9+12,1)*0,2*0,25</t>
  </si>
  <si>
    <t>162207112R00</t>
  </si>
  <si>
    <t xml:space="preserve">Vodorovné přemístění výkopku hor. 1-4 do 100 m </t>
  </si>
  <si>
    <t>zemina na zásyp:9,6555*2</t>
  </si>
  <si>
    <t>162701105R00</t>
  </si>
  <si>
    <t xml:space="preserve">Vodorovné přemístění výkopku z hor.1-4 do 10000 m </t>
  </si>
  <si>
    <t>zemina vytěžená:13,574</t>
  </si>
  <si>
    <t>-zemina na zásyp:-9,6555</t>
  </si>
  <si>
    <t>162701109R00</t>
  </si>
  <si>
    <t xml:space="preserve">Příplatek k vod. přemístění hor.1-4 za další 1 km </t>
  </si>
  <si>
    <t>do 15 km:</t>
  </si>
  <si>
    <t>přebytečná zemina:3,9185*5</t>
  </si>
  <si>
    <t>167101101R00</t>
  </si>
  <si>
    <t xml:space="preserve">Nakládání výkopku z hor.1-4 v množství do 100 m3 </t>
  </si>
  <si>
    <t>zemina na zásyp:9,6555</t>
  </si>
  <si>
    <t>171201201R00</t>
  </si>
  <si>
    <t xml:space="preserve">Uložení sypaniny na skl.-modelace na výšku přes 2m </t>
  </si>
  <si>
    <t>174101102R00</t>
  </si>
  <si>
    <t xml:space="preserve">Zásyp ruční se zhutněním </t>
  </si>
  <si>
    <t>po provedení zateplení soklu:(20,86+0,4)*0,3*(0,725-0,2)</t>
  </si>
  <si>
    <t>(13,28+0,4)*0,3*(0,725-0,2)</t>
  </si>
  <si>
    <t>(23,13+3,235)*0,3*(0,725-0,2)</t>
  </si>
  <si>
    <t>199000002R00</t>
  </si>
  <si>
    <t xml:space="preserve">Poplatek za skládku horniny 1- 4 </t>
  </si>
  <si>
    <t>odvoz přebytečné zeminy do 15 km:3,9185</t>
  </si>
  <si>
    <t>3</t>
  </si>
  <si>
    <t>Svislé a kompletní konstrukce</t>
  </si>
  <si>
    <t>311271715R00</t>
  </si>
  <si>
    <t xml:space="preserve">Zdivo z tvár.porobet. P2-500 tl. 375 </t>
  </si>
  <si>
    <t>v.č.302-SO-03 tělocvična-půdorys 2.np:</t>
  </si>
  <si>
    <t>pilíře:1,2*3,51*2</t>
  </si>
  <si>
    <t>0,3*3,51</t>
  </si>
  <si>
    <t>0,3*2,57</t>
  </si>
  <si>
    <t>319310119T00</t>
  </si>
  <si>
    <t>Dodatečná horizontální chemická izolace 1-strannou vodorovnou tlakovou injektáží</t>
  </si>
  <si>
    <t>prováděná ve 2 řadách po 150mm:</t>
  </si>
  <si>
    <t>SÚ17-plošná tlaková injektáž stěny (sklad):6,36*2,52</t>
  </si>
  <si>
    <t>342256255R00</t>
  </si>
  <si>
    <t xml:space="preserve">Příčka z tvárnic porobetonových tl. 150 mm </t>
  </si>
  <si>
    <t>v.č.303-SO-03 tělocvična-plochá střecha:</t>
  </si>
  <si>
    <t>detail A-nadezdění atiky tl.150mm:</t>
  </si>
  <si>
    <t>střecha ZS-T1:(13,28+23,13-0,45*2)*2*0,45</t>
  </si>
  <si>
    <t xml:space="preserve">             ZS-T3:4,945*0,32</t>
  </si>
  <si>
    <t>342948112R01</t>
  </si>
  <si>
    <t xml:space="preserve">Ukotvení zdiva k beton.kcím přistřelenými kotvami </t>
  </si>
  <si>
    <t>m</t>
  </si>
  <si>
    <t>pilíře-kotvení k betonovým pilířům (ve 2 řadách):3,51*2*2</t>
  </si>
  <si>
    <t>4</t>
  </si>
  <si>
    <t>Vodorovné konstrukce</t>
  </si>
  <si>
    <t>411121221RT4</t>
  </si>
  <si>
    <t>Osazování stropních desek š. do 60, dl. do 90 cm včetně dodávky 11/10  89x29x6,5</t>
  </si>
  <si>
    <t>SÚ15-doplnění stropu po demontáž oplechování vzt hlavic:</t>
  </si>
  <si>
    <t>deskami PZD 890x290x65mm:12*1,01</t>
  </si>
  <si>
    <t>434311115R00</t>
  </si>
  <si>
    <t xml:space="preserve">Stupně dusané na terén, na desku, z betonu C 20/25 </t>
  </si>
  <si>
    <t>terénní stupně 1100x226mm,š.1325mm (2 ks):1,325*2</t>
  </si>
  <si>
    <t xml:space="preserve">                        950x226mm,š.1325mm (1 ks) :1,325</t>
  </si>
  <si>
    <t>434351141R00</t>
  </si>
  <si>
    <t xml:space="preserve">Bednění stupňů přímočarých - zřízení </t>
  </si>
  <si>
    <t>terénní stupně 1100x226mm,š.1325mm (2 ks):1,325*2*(1,1+0,226)+1,1*0,226/2*2</t>
  </si>
  <si>
    <t xml:space="preserve">                        950x226mm,š.1325mm (1 ks) :1,325*(0,95+0,226)+0,95*0,226/2</t>
  </si>
  <si>
    <t>434351142R00</t>
  </si>
  <si>
    <t xml:space="preserve">Bednění stupňů přímočarých - odstranění </t>
  </si>
  <si>
    <t>viz bednění stupňů:5,428</t>
  </si>
  <si>
    <t>5</t>
  </si>
  <si>
    <t>Komunikace</t>
  </si>
  <si>
    <t>451577777R00</t>
  </si>
  <si>
    <t xml:space="preserve">Podklad pod dlažbu z kameniva těženého tl.do 10 cm </t>
  </si>
  <si>
    <t>SÚ04-zámková dlažba nová:27,9156</t>
  </si>
  <si>
    <t>SÚ05-betonová dlažba nová:17,32</t>
  </si>
  <si>
    <t>SÚ06-zámková dlažba použitá (očištěná):9,315</t>
  </si>
  <si>
    <t>564251111R00</t>
  </si>
  <si>
    <t xml:space="preserve">Podklad ze štěrkopísku po zhutnění tloušťky 15 cm </t>
  </si>
  <si>
    <t>596215020R00</t>
  </si>
  <si>
    <t xml:space="preserve">Kladení zámkové dlažby tl. 6 cm do drtě tl. 3 cm </t>
  </si>
  <si>
    <t>596215024R00</t>
  </si>
  <si>
    <t xml:space="preserve">Příplatek za kladení dlažby tl.6 cm, drť, do 50 m2 </t>
  </si>
  <si>
    <t>596811111RT4</t>
  </si>
  <si>
    <t>Kladení dlaždic kom.pro pěší, lože z kameniva těž. včetně dlaždic betonových 50/50/5 cm</t>
  </si>
  <si>
    <t>SÚ05-betonová dlažba nová:17,32*1,01</t>
  </si>
  <si>
    <t>59245098</t>
  </si>
  <si>
    <t>Dlažba zámková 20x10x6 cm šedá</t>
  </si>
  <si>
    <t>SÚ04-zámková dlažba nová:27,9156*1,01</t>
  </si>
  <si>
    <t>61</t>
  </si>
  <si>
    <t>Upravy povrchů vnitřní</t>
  </si>
  <si>
    <t>610991111R00</t>
  </si>
  <si>
    <t xml:space="preserve">Zakrývání výplní vnitřních otvorů </t>
  </si>
  <si>
    <t>okna P/01-P/06:6*3,51*2+3*3,51+6*2,57*2+3*2,57+1,76*0,88+2,7*1,62</t>
  </si>
  <si>
    <t>612409991RT2</t>
  </si>
  <si>
    <t>Začištění omítek kolem oken,dveří apod. s použitím suché maltové směsi</t>
  </si>
  <si>
    <t>po osazení parapetních desek:</t>
  </si>
  <si>
    <t>v.č.306-SO-03 tělocvična-výrobky plastové:</t>
  </si>
  <si>
    <t>P/01:6*2</t>
  </si>
  <si>
    <t>P/02:3</t>
  </si>
  <si>
    <t>P/03:6*2</t>
  </si>
  <si>
    <t>P/04:3</t>
  </si>
  <si>
    <t>P/05:1,76</t>
  </si>
  <si>
    <t>P/06:2,7</t>
  </si>
  <si>
    <t>612425931RT2</t>
  </si>
  <si>
    <t>Omítka vápenná vnitřního ostění - štuková s použitím suché maltové směsi</t>
  </si>
  <si>
    <t>v.č.301-SO-03 tělocvična-půdorys 1.np:</t>
  </si>
  <si>
    <t>po vyměně oken:0,2*(1,76+0,88*2)</t>
  </si>
  <si>
    <t>po vyměně oken:0,2*(6+3,51*2)*2+0,2*(3+3,51*2)</t>
  </si>
  <si>
    <t>0,2*(6+2,57*2)*2+0,2*(3+2,57*2)</t>
  </si>
  <si>
    <t>0,2*(2,705+1,62*2)</t>
  </si>
  <si>
    <t>612433319R00</t>
  </si>
  <si>
    <t>Omítka sanační vnitř,vysoké zasol,jednovrst.,35 mm se síranovým cementem</t>
  </si>
  <si>
    <t>SÚ17-sanační omítka stěny (sklad):6,36*2,52</t>
  </si>
  <si>
    <t>612472181R00</t>
  </si>
  <si>
    <t xml:space="preserve">Omítka stěn, jádro míchané, štuk ze suché směsi </t>
  </si>
  <si>
    <t>tělocvična:(1,2-0,6)*3,51*2+0,3*(3,51+2,57)</t>
  </si>
  <si>
    <t>612473186R00</t>
  </si>
  <si>
    <t xml:space="preserve">Příplatek za zabudované rohovníky </t>
  </si>
  <si>
    <t>1,76+0,88*2</t>
  </si>
  <si>
    <t>(6+3,51*2)*2+3+3,51*2+(6+2,57*2)*2</t>
  </si>
  <si>
    <t>3+2,57*2+2,705+1,62*2</t>
  </si>
  <si>
    <t>612481211RT2</t>
  </si>
  <si>
    <t>Montáž výztužné sítě (perlinky) do stěrky-stěny včetně výztužné sítě a stěrkového tmelu</t>
  </si>
  <si>
    <t>omítka ostění a stěn:15,189+6,036</t>
  </si>
  <si>
    <t>62</t>
  </si>
  <si>
    <t>Úpravy povrchů vnější</t>
  </si>
  <si>
    <t>620991121R00</t>
  </si>
  <si>
    <t xml:space="preserve">Zakrývání výplní vnějších otvorů z lešení </t>
  </si>
  <si>
    <t>622131121R00</t>
  </si>
  <si>
    <t xml:space="preserve">Penetrace vně stěna ručně </t>
  </si>
  <si>
    <t>úprava podkladu pod zateplení objektu tl.140mm:</t>
  </si>
  <si>
    <t>EPS/14:292,687</t>
  </si>
  <si>
    <t>MW/14:13,979</t>
  </si>
  <si>
    <t>622300131R00</t>
  </si>
  <si>
    <t xml:space="preserve">Vyrovnání podkladu tmelem tl. do 10 mm </t>
  </si>
  <si>
    <t>odhad 30% z celkové plochy:(292,687+19,8429+57,4378+13,979)*0,3</t>
  </si>
  <si>
    <t>622300151R00</t>
  </si>
  <si>
    <t xml:space="preserve">Montáž soklové lišty </t>
  </si>
  <si>
    <t>zakládací soklová lišta:</t>
  </si>
  <si>
    <t>v.č.305-SO-03 tělocvična-pohledy:</t>
  </si>
  <si>
    <t>úprava soklu na terénu:21+13,56+23,27+3,235+0,865</t>
  </si>
  <si>
    <t>622300152R00</t>
  </si>
  <si>
    <t xml:space="preserve">Montáž dilatační lišty </t>
  </si>
  <si>
    <t>krycí nerezová lišta:</t>
  </si>
  <si>
    <t>dilatační lišta:</t>
  </si>
  <si>
    <t>v.č.309-SO-03 tělocvična-výrobky různé:</t>
  </si>
  <si>
    <t>R/03:11</t>
  </si>
  <si>
    <t>622311134RTU</t>
  </si>
  <si>
    <t>kvalitativní tř.KZS s evropským technickým osvědčením ETA:</t>
  </si>
  <si>
    <t>(evropský certifikát):</t>
  </si>
  <si>
    <t>reakce na oheň B,izolace E:</t>
  </si>
  <si>
    <t>šroubovací talířové kotvy se zápustnou montáží,dl.min.215mm:</t>
  </si>
  <si>
    <t>vč.tepelných zátek:</t>
  </si>
  <si>
    <t>zrnitost omítky 1,5mm:</t>
  </si>
  <si>
    <t>EPS/14:292,687-26,56</t>
  </si>
  <si>
    <t>622311134RTV</t>
  </si>
  <si>
    <t>EPS/14-zvýšená mechanická odolnost:13,28*2</t>
  </si>
  <si>
    <t>622311153RTX</t>
  </si>
  <si>
    <t>Zateplovací systém , ostění, XPS tl. 30 mm s omítkou sil. 3,2 kg/m2, lepidlo</t>
  </si>
  <si>
    <t>ostění a nadpraží zatepleno extrudovaným polystyrenem tl.30mm:</t>
  </si>
  <si>
    <t>u oken P/01:0,275*(6+3,51*2)*2</t>
  </si>
  <si>
    <t xml:space="preserve">            P/02:0,275*(3+3,51*2)</t>
  </si>
  <si>
    <t xml:space="preserve">            P/03:0,275*(6+2,57*2)*2</t>
  </si>
  <si>
    <t xml:space="preserve">            P/04:0,275*(3+2,57*2)</t>
  </si>
  <si>
    <t xml:space="preserve">            P/05:0,165*(1,76+0,88*2)</t>
  </si>
  <si>
    <t xml:space="preserve">            P/06:0,165*(2,7+1,62*2)</t>
  </si>
  <si>
    <t>622311522RV1</t>
  </si>
  <si>
    <t>Zateplovací systém, sokl, XPS tl. 100 mm zakončený stěrkou s výztužnou tkaninou</t>
  </si>
  <si>
    <t>XPS/10 nad út:17,4604</t>
  </si>
  <si>
    <t>XPS/10 pod út:39,9774</t>
  </si>
  <si>
    <t>622311734RTU</t>
  </si>
  <si>
    <t>Zatepl.syst. , fasáda, miner.desky KV 140 mm s omítkou sil. 3,2 kg/m2, lepidlo</t>
  </si>
  <si>
    <t>622401941R00</t>
  </si>
  <si>
    <t xml:space="preserve">Příplatek za kropení podkladu omítky vnější stěn </t>
  </si>
  <si>
    <t>omítka dozdění atik z porobetonových tvárnic tl.150mm:</t>
  </si>
  <si>
    <t>(ze strany střechy):</t>
  </si>
  <si>
    <t>detail A:(21,95+12,38)*2*0,15+(12,56+4,945)*0,15</t>
  </si>
  <si>
    <t>(ze strany fasády):</t>
  </si>
  <si>
    <t>detail A:(13,28+23,13)*2*0,15+4,945*0,15</t>
  </si>
  <si>
    <t>omítka dozdívek:(1,2+0,275*2)*3,51*2</t>
  </si>
  <si>
    <t>(0,3+0,275)*(3,51+2,57)</t>
  </si>
  <si>
    <t>po odstraněné omítce vč.obkladu:7+1</t>
  </si>
  <si>
    <t>622421131R00</t>
  </si>
  <si>
    <t xml:space="preserve">Omítka vnější stěn, MVC, hladká, složitost 1-2 </t>
  </si>
  <si>
    <t>622422211R00</t>
  </si>
  <si>
    <t xml:space="preserve">Oprava vnějších omítek vápen. hladk. II, do 20 % </t>
  </si>
  <si>
    <t>-omítka dozdívek:-1,2*3,51*2-0,3*(3,51+2,57)</t>
  </si>
  <si>
    <t>622432111R00</t>
  </si>
  <si>
    <t xml:space="preserve">Omítka stěn dekorativní jemnozrnná </t>
  </si>
  <si>
    <t>622451131R00</t>
  </si>
  <si>
    <t xml:space="preserve">Omítka vnější stěn, MC, hladká, složitost 1 - 2 </t>
  </si>
  <si>
    <t>pod út vyrovnání povrchu z 20%:</t>
  </si>
  <si>
    <t>XPS/10 pod út:39,9774*0,2</t>
  </si>
  <si>
    <t>622481211RT2</t>
  </si>
  <si>
    <t>pod oplechování parapetů:</t>
  </si>
  <si>
    <t>v.č.307-SO-03 tělocvična-výrobky klempířské:</t>
  </si>
  <si>
    <t>K/01:6,0*4*0,275</t>
  </si>
  <si>
    <t>K/02:3,0*2*0,275</t>
  </si>
  <si>
    <t>K/03:1,76*0,165</t>
  </si>
  <si>
    <t>K/04:2,7*0,165</t>
  </si>
  <si>
    <t>622481292R00</t>
  </si>
  <si>
    <t xml:space="preserve">Montáž výztužné lišty okenní a podparapetní </t>
  </si>
  <si>
    <t>apu lišta u oken (zevnitř+zvenku):</t>
  </si>
  <si>
    <t>P/01:(6+3,51)*2*2*2</t>
  </si>
  <si>
    <t>P/02:(3+3,51)*2*2</t>
  </si>
  <si>
    <t>P/03:(6+2,57)*2*2*2</t>
  </si>
  <si>
    <t>P/04:(3+2,57)*2*2</t>
  </si>
  <si>
    <t>P/05:(1,76+0,88)*2*2</t>
  </si>
  <si>
    <t>P/06:(2,7+1,62)*2*2</t>
  </si>
  <si>
    <t>Mezisoučet</t>
  </si>
  <si>
    <t>rohové lišty:</t>
  </si>
  <si>
    <t>3+3,51*2+(6+3,51*2)*2</t>
  </si>
  <si>
    <t>3+2,57*2+(6+2,57*2)*2</t>
  </si>
  <si>
    <t>1,76+0,88*2+2,7+1,62*2</t>
  </si>
  <si>
    <t>(3,95+2,475)*2+3,95+1,61+3,525</t>
  </si>
  <si>
    <t>622904112R00</t>
  </si>
  <si>
    <t xml:space="preserve">Očištění fasád tlakovou vodou složitost 1 - 2 </t>
  </si>
  <si>
    <t>úprava podkladu pod zateplení objektu tl.100,140mm:</t>
  </si>
  <si>
    <t>622904121R00</t>
  </si>
  <si>
    <t>Ruční čištění ocelovým kartáčem odstranění případných výstupků</t>
  </si>
  <si>
    <t>35</t>
  </si>
  <si>
    <t>28350210.A</t>
  </si>
  <si>
    <t>Lišta okenní APU l=2,4 m</t>
  </si>
  <si>
    <t>apu lišta u nových oken (zevnitř+zvenku):220,8*1,1</t>
  </si>
  <si>
    <t>28350250</t>
  </si>
  <si>
    <t>Lišta rohová plastová s tkaninou bílá dl. 2,0m</t>
  </si>
  <si>
    <t>97,875*1,1</t>
  </si>
  <si>
    <t>553420180</t>
  </si>
  <si>
    <t xml:space="preserve">Lišta dilatační průběžná AL </t>
  </si>
  <si>
    <t>R/03:11*1,1</t>
  </si>
  <si>
    <t>553702214KL</t>
  </si>
  <si>
    <t xml:space="preserve">Lišta krycí nerez lepicí l=300 cm </t>
  </si>
  <si>
    <t>(61,93*1,1)/3</t>
  </si>
  <si>
    <t>55392541ZL</t>
  </si>
  <si>
    <t xml:space="preserve">Lišta zakládací kovová </t>
  </si>
  <si>
    <t>61,93*1,1</t>
  </si>
  <si>
    <t>900   RT5</t>
  </si>
  <si>
    <t>HZS-odtahová zkouška fasády Práce v tarifní třídě 8</t>
  </si>
  <si>
    <t>h</t>
  </si>
  <si>
    <t>odtahová zkouška fasády před provedením zateplení objektu:5</t>
  </si>
  <si>
    <t>63</t>
  </si>
  <si>
    <t>Podlahy a podlahové konstrukce</t>
  </si>
  <si>
    <t>631316241T00</t>
  </si>
  <si>
    <t xml:space="preserve">Penetrace disperzní pastovitá plněná křemič.pískem </t>
  </si>
  <si>
    <t>povrch střešních konstrukcí po odstranění původních vrstev střech:</t>
  </si>
  <si>
    <t>střecha ZS-T1-demontáž:275,2074</t>
  </si>
  <si>
    <t xml:space="preserve">             ZS-T3-demontáž :48,2906</t>
  </si>
  <si>
    <t>632478132T00</t>
  </si>
  <si>
    <t xml:space="preserve">Reprofilace povrchu opravnou maltou tl.0-20mm </t>
  </si>
  <si>
    <t>opravná vyrovnávací malta na beton-cementová prášková pytlovaná:</t>
  </si>
  <si>
    <t>směs vodou ředitelná (oprava v jednom kroku):</t>
  </si>
  <si>
    <t>64</t>
  </si>
  <si>
    <t>Výplně otvorů</t>
  </si>
  <si>
    <t>648991111RTP</t>
  </si>
  <si>
    <t>Osazení parapet.desek plast. a lamin. š. do 20cm včetně dodávky plastové parapetní desky š. 165 mm</t>
  </si>
  <si>
    <t>parapet plast š.165mm se zaobleným nosem:</t>
  </si>
  <si>
    <t>P/05:1,76*1,05</t>
  </si>
  <si>
    <t>P/06:2,7*1,05</t>
  </si>
  <si>
    <t>648991111RTR</t>
  </si>
  <si>
    <t>Osazení parapet.desek plast. a lamin. š. do 20cm včetně dodávky plastové parapetní desky š. 195 mm</t>
  </si>
  <si>
    <t>parapet plast š.195mm se zaobleným nosem:</t>
  </si>
  <si>
    <t>P/01:6*2*1,05</t>
  </si>
  <si>
    <t>P/02:3*1,05</t>
  </si>
  <si>
    <t>P/03:6*2*1,05</t>
  </si>
  <si>
    <t>P/04:3*1,05</t>
  </si>
  <si>
    <t>91</t>
  </si>
  <si>
    <t>Doplňující práce na komunikaci</t>
  </si>
  <si>
    <t>916561111RT4</t>
  </si>
  <si>
    <t>Osazení záhon.obrubníků do lože z C 12/15 s opěrou včetně obrubníku 50/5/25</t>
  </si>
  <si>
    <t>SÚ04,SÚ06-zahradní obrubník:(1,9+12,1)*1,01</t>
  </si>
  <si>
    <t>94</t>
  </si>
  <si>
    <t>Lešení a stavební výtahy</t>
  </si>
  <si>
    <t>941941031R00</t>
  </si>
  <si>
    <t xml:space="preserve">Montáž lešení leh.řad.s podlahami,š.do 1 m, H 10 m </t>
  </si>
  <si>
    <t>pohled jihovýchodní:(21+1)*6,75</t>
  </si>
  <si>
    <t xml:space="preserve">            severozápadní:(23,27+1*2)*6,75-1,1*0,15-0,95*0,35</t>
  </si>
  <si>
    <t>-12,375*(0,5+0,95)/2</t>
  </si>
  <si>
    <t xml:space="preserve">            jihozápadní:(13,56+1*2)*6,75</t>
  </si>
  <si>
    <t>941941191R00</t>
  </si>
  <si>
    <t xml:space="preserve">Příplatek za každý měsíc použití lešení k pol.1031 </t>
  </si>
  <si>
    <t>fasádní lešení (3 měsíce):414,6331*3</t>
  </si>
  <si>
    <t>941941831R00</t>
  </si>
  <si>
    <t xml:space="preserve">Demontáž lešení leh.řad.s podlahami,š.1 m, H 10 m </t>
  </si>
  <si>
    <t>fasádní lešení:414,6331</t>
  </si>
  <si>
    <t>941955001R00</t>
  </si>
  <si>
    <t xml:space="preserve">Lešení lehké pomocné, výška podlahy do 1,2 m </t>
  </si>
  <si>
    <t>SÚ17-pro povrchovou úpravu stěny (sklad):6,36*1,0</t>
  </si>
  <si>
    <t>pro výměnu oken:1,76*1,0</t>
  </si>
  <si>
    <t>v.č.302-SO-03-tělocvična-půdorys 2.np :</t>
  </si>
  <si>
    <t>SÚ19-pro provedení prostupů v sdk příčkách:1,5*1,0*3</t>
  </si>
  <si>
    <t>pro výměnu oken:2,705*1,0</t>
  </si>
  <si>
    <t>941955002R00</t>
  </si>
  <si>
    <t xml:space="preserve">Lešení lehké pomocné, výška podlahy do 1,9 m </t>
  </si>
  <si>
    <t>pohled jihovýchodní:</t>
  </si>
  <si>
    <t>osazené na střeše šaten:(6,55+1*2+0,45+1,2)*1,0</t>
  </si>
  <si>
    <t>941955004R00</t>
  </si>
  <si>
    <t xml:space="preserve">Lešení lehké pomocné, výška podlahy do 3,5 m </t>
  </si>
  <si>
    <t>pohled severozápadní:3,235*1,0</t>
  </si>
  <si>
    <t>pro výměnu otvorů,popř.úpravu omítek:18,63*2*1,0</t>
  </si>
  <si>
    <t>944944081R00</t>
  </si>
  <si>
    <t xml:space="preserve">Demontáž ochranné sítě z umělých vláken </t>
  </si>
  <si>
    <t>viz ochranná síť na fasádním lešení:414,6331</t>
  </si>
  <si>
    <t>944944111R00</t>
  </si>
  <si>
    <t xml:space="preserve">Ochranná síť na lešení z textilie </t>
  </si>
  <si>
    <t>viz fasádní lešení:414,6331</t>
  </si>
  <si>
    <t>941.99</t>
  </si>
  <si>
    <t>Ochrana střešní konstrukce při použití lešení na střeše šaten</t>
  </si>
  <si>
    <t>mb</t>
  </si>
  <si>
    <t>7,75</t>
  </si>
  <si>
    <t>95</t>
  </si>
  <si>
    <t>Dokončovací konstrukce na pozemních stavbách</t>
  </si>
  <si>
    <t>938533115T00</t>
  </si>
  <si>
    <t>Očištění povrchu střech po odstranění původ.vrstev zbytky asf.lepenek,vydrolených částí betonu</t>
  </si>
  <si>
    <t>952901111R00</t>
  </si>
  <si>
    <t xml:space="preserve">Vyčištění budov o výšce podlaží do 4 m </t>
  </si>
  <si>
    <t>(13,28*23,13+12,75*4,65/2+12,75*2,925/2)/3</t>
  </si>
  <si>
    <t>-vyčištění nad 4m:-13,28*19,03/3</t>
  </si>
  <si>
    <t>952901114R00</t>
  </si>
  <si>
    <t xml:space="preserve">Vyčištění budov o výšce podlaží nad 4 m </t>
  </si>
  <si>
    <t>13,28*19,03/3</t>
  </si>
  <si>
    <t>953941611R00</t>
  </si>
  <si>
    <t xml:space="preserve">Osazení konzol ve zdivu cihelném </t>
  </si>
  <si>
    <t>v.č.308-SO-03 tělocvična-výrobky zámečnické:</t>
  </si>
  <si>
    <t>Z/01-montáž žebříku (4ks kotvení):4</t>
  </si>
  <si>
    <t>900materiál</t>
  </si>
  <si>
    <t>Materiál pro provedení osaz.svítidel a klimatizace (prodložení kabelů,popř.2x ocel.U profily)</t>
  </si>
  <si>
    <t>soubor</t>
  </si>
  <si>
    <t>SÚ11-prodloužení kabelů:</t>
  </si>
  <si>
    <t>SÚ12-prodložení kabelů,popř.prodlouž.2xU pro kotvení klimatizace:</t>
  </si>
  <si>
    <t>95.0</t>
  </si>
  <si>
    <t>Ostatní práce neuvedené které mohou vzniknout při rekonstrukci</t>
  </si>
  <si>
    <t>fakturace po dohodě investora s dodavatelem:1</t>
  </si>
  <si>
    <t>900   RT1</t>
  </si>
  <si>
    <t xml:space="preserve">HZS-úklid Práce v tarifní třídě 4 </t>
  </si>
  <si>
    <t>30</t>
  </si>
  <si>
    <t>900   RT3</t>
  </si>
  <si>
    <t>HZS-pro montážní a demontážní práce Práce v tarifní třídě 6</t>
  </si>
  <si>
    <t>fakturace podle skutečného provedení:</t>
  </si>
  <si>
    <t>SÚ11-demontáž a po provedení zateplení opětná montáž venkovn.:</t>
  </si>
  <si>
    <t>svítidel (4 ks):4*(3+3)</t>
  </si>
  <si>
    <t>SÚ12-demontáž a po provedení zateplení opětná montáž klimatizece:10*2</t>
  </si>
  <si>
    <t>zednické výpomoci pro specialisty:35</t>
  </si>
  <si>
    <t>ostatní práce nezahrnuté v položkách:50</t>
  </si>
  <si>
    <t>96</t>
  </si>
  <si>
    <t>Bourání konstrukcí</t>
  </si>
  <si>
    <t>962036112R00</t>
  </si>
  <si>
    <t xml:space="preserve">DMTZ SDK příčky, 1x kov.kce., 1x opláštěné 12,5 mm </t>
  </si>
  <si>
    <t>SÚ19-provedení prostupů v sdk příčkách:</t>
  </si>
  <si>
    <t>1200x450,tl.100mm:1,2*0,45*2</t>
  </si>
  <si>
    <t>1200x250,tl.100mm:1,2*0,25</t>
  </si>
  <si>
    <t>962036992R00</t>
  </si>
  <si>
    <t xml:space="preserve">Příplatek za DMTZ vrstvy tepelné izolace tl. 50 mm </t>
  </si>
  <si>
    <t>963042819R00</t>
  </si>
  <si>
    <t xml:space="preserve">Bourání schodišťových stupňů betonových </t>
  </si>
  <si>
    <t>okapního chodníku:1,425*3</t>
  </si>
  <si>
    <t>965042141R00</t>
  </si>
  <si>
    <t xml:space="preserve">Bourání mazanin betonových tl. 10 cm, nad 4 m2 </t>
  </si>
  <si>
    <t>okapního chodníku-betonová mazanina tl.100mm:(2*0,6+13,125*0,6)*0,1</t>
  </si>
  <si>
    <t>betonová mazanina tl.100mm:(20,86+0,6+13,28)*0,6*0,1</t>
  </si>
  <si>
    <t>965082941R00</t>
  </si>
  <si>
    <t xml:space="preserve">Odstranění násypu tl. nad 20 cm jakékoliv plochy </t>
  </si>
  <si>
    <t>SÚ13-odstranění stávajících vrstev střechy:</t>
  </si>
  <si>
    <t>násyp tl.340-80mm:</t>
  </si>
  <si>
    <t>střecha ZS-T1-demontáž:275,2074*(0,34+0,08)/2</t>
  </si>
  <si>
    <t>násyp tl.380-140mm:</t>
  </si>
  <si>
    <t>střecha ZS-T3-demontáž :46,3931*(0,38+0,14)/2</t>
  </si>
  <si>
    <t>967031743R00</t>
  </si>
  <si>
    <t xml:space="preserve">Přisekání plošné zdiva cihelného na MC tl. 15 cm </t>
  </si>
  <si>
    <t>SÚ16-demontáž přizděné atiky tl.150mm:</t>
  </si>
  <si>
    <t>z úr.+2,83 na úr.+3,71:(5,74-0,32+7,23)*(3,71-2,83)</t>
  </si>
  <si>
    <t>968061112R00</t>
  </si>
  <si>
    <t xml:space="preserve">Vyvěšení dřevěných okenních křídel pl. do 1,5 m2 </t>
  </si>
  <si>
    <t>SÚ10-dřevěné okno 1760x880mm-vyvěšení okeních křídel:2*2</t>
  </si>
  <si>
    <t>968062355R00</t>
  </si>
  <si>
    <t xml:space="preserve">Vybourání dřevěných rámů oken dvojitých pl. 2 m2 </t>
  </si>
  <si>
    <t>SÚ10-dřevěné okno 1760x880mm-vybourání okeního rámu:1,76*0,88</t>
  </si>
  <si>
    <t>968071112R00</t>
  </si>
  <si>
    <t xml:space="preserve">Vyvěšení, zavěšení kovových křídel oken pl. 1,5 m2 </t>
  </si>
  <si>
    <t>SÚ10-ocelové okno 2705x1620mm-vyvěšení okeních křídel:3*2</t>
  </si>
  <si>
    <t>968072357R00</t>
  </si>
  <si>
    <t xml:space="preserve">Vybourání kovových rámů oken zdvojených nad 4 m2 </t>
  </si>
  <si>
    <t>SÚ10-ocelové okno 2705x1620mm-vybourání okeního rámu:2,705*1,62</t>
  </si>
  <si>
    <t>968095001R00</t>
  </si>
  <si>
    <t xml:space="preserve">Bourání parapetů dřevěných š. do 25 cm </t>
  </si>
  <si>
    <t>demontáž parapetů (počítána pouze u bouraných oken):1,76+2,7</t>
  </si>
  <si>
    <t>971033341R00</t>
  </si>
  <si>
    <t xml:space="preserve">Vybourání otv. zeď cihel. pl.0,09 m2, tl.30cm, MVC </t>
  </si>
  <si>
    <t>SÚ18-otvor ve zdivu 200x200,tl.zdi 300mm:2</t>
  </si>
  <si>
    <t>973031825R00</t>
  </si>
  <si>
    <t xml:space="preserve">Vysekání kapes pro zavázání zdí tl. 45 cm </t>
  </si>
  <si>
    <t>pilíře-kapsy do zdiva tl.400mm:3,51+2,57</t>
  </si>
  <si>
    <t>976074131R00</t>
  </si>
  <si>
    <t xml:space="preserve">Vybourání kotevních želez zeď cihelná MC </t>
  </si>
  <si>
    <t xml:space="preserve">      301-SO-03-tělocvična-půdorys 1.np :</t>
  </si>
  <si>
    <t>SÚ09-demontáž kotvení žebříku:</t>
  </si>
  <si>
    <t>Z/01-demontáž žebříku (4ks kotvení):4</t>
  </si>
  <si>
    <t>977151114R00</t>
  </si>
  <si>
    <t xml:space="preserve">Vrt jádrový D do 60mm </t>
  </si>
  <si>
    <t>SÚ12-prostup zdivem pro kabel vzt:0,3</t>
  </si>
  <si>
    <t>977151131R00</t>
  </si>
  <si>
    <t xml:space="preserve">Vrt jádrový D do 400mm </t>
  </si>
  <si>
    <t>střecha ZS-T3-vybourání otvorů dn 400mm pro vzt:0,2*2</t>
  </si>
  <si>
    <t>978013191R00</t>
  </si>
  <si>
    <t xml:space="preserve">Otlučení omítek vnitřních stěn v rozsahu do 100 % </t>
  </si>
  <si>
    <t>SÚ17-vybourání omítky stěny (sklad):6,36*2,52</t>
  </si>
  <si>
    <t>978015231R00</t>
  </si>
  <si>
    <t xml:space="preserve">Otlučení omítek vnějších MVC v složit.1-4 do 20 % </t>
  </si>
  <si>
    <t>úprava podkladu pod zateplení objektu tl.160mm:</t>
  </si>
  <si>
    <t>978015291R00</t>
  </si>
  <si>
    <t xml:space="preserve">Otlučení omítek vnějších MVC v složit.1-4 do 100 % </t>
  </si>
  <si>
    <t>vybourání venkovních omítek:14*0,5</t>
  </si>
  <si>
    <t>978023411R00</t>
  </si>
  <si>
    <t xml:space="preserve">Vysekání a úprava spár zdiva cihelného mimo komín. </t>
  </si>
  <si>
    <t>SÚ17-vyškrabání spár po vybourání omítky stěny (sklad):6,36*2,52</t>
  </si>
  <si>
    <t>978059611R00</t>
  </si>
  <si>
    <t xml:space="preserve">Odsekání vnějších obkladů stěn do 1 m2 </t>
  </si>
  <si>
    <t>vybourání venkovního obkladu:1</t>
  </si>
  <si>
    <t>979071131R00</t>
  </si>
  <si>
    <t xml:space="preserve">Očištění vybouraných kostek mozaikových, kam. těž. </t>
  </si>
  <si>
    <t>SÚ06-po demontáži stávající zámkové dlažby:11,7*0,6+4,2*(1,425-0,6)</t>
  </si>
  <si>
    <t>96650</t>
  </si>
  <si>
    <t xml:space="preserve">Demontáž svislých lan hromosvodu vč.kotvení </t>
  </si>
  <si>
    <t>SÚ07-demontáž stávajících lan vč.kotvení:28</t>
  </si>
  <si>
    <t>99</t>
  </si>
  <si>
    <t>Staveništní přesun hmot</t>
  </si>
  <si>
    <t>999281108R00</t>
  </si>
  <si>
    <t xml:space="preserve">Přesun hmot pro opravy a údržbu do výšky 12 m </t>
  </si>
  <si>
    <t>t</t>
  </si>
  <si>
    <t>711</t>
  </si>
  <si>
    <t>Izolace proti vodě</t>
  </si>
  <si>
    <t>711482020RZU</t>
  </si>
  <si>
    <t>Izolační systém nopovou folií, svisle včetně dodávky fólie a doplňků</t>
  </si>
  <si>
    <t>998711202R00</t>
  </si>
  <si>
    <t xml:space="preserve">Přesun hmot pro izolace proti vodě, výšky do 12 m </t>
  </si>
  <si>
    <t>712</t>
  </si>
  <si>
    <t>Živičné krytiny</t>
  </si>
  <si>
    <t>712300831RT3</t>
  </si>
  <si>
    <t>Odstranění živičné krytiny střech do 10° 1vrstvé z ploch jednotlivě nad 20 m2</t>
  </si>
  <si>
    <t>nakašírovaný asf.pás na deskách POLSID tl.50mm:</t>
  </si>
  <si>
    <t>střecha ZS-T1-demontáž :275,2074</t>
  </si>
  <si>
    <t xml:space="preserve">             ZS-T3-demontáž :46,3931</t>
  </si>
  <si>
    <t>712300832RT3</t>
  </si>
  <si>
    <t>Odstranění živičné krytiny střech do 10° 2vrstvé z ploch jednotlivě nad 20 m2</t>
  </si>
  <si>
    <t>asf.pásy tl.10mm:</t>
  </si>
  <si>
    <t>střecha ZS-T1-demontáž vč.vytažení na atiku:275,2074*1,1</t>
  </si>
  <si>
    <t xml:space="preserve">             ZS-T3-demontáž vč.vytažení na atiku:46,3931*1,1</t>
  </si>
  <si>
    <t>712311101RZ1</t>
  </si>
  <si>
    <t>Povlaková krytina střech do 10°, za studena 1 x nátěr - včetně dodávky</t>
  </si>
  <si>
    <t>nátěr:</t>
  </si>
  <si>
    <t>střecha ZS-T1:275,2074</t>
  </si>
  <si>
    <t xml:space="preserve">             ZS-T3:48,2906</t>
  </si>
  <si>
    <t>712341559R00</t>
  </si>
  <si>
    <t xml:space="preserve">Povlaková krytina střech do 10°, přitavením </t>
  </si>
  <si>
    <t>parozábrana z modifik.asf.pásu z vložkou ze skelných vláken:</t>
  </si>
  <si>
    <t>712372111R0K</t>
  </si>
  <si>
    <t>Krytina střech do 10° fólie, 4 kotvy/m2, na beton tl.izolace 300-600mm</t>
  </si>
  <si>
    <t>pozor nutné prodloužení kotevních šroubů přes tepelnou izolaci:</t>
  </si>
  <si>
    <t>kotvení šrouby do betonu ,s talířovými podložkami:</t>
  </si>
  <si>
    <t>střešní mPVC folie vyztužená polyesterovou tkaninou tl.2mm,popř.:</t>
  </si>
  <si>
    <t>tl.2,4mm:</t>
  </si>
  <si>
    <t>Broof t1:</t>
  </si>
  <si>
    <t>střecha ZS-T1:21,95*12,1</t>
  </si>
  <si>
    <t>přetažení přes atiku:(13,28+23,13+0,14*2-0,73*2)*2*0,73</t>
  </si>
  <si>
    <t>Broof t3:</t>
  </si>
  <si>
    <t>střecha ZS-T3:12,75*4,5/2+12,75*2,925/2</t>
  </si>
  <si>
    <t>přetažení přes atiku:4,945*0,6</t>
  </si>
  <si>
    <t>712391171R00</t>
  </si>
  <si>
    <t xml:space="preserve">Povlaková krytina střech do 10°, podklad. textilie </t>
  </si>
  <si>
    <t>podkladní textilie 300g/m2:</t>
  </si>
  <si>
    <t>vytažení na svislo:(21,95+12,1)*2*0,45</t>
  </si>
  <si>
    <t>podkladní textilie 120g/m2:</t>
  </si>
  <si>
    <t>vytažení na svislo:(4,945+7,23+4,92)*0,4+(7,14+5,74-0,32)*0,6</t>
  </si>
  <si>
    <t>712811101RZ1</t>
  </si>
  <si>
    <t>Samostatné vytažení izolace, za studena 1x nátěr - včetně dodávky</t>
  </si>
  <si>
    <t>vytažení na svislo :</t>
  </si>
  <si>
    <t>střecha ZS-T1:(22,23+12,38)*2*0,75</t>
  </si>
  <si>
    <t xml:space="preserve">             ZS-T3 :(7,14+5,74-0,32+4,945+7,23+4,92)*0,88</t>
  </si>
  <si>
    <t>712841559R00</t>
  </si>
  <si>
    <t xml:space="preserve">Samostatné vytažení izolace, pásy přitavením </t>
  </si>
  <si>
    <t>712871801R00</t>
  </si>
  <si>
    <t xml:space="preserve">Samostatné vytažení izolace, fólií PVC polož.volně </t>
  </si>
  <si>
    <t>střešní mPVC folie vyztužená polyesterovou tkaninou tl.2mm:</t>
  </si>
  <si>
    <t>střecha ZS-T1:(21,95+12,1)*2*0,45</t>
  </si>
  <si>
    <t>střešní mPVC folie vyztužená polyesterovou tkaninou tl.2,4mm:</t>
  </si>
  <si>
    <t>střecha ZS-t3:(4,945+7,23+4,92)*0,4+(7,14+5,74-0,32)*0,6</t>
  </si>
  <si>
    <t>712997001R00</t>
  </si>
  <si>
    <t xml:space="preserve">Přilepení polystyrénových klínů do asfaltu </t>
  </si>
  <si>
    <t>polystyren XPS tl.50-30mm pod oplechování parapetů:</t>
  </si>
  <si>
    <t>K/01:6,0*4</t>
  </si>
  <si>
    <t>K/02:3,0*2</t>
  </si>
  <si>
    <t>K/03:1,76</t>
  </si>
  <si>
    <t>K/04:2,7</t>
  </si>
  <si>
    <t>283220192</t>
  </si>
  <si>
    <t>Fólie PVCm vyztužená polyest.tkaninou tl.2,0mm s odolností proti UV záření Broof t1</t>
  </si>
  <si>
    <t>střecha ZS-T1:</t>
  </si>
  <si>
    <t>folie PVCm tl.2mm s odolností proti UV záření Broof t1:317,0308*1,12+30,645*1,15</t>
  </si>
  <si>
    <t>283220193</t>
  </si>
  <si>
    <t>Fólie PVCm vyztužená polyest.tkaninou tl.2,4mm s odolností proti UV záření Broof t3</t>
  </si>
  <si>
    <t>střecha ZS-T3:</t>
  </si>
  <si>
    <t>folie PVCm tl.2mm s odolností proti UV záření Broof t3:50,3014*1,12+14,374*1,15</t>
  </si>
  <si>
    <t>28375460</t>
  </si>
  <si>
    <t>Polystyren extrudovaný XPS</t>
  </si>
  <si>
    <t>K/01:6,0*4*0,275*(0,05+0,03)/2</t>
  </si>
  <si>
    <t>K/02:3,0*2*0,275*(0,05+0,03)/2</t>
  </si>
  <si>
    <t>K/03:1,76*0,165*(0,05+0,03)/2</t>
  </si>
  <si>
    <t>K/04:2,7*0,165*(0,05+0,03)/2</t>
  </si>
  <si>
    <t>ztratné 2%:0,3594*0,02</t>
  </si>
  <si>
    <t>62833181</t>
  </si>
  <si>
    <t>Pás asfaltovaný těžký z vložkou ze skelných vláken</t>
  </si>
  <si>
    <t>modifik.asf.pás z vložkou ze skelných vláken:323,498*1,15+78,0114*1,2</t>
  </si>
  <si>
    <t>69366196u</t>
  </si>
  <si>
    <t xml:space="preserve">Geotextilie 120 g/m2 š. 200cm 100% PP </t>
  </si>
  <si>
    <t>podkladní textilie 120g/m2:64,6754*1,05</t>
  </si>
  <si>
    <t>69366198</t>
  </si>
  <si>
    <t>Geotextilie 300 g/m2 š. 200cm 100% PP</t>
  </si>
  <si>
    <t>podkladní textilie 300g/m2:347,6758*1,05</t>
  </si>
  <si>
    <t>998712202R00</t>
  </si>
  <si>
    <t xml:space="preserve">Přesun hmot pro povlakové krytiny, výšky do 12 m </t>
  </si>
  <si>
    <t>713</t>
  </si>
  <si>
    <t>Izolace tepelné</t>
  </si>
  <si>
    <t>713131131R00</t>
  </si>
  <si>
    <t xml:space="preserve">Izolace tepelná stěn lepením </t>
  </si>
  <si>
    <t>izolace stěn atik polystyrenem tl.140mm:</t>
  </si>
  <si>
    <t>střecha ZS-T1:(12,38+21,95)*2*(0,88*2-0,22-0,6)/2</t>
  </si>
  <si>
    <t xml:space="preserve">             ZS-T3:12,56*(1,12*2-0,2-0,44)/2</t>
  </si>
  <si>
    <t>(4,945+12,15)*(0,88*2-0,2-0,44)/2</t>
  </si>
  <si>
    <t>713140821R00</t>
  </si>
  <si>
    <t xml:space="preserve">Odstraň střech lep polystyr -100mm </t>
  </si>
  <si>
    <t>polystyrenové dílce POLSID tl.50mm:</t>
  </si>
  <si>
    <t>713141125R00</t>
  </si>
  <si>
    <t xml:space="preserve">Izolace tepelná střech, desky, na lepidlo PUK </t>
  </si>
  <si>
    <t>detail A-izolace horní hrany atiky polystyr. XPS ve spádu tl.50-30mm:</t>
  </si>
  <si>
    <t>střecha ZS-T1:(13,28+21,95)*(0,45-0,05*2)</t>
  </si>
  <si>
    <t xml:space="preserve">             ZS-T3:4,945*(0,32-0,05*2)</t>
  </si>
  <si>
    <t>713141151R00</t>
  </si>
  <si>
    <t xml:space="preserve">Izolace tepelná střech kladená na sucho 1vrstvá </t>
  </si>
  <si>
    <t>izolace pěnovým polystyrenem EPS 100S tl.220-600mm :</t>
  </si>
  <si>
    <t>spádové dílce ve 3 vrstvách (vystřídané spáry):</t>
  </si>
  <si>
    <t>střecha ZS-T1:275,2074*3</t>
  </si>
  <si>
    <t>izolace pěnovým polystyrenem EPS 100S tl.200-400mm :</t>
  </si>
  <si>
    <t>spádové dílce ve 2 vrstvách (vystřídané spáry):</t>
  </si>
  <si>
    <t>střecha ZS-T3:48,2906*2</t>
  </si>
  <si>
    <t>713191221R00</t>
  </si>
  <si>
    <t xml:space="preserve">Izolace tepelná podlah obložení stěn pásky 100 mm </t>
  </si>
  <si>
    <t>náběhový klín pro přechod izolace z vodorovné na svislou:</t>
  </si>
  <si>
    <t>střecha ZS-T1:(12,38+22,23)*2</t>
  </si>
  <si>
    <t xml:space="preserve">             ZS-T3:12,56+4,945+12,15</t>
  </si>
  <si>
    <t>polystyren  XPS ve spádu tl.50-30mm:13,4184*(0,05+0,03)/2*1,02</t>
  </si>
  <si>
    <t>28375873IZ</t>
  </si>
  <si>
    <t xml:space="preserve">Deska polystyren. 100 S tl. 140 mm </t>
  </si>
  <si>
    <t>polystyren EPS 100 S tl.140mm:51,8914*1,02</t>
  </si>
  <si>
    <t>28375971</t>
  </si>
  <si>
    <t>Deska - klín spádový EPS 100 S</t>
  </si>
  <si>
    <t>střecha ZS-T1:275,2074*(0,22+0,6)/2*1,02</t>
  </si>
  <si>
    <t>střecha ZS-T3:48,2906*(0,2+0,4)/2*1,02</t>
  </si>
  <si>
    <t>28375982</t>
  </si>
  <si>
    <t>Klín pro hrany EPS 100 x 100 x 1000 mm</t>
  </si>
  <si>
    <t>náběhový klín pro přechod izolace z vodorovné na svislou:98,875*1,02</t>
  </si>
  <si>
    <t>998713202R00</t>
  </si>
  <si>
    <t xml:space="preserve">Přesun hmot pro izolace tepelné, výšky do 12 m </t>
  </si>
  <si>
    <t>721</t>
  </si>
  <si>
    <t>Vnitřní kanalizace</t>
  </si>
  <si>
    <t>721210823R00</t>
  </si>
  <si>
    <t xml:space="preserve">Demontáž střešní vpusti DN 125 </t>
  </si>
  <si>
    <t>demontáž střešní vpusti dn 125mm:1</t>
  </si>
  <si>
    <t>721242116R00</t>
  </si>
  <si>
    <t xml:space="preserve">Lapač střešních splavenin litinový DN 125 </t>
  </si>
  <si>
    <t>R/07:1</t>
  </si>
  <si>
    <t>721.1</t>
  </si>
  <si>
    <t xml:space="preserve">Ochrana dvorní vpusti při provádění zatepl.soklu </t>
  </si>
  <si>
    <t>ochrana vpusti před poškozením:1</t>
  </si>
  <si>
    <t>721.R/05</t>
  </si>
  <si>
    <t>D+m střešní vpusti PVC dn 125 s integrovanou PVC manžetou a s ochrannýn košem-R/05</t>
  </si>
  <si>
    <t>R/05:1</t>
  </si>
  <si>
    <t>721.R/06</t>
  </si>
  <si>
    <t>D+m chrliče PVC dn 125 s integrovanou PVC manžetou  a s ochrannou mřížkou-R/06</t>
  </si>
  <si>
    <t>R/06:1</t>
  </si>
  <si>
    <t>998721202R00</t>
  </si>
  <si>
    <t xml:space="preserve">Přesun hmot pro vnitřní kanalizaci, výšky do 12 m </t>
  </si>
  <si>
    <t>762</t>
  </si>
  <si>
    <t>Konstrukce tesařské</t>
  </si>
  <si>
    <t>762313111R00</t>
  </si>
  <si>
    <t xml:space="preserve">Montáž svorníků, šroubů délky 150 mm </t>
  </si>
  <si>
    <t>kotvení latí 50x50,popř.50x30mm zhora do atiky-počítány 2ks/mb:304</t>
  </si>
  <si>
    <t>762361114R00</t>
  </si>
  <si>
    <t xml:space="preserve">Montáž spádových klínů plochy do 120 cm2 </t>
  </si>
  <si>
    <t>detail A-impregnované latě 50x50mm,popř.50x30mm na atice:</t>
  </si>
  <si>
    <t>střecha ZS-T1:(13,28+12,38+22,23+23,13)*2</t>
  </si>
  <si>
    <t xml:space="preserve">             ZS-T3:4,945*2</t>
  </si>
  <si>
    <t>762361124R00</t>
  </si>
  <si>
    <t xml:space="preserve">Montáž spádových klínů plochy do 224 cm2 </t>
  </si>
  <si>
    <t>detail C-impregnovaný hranol 200x100mm:3,21</t>
  </si>
  <si>
    <t>podkladní špalky 200x200x100mm:3*0,2</t>
  </si>
  <si>
    <t>762395000R00</t>
  </si>
  <si>
    <t xml:space="preserve">Spojovací a ochranné prostředky pro střechy </t>
  </si>
  <si>
    <t>impregnovaný hranol 200x100mm:3,21*0,2*0,1</t>
  </si>
  <si>
    <t>podkladní špalky 200x200x100mm:3*0,2*0,2*0,1</t>
  </si>
  <si>
    <t>impregnované latě 50x50mm:((13,28+23,13)*2+4,945)*0,05*0,05</t>
  </si>
  <si>
    <t xml:space="preserve">                              50x30mm:((12,38+22,23)*2+4,945)*0,05*0,03</t>
  </si>
  <si>
    <t>762421013R00</t>
  </si>
  <si>
    <t xml:space="preserve">Obložení strop deskou dřevoštěpkovou 15 sraz šroub </t>
  </si>
  <si>
    <t>detail A-atiková dřevoštěpková deska tl.15mm:</t>
  </si>
  <si>
    <t>střecha ZS-T1:((13,28+0,14*2)+21,95)*2*0,73</t>
  </si>
  <si>
    <t xml:space="preserve">             ZS-T3:4,945*0,6</t>
  </si>
  <si>
    <t>762495000R00</t>
  </si>
  <si>
    <t xml:space="preserve">Spojovací a ochranné prostř. obložení stěn, stropů </t>
  </si>
  <si>
    <t>dřevoštěpková deska tl.15mm:54,8116</t>
  </si>
  <si>
    <t>762911113R00</t>
  </si>
  <si>
    <t xml:space="preserve">Impregnace řeziva máčením </t>
  </si>
  <si>
    <t>impregnovaný hranol 200x100mm:3,21*(0,2+0,1)*2</t>
  </si>
  <si>
    <t>podkladní špalky 200x200x100mm:3*0,2*(0,2+0,1)*2</t>
  </si>
  <si>
    <t>impregnované latě 50x50mm:((13,28+23,13)*2+4,945)*0,05*4</t>
  </si>
  <si>
    <t xml:space="preserve">                              50x30mm:((12,38+22,23)*2+4,945)*(0,05+0,03)*2</t>
  </si>
  <si>
    <t>953961112R00</t>
  </si>
  <si>
    <t xml:space="preserve">Kotva chem tmel M10 hl 9cm ŽB vyvrt </t>
  </si>
  <si>
    <t>detail C-impregnovaný hranol 200x100mm-kotvení 2ks/mb:6</t>
  </si>
  <si>
    <t>podkladní špalky 200x200x100mm-kotvení 1ks/ks:3</t>
  </si>
  <si>
    <t>953965115R00</t>
  </si>
  <si>
    <t xml:space="preserve">Kotevní šroub chem kotv M10 hl 13cm </t>
  </si>
  <si>
    <t>953991111RCH</t>
  </si>
  <si>
    <t>Osazení hmoždinek ve stěnách z cihel DN 6 - 8 mm na chemickou maltu</t>
  </si>
  <si>
    <t>31140658</t>
  </si>
  <si>
    <t>Vrut se šestihrannou hlavou 021810  8x100 mm</t>
  </si>
  <si>
    <t>1000 k</t>
  </si>
  <si>
    <t>304*1,1/1000</t>
  </si>
  <si>
    <t>60510103</t>
  </si>
  <si>
    <t>latě do 25 cm2</t>
  </si>
  <si>
    <t>impregnované latě 50x50mm:((13,28+23,13)*2+4,945)*0,05*0,05*1,1</t>
  </si>
  <si>
    <t xml:space="preserve">                              50x30mm:((12,38+22,23)*2+4,945)*0,05*0,03*1,1</t>
  </si>
  <si>
    <t>60510112</t>
  </si>
  <si>
    <t>hranoly dřevěné</t>
  </si>
  <si>
    <t>impregnovaný hranol 200x100mm:3,21*0,2*0,1*1,1</t>
  </si>
  <si>
    <t>podkladní špalky 200x200x100mm:3*0,2*0,2*0,1*1,1</t>
  </si>
  <si>
    <t>998762202R00</t>
  </si>
  <si>
    <t xml:space="preserve">Přesun hmot pro tesařské konstrukce, výšky do 12 m </t>
  </si>
  <si>
    <t>764</t>
  </si>
  <si>
    <t>Konstrukce klempířské</t>
  </si>
  <si>
    <t>764334850R00</t>
  </si>
  <si>
    <t xml:space="preserve">Demontáž lemování zdí plochých střech,rš 500 mm </t>
  </si>
  <si>
    <t>SÚ07-demontáž oplechování atik:4,945+7,23</t>
  </si>
  <si>
    <t>764334870R00</t>
  </si>
  <si>
    <t xml:space="preserve">Demontáž lemování zdí plochých střech,rš 750 mm </t>
  </si>
  <si>
    <t>SÚ07-demontáž oplechování atik:(13,28+23,13-0,45*2)*2</t>
  </si>
  <si>
    <t>764339830R00</t>
  </si>
  <si>
    <t xml:space="preserve">Demontáž lemování komínů v ploše, hl. kryt, do 30° </t>
  </si>
  <si>
    <t>SÚ15-demontáž oplechování vzt hlavic:(1,3*1-0,2*0,2*3,14+(1,3+1)*2*0,25)*4</t>
  </si>
  <si>
    <t>764343841R00</t>
  </si>
  <si>
    <t xml:space="preserve">Demontáž lem. trub ze 2 dílů, D do 600 mm, do 30° </t>
  </si>
  <si>
    <t>SÚ15-demontáž vzt hlavic dn 600mm:4</t>
  </si>
  <si>
    <t>764352840R00</t>
  </si>
  <si>
    <t xml:space="preserve">Demontáž žlabů půlkruh. oblouk., rš 330 mm, do 30° </t>
  </si>
  <si>
    <t>SÚ07-demontáž žlabu:3,21</t>
  </si>
  <si>
    <t>764410450R01</t>
  </si>
  <si>
    <t>Oplechování parapetů z Al tl. 1,0 mm, rš 330 mm lepení montážním lepidlem</t>
  </si>
  <si>
    <t>764410460R01</t>
  </si>
  <si>
    <t>Oplechování parapetů z Al tl. 1,0 mm, rš 400 mm lepení montážním lepidlem</t>
  </si>
  <si>
    <t>764410850R00</t>
  </si>
  <si>
    <t xml:space="preserve">Demontáž oplechování parapetů,rš od 100 do 330 mm </t>
  </si>
  <si>
    <t>1.np:1,76</t>
  </si>
  <si>
    <t>2.np:17,7+2,7+6*2+3,3</t>
  </si>
  <si>
    <t>764454802R00</t>
  </si>
  <si>
    <t xml:space="preserve">Demontáž odpadních trub kruhových,D 120 mm </t>
  </si>
  <si>
    <t>SÚ08-demontáž svodu:5</t>
  </si>
  <si>
    <t>764918231R00</t>
  </si>
  <si>
    <t xml:space="preserve">Z+M okapů z popl.pl. živič. fól.krytina, rš 250 mm </t>
  </si>
  <si>
    <t>K/08:80</t>
  </si>
  <si>
    <t>764918234R00</t>
  </si>
  <si>
    <t xml:space="preserve">Z+M okapů z popl.pl. živič. fól.krytina, rš 500 mm </t>
  </si>
  <si>
    <t>K/05:3,5</t>
  </si>
  <si>
    <t>764918312R00</t>
  </si>
  <si>
    <t xml:space="preserve">Z+M lemování na stř.s tvrd.krytinou rš 330 mm </t>
  </si>
  <si>
    <t>K/10:13</t>
  </si>
  <si>
    <t>764918961R00</t>
  </si>
  <si>
    <t xml:space="preserve">Z+M připoj.lišty z ocel.popl.plechu dilat.rš 120mm </t>
  </si>
  <si>
    <t>K/09:13*2</t>
  </si>
  <si>
    <t>764919512R00</t>
  </si>
  <si>
    <t xml:space="preserve">M.žlabů z popl.plech podokapní půlkruhové rš 330mm </t>
  </si>
  <si>
    <t>764919596R00</t>
  </si>
  <si>
    <t xml:space="preserve">M.kotlíku žlab.kónick.z popl.pl.pro půl.žl. rš 330 </t>
  </si>
  <si>
    <t>K/07:1</t>
  </si>
  <si>
    <t>764929503R00</t>
  </si>
  <si>
    <t xml:space="preserve">M odpadní trouby z popl.plechu, kruhové do D120 mm </t>
  </si>
  <si>
    <t>K/06:5</t>
  </si>
  <si>
    <t>K/07:6,1</t>
  </si>
  <si>
    <t>134.popl plech</t>
  </si>
  <si>
    <t xml:space="preserve">poplastovaný plech-dodávka (ztratné 10%) K/05-K/10 </t>
  </si>
  <si>
    <t>K/05:3,5*(0,33+0,5)*1,1</t>
  </si>
  <si>
    <t>K/06:5*0,125*3,14*1,1</t>
  </si>
  <si>
    <t>K/07:0,15*1,1+6,1*0,125*3,14*1,1</t>
  </si>
  <si>
    <t>K/08:80*0,25*1,1</t>
  </si>
  <si>
    <t>K/09:13*0,12*2*1,1</t>
  </si>
  <si>
    <t>K/10:13*(0,12+0,33)*1,1</t>
  </si>
  <si>
    <t>998764202R00</t>
  </si>
  <si>
    <t xml:space="preserve">Přesun hmot pro klempířské konstr., výšky do 12 m </t>
  </si>
  <si>
    <t>767</t>
  </si>
  <si>
    <t>Konstrukce zámečnické</t>
  </si>
  <si>
    <t>767832100R00</t>
  </si>
  <si>
    <t xml:space="preserve">Montáž žebříků do zdiva s vodovodní trubkou </t>
  </si>
  <si>
    <t>Z/01-montáž žebříku :4,2</t>
  </si>
  <si>
    <t>767996802R00</t>
  </si>
  <si>
    <t xml:space="preserve">Demontáž atypických ocelových konstr. do100 kg </t>
  </si>
  <si>
    <t>kg</t>
  </si>
  <si>
    <t>SÚ09-demontáž žebříku:</t>
  </si>
  <si>
    <t>Z/01-demontáž žebříku (počítáno 15kg/mb žebříku):4,2*15</t>
  </si>
  <si>
    <t>767996803R00</t>
  </si>
  <si>
    <t xml:space="preserve">Demontáž atypických ocelových konstr. do 250 kg </t>
  </si>
  <si>
    <t>SÚ10-vybourání ocel.rámuů copilitových stěn z profilů U 160 (1x,:</t>
  </si>
  <si>
    <t>popř.2x):</t>
  </si>
  <si>
    <t>rám 3300x2570mm :(3,3+2,57)*2*18,8</t>
  </si>
  <si>
    <t>767996805R00</t>
  </si>
  <si>
    <t xml:space="preserve">Demontáž atypických ocelových konstr. nad 500 kg </t>
  </si>
  <si>
    <t>rám 17700x3510mm:(17,7+3,51)*2*18,8+(17,7+3,51*2)*2*18,8</t>
  </si>
  <si>
    <t xml:space="preserve">       6000x2570mm:(6+2,57)*2*18,8*2</t>
  </si>
  <si>
    <t>553.Z/01</t>
  </si>
  <si>
    <t>Úprava ocel.žebříku prodloužením kotev-Z/01 prodložení kotvení žebříku (4 ks)</t>
  </si>
  <si>
    <t>Z/01-úprava žebříku  (dl.4200mm,šířka 400mm):1</t>
  </si>
  <si>
    <t>998767202R00</t>
  </si>
  <si>
    <t xml:space="preserve">Přesun hmot pro zámečnické konstr., výšky do 12 m </t>
  </si>
  <si>
    <t>769</t>
  </si>
  <si>
    <t>Otvorové prvky z plastu</t>
  </si>
  <si>
    <t>769000010R00</t>
  </si>
  <si>
    <t xml:space="preserve">Montáž plastových oken s vypěněním </t>
  </si>
  <si>
    <t>P/01:(6+3,51)*2*2</t>
  </si>
  <si>
    <t>P/02:(3+3,51)*2</t>
  </si>
  <si>
    <t>P/03:(6+2,57)*2*2</t>
  </si>
  <si>
    <t>P/04:(3+2,57)*2</t>
  </si>
  <si>
    <t>P/05:(1,76+0,88)*2</t>
  </si>
  <si>
    <t>P/06:(2,7+1,62)*2</t>
  </si>
  <si>
    <t>769.P/01</t>
  </si>
  <si>
    <t>Plastové okno 6000x3510mm-P/01 zaskl.izol.2-sklem, horní křídla elektric.ovládání (viz PD)</t>
  </si>
  <si>
    <t>rozměr 6000x3510mm:</t>
  </si>
  <si>
    <t>krajní okna:</t>
  </si>
  <si>
    <t>horní křídlo je sklápěcí (1500x750mm)-elektrické ovládání:</t>
  </si>
  <si>
    <t>střední křídlo s pevným zasklením (1500x1660mm):</t>
  </si>
  <si>
    <t>spodní křídlo  je sklápěcí (1500x750mm):</t>
  </si>
  <si>
    <t>vnitřní okna :</t>
  </si>
  <si>
    <t>všechna křídla s pevným zasklením:</t>
  </si>
  <si>
    <t>horní křídlo (1500x750mm):</t>
  </si>
  <si>
    <t>střední křídlo (1500x1660mm) :</t>
  </si>
  <si>
    <t>spodní křídlo (1500x750mm):</t>
  </si>
  <si>
    <t>nad horním křídlem je v úr.krycího plechu Al žaluzií vložena:</t>
  </si>
  <si>
    <t>meziokenní vložka (plná výplň s pur izolací):</t>
  </si>
  <si>
    <t>zaskleno izolačním 2-sklem-vnější sklo strukturované (průsvitné,:</t>
  </si>
  <si>
    <t>neprůhledné):</t>
  </si>
  <si>
    <t>U-1,1W/(m2*K),celé okno (rám a zasklení max U-1,2W/(m2*K):</t>
  </si>
  <si>
    <t>meziskelní rámeček bude splňovat požadavek ČSN 730540-2:</t>
  </si>
  <si>
    <t>(nesmí dojít k povrchové kondenzaci):</t>
  </si>
  <si>
    <t>kování okenní sklápěcí,těsnění celoobvodové přítlačné:</t>
  </si>
  <si>
    <t>P/01:2</t>
  </si>
  <si>
    <t>769.P/02</t>
  </si>
  <si>
    <t>Plastové okno 3000x3510mm-P/02 zaskl.izol.2-sklem, horní křídla elektric.ovládání (viz PD)</t>
  </si>
  <si>
    <t>rozměr 3000x3510mm:</t>
  </si>
  <si>
    <t>3-křídlové :</t>
  </si>
  <si>
    <t>P/02:1</t>
  </si>
  <si>
    <t>769.P/03</t>
  </si>
  <si>
    <t>Plastové okno 6000x2570mm-P/03 zaskl.izol.2-sklem, horní křídla elektric.ovládání (viz PD)</t>
  </si>
  <si>
    <t>rozměr 6000x2570mm:</t>
  </si>
  <si>
    <t>krajní okno:</t>
  </si>
  <si>
    <t>spodní křídlo  je sklápěcí (1500x1470mm):</t>
  </si>
  <si>
    <t>vnitřní okno:</t>
  </si>
  <si>
    <t>spodní křídlo (1500x1470mm):</t>
  </si>
  <si>
    <t>P/03:2</t>
  </si>
  <si>
    <t>769.P/04</t>
  </si>
  <si>
    <t>Plastové okno 3000x2570mm-P/04 zaskl.izol.2-sklem, horní křídla elektric.ovládání (viz PD)</t>
  </si>
  <si>
    <t>rozměr 3000x2570mm:</t>
  </si>
  <si>
    <t>2-křídlové okno:</t>
  </si>
  <si>
    <t>spodní křídlo  s pevným zasklením (1500x1470mm):</t>
  </si>
  <si>
    <t>P/04:1</t>
  </si>
  <si>
    <t>769.P/05</t>
  </si>
  <si>
    <t>Plastové okno 1760x880mm-P/05 zaskl.izol.2-sklem (viz PD)</t>
  </si>
  <si>
    <t>rozměr 1760x880mm:</t>
  </si>
  <si>
    <t>sklápěcí křídla mezi nimi pevná svislá příčka:</t>
  </si>
  <si>
    <t>zaskleno izolačním 2-sklem:</t>
  </si>
  <si>
    <t>P/05:1</t>
  </si>
  <si>
    <t>769.P/06</t>
  </si>
  <si>
    <t>Plastové okno 2700x1620mm-P/06 zaskl.izol.2-sklem (viz PD)</t>
  </si>
  <si>
    <t>rozměr 2700x1620mm:</t>
  </si>
  <si>
    <t>3-křídlové okno:</t>
  </si>
  <si>
    <t>2-křídlové otevíravé,1-křídlové sklápěcí a otevíravé:</t>
  </si>
  <si>
    <t>kování okenní sklápěcí a celoobvodové,těsnění celoobvodové:</t>
  </si>
  <si>
    <t>přítlačné,mikroventilace:</t>
  </si>
  <si>
    <t>P/06:1</t>
  </si>
  <si>
    <t>769.P/06síť</t>
  </si>
  <si>
    <t xml:space="preserve">D+m síťky proti hmyzu-P/06 </t>
  </si>
  <si>
    <t>síťka proti hmyzu plast:</t>
  </si>
  <si>
    <t>769poznámka</t>
  </si>
  <si>
    <t xml:space="preserve">Všechny plastové výrobky jsou navrženy barvy bílé </t>
  </si>
  <si>
    <t>998766202R00</t>
  </si>
  <si>
    <t xml:space="preserve">Přesun hmot pro truhlářské konstr., výšky do 12 m </t>
  </si>
  <si>
    <t>783</t>
  </si>
  <si>
    <t>Nátěry</t>
  </si>
  <si>
    <t>783201811R00</t>
  </si>
  <si>
    <t xml:space="preserve">Odstranění nátěrů z kovových konstrukcí oškrábáním </t>
  </si>
  <si>
    <t>Z/01-oprava nátěru žebříku dl.4200mm:4,2*0,4+0,25*4</t>
  </si>
  <si>
    <t>783224900R00</t>
  </si>
  <si>
    <t xml:space="preserve">Údržba, nátěr syntetický kov. konstr.1x + 1x email </t>
  </si>
  <si>
    <t>784</t>
  </si>
  <si>
    <t>Malby</t>
  </si>
  <si>
    <t>784.1</t>
  </si>
  <si>
    <t xml:space="preserve">Malby v rekonstruovaných částech </t>
  </si>
  <si>
    <t>fakturace podle skutečnosti:1</t>
  </si>
  <si>
    <t>786</t>
  </si>
  <si>
    <t>Čalounické úpravy</t>
  </si>
  <si>
    <t>786611370T00</t>
  </si>
  <si>
    <t>D+m vnější Al žaluzie š.lamely 80mm,el.pohon, součástí dodávky je krycí plech</t>
  </si>
  <si>
    <t>venkovní Al žaluzie,š.lamel 80mm :</t>
  </si>
  <si>
    <t>svislé vedení v Al vodících lištách :</t>
  </si>
  <si>
    <t>ovládání elektronické (přívod viz projekt elektro) :</t>
  </si>
  <si>
    <t>součástí dodávky je krycí plech:</t>
  </si>
  <si>
    <t>R/01:3*3,51*5</t>
  </si>
  <si>
    <t>R/02:3*2,51*5</t>
  </si>
  <si>
    <t>998786201R00</t>
  </si>
  <si>
    <t xml:space="preserve">Přesun hmot pro čalounické úpravy, výšky do 6 m </t>
  </si>
  <si>
    <t>787</t>
  </si>
  <si>
    <t>Zasklívání</t>
  </si>
  <si>
    <t>787100812R00</t>
  </si>
  <si>
    <t xml:space="preserve">Vysklívání stěn - sklo profilové dvojité </t>
  </si>
  <si>
    <t>SÚ10-vybourání copilitových stěn :17,7*3,51</t>
  </si>
  <si>
    <t>6*2,57*2</t>
  </si>
  <si>
    <t>3,3*2,57</t>
  </si>
  <si>
    <t>998787202R00</t>
  </si>
  <si>
    <t xml:space="preserve">Přesun hmot pro zasklívání, výšky do 12 m </t>
  </si>
  <si>
    <t>M11</t>
  </si>
  <si>
    <t>Hromosvod</t>
  </si>
  <si>
    <t xml:space="preserve">Hromosvod viz samostatná příloha </t>
  </si>
  <si>
    <t>M21</t>
  </si>
  <si>
    <t>Elektromontáže</t>
  </si>
  <si>
    <t>220301021R0U</t>
  </si>
  <si>
    <t xml:space="preserve">Lišta elektroinstalační plast </t>
  </si>
  <si>
    <t>R/04:50</t>
  </si>
  <si>
    <t>M24</t>
  </si>
  <si>
    <t>Montáže vzduchotechnických zařízení</t>
  </si>
  <si>
    <t xml:space="preserve">Vzduchotechnika viz samostatná příloha </t>
  </si>
  <si>
    <t>M36</t>
  </si>
  <si>
    <t>Montáže měřících a regulačních zařízení</t>
  </si>
  <si>
    <t>Měření a regulace vč.přípojky NN viz samostatná příloha</t>
  </si>
  <si>
    <t>MVY</t>
  </si>
  <si>
    <t>SÚ04-zámk.nová</t>
  </si>
  <si>
    <t xml:space="preserve">Výměra zámkové dlažby-SÚ04 </t>
  </si>
  <si>
    <t>SÚ04-nahrazení zámkovou dlažbou vč.podsypu:2*1,325+13,125*(1,325+2,525)/2</t>
  </si>
  <si>
    <t>SÚ05-beton.nová</t>
  </si>
  <si>
    <t xml:space="preserve">Výměra betonové dlažby-SÚ05 </t>
  </si>
  <si>
    <t>SÚ05-nahrazení betonovou dlažbou vč.podsypu:(20,86+0,5+13,28)*0,5</t>
  </si>
  <si>
    <t>SÚ06-zámk.demon</t>
  </si>
  <si>
    <t xml:space="preserve">Výměra zámkové dlažby demontované-SÚ06 </t>
  </si>
  <si>
    <t>SÚ06-zpětná montáž zámkové dlažby vč.podsypu:11,7*0,5+4,2*(1,425-0,6)</t>
  </si>
  <si>
    <t>střZST1dem</t>
  </si>
  <si>
    <t xml:space="preserve">výměra střechy ZS-T1-dmtž původní střešní skladby </t>
  </si>
  <si>
    <t>22,23*12,38</t>
  </si>
  <si>
    <t>stř.ZS-T1navr</t>
  </si>
  <si>
    <t xml:space="preserve">výměra střechy ZS-T1-návrh nové střešní skladby </t>
  </si>
  <si>
    <t>střZST3dem</t>
  </si>
  <si>
    <t xml:space="preserve">výměra střechy ZS-T3-dmtž původní střešní skladby </t>
  </si>
  <si>
    <t>12,75*4,65/2+12,75*2,925/2</t>
  </si>
  <si>
    <t>-část zděné atiky tl.150mm:-(5,74-0,32+7,23)*0,15</t>
  </si>
  <si>
    <t>stř.ZS-T3navr</t>
  </si>
  <si>
    <t xml:space="preserve">výměra střechy ZS-T3-návrh nové střešní skladby </t>
  </si>
  <si>
    <t>zEPS/14</t>
  </si>
  <si>
    <t xml:space="preserve">výměra zateplení EPS/14 polystyren tl.140mm </t>
  </si>
  <si>
    <t>pohled jihovýchodní:(21-1,65)*6,475-6*3,51*2-3*3,51</t>
  </si>
  <si>
    <t>(23,13-20,86+1,65+0,45)*2,94</t>
  </si>
  <si>
    <t>(4,945-1,2)*2,7</t>
  </si>
  <si>
    <t xml:space="preserve">            severozápadní:23,13*6,475-12,375*0,865</t>
  </si>
  <si>
    <t>-6*2,57*2-3*2,57</t>
  </si>
  <si>
    <t>3,37*(3,03+1,61)-(1,06+1,76)*0,88-2,705*1,62</t>
  </si>
  <si>
    <t xml:space="preserve">            jihozápadní:13,56*6,475</t>
  </si>
  <si>
    <t>zMW/14</t>
  </si>
  <si>
    <t xml:space="preserve">výměra zateplení MW/14 minerální plsť tl.140mm </t>
  </si>
  <si>
    <t>pohled jihovýchodní:1,65*(3,81-0,275)-0,5*0,2+6,55*(0,3+1,05)/2</t>
  </si>
  <si>
    <t>1,2*2,925+0,7*0,45</t>
  </si>
  <si>
    <t>zXPS/10nad út</t>
  </si>
  <si>
    <t>výměra zateplení XPS/10-nad út extrudovaný polystyren tl.100mm</t>
  </si>
  <si>
    <t>pohled jihovýchodní:20,86*0,275</t>
  </si>
  <si>
    <t xml:space="preserve">            severozápadní:11,25*0,275+1,1*0,85+0,95*0,65</t>
  </si>
  <si>
    <t>(11,115-1,1-0,95)*(0,5+0,05)/2+1,06*0,88</t>
  </si>
  <si>
    <t xml:space="preserve">            jihozápadní:13,28*0,275</t>
  </si>
  <si>
    <t>zXPS/10pod út</t>
  </si>
  <si>
    <t>výměra zateplení XPS/10-pod út extrudovaný polystyren tl.100mm</t>
  </si>
  <si>
    <t>pohled jihovýchodní:20,86*0,725</t>
  </si>
  <si>
    <t xml:space="preserve">            severozápadní:11,25*0,725+1,1*0,15+0,95*0,35</t>
  </si>
  <si>
    <t>(11,115-1,1-0,95)*(0,5+0,95)/2</t>
  </si>
  <si>
    <t xml:space="preserve">            jihozápadní:13,28*0,725</t>
  </si>
  <si>
    <t>D96</t>
  </si>
  <si>
    <t>Přesuny suti a vybouraných hmot</t>
  </si>
  <si>
    <t>979990001R00</t>
  </si>
  <si>
    <t xml:space="preserve">Poplatek za skládku stavební suti </t>
  </si>
  <si>
    <t>142,9851</t>
  </si>
  <si>
    <t>-suť z asfalt.pásů:-(321,6*0,006+353,7606*0,01)</t>
  </si>
  <si>
    <t>979990121R00</t>
  </si>
  <si>
    <t xml:space="preserve">Poplatek za skládku suti - asfaltové pásy </t>
  </si>
  <si>
    <t>suť z asfalt.pásů:(321,6*0,006+353,7606*0,01)</t>
  </si>
  <si>
    <t>979011111R00</t>
  </si>
  <si>
    <t xml:space="preserve">Svislá doprava suti a vybour. hmot za 2.NP a 1.PP </t>
  </si>
  <si>
    <t>979011121R00</t>
  </si>
  <si>
    <t xml:space="preserve">Příplatek za každé další podlaží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</si>
  <si>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</si>
  <si>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</si>
  <si>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</si>
  <si>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</si>
  <si>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</si>
  <si>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</si>
  <si>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</si>
  <si>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</si>
  <si>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 xml:space="preserve">
</t>
  </si>
  <si>
    <t>Firma-podle výběrového řízení</t>
  </si>
  <si>
    <t>SŠ gastr.,hotel.a lesnictví,Bzenec</t>
  </si>
  <si>
    <t>ar.Tihelka-Starycha</t>
  </si>
  <si>
    <t>Zateplovací systém , fasáda, EPS F (příčně perforované izol.desky) tl.140 mm s omítkou sil. 3,2 kg/m2, lepidlo</t>
  </si>
  <si>
    <t>Zateplovací systém , fasáda, EPS F (příčně perforované izol.desky) tl.140 mm s omítkou sil. 3,2 kg/m2, lepidlo, zvýšená mechanická odolnost proti nárazu tělěsem - viz PD</t>
  </si>
  <si>
    <t>malby ostění a nadpraží u měněných otvorů, drobné zapravení, apod.</t>
  </si>
  <si>
    <t xml:space="preserve">výmalba navržené techn. m., zázemí kuchyně a schodiště </t>
  </si>
  <si>
    <t>v rozsahu stavebních úprav</t>
  </si>
  <si>
    <t>výměry - neoceňovat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</si>
</sst>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61">
    <font>
      <sz val="10"/>
      <name val="Arial CE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  <font>
      <sz val="8"/>
      <color indexed="53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 CE"/>
      <family val="2"/>
    </font>
    <font>
      <u val="single"/>
      <sz val="10"/>
      <color indexed="2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4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42" fillId="23" borderId="6" applyNumberFormat="0" applyFont="0" applyAlignment="0" applyProtection="0"/>
    <xf numFmtId="9" fontId="42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top"/>
    </xf>
    <xf numFmtId="0" fontId="3" fillId="0" borderId="10" xfId="0" applyFont="1" applyBorder="1" applyAlignment="1">
      <alignment horizontal="centerContinuous"/>
    </xf>
    <xf numFmtId="0" fontId="4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Continuous"/>
    </xf>
    <xf numFmtId="49" fontId="6" fillId="33" borderId="13" xfId="0" applyNumberFormat="1" applyFont="1" applyFill="1" applyBorder="1" applyAlignment="1">
      <alignment horizontal="left"/>
    </xf>
    <xf numFmtId="49" fontId="5" fillId="33" borderId="12" xfId="0" applyNumberFormat="1" applyFont="1" applyFill="1" applyBorder="1" applyAlignment="1">
      <alignment horizontal="centerContinuous"/>
    </xf>
    <xf numFmtId="0" fontId="5" fillId="0" borderId="14" xfId="0" applyFont="1" applyBorder="1" applyAlignment="1">
      <alignment/>
    </xf>
    <xf numFmtId="49" fontId="5" fillId="0" borderId="15" xfId="0" applyNumberFormat="1" applyFont="1" applyBorder="1" applyAlignment="1">
      <alignment horizontal="left"/>
    </xf>
    <xf numFmtId="0" fontId="3" fillId="0" borderId="16" xfId="0" applyFont="1" applyBorder="1" applyAlignment="1">
      <alignment/>
    </xf>
    <xf numFmtId="0" fontId="5" fillId="0" borderId="17" xfId="0" applyFont="1" applyBorder="1" applyAlignment="1">
      <alignment/>
    </xf>
    <xf numFmtId="49" fontId="5" fillId="0" borderId="18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4" fillId="0" borderId="16" xfId="0" applyFont="1" applyBorder="1" applyAlignment="1">
      <alignment/>
    </xf>
    <xf numFmtId="49" fontId="5" fillId="0" borderId="20" xfId="0" applyNumberFormat="1" applyFont="1" applyBorder="1" applyAlignment="1">
      <alignment horizontal="left"/>
    </xf>
    <xf numFmtId="49" fontId="4" fillId="33" borderId="16" xfId="0" applyNumberFormat="1" applyFont="1" applyFill="1" applyBorder="1" applyAlignment="1">
      <alignment/>
    </xf>
    <xf numFmtId="49" fontId="3" fillId="33" borderId="17" xfId="0" applyNumberFormat="1" applyFont="1" applyFill="1" applyBorder="1" applyAlignment="1">
      <alignment/>
    </xf>
    <xf numFmtId="49" fontId="4" fillId="33" borderId="18" xfId="0" applyNumberFormat="1" applyFont="1" applyFill="1" applyBorder="1" applyAlignment="1">
      <alignment/>
    </xf>
    <xf numFmtId="49" fontId="3" fillId="33" borderId="18" xfId="0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4" fillId="33" borderId="21" xfId="0" applyNumberFormat="1" applyFont="1" applyFill="1" applyBorder="1" applyAlignment="1">
      <alignment/>
    </xf>
    <xf numFmtId="49" fontId="3" fillId="33" borderId="22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49" fontId="3" fillId="33" borderId="0" xfId="0" applyNumberFormat="1" applyFont="1" applyFill="1" applyBorder="1" applyAlignment="1">
      <alignment/>
    </xf>
    <xf numFmtId="49" fontId="5" fillId="0" borderId="19" xfId="0" applyNumberFormat="1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4" fillId="33" borderId="29" xfId="0" applyFont="1" applyFill="1" applyBorder="1" applyAlignment="1">
      <alignment horizontal="left"/>
    </xf>
    <xf numFmtId="0" fontId="3" fillId="33" borderId="30" xfId="0" applyFont="1" applyFill="1" applyBorder="1" applyAlignment="1">
      <alignment horizontal="left"/>
    </xf>
    <xf numFmtId="0" fontId="3" fillId="33" borderId="31" xfId="0" applyFont="1" applyFill="1" applyBorder="1" applyAlignment="1">
      <alignment horizontal="centerContinuous"/>
    </xf>
    <xf numFmtId="0" fontId="4" fillId="33" borderId="30" xfId="0" applyFont="1" applyFill="1" applyBorder="1" applyAlignment="1">
      <alignment horizontal="centerContinuous"/>
    </xf>
    <xf numFmtId="0" fontId="3" fillId="33" borderId="30" xfId="0" applyFont="1" applyFill="1" applyBorder="1" applyAlignment="1">
      <alignment horizontal="centerContinuous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3" xfId="0" applyFont="1" applyBorder="1" applyAlignment="1">
      <alignment shrinkToFit="1"/>
    </xf>
    <xf numFmtId="0" fontId="3" fillId="0" borderId="3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3" fontId="3" fillId="0" borderId="38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165" fontId="3" fillId="0" borderId="48" xfId="0" applyNumberFormat="1" applyFont="1" applyBorder="1" applyAlignment="1">
      <alignment horizontal="right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165" fontId="3" fillId="0" borderId="17" xfId="0" applyNumberFormat="1" applyFont="1" applyBorder="1" applyAlignment="1">
      <alignment horizontal="right"/>
    </xf>
    <xf numFmtId="0" fontId="7" fillId="33" borderId="37" xfId="0" applyFont="1" applyFill="1" applyBorder="1" applyAlignment="1">
      <alignment/>
    </xf>
    <xf numFmtId="0" fontId="7" fillId="33" borderId="38" xfId="0" applyFont="1" applyFill="1" applyBorder="1" applyAlignment="1">
      <alignment/>
    </xf>
    <xf numFmtId="0" fontId="7" fillId="33" borderId="39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49" fontId="4" fillId="0" borderId="49" xfId="47" applyNumberFormat="1" applyFont="1" applyBorder="1">
      <alignment/>
      <protection/>
    </xf>
    <xf numFmtId="49" fontId="3" fillId="0" borderId="49" xfId="47" applyNumberFormat="1" applyFont="1" applyBorder="1">
      <alignment/>
      <protection/>
    </xf>
    <xf numFmtId="49" fontId="3" fillId="0" borderId="49" xfId="47" applyNumberFormat="1" applyFont="1" applyBorder="1" applyAlignment="1">
      <alignment horizontal="right"/>
      <protection/>
    </xf>
    <xf numFmtId="0" fontId="3" fillId="0" borderId="50" xfId="47" applyFont="1" applyBorder="1">
      <alignment/>
      <protection/>
    </xf>
    <xf numFmtId="49" fontId="3" fillId="0" borderId="49" xfId="0" applyNumberFormat="1" applyFont="1" applyBorder="1" applyAlignment="1">
      <alignment horizontal="left"/>
    </xf>
    <xf numFmtId="0" fontId="3" fillId="0" borderId="51" xfId="0" applyNumberFormat="1" applyFont="1" applyBorder="1" applyAlignment="1">
      <alignment/>
    </xf>
    <xf numFmtId="49" fontId="4" fillId="0" borderId="52" xfId="47" applyNumberFormat="1" applyFont="1" applyBorder="1">
      <alignment/>
      <protection/>
    </xf>
    <xf numFmtId="49" fontId="3" fillId="0" borderId="52" xfId="47" applyNumberFormat="1" applyFont="1" applyBorder="1">
      <alignment/>
      <protection/>
    </xf>
    <xf numFmtId="49" fontId="3" fillId="0" borderId="52" xfId="47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33" borderId="29" xfId="0" applyNumberFormat="1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53" xfId="0" applyFont="1" applyFill="1" applyBorder="1" applyAlignment="1">
      <alignment horizontal="center"/>
    </xf>
    <xf numFmtId="0" fontId="4" fillId="33" borderId="54" xfId="0" applyFont="1" applyFill="1" applyBorder="1" applyAlignment="1">
      <alignment horizontal="center"/>
    </xf>
    <xf numFmtId="0" fontId="4" fillId="33" borderId="55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3" fontId="3" fillId="0" borderId="43" xfId="0" applyNumberFormat="1" applyFont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3" fontId="4" fillId="33" borderId="31" xfId="0" applyNumberFormat="1" applyFont="1" applyFill="1" applyBorder="1" applyAlignment="1">
      <alignment/>
    </xf>
    <xf numFmtId="3" fontId="4" fillId="33" borderId="53" xfId="0" applyNumberFormat="1" applyFont="1" applyFill="1" applyBorder="1" applyAlignment="1">
      <alignment/>
    </xf>
    <xf numFmtId="3" fontId="4" fillId="33" borderId="54" xfId="0" applyNumberFormat="1" applyFont="1" applyFill="1" applyBorder="1" applyAlignment="1">
      <alignment/>
    </xf>
    <xf numFmtId="3" fontId="4" fillId="33" borderId="55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0" fontId="3" fillId="33" borderId="41" xfId="0" applyFont="1" applyFill="1" applyBorder="1" applyAlignment="1">
      <alignment/>
    </xf>
    <xf numFmtId="0" fontId="4" fillId="33" borderId="56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/>
    </xf>
    <xf numFmtId="4" fontId="6" fillId="33" borderId="13" xfId="0" applyNumberFormat="1" applyFont="1" applyFill="1" applyBorder="1" applyAlignment="1">
      <alignment horizontal="right"/>
    </xf>
    <xf numFmtId="4" fontId="6" fillId="33" borderId="41" xfId="0" applyNumberFormat="1" applyFont="1" applyFill="1" applyBorder="1" applyAlignment="1">
      <alignment horizontal="right"/>
    </xf>
    <xf numFmtId="0" fontId="3" fillId="0" borderId="25" xfId="0" applyFont="1" applyBorder="1" applyAlignment="1">
      <alignment/>
    </xf>
    <xf numFmtId="3" fontId="3" fillId="0" borderId="34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0" fontId="3" fillId="33" borderId="37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4" fontId="3" fillId="33" borderId="57" xfId="0" applyNumberFormat="1" applyFont="1" applyFill="1" applyBorder="1" applyAlignment="1">
      <alignment/>
    </xf>
    <xf numFmtId="4" fontId="3" fillId="33" borderId="37" xfId="0" applyNumberFormat="1" applyFont="1" applyFill="1" applyBorder="1" applyAlignment="1">
      <alignment/>
    </xf>
    <xf numFmtId="4" fontId="3" fillId="33" borderId="38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7">
      <alignment/>
      <protection/>
    </xf>
    <xf numFmtId="0" fontId="3" fillId="0" borderId="0" xfId="47" applyFont="1">
      <alignment/>
      <protection/>
    </xf>
    <xf numFmtId="0" fontId="13" fillId="0" borderId="0" xfId="47" applyFont="1" applyAlignment="1">
      <alignment horizontal="centerContinuous"/>
      <protection/>
    </xf>
    <xf numFmtId="0" fontId="14" fillId="0" borderId="0" xfId="47" applyFont="1" applyAlignment="1">
      <alignment horizontal="centerContinuous"/>
      <protection/>
    </xf>
    <xf numFmtId="0" fontId="14" fillId="0" borderId="0" xfId="47" applyFont="1" applyAlignment="1">
      <alignment horizontal="right"/>
      <protection/>
    </xf>
    <xf numFmtId="0" fontId="3" fillId="0" borderId="49" xfId="47" applyFont="1" applyBorder="1">
      <alignment/>
      <protection/>
    </xf>
    <xf numFmtId="0" fontId="5" fillId="0" borderId="50" xfId="47" applyFont="1" applyBorder="1" applyAlignment="1">
      <alignment horizontal="right"/>
      <protection/>
    </xf>
    <xf numFmtId="49" fontId="3" fillId="0" borderId="49" xfId="47" applyNumberFormat="1" applyFont="1" applyBorder="1" applyAlignment="1">
      <alignment horizontal="left"/>
      <protection/>
    </xf>
    <xf numFmtId="0" fontId="3" fillId="0" borderId="51" xfId="47" applyFont="1" applyBorder="1">
      <alignment/>
      <protection/>
    </xf>
    <xf numFmtId="0" fontId="3" fillId="0" borderId="52" xfId="47" applyFont="1" applyBorder="1">
      <alignment/>
      <protection/>
    </xf>
    <xf numFmtId="0" fontId="5" fillId="0" borderId="0" xfId="47" applyFont="1">
      <alignment/>
      <protection/>
    </xf>
    <xf numFmtId="0" fontId="3" fillId="0" borderId="0" xfId="47" applyFont="1" applyAlignment="1">
      <alignment horizontal="right"/>
      <protection/>
    </xf>
    <xf numFmtId="0" fontId="3" fillId="0" borderId="0" xfId="47" applyFont="1" applyAlignment="1">
      <alignment/>
      <protection/>
    </xf>
    <xf numFmtId="49" fontId="5" fillId="33" borderId="19" xfId="47" applyNumberFormat="1" applyFont="1" applyFill="1" applyBorder="1">
      <alignment/>
      <protection/>
    </xf>
    <xf numFmtId="0" fontId="5" fillId="33" borderId="17" xfId="47" applyFont="1" applyFill="1" applyBorder="1" applyAlignment="1">
      <alignment horizontal="center"/>
      <protection/>
    </xf>
    <xf numFmtId="0" fontId="5" fillId="33" borderId="17" xfId="47" applyNumberFormat="1" applyFont="1" applyFill="1" applyBorder="1" applyAlignment="1">
      <alignment horizontal="center"/>
      <protection/>
    </xf>
    <xf numFmtId="0" fontId="5" fillId="33" borderId="19" xfId="47" applyFont="1" applyFill="1" applyBorder="1" applyAlignment="1">
      <alignment horizontal="center"/>
      <protection/>
    </xf>
    <xf numFmtId="0" fontId="4" fillId="0" borderId="58" xfId="47" applyFont="1" applyBorder="1" applyAlignment="1">
      <alignment horizontal="center"/>
      <protection/>
    </xf>
    <xf numFmtId="49" fontId="4" fillId="0" borderId="58" xfId="47" applyNumberFormat="1" applyFont="1" applyBorder="1" applyAlignment="1">
      <alignment horizontal="left"/>
      <protection/>
    </xf>
    <xf numFmtId="0" fontId="4" fillId="0" borderId="59" xfId="47" applyFont="1" applyBorder="1">
      <alignment/>
      <protection/>
    </xf>
    <xf numFmtId="0" fontId="3" fillId="0" borderId="18" xfId="47" applyFont="1" applyBorder="1" applyAlignment="1">
      <alignment horizontal="center"/>
      <protection/>
    </xf>
    <xf numFmtId="0" fontId="3" fillId="0" borderId="18" xfId="47" applyNumberFormat="1" applyFont="1" applyBorder="1" applyAlignment="1">
      <alignment horizontal="right"/>
      <protection/>
    </xf>
    <xf numFmtId="0" fontId="3" fillId="0" borderId="17" xfId="47" applyNumberFormat="1" applyFont="1" applyBorder="1">
      <alignment/>
      <protection/>
    </xf>
    <xf numFmtId="0" fontId="0" fillId="0" borderId="0" xfId="47" applyNumberFormat="1">
      <alignment/>
      <protection/>
    </xf>
    <xf numFmtId="0" fontId="15" fillId="0" borderId="0" xfId="47" applyFont="1">
      <alignment/>
      <protection/>
    </xf>
    <xf numFmtId="0" fontId="16" fillId="0" borderId="60" xfId="47" applyFont="1" applyBorder="1" applyAlignment="1">
      <alignment horizontal="center" vertical="top"/>
      <protection/>
    </xf>
    <xf numFmtId="49" fontId="16" fillId="0" borderId="60" xfId="47" applyNumberFormat="1" applyFont="1" applyBorder="1" applyAlignment="1">
      <alignment horizontal="left" vertical="top"/>
      <protection/>
    </xf>
    <xf numFmtId="0" fontId="16" fillId="0" borderId="60" xfId="47" applyFont="1" applyBorder="1" applyAlignment="1">
      <alignment vertical="top" wrapText="1"/>
      <protection/>
    </xf>
    <xf numFmtId="49" fontId="16" fillId="0" borderId="60" xfId="47" applyNumberFormat="1" applyFont="1" applyBorder="1" applyAlignment="1">
      <alignment horizontal="center" shrinkToFit="1"/>
      <protection/>
    </xf>
    <xf numFmtId="4" fontId="16" fillId="0" borderId="60" xfId="47" applyNumberFormat="1" applyFont="1" applyBorder="1" applyAlignment="1">
      <alignment horizontal="right"/>
      <protection/>
    </xf>
    <xf numFmtId="4" fontId="16" fillId="0" borderId="60" xfId="47" applyNumberFormat="1" applyFont="1" applyBorder="1">
      <alignment/>
      <protection/>
    </xf>
    <xf numFmtId="0" fontId="5" fillId="0" borderId="58" xfId="47" applyFont="1" applyBorder="1" applyAlignment="1">
      <alignment horizontal="center"/>
      <protection/>
    </xf>
    <xf numFmtId="0" fontId="17" fillId="0" borderId="0" xfId="47" applyFont="1" applyAlignment="1">
      <alignment wrapText="1"/>
      <protection/>
    </xf>
    <xf numFmtId="49" fontId="5" fillId="0" borderId="58" xfId="47" applyNumberFormat="1" applyFont="1" applyBorder="1" applyAlignment="1">
      <alignment horizontal="right"/>
      <protection/>
    </xf>
    <xf numFmtId="4" fontId="18" fillId="34" borderId="61" xfId="47" applyNumberFormat="1" applyFont="1" applyFill="1" applyBorder="1" applyAlignment="1">
      <alignment horizontal="right" wrapText="1"/>
      <protection/>
    </xf>
    <xf numFmtId="0" fontId="18" fillId="34" borderId="42" xfId="47" applyFont="1" applyFill="1" applyBorder="1" applyAlignment="1">
      <alignment horizontal="left" wrapText="1"/>
      <protection/>
    </xf>
    <xf numFmtId="0" fontId="18" fillId="0" borderId="22" xfId="0" applyFont="1" applyBorder="1" applyAlignment="1">
      <alignment horizontal="right"/>
    </xf>
    <xf numFmtId="0" fontId="3" fillId="33" borderId="19" xfId="47" applyFont="1" applyFill="1" applyBorder="1" applyAlignment="1">
      <alignment horizontal="center"/>
      <protection/>
    </xf>
    <xf numFmtId="49" fontId="20" fillId="33" borderId="19" xfId="47" applyNumberFormat="1" applyFont="1" applyFill="1" applyBorder="1" applyAlignment="1">
      <alignment horizontal="left"/>
      <protection/>
    </xf>
    <xf numFmtId="0" fontId="20" fillId="33" borderId="59" xfId="47" applyFont="1" applyFill="1" applyBorder="1">
      <alignment/>
      <protection/>
    </xf>
    <xf numFmtId="0" fontId="3" fillId="33" borderId="18" xfId="47" applyFont="1" applyFill="1" applyBorder="1" applyAlignment="1">
      <alignment horizontal="center"/>
      <protection/>
    </xf>
    <xf numFmtId="4" fontId="3" fillId="33" borderId="18" xfId="47" applyNumberFormat="1" applyFont="1" applyFill="1" applyBorder="1" applyAlignment="1">
      <alignment horizontal="right"/>
      <protection/>
    </xf>
    <xf numFmtId="4" fontId="3" fillId="33" borderId="17" xfId="47" applyNumberFormat="1" applyFont="1" applyFill="1" applyBorder="1" applyAlignment="1">
      <alignment horizontal="right"/>
      <protection/>
    </xf>
    <xf numFmtId="4" fontId="4" fillId="33" borderId="19" xfId="47" applyNumberFormat="1" applyFont="1" applyFill="1" applyBorder="1">
      <alignment/>
      <protection/>
    </xf>
    <xf numFmtId="3" fontId="0" fillId="0" borderId="0" xfId="47" applyNumberFormat="1">
      <alignment/>
      <protection/>
    </xf>
    <xf numFmtId="0" fontId="0" fillId="0" borderId="0" xfId="47" applyBorder="1">
      <alignment/>
      <protection/>
    </xf>
    <xf numFmtId="0" fontId="21" fillId="0" borderId="0" xfId="47" applyFont="1" applyAlignment="1">
      <alignment/>
      <protection/>
    </xf>
    <xf numFmtId="0" fontId="0" fillId="0" borderId="0" xfId="47" applyAlignment="1">
      <alignment horizontal="right"/>
      <protection/>
    </xf>
    <xf numFmtId="0" fontId="22" fillId="0" borderId="0" xfId="47" applyFont="1" applyBorder="1">
      <alignment/>
      <protection/>
    </xf>
    <xf numFmtId="3" fontId="22" fillId="0" borderId="0" xfId="47" applyNumberFormat="1" applyFont="1" applyBorder="1" applyAlignment="1">
      <alignment horizontal="right"/>
      <protection/>
    </xf>
    <xf numFmtId="4" fontId="22" fillId="0" borderId="0" xfId="47" applyNumberFormat="1" applyFont="1" applyBorder="1">
      <alignment/>
      <protection/>
    </xf>
    <xf numFmtId="0" fontId="21" fillId="0" borderId="0" xfId="47" applyFont="1" applyBorder="1" applyAlignment="1">
      <alignment/>
      <protection/>
    </xf>
    <xf numFmtId="0" fontId="0" fillId="0" borderId="0" xfId="47" applyBorder="1" applyAlignment="1">
      <alignment horizontal="right"/>
      <protection/>
    </xf>
    <xf numFmtId="49" fontId="5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58" xfId="0" applyNumberFormat="1" applyFont="1" applyBorder="1" applyAlignment="1">
      <alignment/>
    </xf>
    <xf numFmtId="3" fontId="3" fillId="0" borderId="62" xfId="0" applyNumberFormat="1" applyFont="1" applyBorder="1" applyAlignment="1">
      <alignment/>
    </xf>
    <xf numFmtId="4" fontId="23" fillId="34" borderId="61" xfId="47" applyNumberFormat="1" applyFont="1" applyFill="1" applyBorder="1" applyAlignment="1">
      <alignment horizontal="right" wrapText="1"/>
      <protection/>
    </xf>
    <xf numFmtId="3" fontId="17" fillId="0" borderId="0" xfId="47" applyNumberFormat="1" applyFont="1" applyAlignment="1">
      <alignment wrapText="1"/>
      <protection/>
    </xf>
    <xf numFmtId="49" fontId="16" fillId="35" borderId="60" xfId="47" applyNumberFormat="1" applyFont="1" applyFill="1" applyBorder="1" applyAlignment="1">
      <alignment horizontal="left" vertical="top"/>
      <protection/>
    </xf>
    <xf numFmtId="0" fontId="16" fillId="35" borderId="60" xfId="47" applyFont="1" applyFill="1" applyBorder="1" applyAlignment="1">
      <alignment vertical="top" wrapText="1"/>
      <protection/>
    </xf>
    <xf numFmtId="49" fontId="16" fillId="35" borderId="60" xfId="47" applyNumberFormat="1" applyFont="1" applyFill="1" applyBorder="1" applyAlignment="1">
      <alignment horizontal="center" shrinkToFit="1"/>
      <protection/>
    </xf>
    <xf numFmtId="0" fontId="18" fillId="34" borderId="0" xfId="47" applyFont="1" applyFill="1" applyBorder="1" applyAlignment="1">
      <alignment horizontal="left" wrapText="1"/>
      <protection/>
    </xf>
    <xf numFmtId="0" fontId="5" fillId="0" borderId="19" xfId="0" applyFont="1" applyBorder="1" applyAlignment="1">
      <alignment horizontal="left"/>
    </xf>
    <xf numFmtId="0" fontId="5" fillId="0" borderId="59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3" fillId="0" borderId="37" xfId="0" applyFont="1" applyBorder="1" applyAlignment="1">
      <alignment horizontal="center" shrinkToFit="1"/>
    </xf>
    <xf numFmtId="0" fontId="3" fillId="0" borderId="39" xfId="0" applyFont="1" applyBorder="1" applyAlignment="1">
      <alignment horizontal="center" shrinkToFit="1"/>
    </xf>
    <xf numFmtId="166" fontId="3" fillId="0" borderId="59" xfId="0" applyNumberFormat="1" applyFont="1" applyBorder="1" applyAlignment="1">
      <alignment horizontal="right" indent="2"/>
    </xf>
    <xf numFmtId="166" fontId="3" fillId="0" borderId="24" xfId="0" applyNumberFormat="1" applyFont="1" applyBorder="1" applyAlignment="1">
      <alignment horizontal="right" indent="2"/>
    </xf>
    <xf numFmtId="166" fontId="7" fillId="33" borderId="63" xfId="0" applyNumberFormat="1" applyFont="1" applyFill="1" applyBorder="1" applyAlignment="1">
      <alignment horizontal="right" indent="2"/>
    </xf>
    <xf numFmtId="166" fontId="7" fillId="33" borderId="57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3" fillId="0" borderId="64" xfId="47" applyFont="1" applyBorder="1" applyAlignment="1">
      <alignment horizontal="center"/>
      <protection/>
    </xf>
    <xf numFmtId="0" fontId="3" fillId="0" borderId="65" xfId="47" applyFont="1" applyBorder="1" applyAlignment="1">
      <alignment horizontal="center"/>
      <protection/>
    </xf>
    <xf numFmtId="0" fontId="3" fillId="0" borderId="66" xfId="47" applyFont="1" applyBorder="1" applyAlignment="1">
      <alignment horizontal="center"/>
      <protection/>
    </xf>
    <xf numFmtId="0" fontId="3" fillId="0" borderId="67" xfId="47" applyFont="1" applyBorder="1" applyAlignment="1">
      <alignment horizontal="center"/>
      <protection/>
    </xf>
    <xf numFmtId="0" fontId="3" fillId="0" borderId="68" xfId="47" applyFont="1" applyBorder="1" applyAlignment="1">
      <alignment horizontal="left"/>
      <protection/>
    </xf>
    <xf numFmtId="0" fontId="3" fillId="0" borderId="52" xfId="47" applyFont="1" applyBorder="1" applyAlignment="1">
      <alignment horizontal="left"/>
      <protection/>
    </xf>
    <xf numFmtId="0" fontId="3" fillId="0" borderId="69" xfId="47" applyFont="1" applyBorder="1" applyAlignment="1">
      <alignment horizontal="left"/>
      <protection/>
    </xf>
    <xf numFmtId="3" fontId="4" fillId="33" borderId="38" xfId="0" applyNumberFormat="1" applyFont="1" applyFill="1" applyBorder="1" applyAlignment="1">
      <alignment horizontal="right"/>
    </xf>
    <xf numFmtId="3" fontId="4" fillId="33" borderId="57" xfId="0" applyNumberFormat="1" applyFont="1" applyFill="1" applyBorder="1" applyAlignment="1">
      <alignment horizontal="right"/>
    </xf>
    <xf numFmtId="49" fontId="18" fillId="34" borderId="70" xfId="47" applyNumberFormat="1" applyFont="1" applyFill="1" applyBorder="1" applyAlignment="1">
      <alignment horizontal="left" wrapText="1"/>
      <protection/>
    </xf>
    <xf numFmtId="49" fontId="19" fillId="0" borderId="71" xfId="0" applyNumberFormat="1" applyFont="1" applyBorder="1" applyAlignment="1">
      <alignment horizontal="left" wrapText="1"/>
    </xf>
    <xf numFmtId="0" fontId="12" fillId="0" borderId="0" xfId="47" applyFont="1" applyAlignment="1">
      <alignment horizontal="center"/>
      <protection/>
    </xf>
    <xf numFmtId="49" fontId="3" fillId="0" borderId="66" xfId="47" applyNumberFormat="1" applyFont="1" applyBorder="1" applyAlignment="1">
      <alignment horizontal="center"/>
      <protection/>
    </xf>
    <xf numFmtId="0" fontId="3" fillId="0" borderId="68" xfId="47" applyFont="1" applyBorder="1" applyAlignment="1">
      <alignment horizontal="center" shrinkToFit="1"/>
      <protection/>
    </xf>
    <xf numFmtId="0" fontId="3" fillId="0" borderId="52" xfId="47" applyFont="1" applyBorder="1" applyAlignment="1">
      <alignment horizontal="center" shrinkToFit="1"/>
      <protection/>
    </xf>
    <xf numFmtId="0" fontId="3" fillId="0" borderId="69" xfId="47" applyFont="1" applyBorder="1" applyAlignment="1">
      <alignment horizontal="center" shrinkToFit="1"/>
      <protection/>
    </xf>
    <xf numFmtId="49" fontId="23" fillId="34" borderId="70" xfId="47" applyNumberFormat="1" applyFont="1" applyFill="1" applyBorder="1" applyAlignment="1">
      <alignment horizontal="left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77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00002699</v>
      </c>
      <c r="D2" s="5" t="str">
        <f>Rekapitulace!G2</f>
        <v>SŠ gastro,hotel.+lesnic.Bzenec - Revitalizace-SO 0</v>
      </c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75" customHeight="1">
      <c r="A5" s="17" t="s">
        <v>81</v>
      </c>
      <c r="B5" s="18"/>
      <c r="C5" s="19" t="s">
        <v>82</v>
      </c>
      <c r="D5" s="20"/>
      <c r="E5" s="18"/>
      <c r="F5" s="13" t="s">
        <v>6</v>
      </c>
      <c r="G5" s="14"/>
    </row>
    <row r="6" spans="1:15" ht="12.7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75" customHeight="1">
      <c r="A7" s="24" t="s">
        <v>79</v>
      </c>
      <c r="B7" s="25"/>
      <c r="C7" s="26" t="s">
        <v>80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3"/>
      <c r="C8" s="209" t="s">
        <v>1021</v>
      </c>
      <c r="D8" s="209"/>
      <c r="E8" s="210"/>
      <c r="F8" s="30" t="s">
        <v>12</v>
      </c>
      <c r="G8" s="31"/>
      <c r="H8" s="32"/>
      <c r="I8" s="33"/>
    </row>
    <row r="9" spans="1:8" ht="12.75">
      <c r="A9" s="29" t="s">
        <v>13</v>
      </c>
      <c r="B9" s="13"/>
      <c r="C9" s="209" t="str">
        <f>Projektant</f>
        <v>ar.Tihelka-Starycha</v>
      </c>
      <c r="D9" s="209"/>
      <c r="E9" s="210"/>
      <c r="F9" s="13"/>
      <c r="G9" s="34"/>
      <c r="H9" s="35"/>
    </row>
    <row r="10" spans="1:8" ht="12.75">
      <c r="A10" s="29" t="s">
        <v>14</v>
      </c>
      <c r="B10" s="13"/>
      <c r="C10" s="209" t="s">
        <v>1020</v>
      </c>
      <c r="D10" s="209"/>
      <c r="E10" s="209"/>
      <c r="F10" s="36"/>
      <c r="G10" s="37"/>
      <c r="H10" s="38"/>
    </row>
    <row r="11" spans="1:57" ht="13.5" customHeight="1">
      <c r="A11" s="29" t="s">
        <v>15</v>
      </c>
      <c r="B11" s="13"/>
      <c r="C11" s="209" t="s">
        <v>1019</v>
      </c>
      <c r="D11" s="209"/>
      <c r="E11" s="209"/>
      <c r="F11" s="39" t="s">
        <v>16</v>
      </c>
      <c r="G11" s="40"/>
      <c r="H11" s="35"/>
      <c r="BA11" s="41"/>
      <c r="BB11" s="41"/>
      <c r="BC11" s="41"/>
      <c r="BD11" s="41"/>
      <c r="BE11" s="41"/>
    </row>
    <row r="12" spans="1:8" ht="12.75" customHeight="1">
      <c r="A12" s="42" t="s">
        <v>17</v>
      </c>
      <c r="B12" s="10"/>
      <c r="C12" s="211"/>
      <c r="D12" s="211"/>
      <c r="E12" s="211"/>
      <c r="F12" s="43" t="s">
        <v>18</v>
      </c>
      <c r="G12" s="44"/>
      <c r="H12" s="35"/>
    </row>
    <row r="13" spans="1:8" ht="28.5" customHeight="1" thickBot="1">
      <c r="A13" s="45" t="s">
        <v>19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20</v>
      </c>
      <c r="B14" s="50"/>
      <c r="C14" s="51"/>
      <c r="D14" s="52" t="s">
        <v>21</v>
      </c>
      <c r="E14" s="53"/>
      <c r="F14" s="53"/>
      <c r="G14" s="51"/>
    </row>
    <row r="15" spans="1:7" ht="15.75" customHeight="1">
      <c r="A15" s="54"/>
      <c r="B15" s="55" t="s">
        <v>22</v>
      </c>
      <c r="C15" s="56">
        <f>HSV</f>
        <v>0</v>
      </c>
      <c r="D15" s="57">
        <f>Rekapitulace!A43</f>
        <v>0</v>
      </c>
      <c r="E15" s="58"/>
      <c r="F15" s="59"/>
      <c r="G15" s="56">
        <f>Rekapitulace!I43</f>
        <v>0</v>
      </c>
    </row>
    <row r="16" spans="1:7" ht="15.75" customHeight="1">
      <c r="A16" s="54" t="s">
        <v>23</v>
      </c>
      <c r="B16" s="55" t="s">
        <v>24</v>
      </c>
      <c r="C16" s="56">
        <f>PSV</f>
        <v>0</v>
      </c>
      <c r="D16" s="9">
        <f>Rekapitulace!A44</f>
        <v>0</v>
      </c>
      <c r="E16" s="60"/>
      <c r="F16" s="61"/>
      <c r="G16" s="56">
        <f>Rekapitulace!I44</f>
        <v>0</v>
      </c>
    </row>
    <row r="17" spans="1:7" ht="15.75" customHeight="1">
      <c r="A17" s="54" t="s">
        <v>25</v>
      </c>
      <c r="B17" s="55" t="s">
        <v>26</v>
      </c>
      <c r="C17" s="56">
        <f>Mont</f>
        <v>0</v>
      </c>
      <c r="D17" s="9"/>
      <c r="E17" s="60"/>
      <c r="F17" s="61"/>
      <c r="G17" s="56"/>
    </row>
    <row r="18" spans="1:7" ht="15.75" customHeight="1">
      <c r="A18" s="62" t="s">
        <v>27</v>
      </c>
      <c r="B18" s="63" t="s">
        <v>28</v>
      </c>
      <c r="C18" s="56">
        <f>Dodavka</f>
        <v>0</v>
      </c>
      <c r="D18" s="9"/>
      <c r="E18" s="60"/>
      <c r="F18" s="61"/>
      <c r="G18" s="56"/>
    </row>
    <row r="19" spans="1:7" ht="15.75" customHeight="1">
      <c r="A19" s="64" t="s">
        <v>29</v>
      </c>
      <c r="B19" s="55"/>
      <c r="C19" s="56">
        <f>SUM(C15:C18)</f>
        <v>0</v>
      </c>
      <c r="D19" s="9"/>
      <c r="E19" s="60"/>
      <c r="F19" s="61"/>
      <c r="G19" s="56"/>
    </row>
    <row r="20" spans="1:7" ht="15.75" customHeight="1">
      <c r="A20" s="64"/>
      <c r="B20" s="55"/>
      <c r="C20" s="56"/>
      <c r="D20" s="9"/>
      <c r="E20" s="60"/>
      <c r="F20" s="61"/>
      <c r="G20" s="56"/>
    </row>
    <row r="21" spans="1:7" ht="15.75" customHeight="1">
      <c r="A21" s="64" t="s">
        <v>30</v>
      </c>
      <c r="B21" s="55"/>
      <c r="C21" s="56">
        <f>HZS</f>
        <v>0</v>
      </c>
      <c r="D21" s="9"/>
      <c r="E21" s="60"/>
      <c r="F21" s="61"/>
      <c r="G21" s="56"/>
    </row>
    <row r="22" spans="1:7" ht="15.75" customHeight="1">
      <c r="A22" s="65" t="s">
        <v>31</v>
      </c>
      <c r="B22" s="66"/>
      <c r="C22" s="56">
        <f>C19+C21</f>
        <v>0</v>
      </c>
      <c r="D22" s="9" t="s">
        <v>32</v>
      </c>
      <c r="E22" s="60"/>
      <c r="F22" s="61"/>
      <c r="G22" s="56">
        <f>G23-SUM(G15:G21)</f>
        <v>0</v>
      </c>
    </row>
    <row r="23" spans="1:7" ht="15.75" customHeight="1" thickBot="1">
      <c r="A23" s="212" t="s">
        <v>33</v>
      </c>
      <c r="B23" s="213"/>
      <c r="C23" s="67">
        <f>C22+G23</f>
        <v>0</v>
      </c>
      <c r="D23" s="68" t="s">
        <v>34</v>
      </c>
      <c r="E23" s="69"/>
      <c r="F23" s="70"/>
      <c r="G23" s="56">
        <f>VRN</f>
        <v>0</v>
      </c>
    </row>
    <row r="24" spans="1:7" ht="12.75">
      <c r="A24" s="71" t="s">
        <v>35</v>
      </c>
      <c r="B24" s="72"/>
      <c r="C24" s="73"/>
      <c r="D24" s="72" t="s">
        <v>36</v>
      </c>
      <c r="E24" s="72"/>
      <c r="F24" s="74" t="s">
        <v>37</v>
      </c>
      <c r="G24" s="75"/>
    </row>
    <row r="25" spans="1:7" ht="12.75">
      <c r="A25" s="65" t="s">
        <v>38</v>
      </c>
      <c r="B25" s="66"/>
      <c r="C25" s="76"/>
      <c r="D25" s="66" t="s">
        <v>38</v>
      </c>
      <c r="E25" s="77"/>
      <c r="F25" s="78" t="s">
        <v>38</v>
      </c>
      <c r="G25" s="79"/>
    </row>
    <row r="26" spans="1:7" ht="37.5" customHeight="1">
      <c r="A26" s="65" t="s">
        <v>39</v>
      </c>
      <c r="B26" s="80"/>
      <c r="C26" s="76"/>
      <c r="D26" s="66" t="s">
        <v>39</v>
      </c>
      <c r="E26" s="77"/>
      <c r="F26" s="78" t="s">
        <v>39</v>
      </c>
      <c r="G26" s="79"/>
    </row>
    <row r="27" spans="1:7" ht="12.75">
      <c r="A27" s="65"/>
      <c r="B27" s="81"/>
      <c r="C27" s="76"/>
      <c r="D27" s="66"/>
      <c r="E27" s="77"/>
      <c r="F27" s="78"/>
      <c r="G27" s="79"/>
    </row>
    <row r="28" spans="1:7" ht="12.75">
      <c r="A28" s="65" t="s">
        <v>40</v>
      </c>
      <c r="B28" s="66"/>
      <c r="C28" s="76"/>
      <c r="D28" s="78" t="s">
        <v>41</v>
      </c>
      <c r="E28" s="76"/>
      <c r="F28" s="82" t="s">
        <v>41</v>
      </c>
      <c r="G28" s="79"/>
    </row>
    <row r="29" spans="1:7" ht="69" customHeight="1">
      <c r="A29" s="65"/>
      <c r="B29" s="66"/>
      <c r="C29" s="83"/>
      <c r="D29" s="84"/>
      <c r="E29" s="83"/>
      <c r="F29" s="66"/>
      <c r="G29" s="79"/>
    </row>
    <row r="30" spans="1:7" ht="12.75">
      <c r="A30" s="85" t="s">
        <v>42</v>
      </c>
      <c r="B30" s="86"/>
      <c r="C30" s="87">
        <v>21</v>
      </c>
      <c r="D30" s="86" t="s">
        <v>43</v>
      </c>
      <c r="E30" s="88"/>
      <c r="F30" s="214">
        <f>C23-F32</f>
        <v>0</v>
      </c>
      <c r="G30" s="215"/>
    </row>
    <row r="31" spans="1:7" ht="12.75">
      <c r="A31" s="85" t="s">
        <v>44</v>
      </c>
      <c r="B31" s="86"/>
      <c r="C31" s="87">
        <f>SazbaDPH1</f>
        <v>21</v>
      </c>
      <c r="D31" s="86" t="s">
        <v>45</v>
      </c>
      <c r="E31" s="88"/>
      <c r="F31" s="214">
        <f>ROUND(PRODUCT(F30,C31/100),0)</f>
        <v>0</v>
      </c>
      <c r="G31" s="215"/>
    </row>
    <row r="32" spans="1:7" ht="12.75">
      <c r="A32" s="85" t="s">
        <v>42</v>
      </c>
      <c r="B32" s="86"/>
      <c r="C32" s="87">
        <v>0</v>
      </c>
      <c r="D32" s="86" t="s">
        <v>45</v>
      </c>
      <c r="E32" s="88"/>
      <c r="F32" s="214">
        <v>0</v>
      </c>
      <c r="G32" s="215"/>
    </row>
    <row r="33" spans="1:7" ht="12.75">
      <c r="A33" s="85" t="s">
        <v>44</v>
      </c>
      <c r="B33" s="89"/>
      <c r="C33" s="90">
        <f>SazbaDPH2</f>
        <v>0</v>
      </c>
      <c r="D33" s="86" t="s">
        <v>45</v>
      </c>
      <c r="E33" s="61"/>
      <c r="F33" s="214">
        <f>ROUND(PRODUCT(F32,C33/100),0)</f>
        <v>0</v>
      </c>
      <c r="G33" s="215"/>
    </row>
    <row r="34" spans="1:7" s="94" customFormat="1" ht="19.5" customHeight="1" thickBot="1">
      <c r="A34" s="91" t="s">
        <v>46</v>
      </c>
      <c r="B34" s="92"/>
      <c r="C34" s="92"/>
      <c r="D34" s="92"/>
      <c r="E34" s="93"/>
      <c r="F34" s="216">
        <f>ROUND(SUM(F30:F33),0)</f>
        <v>0</v>
      </c>
      <c r="G34" s="217"/>
    </row>
    <row r="36" spans="1:8" ht="12.75">
      <c r="A36" s="95" t="s">
        <v>47</v>
      </c>
      <c r="B36" s="95"/>
      <c r="C36" s="95"/>
      <c r="D36" s="95"/>
      <c r="E36" s="95"/>
      <c r="F36" s="95"/>
      <c r="G36" s="95"/>
      <c r="H36" t="s">
        <v>5</v>
      </c>
    </row>
    <row r="37" spans="1:8" ht="14.25" customHeight="1">
      <c r="A37" s="95"/>
      <c r="B37" s="218" t="s">
        <v>1018</v>
      </c>
      <c r="C37" s="218"/>
      <c r="D37" s="218"/>
      <c r="E37" s="218"/>
      <c r="F37" s="218"/>
      <c r="G37" s="218"/>
      <c r="H37" t="s">
        <v>5</v>
      </c>
    </row>
    <row r="38" spans="1:8" ht="12.75" customHeight="1">
      <c r="A38" s="96"/>
      <c r="B38" s="218"/>
      <c r="C38" s="218"/>
      <c r="D38" s="218"/>
      <c r="E38" s="218"/>
      <c r="F38" s="218"/>
      <c r="G38" s="218"/>
      <c r="H38" t="s">
        <v>5</v>
      </c>
    </row>
    <row r="39" spans="1:8" ht="12.75">
      <c r="A39" s="96"/>
      <c r="B39" s="218"/>
      <c r="C39" s="218"/>
      <c r="D39" s="218"/>
      <c r="E39" s="218"/>
      <c r="F39" s="218"/>
      <c r="G39" s="218"/>
      <c r="H39" t="s">
        <v>5</v>
      </c>
    </row>
    <row r="40" spans="1:8" ht="12.75">
      <c r="A40" s="96"/>
      <c r="B40" s="218"/>
      <c r="C40" s="218"/>
      <c r="D40" s="218"/>
      <c r="E40" s="218"/>
      <c r="F40" s="218"/>
      <c r="G40" s="218"/>
      <c r="H40" t="s">
        <v>5</v>
      </c>
    </row>
    <row r="41" spans="1:8" ht="12.75">
      <c r="A41" s="96"/>
      <c r="B41" s="218"/>
      <c r="C41" s="218"/>
      <c r="D41" s="218"/>
      <c r="E41" s="218"/>
      <c r="F41" s="218"/>
      <c r="G41" s="218"/>
      <c r="H41" t="s">
        <v>5</v>
      </c>
    </row>
    <row r="42" spans="1:8" ht="12.75">
      <c r="A42" s="96"/>
      <c r="B42" s="218"/>
      <c r="C42" s="218"/>
      <c r="D42" s="218"/>
      <c r="E42" s="218"/>
      <c r="F42" s="218"/>
      <c r="G42" s="218"/>
      <c r="H42" t="s">
        <v>5</v>
      </c>
    </row>
    <row r="43" spans="1:8" ht="12.75">
      <c r="A43" s="96"/>
      <c r="B43" s="218"/>
      <c r="C43" s="218"/>
      <c r="D43" s="218"/>
      <c r="E43" s="218"/>
      <c r="F43" s="218"/>
      <c r="G43" s="218"/>
      <c r="H43" t="s">
        <v>5</v>
      </c>
    </row>
    <row r="44" spans="1:8" ht="12.75">
      <c r="A44" s="96"/>
      <c r="B44" s="218"/>
      <c r="C44" s="218"/>
      <c r="D44" s="218"/>
      <c r="E44" s="218"/>
      <c r="F44" s="218"/>
      <c r="G44" s="218"/>
      <c r="H44" t="s">
        <v>5</v>
      </c>
    </row>
    <row r="45" spans="1:8" ht="0.75" customHeight="1">
      <c r="A45" s="96"/>
      <c r="B45" s="218"/>
      <c r="C45" s="218"/>
      <c r="D45" s="218"/>
      <c r="E45" s="218"/>
      <c r="F45" s="218"/>
      <c r="G45" s="218"/>
      <c r="H45" t="s">
        <v>5</v>
      </c>
    </row>
    <row r="46" spans="2:7" ht="12.75">
      <c r="B46" s="219"/>
      <c r="C46" s="219"/>
      <c r="D46" s="219"/>
      <c r="E46" s="219"/>
      <c r="F46" s="219"/>
      <c r="G46" s="219"/>
    </row>
    <row r="47" spans="2:7" ht="12.75">
      <c r="B47" s="219"/>
      <c r="C47" s="219"/>
      <c r="D47" s="219"/>
      <c r="E47" s="219"/>
      <c r="F47" s="219"/>
      <c r="G47" s="219"/>
    </row>
    <row r="48" spans="2:7" ht="12.75">
      <c r="B48" s="219"/>
      <c r="C48" s="219"/>
      <c r="D48" s="219"/>
      <c r="E48" s="219"/>
      <c r="F48" s="219"/>
      <c r="G48" s="219"/>
    </row>
    <row r="49" spans="2:7" ht="12.75">
      <c r="B49" s="219"/>
      <c r="C49" s="219"/>
      <c r="D49" s="219"/>
      <c r="E49" s="219"/>
      <c r="F49" s="219"/>
      <c r="G49" s="219"/>
    </row>
    <row r="50" spans="2:7" ht="12.75">
      <c r="B50" s="219"/>
      <c r="C50" s="219"/>
      <c r="D50" s="219"/>
      <c r="E50" s="219"/>
      <c r="F50" s="219"/>
      <c r="G50" s="219"/>
    </row>
    <row r="51" spans="2:7" ht="12.75">
      <c r="B51" s="219"/>
      <c r="C51" s="219"/>
      <c r="D51" s="219"/>
      <c r="E51" s="219"/>
      <c r="F51" s="219"/>
      <c r="G51" s="219"/>
    </row>
    <row r="52" spans="2:7" ht="12.75">
      <c r="B52" s="219"/>
      <c r="C52" s="219"/>
      <c r="D52" s="219"/>
      <c r="E52" s="219"/>
      <c r="F52" s="219"/>
      <c r="G52" s="219"/>
    </row>
    <row r="53" spans="2:7" ht="12.75">
      <c r="B53" s="219"/>
      <c r="C53" s="219"/>
      <c r="D53" s="219"/>
      <c r="E53" s="219"/>
      <c r="F53" s="219"/>
      <c r="G53" s="219"/>
    </row>
    <row r="54" spans="2:7" ht="12.75">
      <c r="B54" s="219"/>
      <c r="C54" s="219"/>
      <c r="D54" s="219"/>
      <c r="E54" s="219"/>
      <c r="F54" s="219"/>
      <c r="G54" s="219"/>
    </row>
    <row r="55" spans="2:7" ht="12.75">
      <c r="B55" s="219"/>
      <c r="C55" s="219"/>
      <c r="D55" s="219"/>
      <c r="E55" s="219"/>
      <c r="F55" s="219"/>
      <c r="G55" s="219"/>
    </row>
  </sheetData>
  <sheetProtection/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96"/>
  <sheetViews>
    <sheetView zoomScalePageLayoutView="0" workbookViewId="0" topLeftCell="A16">
      <selection activeCell="A43" sqref="A43:A44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20" t="s">
        <v>48</v>
      </c>
      <c r="B1" s="221"/>
      <c r="C1" s="97" t="str">
        <f>CONCATENATE(cislostavby," ",nazevstavby)</f>
        <v>0000 SŠ gastro,hotel.+lesnic.Bzenec</v>
      </c>
      <c r="D1" s="98"/>
      <c r="E1" s="99"/>
      <c r="F1" s="98"/>
      <c r="G1" s="100" t="s">
        <v>49</v>
      </c>
      <c r="H1" s="101" t="s">
        <v>83</v>
      </c>
      <c r="I1" s="102"/>
    </row>
    <row r="2" spans="1:9" ht="13.5" thickBot="1">
      <c r="A2" s="222" t="s">
        <v>50</v>
      </c>
      <c r="B2" s="223"/>
      <c r="C2" s="103" t="str">
        <f>CONCATENATE(cisloobjektu," ",nazevobjektu)</f>
        <v>2699 Revitalizace-SO 03-tělocvična</v>
      </c>
      <c r="D2" s="104"/>
      <c r="E2" s="105"/>
      <c r="F2" s="104"/>
      <c r="G2" s="224" t="s">
        <v>84</v>
      </c>
      <c r="H2" s="225"/>
      <c r="I2" s="226"/>
    </row>
    <row r="3" spans="1:9" ht="13.5" thickTop="1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>
      <c r="A4" s="106" t="s">
        <v>51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>
      <c r="A6" s="109"/>
      <c r="B6" s="110" t="s">
        <v>52</v>
      </c>
      <c r="C6" s="110"/>
      <c r="D6" s="111"/>
      <c r="E6" s="112" t="s">
        <v>53</v>
      </c>
      <c r="F6" s="113" t="s">
        <v>54</v>
      </c>
      <c r="G6" s="113" t="s">
        <v>55</v>
      </c>
      <c r="H6" s="113" t="s">
        <v>56</v>
      </c>
      <c r="I6" s="114" t="s">
        <v>30</v>
      </c>
    </row>
    <row r="7" spans="1:9" s="35" customFormat="1" ht="12.75">
      <c r="A7" s="199" t="str">
        <f>Položky!B7</f>
        <v>1</v>
      </c>
      <c r="B7" s="115" t="str">
        <f>Položky!C7</f>
        <v>Zemní práce</v>
      </c>
      <c r="C7" s="66"/>
      <c r="D7" s="116"/>
      <c r="E7" s="200">
        <f>Položky!BA69</f>
        <v>0</v>
      </c>
      <c r="F7" s="201">
        <f>Položky!BB69</f>
        <v>0</v>
      </c>
      <c r="G7" s="201">
        <f>Položky!BC69</f>
        <v>0</v>
      </c>
      <c r="H7" s="201">
        <f>Položky!BD69</f>
        <v>0</v>
      </c>
      <c r="I7" s="202">
        <f>Položky!BE69</f>
        <v>0</v>
      </c>
    </row>
    <row r="8" spans="1:9" s="35" customFormat="1" ht="12.75">
      <c r="A8" s="199" t="str">
        <f>Položky!B70</f>
        <v>3</v>
      </c>
      <c r="B8" s="115" t="str">
        <f>Položky!C70</f>
        <v>Svislé a kompletní konstrukce</v>
      </c>
      <c r="C8" s="66"/>
      <c r="D8" s="116"/>
      <c r="E8" s="200">
        <f>Položky!BA89</f>
        <v>0</v>
      </c>
      <c r="F8" s="201">
        <f>Položky!BB89</f>
        <v>0</v>
      </c>
      <c r="G8" s="201">
        <f>Položky!BC89</f>
        <v>0</v>
      </c>
      <c r="H8" s="201">
        <f>Položky!BD89</f>
        <v>0</v>
      </c>
      <c r="I8" s="202">
        <f>Položky!BE89</f>
        <v>0</v>
      </c>
    </row>
    <row r="9" spans="1:9" s="35" customFormat="1" ht="12.75">
      <c r="A9" s="199" t="str">
        <f>Položky!B90</f>
        <v>4</v>
      </c>
      <c r="B9" s="115" t="str">
        <f>Položky!C90</f>
        <v>Vodorovné konstrukce</v>
      </c>
      <c r="C9" s="66"/>
      <c r="D9" s="116"/>
      <c r="E9" s="200">
        <f>Položky!BA106</f>
        <v>0</v>
      </c>
      <c r="F9" s="201">
        <f>Položky!BB106</f>
        <v>0</v>
      </c>
      <c r="G9" s="201">
        <f>Položky!BC106</f>
        <v>0</v>
      </c>
      <c r="H9" s="201">
        <f>Položky!BD106</f>
        <v>0</v>
      </c>
      <c r="I9" s="202">
        <f>Položky!BE106</f>
        <v>0</v>
      </c>
    </row>
    <row r="10" spans="1:9" s="35" customFormat="1" ht="12.75">
      <c r="A10" s="199" t="str">
        <f>Položky!B107</f>
        <v>5</v>
      </c>
      <c r="B10" s="115" t="str">
        <f>Položky!C107</f>
        <v>Komunikace</v>
      </c>
      <c r="C10" s="66"/>
      <c r="D10" s="116"/>
      <c r="E10" s="200">
        <f>Položky!BA126</f>
        <v>0</v>
      </c>
      <c r="F10" s="201">
        <f>Položky!BB126</f>
        <v>0</v>
      </c>
      <c r="G10" s="201">
        <f>Položky!BC126</f>
        <v>0</v>
      </c>
      <c r="H10" s="201">
        <f>Položky!BD126</f>
        <v>0</v>
      </c>
      <c r="I10" s="202">
        <f>Položky!BE126</f>
        <v>0</v>
      </c>
    </row>
    <row r="11" spans="1:9" s="35" customFormat="1" ht="12.75">
      <c r="A11" s="199" t="str">
        <f>Položky!B127</f>
        <v>61</v>
      </c>
      <c r="B11" s="115" t="str">
        <f>Položky!C127</f>
        <v>Upravy povrchů vnitřní</v>
      </c>
      <c r="C11" s="66"/>
      <c r="D11" s="116"/>
      <c r="E11" s="200">
        <f>Položky!BA161</f>
        <v>0</v>
      </c>
      <c r="F11" s="201">
        <f>Položky!BB161</f>
        <v>0</v>
      </c>
      <c r="G11" s="201">
        <f>Položky!BC161</f>
        <v>0</v>
      </c>
      <c r="H11" s="201">
        <f>Položky!BD161</f>
        <v>0</v>
      </c>
      <c r="I11" s="202">
        <f>Položky!BE161</f>
        <v>0</v>
      </c>
    </row>
    <row r="12" spans="1:9" s="35" customFormat="1" ht="12.75">
      <c r="A12" s="199" t="str">
        <f>Položky!B162</f>
        <v>62</v>
      </c>
      <c r="B12" s="115" t="str">
        <f>Položky!C162</f>
        <v>Úpravy povrchů vnější</v>
      </c>
      <c r="C12" s="66"/>
      <c r="D12" s="116"/>
      <c r="E12" s="200">
        <f>Položky!BA289</f>
        <v>0</v>
      </c>
      <c r="F12" s="201">
        <f>Položky!BB289</f>
        <v>0</v>
      </c>
      <c r="G12" s="201">
        <f>Položky!BC289</f>
        <v>0</v>
      </c>
      <c r="H12" s="201">
        <f>Položky!BD289</f>
        <v>0</v>
      </c>
      <c r="I12" s="202">
        <f>Položky!BE289</f>
        <v>0</v>
      </c>
    </row>
    <row r="13" spans="1:9" s="35" customFormat="1" ht="12.75">
      <c r="A13" s="199" t="str">
        <f>Položky!B290</f>
        <v>63</v>
      </c>
      <c r="B13" s="115" t="str">
        <f>Položky!C290</f>
        <v>Podlahy a podlahové konstrukce</v>
      </c>
      <c r="C13" s="66"/>
      <c r="D13" s="116"/>
      <c r="E13" s="200">
        <f>Položky!BA301</f>
        <v>0</v>
      </c>
      <c r="F13" s="201">
        <f>Položky!BB301</f>
        <v>0</v>
      </c>
      <c r="G13" s="201">
        <f>Položky!BC301</f>
        <v>0</v>
      </c>
      <c r="H13" s="201">
        <f>Položky!BD301</f>
        <v>0</v>
      </c>
      <c r="I13" s="202">
        <f>Položky!BE301</f>
        <v>0</v>
      </c>
    </row>
    <row r="14" spans="1:9" s="35" customFormat="1" ht="12.75">
      <c r="A14" s="199" t="str">
        <f>Položky!B302</f>
        <v>64</v>
      </c>
      <c r="B14" s="115" t="str">
        <f>Položky!C302</f>
        <v>Výplně otvorů</v>
      </c>
      <c r="C14" s="66"/>
      <c r="D14" s="116"/>
      <c r="E14" s="200">
        <f>Položky!BA315</f>
        <v>0</v>
      </c>
      <c r="F14" s="201">
        <f>Položky!BB315</f>
        <v>0</v>
      </c>
      <c r="G14" s="201">
        <f>Položky!BC315</f>
        <v>0</v>
      </c>
      <c r="H14" s="201">
        <f>Položky!BD315</f>
        <v>0</v>
      </c>
      <c r="I14" s="202">
        <f>Položky!BE315</f>
        <v>0</v>
      </c>
    </row>
    <row r="15" spans="1:9" s="35" customFormat="1" ht="12.75">
      <c r="A15" s="199" t="str">
        <f>Položky!B316</f>
        <v>91</v>
      </c>
      <c r="B15" s="115" t="str">
        <f>Položky!C316</f>
        <v>Doplňující práce na komunikaci</v>
      </c>
      <c r="C15" s="66"/>
      <c r="D15" s="116"/>
      <c r="E15" s="200">
        <f>Položky!BA321</f>
        <v>0</v>
      </c>
      <c r="F15" s="201">
        <f>Položky!BB321</f>
        <v>0</v>
      </c>
      <c r="G15" s="201">
        <f>Položky!BC321</f>
        <v>0</v>
      </c>
      <c r="H15" s="201">
        <f>Položky!BD321</f>
        <v>0</v>
      </c>
      <c r="I15" s="202">
        <f>Položky!BE321</f>
        <v>0</v>
      </c>
    </row>
    <row r="16" spans="1:9" s="35" customFormat="1" ht="12.75">
      <c r="A16" s="199" t="str">
        <f>Položky!B322</f>
        <v>94</v>
      </c>
      <c r="B16" s="115" t="str">
        <f>Položky!C322</f>
        <v>Lešení a stavební výtahy</v>
      </c>
      <c r="C16" s="66"/>
      <c r="D16" s="116"/>
      <c r="E16" s="200">
        <f>Položky!BA357</f>
        <v>0</v>
      </c>
      <c r="F16" s="201">
        <f>Položky!BB357</f>
        <v>0</v>
      </c>
      <c r="G16" s="201">
        <f>Položky!BC357</f>
        <v>0</v>
      </c>
      <c r="H16" s="201">
        <f>Položky!BD357</f>
        <v>0</v>
      </c>
      <c r="I16" s="202">
        <f>Položky!BE357</f>
        <v>0</v>
      </c>
    </row>
    <row r="17" spans="1:9" s="35" customFormat="1" ht="12.75">
      <c r="A17" s="199" t="str">
        <f>Položky!B358</f>
        <v>95</v>
      </c>
      <c r="B17" s="115" t="str">
        <f>Položky!C358</f>
        <v>Dokončovací konstrukce na pozemních stavbách</v>
      </c>
      <c r="C17" s="66"/>
      <c r="D17" s="116"/>
      <c r="E17" s="200">
        <f>Položky!BA391</f>
        <v>0</v>
      </c>
      <c r="F17" s="201">
        <f>Položky!BB391</f>
        <v>0</v>
      </c>
      <c r="G17" s="201">
        <f>Položky!BC391</f>
        <v>0</v>
      </c>
      <c r="H17" s="201">
        <f>Položky!BD391</f>
        <v>0</v>
      </c>
      <c r="I17" s="202">
        <f>Položky!BE391</f>
        <v>0</v>
      </c>
    </row>
    <row r="18" spans="1:9" s="35" customFormat="1" ht="12.75">
      <c r="A18" s="199" t="str">
        <f>Položky!B392</f>
        <v>96</v>
      </c>
      <c r="B18" s="115" t="str">
        <f>Položky!C392</f>
        <v>Bourání konstrukcí</v>
      </c>
      <c r="C18" s="66"/>
      <c r="D18" s="116"/>
      <c r="E18" s="200">
        <f>Položky!BA494</f>
        <v>0</v>
      </c>
      <c r="F18" s="201">
        <f>Položky!BB494</f>
        <v>0</v>
      </c>
      <c r="G18" s="201">
        <f>Položky!BC494</f>
        <v>0</v>
      </c>
      <c r="H18" s="201">
        <f>Položky!BD494</f>
        <v>0</v>
      </c>
      <c r="I18" s="202">
        <f>Položky!BE494</f>
        <v>0</v>
      </c>
    </row>
    <row r="19" spans="1:9" s="35" customFormat="1" ht="12.75">
      <c r="A19" s="199" t="str">
        <f>Položky!B495</f>
        <v>99</v>
      </c>
      <c r="B19" s="115" t="str">
        <f>Položky!C495</f>
        <v>Staveništní přesun hmot</v>
      </c>
      <c r="C19" s="66"/>
      <c r="D19" s="116"/>
      <c r="E19" s="200">
        <f>Položky!BA497</f>
        <v>0</v>
      </c>
      <c r="F19" s="201">
        <f>Položky!BB497</f>
        <v>0</v>
      </c>
      <c r="G19" s="201">
        <f>Položky!BC497</f>
        <v>0</v>
      </c>
      <c r="H19" s="201">
        <f>Položky!BD497</f>
        <v>0</v>
      </c>
      <c r="I19" s="202">
        <f>Položky!BE497</f>
        <v>0</v>
      </c>
    </row>
    <row r="20" spans="1:9" s="35" customFormat="1" ht="12.75">
      <c r="A20" s="199" t="str">
        <f>Položky!B498</f>
        <v>711</v>
      </c>
      <c r="B20" s="115" t="str">
        <f>Položky!C498</f>
        <v>Izolace proti vodě</v>
      </c>
      <c r="C20" s="66"/>
      <c r="D20" s="116"/>
      <c r="E20" s="200">
        <f>Položky!BA502</f>
        <v>0</v>
      </c>
      <c r="F20" s="201">
        <f>Položky!BB502</f>
        <v>0</v>
      </c>
      <c r="G20" s="201">
        <f>Položky!BC502</f>
        <v>0</v>
      </c>
      <c r="H20" s="201">
        <f>Položky!BD502</f>
        <v>0</v>
      </c>
      <c r="I20" s="202">
        <f>Položky!BE502</f>
        <v>0</v>
      </c>
    </row>
    <row r="21" spans="1:9" s="35" customFormat="1" ht="12.75">
      <c r="A21" s="199" t="str">
        <f>Položky!B503</f>
        <v>712</v>
      </c>
      <c r="B21" s="115" t="str">
        <f>Položky!C503</f>
        <v>Živičné krytiny</v>
      </c>
      <c r="C21" s="66"/>
      <c r="D21" s="116"/>
      <c r="E21" s="200">
        <f>Položky!BA600</f>
        <v>0</v>
      </c>
      <c r="F21" s="201">
        <f>Položky!BB600</f>
        <v>0</v>
      </c>
      <c r="G21" s="201">
        <f>Položky!BC600</f>
        <v>0</v>
      </c>
      <c r="H21" s="201">
        <f>Položky!BD600</f>
        <v>0</v>
      </c>
      <c r="I21" s="202">
        <f>Položky!BE600</f>
        <v>0</v>
      </c>
    </row>
    <row r="22" spans="1:9" s="35" customFormat="1" ht="12.75">
      <c r="A22" s="199" t="str">
        <f>Položky!B601</f>
        <v>713</v>
      </c>
      <c r="B22" s="115" t="str">
        <f>Položky!C601</f>
        <v>Izolace tepelné</v>
      </c>
      <c r="C22" s="66"/>
      <c r="D22" s="116"/>
      <c r="E22" s="200">
        <f>Položky!BA644</f>
        <v>0</v>
      </c>
      <c r="F22" s="201">
        <f>Položky!BB644</f>
        <v>0</v>
      </c>
      <c r="G22" s="201">
        <f>Položky!BC644</f>
        <v>0</v>
      </c>
      <c r="H22" s="201">
        <f>Položky!BD644</f>
        <v>0</v>
      </c>
      <c r="I22" s="202">
        <f>Položky!BE644</f>
        <v>0</v>
      </c>
    </row>
    <row r="23" spans="1:9" s="35" customFormat="1" ht="12.75">
      <c r="A23" s="199" t="str">
        <f>Položky!B645</f>
        <v>721</v>
      </c>
      <c r="B23" s="115" t="str">
        <f>Položky!C645</f>
        <v>Vnitřní kanalizace</v>
      </c>
      <c r="C23" s="66"/>
      <c r="D23" s="116"/>
      <c r="E23" s="200">
        <f>Položky!BA662</f>
        <v>0</v>
      </c>
      <c r="F23" s="201">
        <f>Položky!BB662</f>
        <v>0</v>
      </c>
      <c r="G23" s="201">
        <f>Položky!BC662</f>
        <v>0</v>
      </c>
      <c r="H23" s="201">
        <f>Položky!BD662</f>
        <v>0</v>
      </c>
      <c r="I23" s="202">
        <f>Položky!BE662</f>
        <v>0</v>
      </c>
    </row>
    <row r="24" spans="1:9" s="35" customFormat="1" ht="12.75">
      <c r="A24" s="199" t="str">
        <f>Položky!B663</f>
        <v>762</v>
      </c>
      <c r="B24" s="115" t="str">
        <f>Položky!C663</f>
        <v>Konstrukce tesařské</v>
      </c>
      <c r="C24" s="66"/>
      <c r="D24" s="116"/>
      <c r="E24" s="200">
        <f>Položky!BA713</f>
        <v>0</v>
      </c>
      <c r="F24" s="201">
        <f>Položky!BB713</f>
        <v>0</v>
      </c>
      <c r="G24" s="201">
        <f>Položky!BC713</f>
        <v>0</v>
      </c>
      <c r="H24" s="201">
        <f>Položky!BD713</f>
        <v>0</v>
      </c>
      <c r="I24" s="202">
        <f>Položky!BE713</f>
        <v>0</v>
      </c>
    </row>
    <row r="25" spans="1:9" s="35" customFormat="1" ht="12.75">
      <c r="A25" s="199" t="str">
        <f>Položky!B714</f>
        <v>764</v>
      </c>
      <c r="B25" s="115" t="str">
        <f>Položky!C714</f>
        <v>Konstrukce klempířské</v>
      </c>
      <c r="C25" s="66"/>
      <c r="D25" s="116"/>
      <c r="E25" s="200">
        <f>Položky!BA782</f>
        <v>0</v>
      </c>
      <c r="F25" s="201">
        <f>Položky!BB782</f>
        <v>0</v>
      </c>
      <c r="G25" s="201">
        <f>Položky!BC782</f>
        <v>0</v>
      </c>
      <c r="H25" s="201">
        <f>Položky!BD782</f>
        <v>0</v>
      </c>
      <c r="I25" s="202">
        <f>Položky!BE782</f>
        <v>0</v>
      </c>
    </row>
    <row r="26" spans="1:9" s="35" customFormat="1" ht="12.75">
      <c r="A26" s="199" t="str">
        <f>Položky!B783</f>
        <v>767</v>
      </c>
      <c r="B26" s="115" t="str">
        <f>Položky!C783</f>
        <v>Konstrukce zámečnické</v>
      </c>
      <c r="C26" s="66"/>
      <c r="D26" s="116"/>
      <c r="E26" s="200">
        <f>Položky!BA810</f>
        <v>0</v>
      </c>
      <c r="F26" s="201">
        <f>Položky!BB810</f>
        <v>0</v>
      </c>
      <c r="G26" s="201">
        <f>Položky!BC810</f>
        <v>0</v>
      </c>
      <c r="H26" s="201">
        <f>Položky!BD810</f>
        <v>0</v>
      </c>
      <c r="I26" s="202">
        <f>Položky!BE810</f>
        <v>0</v>
      </c>
    </row>
    <row r="27" spans="1:9" s="35" customFormat="1" ht="12.75">
      <c r="A27" s="199" t="str">
        <f>Položky!B811</f>
        <v>769</v>
      </c>
      <c r="B27" s="115" t="str">
        <f>Položky!C811</f>
        <v>Otvorové prvky z plastu</v>
      </c>
      <c r="C27" s="66"/>
      <c r="D27" s="116"/>
      <c r="E27" s="200">
        <f>Položky!BA921</f>
        <v>0</v>
      </c>
      <c r="F27" s="201">
        <f>Položky!BB921</f>
        <v>0</v>
      </c>
      <c r="G27" s="201">
        <f>Položky!BC921</f>
        <v>0</v>
      </c>
      <c r="H27" s="201">
        <f>Položky!BD921</f>
        <v>0</v>
      </c>
      <c r="I27" s="202">
        <f>Položky!BE921</f>
        <v>0</v>
      </c>
    </row>
    <row r="28" spans="1:9" s="35" customFormat="1" ht="12.75">
      <c r="A28" s="199" t="str">
        <f>Položky!B922</f>
        <v>783</v>
      </c>
      <c r="B28" s="115" t="str">
        <f>Položky!C922</f>
        <v>Nátěry</v>
      </c>
      <c r="C28" s="66"/>
      <c r="D28" s="116"/>
      <c r="E28" s="200">
        <f>Položky!BA929</f>
        <v>0</v>
      </c>
      <c r="F28" s="201">
        <f>Položky!BB929</f>
        <v>0</v>
      </c>
      <c r="G28" s="201">
        <f>Položky!BC929</f>
        <v>0</v>
      </c>
      <c r="H28" s="201">
        <f>Položky!BD929</f>
        <v>0</v>
      </c>
      <c r="I28" s="202">
        <f>Položky!BE929</f>
        <v>0</v>
      </c>
    </row>
    <row r="29" spans="1:9" s="35" customFormat="1" ht="12.75">
      <c r="A29" s="199" t="str">
        <f>Položky!B930</f>
        <v>784</v>
      </c>
      <c r="B29" s="115" t="str">
        <f>Položky!C930</f>
        <v>Malby</v>
      </c>
      <c r="C29" s="66"/>
      <c r="D29" s="116"/>
      <c r="E29" s="200">
        <f>Položky!BA935</f>
        <v>0</v>
      </c>
      <c r="F29" s="201">
        <f>Položky!BB935</f>
        <v>0</v>
      </c>
      <c r="G29" s="201">
        <f>Položky!BC935</f>
        <v>0</v>
      </c>
      <c r="H29" s="201">
        <f>Položky!BD935</f>
        <v>0</v>
      </c>
      <c r="I29" s="202">
        <f>Položky!BE935</f>
        <v>0</v>
      </c>
    </row>
    <row r="30" spans="1:9" s="35" customFormat="1" ht="12.75">
      <c r="A30" s="199" t="str">
        <f>Položky!B936</f>
        <v>786</v>
      </c>
      <c r="B30" s="115" t="str">
        <f>Položky!C936</f>
        <v>Čalounické úpravy</v>
      </c>
      <c r="C30" s="66"/>
      <c r="D30" s="116"/>
      <c r="E30" s="200">
        <f>Položky!BA946</f>
        <v>0</v>
      </c>
      <c r="F30" s="201">
        <f>Položky!BB946</f>
        <v>0</v>
      </c>
      <c r="G30" s="201">
        <f>Položky!BC946</f>
        <v>0</v>
      </c>
      <c r="H30" s="201">
        <f>Položky!BD946</f>
        <v>0</v>
      </c>
      <c r="I30" s="202">
        <f>Položky!BE946</f>
        <v>0</v>
      </c>
    </row>
    <row r="31" spans="1:9" s="35" customFormat="1" ht="12.75">
      <c r="A31" s="199" t="str">
        <f>Položky!B947</f>
        <v>787</v>
      </c>
      <c r="B31" s="115" t="str">
        <f>Položky!C947</f>
        <v>Zasklívání</v>
      </c>
      <c r="C31" s="66"/>
      <c r="D31" s="116"/>
      <c r="E31" s="200">
        <f>Položky!BA955</f>
        <v>0</v>
      </c>
      <c r="F31" s="201">
        <f>Položky!BB955</f>
        <v>0</v>
      </c>
      <c r="G31" s="201">
        <f>Položky!BC955</f>
        <v>0</v>
      </c>
      <c r="H31" s="201">
        <f>Položky!BD955</f>
        <v>0</v>
      </c>
      <c r="I31" s="202">
        <f>Položky!BE955</f>
        <v>0</v>
      </c>
    </row>
    <row r="32" spans="1:9" s="35" customFormat="1" ht="12.75">
      <c r="A32" s="199" t="str">
        <f>Položky!B956</f>
        <v>M11</v>
      </c>
      <c r="B32" s="115" t="str">
        <f>Položky!C956</f>
        <v>Hromosvod</v>
      </c>
      <c r="C32" s="66"/>
      <c r="D32" s="116"/>
      <c r="E32" s="200">
        <f>Položky!BA959</f>
        <v>0</v>
      </c>
      <c r="F32" s="201">
        <f>Položky!BB959</f>
        <v>0</v>
      </c>
      <c r="G32" s="201">
        <f>Položky!BC959</f>
        <v>0</v>
      </c>
      <c r="H32" s="201">
        <f>Položky!BD959</f>
        <v>0</v>
      </c>
      <c r="I32" s="202">
        <f>Položky!BE959</f>
        <v>0</v>
      </c>
    </row>
    <row r="33" spans="1:9" s="35" customFormat="1" ht="12.75">
      <c r="A33" s="199" t="str">
        <f>Položky!B960</f>
        <v>M21</v>
      </c>
      <c r="B33" s="115" t="str">
        <f>Položky!C960</f>
        <v>Elektromontáže</v>
      </c>
      <c r="C33" s="66"/>
      <c r="D33" s="116"/>
      <c r="E33" s="200">
        <f>Položky!BA964</f>
        <v>0</v>
      </c>
      <c r="F33" s="201">
        <f>Položky!BB964</f>
        <v>0</v>
      </c>
      <c r="G33" s="201">
        <f>Položky!BC964</f>
        <v>0</v>
      </c>
      <c r="H33" s="201">
        <f>Položky!BD964</f>
        <v>0</v>
      </c>
      <c r="I33" s="202">
        <f>Položky!BE964</f>
        <v>0</v>
      </c>
    </row>
    <row r="34" spans="1:9" s="35" customFormat="1" ht="12.75">
      <c r="A34" s="199" t="str">
        <f>Položky!B965</f>
        <v>M24</v>
      </c>
      <c r="B34" s="115" t="str">
        <f>Položky!C965</f>
        <v>Montáže vzduchotechnických zařízení</v>
      </c>
      <c r="C34" s="66"/>
      <c r="D34" s="116"/>
      <c r="E34" s="200">
        <f>Položky!BA968</f>
        <v>0</v>
      </c>
      <c r="F34" s="201">
        <f>Položky!BB968</f>
        <v>0</v>
      </c>
      <c r="G34" s="201">
        <f>Položky!BC968</f>
        <v>0</v>
      </c>
      <c r="H34" s="201">
        <f>Položky!BD968</f>
        <v>0</v>
      </c>
      <c r="I34" s="202">
        <f>Položky!BE968</f>
        <v>0</v>
      </c>
    </row>
    <row r="35" spans="1:9" s="35" customFormat="1" ht="12.75">
      <c r="A35" s="199" t="str">
        <f>Položky!B969</f>
        <v>M36</v>
      </c>
      <c r="B35" s="115" t="str">
        <f>Položky!C969</f>
        <v>Montáže měřících a regulačních zařízení</v>
      </c>
      <c r="C35" s="66"/>
      <c r="D35" s="116"/>
      <c r="E35" s="200">
        <f>Položky!BA972</f>
        <v>0</v>
      </c>
      <c r="F35" s="201">
        <f>Položky!BB972</f>
        <v>0</v>
      </c>
      <c r="G35" s="201">
        <f>Položky!BC972</f>
        <v>0</v>
      </c>
      <c r="H35" s="201">
        <f>Položky!BD972</f>
        <v>0</v>
      </c>
      <c r="I35" s="202">
        <f>Položky!BE972</f>
        <v>0</v>
      </c>
    </row>
    <row r="36" spans="1:9" s="35" customFormat="1" ht="12.75">
      <c r="A36" s="199" t="str">
        <f>Položky!B973</f>
        <v>MVY</v>
      </c>
      <c r="B36" s="115" t="str">
        <f>Položky!C973</f>
        <v>výměry - neoceňovat</v>
      </c>
      <c r="C36" s="66"/>
      <c r="D36" s="116"/>
      <c r="E36" s="200">
        <f>Položky!BA1024</f>
        <v>0</v>
      </c>
      <c r="F36" s="201">
        <f>Položky!BB1024</f>
        <v>0</v>
      </c>
      <c r="G36" s="201">
        <f>Položky!BC1024</f>
        <v>0</v>
      </c>
      <c r="H36" s="201">
        <f>Položky!BD1024</f>
        <v>0</v>
      </c>
      <c r="I36" s="202">
        <f>Položky!BE1024</f>
        <v>0</v>
      </c>
    </row>
    <row r="37" spans="1:9" s="35" customFormat="1" ht="13.5" thickBot="1">
      <c r="A37" s="199" t="str">
        <f>Položky!B1025</f>
        <v>D96</v>
      </c>
      <c r="B37" s="115" t="str">
        <f>Položky!C1025</f>
        <v>Přesuny suti a vybouraných hmot</v>
      </c>
      <c r="C37" s="66"/>
      <c r="D37" s="116"/>
      <c r="E37" s="200">
        <f>Položky!BA1037</f>
        <v>0</v>
      </c>
      <c r="F37" s="201">
        <f>Položky!BB1037</f>
        <v>0</v>
      </c>
      <c r="G37" s="201">
        <f>Položky!BC1037</f>
        <v>0</v>
      </c>
      <c r="H37" s="201">
        <f>Položky!BD1037</f>
        <v>0</v>
      </c>
      <c r="I37" s="202">
        <f>Položky!BE1037</f>
        <v>0</v>
      </c>
    </row>
    <row r="38" spans="1:9" s="123" customFormat="1" ht="13.5" thickBot="1">
      <c r="A38" s="117"/>
      <c r="B38" s="118" t="s">
        <v>57</v>
      </c>
      <c r="C38" s="118"/>
      <c r="D38" s="119"/>
      <c r="E38" s="120">
        <f>SUM(E7:E37)</f>
        <v>0</v>
      </c>
      <c r="F38" s="121">
        <f>SUM(F7:F37)</f>
        <v>0</v>
      </c>
      <c r="G38" s="121">
        <f>SUM(G7:G37)</f>
        <v>0</v>
      </c>
      <c r="H38" s="121">
        <f>SUM(H7:H37)</f>
        <v>0</v>
      </c>
      <c r="I38" s="122">
        <f>SUM(I7:I37)</f>
        <v>0</v>
      </c>
    </row>
    <row r="39" spans="1:9" ht="12.75">
      <c r="A39" s="66"/>
      <c r="B39" s="66"/>
      <c r="C39" s="66"/>
      <c r="D39" s="66"/>
      <c r="E39" s="66"/>
      <c r="F39" s="66"/>
      <c r="G39" s="66"/>
      <c r="H39" s="66"/>
      <c r="I39" s="66"/>
    </row>
    <row r="40" spans="1:57" ht="19.5" customHeight="1">
      <c r="A40" s="107" t="s">
        <v>58</v>
      </c>
      <c r="B40" s="107"/>
      <c r="C40" s="107"/>
      <c r="D40" s="107"/>
      <c r="E40" s="107"/>
      <c r="F40" s="107"/>
      <c r="G40" s="124"/>
      <c r="H40" s="107"/>
      <c r="I40" s="107"/>
      <c r="BA40" s="41"/>
      <c r="BB40" s="41"/>
      <c r="BC40" s="41"/>
      <c r="BD40" s="41"/>
      <c r="BE40" s="41"/>
    </row>
    <row r="41" spans="1:9" ht="13.5" thickBot="1">
      <c r="A41" s="77"/>
      <c r="B41" s="77"/>
      <c r="C41" s="77"/>
      <c r="D41" s="77"/>
      <c r="E41" s="77"/>
      <c r="F41" s="77"/>
      <c r="G41" s="77"/>
      <c r="H41" s="77"/>
      <c r="I41" s="77"/>
    </row>
    <row r="42" spans="1:9" ht="12.75">
      <c r="A42" s="71" t="s">
        <v>59</v>
      </c>
      <c r="B42" s="72"/>
      <c r="C42" s="72"/>
      <c r="D42" s="125"/>
      <c r="E42" s="126" t="s">
        <v>60</v>
      </c>
      <c r="F42" s="127" t="s">
        <v>61</v>
      </c>
      <c r="G42" s="128" t="s">
        <v>62</v>
      </c>
      <c r="H42" s="129"/>
      <c r="I42" s="130" t="s">
        <v>60</v>
      </c>
    </row>
    <row r="43" spans="1:53" ht="12.75">
      <c r="A43" s="64"/>
      <c r="B43" s="55"/>
      <c r="C43" s="55"/>
      <c r="D43" s="131"/>
      <c r="E43" s="132"/>
      <c r="F43" s="133"/>
      <c r="G43" s="134">
        <f>CHOOSE(BA43+1,HSV+PSV,HSV+PSV+Mont,HSV+PSV+Dodavka+Mont,HSV,PSV,Mont,Dodavka,Mont+Dodavka,0)</f>
        <v>0</v>
      </c>
      <c r="H43" s="135"/>
      <c r="I43" s="136">
        <f>E43+F43*G43/100</f>
        <v>0</v>
      </c>
      <c r="BA43">
        <v>1</v>
      </c>
    </row>
    <row r="44" spans="1:53" ht="12.75">
      <c r="A44" s="64"/>
      <c r="B44" s="55"/>
      <c r="C44" s="55"/>
      <c r="D44" s="131"/>
      <c r="E44" s="132"/>
      <c r="F44" s="133"/>
      <c r="G44" s="134">
        <f>CHOOSE(BA44+1,HSV+PSV,HSV+PSV+Mont,HSV+PSV+Dodavka+Mont,HSV,PSV,Mont,Dodavka,Mont+Dodavka,0)</f>
        <v>0</v>
      </c>
      <c r="H44" s="135"/>
      <c r="I44" s="136">
        <f>E44+F44*G44/100</f>
        <v>0</v>
      </c>
      <c r="BA44">
        <v>1</v>
      </c>
    </row>
    <row r="45" spans="1:9" ht="13.5" thickBot="1">
      <c r="A45" s="137"/>
      <c r="B45" s="138" t="s">
        <v>63</v>
      </c>
      <c r="C45" s="139"/>
      <c r="D45" s="140"/>
      <c r="E45" s="141"/>
      <c r="F45" s="142"/>
      <c r="G45" s="142"/>
      <c r="H45" s="227">
        <f>SUM(I43:I44)</f>
        <v>0</v>
      </c>
      <c r="I45" s="228"/>
    </row>
    <row r="47" spans="2:9" ht="12.75">
      <c r="B47" s="123"/>
      <c r="F47" s="143"/>
      <c r="G47" s="144"/>
      <c r="H47" s="144"/>
      <c r="I47" s="145"/>
    </row>
    <row r="48" spans="6:9" ht="12.75">
      <c r="F48" s="143"/>
      <c r="G48" s="144"/>
      <c r="H48" s="144"/>
      <c r="I48" s="145"/>
    </row>
    <row r="49" spans="6:9" ht="12.75">
      <c r="F49" s="143"/>
      <c r="G49" s="144"/>
      <c r="H49" s="144"/>
      <c r="I49" s="145"/>
    </row>
    <row r="50" spans="6:9" ht="12.75">
      <c r="F50" s="143"/>
      <c r="G50" s="144"/>
      <c r="H50" s="144"/>
      <c r="I50" s="145"/>
    </row>
    <row r="51" spans="6:9" ht="12.75">
      <c r="F51" s="143"/>
      <c r="G51" s="144"/>
      <c r="H51" s="144"/>
      <c r="I51" s="145"/>
    </row>
    <row r="52" spans="6:9" ht="12.75">
      <c r="F52" s="143"/>
      <c r="G52" s="144"/>
      <c r="H52" s="144"/>
      <c r="I52" s="145"/>
    </row>
    <row r="53" spans="6:9" ht="12.75">
      <c r="F53" s="143"/>
      <c r="G53" s="144"/>
      <c r="H53" s="144"/>
      <c r="I53" s="145"/>
    </row>
    <row r="54" spans="6:9" ht="12.75">
      <c r="F54" s="143"/>
      <c r="G54" s="144"/>
      <c r="H54" s="144"/>
      <c r="I54" s="145"/>
    </row>
    <row r="55" spans="6:9" ht="12.75">
      <c r="F55" s="143"/>
      <c r="G55" s="144"/>
      <c r="H55" s="144"/>
      <c r="I55" s="145"/>
    </row>
    <row r="56" spans="6:9" ht="12.75">
      <c r="F56" s="143"/>
      <c r="G56" s="144"/>
      <c r="H56" s="144"/>
      <c r="I56" s="145"/>
    </row>
    <row r="57" spans="6:9" ht="12.75">
      <c r="F57" s="143"/>
      <c r="G57" s="144"/>
      <c r="H57" s="144"/>
      <c r="I57" s="145"/>
    </row>
    <row r="58" spans="6:9" ht="12.75">
      <c r="F58" s="143"/>
      <c r="G58" s="144"/>
      <c r="H58" s="144"/>
      <c r="I58" s="145"/>
    </row>
    <row r="59" spans="6:9" ht="12.75">
      <c r="F59" s="143"/>
      <c r="G59" s="144"/>
      <c r="H59" s="144"/>
      <c r="I59" s="145"/>
    </row>
    <row r="60" spans="6:9" ht="12.75">
      <c r="F60" s="143"/>
      <c r="G60" s="144"/>
      <c r="H60" s="144"/>
      <c r="I60" s="145"/>
    </row>
    <row r="61" spans="6:9" ht="12.75">
      <c r="F61" s="143"/>
      <c r="G61" s="144"/>
      <c r="H61" s="144"/>
      <c r="I61" s="145"/>
    </row>
    <row r="62" spans="6:9" ht="12.75">
      <c r="F62" s="143"/>
      <c r="G62" s="144"/>
      <c r="H62" s="144"/>
      <c r="I62" s="145"/>
    </row>
    <row r="63" spans="6:9" ht="12.75">
      <c r="F63" s="143"/>
      <c r="G63" s="144"/>
      <c r="H63" s="144"/>
      <c r="I63" s="145"/>
    </row>
    <row r="64" spans="6:9" ht="12.75">
      <c r="F64" s="143"/>
      <c r="G64" s="144"/>
      <c r="H64" s="144"/>
      <c r="I64" s="145"/>
    </row>
    <row r="65" spans="6:9" ht="12.75">
      <c r="F65" s="143"/>
      <c r="G65" s="144"/>
      <c r="H65" s="144"/>
      <c r="I65" s="145"/>
    </row>
    <row r="66" spans="6:9" ht="12.75">
      <c r="F66" s="143"/>
      <c r="G66" s="144"/>
      <c r="H66" s="144"/>
      <c r="I66" s="145"/>
    </row>
    <row r="67" spans="6:9" ht="12.75">
      <c r="F67" s="143"/>
      <c r="G67" s="144"/>
      <c r="H67" s="144"/>
      <c r="I67" s="145"/>
    </row>
    <row r="68" spans="6:9" ht="12.75">
      <c r="F68" s="143"/>
      <c r="G68" s="144"/>
      <c r="H68" s="144"/>
      <c r="I68" s="145"/>
    </row>
    <row r="69" spans="6:9" ht="12.75">
      <c r="F69" s="143"/>
      <c r="G69" s="144"/>
      <c r="H69" s="144"/>
      <c r="I69" s="145"/>
    </row>
    <row r="70" spans="6:9" ht="12.75">
      <c r="F70" s="143"/>
      <c r="G70" s="144"/>
      <c r="H70" s="144"/>
      <c r="I70" s="145"/>
    </row>
    <row r="71" spans="6:9" ht="12.75">
      <c r="F71" s="143"/>
      <c r="G71" s="144"/>
      <c r="H71" s="144"/>
      <c r="I71" s="145"/>
    </row>
    <row r="72" spans="6:9" ht="12.75">
      <c r="F72" s="143"/>
      <c r="G72" s="144"/>
      <c r="H72" s="144"/>
      <c r="I72" s="145"/>
    </row>
    <row r="73" spans="6:9" ht="12.75">
      <c r="F73" s="143"/>
      <c r="G73" s="144"/>
      <c r="H73" s="144"/>
      <c r="I73" s="145"/>
    </row>
    <row r="74" spans="6:9" ht="12.75">
      <c r="F74" s="143"/>
      <c r="G74" s="144"/>
      <c r="H74" s="144"/>
      <c r="I74" s="145"/>
    </row>
    <row r="75" spans="6:9" ht="12.75">
      <c r="F75" s="143"/>
      <c r="G75" s="144"/>
      <c r="H75" s="144"/>
      <c r="I75" s="145"/>
    </row>
    <row r="76" spans="6:9" ht="12.75">
      <c r="F76" s="143"/>
      <c r="G76" s="144"/>
      <c r="H76" s="144"/>
      <c r="I76" s="145"/>
    </row>
    <row r="77" spans="6:9" ht="12.75">
      <c r="F77" s="143"/>
      <c r="G77" s="144"/>
      <c r="H77" s="144"/>
      <c r="I77" s="145"/>
    </row>
    <row r="78" spans="6:9" ht="12.75">
      <c r="F78" s="143"/>
      <c r="G78" s="144"/>
      <c r="H78" s="144"/>
      <c r="I78" s="145"/>
    </row>
    <row r="79" spans="6:9" ht="12.75">
      <c r="F79" s="143"/>
      <c r="G79" s="144"/>
      <c r="H79" s="144"/>
      <c r="I79" s="145"/>
    </row>
    <row r="80" spans="6:9" ht="12.75">
      <c r="F80" s="143"/>
      <c r="G80" s="144"/>
      <c r="H80" s="144"/>
      <c r="I80" s="145"/>
    </row>
    <row r="81" spans="6:9" ht="12.75">
      <c r="F81" s="143"/>
      <c r="G81" s="144"/>
      <c r="H81" s="144"/>
      <c r="I81" s="145"/>
    </row>
    <row r="82" spans="6:9" ht="12.75">
      <c r="F82" s="143"/>
      <c r="G82" s="144"/>
      <c r="H82" s="144"/>
      <c r="I82" s="145"/>
    </row>
    <row r="83" spans="6:9" ht="12.75">
      <c r="F83" s="143"/>
      <c r="G83" s="144"/>
      <c r="H83" s="144"/>
      <c r="I83" s="145"/>
    </row>
    <row r="84" spans="6:9" ht="12.75">
      <c r="F84" s="143"/>
      <c r="G84" s="144"/>
      <c r="H84" s="144"/>
      <c r="I84" s="145"/>
    </row>
    <row r="85" spans="6:9" ht="12.75">
      <c r="F85" s="143"/>
      <c r="G85" s="144"/>
      <c r="H85" s="144"/>
      <c r="I85" s="145"/>
    </row>
    <row r="86" spans="6:9" ht="12.75">
      <c r="F86" s="143"/>
      <c r="G86" s="144"/>
      <c r="H86" s="144"/>
      <c r="I86" s="145"/>
    </row>
    <row r="87" spans="6:9" ht="12.75">
      <c r="F87" s="143"/>
      <c r="G87" s="144"/>
      <c r="H87" s="144"/>
      <c r="I87" s="145"/>
    </row>
    <row r="88" spans="6:9" ht="12.75">
      <c r="F88" s="143"/>
      <c r="G88" s="144"/>
      <c r="H88" s="144"/>
      <c r="I88" s="145"/>
    </row>
    <row r="89" spans="6:9" ht="12.75">
      <c r="F89" s="143"/>
      <c r="G89" s="144"/>
      <c r="H89" s="144"/>
      <c r="I89" s="145"/>
    </row>
    <row r="90" spans="6:9" ht="12.75">
      <c r="F90" s="143"/>
      <c r="G90" s="144"/>
      <c r="H90" s="144"/>
      <c r="I90" s="145"/>
    </row>
    <row r="91" spans="6:9" ht="12.75">
      <c r="F91" s="143"/>
      <c r="G91" s="144"/>
      <c r="H91" s="144"/>
      <c r="I91" s="145"/>
    </row>
    <row r="92" spans="6:9" ht="12.75">
      <c r="F92" s="143"/>
      <c r="G92" s="144"/>
      <c r="H92" s="144"/>
      <c r="I92" s="145"/>
    </row>
    <row r="93" spans="6:9" ht="12.75">
      <c r="F93" s="143"/>
      <c r="G93" s="144"/>
      <c r="H93" s="144"/>
      <c r="I93" s="145"/>
    </row>
    <row r="94" spans="6:9" ht="12.75">
      <c r="F94" s="143"/>
      <c r="G94" s="144"/>
      <c r="H94" s="144"/>
      <c r="I94" s="145"/>
    </row>
    <row r="95" spans="6:9" ht="12.75">
      <c r="F95" s="143"/>
      <c r="G95" s="144"/>
      <c r="H95" s="144"/>
      <c r="I95" s="145"/>
    </row>
    <row r="96" spans="6:9" ht="12.75">
      <c r="F96" s="143"/>
      <c r="G96" s="144"/>
      <c r="H96" s="144"/>
      <c r="I96" s="145"/>
    </row>
  </sheetData>
  <sheetProtection/>
  <mergeCells count="4">
    <mergeCell ref="A1:B1"/>
    <mergeCell ref="A2:B2"/>
    <mergeCell ref="G2:I2"/>
    <mergeCell ref="H45:I4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110"/>
  <sheetViews>
    <sheetView showGridLines="0" showZeros="0" tabSelected="1" zoomScalePageLayoutView="0" workbookViewId="0" topLeftCell="A564">
      <selection activeCell="C636" sqref="C636"/>
    </sheetView>
  </sheetViews>
  <sheetFormatPr defaultColWidth="9.00390625" defaultRowHeight="12.75"/>
  <cols>
    <col min="1" max="1" width="4.375" style="146" customWidth="1"/>
    <col min="2" max="2" width="11.625" style="146" customWidth="1"/>
    <col min="3" max="3" width="40.375" style="146" customWidth="1"/>
    <col min="4" max="4" width="5.625" style="146" customWidth="1"/>
    <col min="5" max="5" width="8.625" style="193" customWidth="1"/>
    <col min="6" max="6" width="9.875" style="146" customWidth="1"/>
    <col min="7" max="7" width="13.875" style="146" customWidth="1"/>
    <col min="8" max="11" width="9.125" style="146" customWidth="1"/>
    <col min="12" max="12" width="75.375" style="146" customWidth="1"/>
    <col min="13" max="13" width="45.25390625" style="146" customWidth="1"/>
    <col min="14" max="16384" width="9.125" style="146" customWidth="1"/>
  </cols>
  <sheetData>
    <row r="1" spans="1:7" ht="15.75">
      <c r="A1" s="231" t="s">
        <v>78</v>
      </c>
      <c r="B1" s="231"/>
      <c r="C1" s="231"/>
      <c r="D1" s="231"/>
      <c r="E1" s="231"/>
      <c r="F1" s="231"/>
      <c r="G1" s="231"/>
    </row>
    <row r="2" spans="1:7" ht="14.25" customHeight="1" thickBot="1">
      <c r="A2" s="147"/>
      <c r="B2" s="148"/>
      <c r="C2" s="149"/>
      <c r="D2" s="149"/>
      <c r="E2" s="150"/>
      <c r="F2" s="149"/>
      <c r="G2" s="149"/>
    </row>
    <row r="3" spans="1:7" ht="13.5" thickTop="1">
      <c r="A3" s="220" t="s">
        <v>48</v>
      </c>
      <c r="B3" s="221"/>
      <c r="C3" s="97" t="str">
        <f>CONCATENATE(cislostavby," ",nazevstavby)</f>
        <v>0000 SŠ gastro,hotel.+lesnic.Bzenec</v>
      </c>
      <c r="D3" s="151"/>
      <c r="E3" s="152" t="s">
        <v>64</v>
      </c>
      <c r="F3" s="153" t="str">
        <f>Rekapitulace!H1</f>
        <v>00002699</v>
      </c>
      <c r="G3" s="154"/>
    </row>
    <row r="4" spans="1:7" ht="13.5" thickBot="1">
      <c r="A4" s="232" t="s">
        <v>50</v>
      </c>
      <c r="B4" s="223"/>
      <c r="C4" s="103" t="str">
        <f>CONCATENATE(cisloobjektu," ",nazevobjektu)</f>
        <v>2699 Revitalizace-SO 03-tělocvična</v>
      </c>
      <c r="D4" s="155"/>
      <c r="E4" s="233" t="str">
        <f>Rekapitulace!G2</f>
        <v>SŠ gastro,hotel.+lesnic.Bzenec - Revitalizace-SO 0</v>
      </c>
      <c r="F4" s="234"/>
      <c r="G4" s="235"/>
    </row>
    <row r="5" spans="1:7" ht="13.5" thickTop="1">
      <c r="A5" s="156"/>
      <c r="B5" s="147"/>
      <c r="C5" s="147"/>
      <c r="D5" s="147"/>
      <c r="E5" s="157"/>
      <c r="F5" s="147"/>
      <c r="G5" s="158"/>
    </row>
    <row r="6" spans="1:7" ht="12.75">
      <c r="A6" s="159" t="s">
        <v>65</v>
      </c>
      <c r="B6" s="160" t="s">
        <v>66</v>
      </c>
      <c r="C6" s="160" t="s">
        <v>67</v>
      </c>
      <c r="D6" s="160" t="s">
        <v>68</v>
      </c>
      <c r="E6" s="161" t="s">
        <v>69</v>
      </c>
      <c r="F6" s="160" t="s">
        <v>70</v>
      </c>
      <c r="G6" s="162" t="s">
        <v>71</v>
      </c>
    </row>
    <row r="7" spans="1:15" ht="12.75">
      <c r="A7" s="163" t="s">
        <v>72</v>
      </c>
      <c r="B7" s="164" t="s">
        <v>73</v>
      </c>
      <c r="C7" s="165" t="s">
        <v>74</v>
      </c>
      <c r="D7" s="166"/>
      <c r="E7" s="167"/>
      <c r="F7" s="167"/>
      <c r="G7" s="168"/>
      <c r="H7" s="169"/>
      <c r="I7" s="169"/>
      <c r="O7" s="170">
        <v>1</v>
      </c>
    </row>
    <row r="8" spans="1:104" ht="12.75">
      <c r="A8" s="171">
        <v>1</v>
      </c>
      <c r="B8" s="172" t="s">
        <v>85</v>
      </c>
      <c r="C8" s="173" t="s">
        <v>86</v>
      </c>
      <c r="D8" s="174" t="s">
        <v>87</v>
      </c>
      <c r="E8" s="175">
        <v>30</v>
      </c>
      <c r="F8" s="175">
        <v>0</v>
      </c>
      <c r="G8" s="176">
        <f>E8*F8</f>
        <v>0</v>
      </c>
      <c r="O8" s="170">
        <v>2</v>
      </c>
      <c r="AA8" s="146">
        <v>1</v>
      </c>
      <c r="AB8" s="146">
        <v>1</v>
      </c>
      <c r="AC8" s="146">
        <v>1</v>
      </c>
      <c r="AZ8" s="146">
        <v>1</v>
      </c>
      <c r="BA8" s="146">
        <f>IF(AZ8=1,G8,0)</f>
        <v>0</v>
      </c>
      <c r="BB8" s="146">
        <f>IF(AZ8=2,G8,0)</f>
        <v>0</v>
      </c>
      <c r="BC8" s="146">
        <f>IF(AZ8=3,G8,0)</f>
        <v>0</v>
      </c>
      <c r="BD8" s="146">
        <f>IF(AZ8=4,G8,0)</f>
        <v>0</v>
      </c>
      <c r="BE8" s="146">
        <f>IF(AZ8=5,G8,0)</f>
        <v>0</v>
      </c>
      <c r="CA8" s="170">
        <v>1</v>
      </c>
      <c r="CB8" s="170">
        <v>1</v>
      </c>
      <c r="CZ8" s="146">
        <v>0</v>
      </c>
    </row>
    <row r="9" spans="1:15" ht="12.75">
      <c r="A9" s="177"/>
      <c r="B9" s="179"/>
      <c r="C9" s="229" t="s">
        <v>88</v>
      </c>
      <c r="D9" s="230"/>
      <c r="E9" s="180">
        <v>0</v>
      </c>
      <c r="F9" s="181"/>
      <c r="G9" s="182"/>
      <c r="M9" s="178" t="s">
        <v>88</v>
      </c>
      <c r="O9" s="170"/>
    </row>
    <row r="10" spans="1:15" ht="12.75">
      <c r="A10" s="177"/>
      <c r="B10" s="179"/>
      <c r="C10" s="229" t="s">
        <v>89</v>
      </c>
      <c r="D10" s="230"/>
      <c r="E10" s="180">
        <v>0</v>
      </c>
      <c r="F10" s="181"/>
      <c r="G10" s="182"/>
      <c r="M10" s="178" t="s">
        <v>89</v>
      </c>
      <c r="O10" s="170"/>
    </row>
    <row r="11" spans="1:15" ht="12.75">
      <c r="A11" s="177"/>
      <c r="B11" s="179"/>
      <c r="C11" s="229" t="s">
        <v>90</v>
      </c>
      <c r="D11" s="230"/>
      <c r="E11" s="180">
        <v>30</v>
      </c>
      <c r="F11" s="181"/>
      <c r="G11" s="182"/>
      <c r="M11" s="178" t="s">
        <v>90</v>
      </c>
      <c r="O11" s="170"/>
    </row>
    <row r="12" spans="1:104" ht="12.75">
      <c r="A12" s="171">
        <v>2</v>
      </c>
      <c r="B12" s="172" t="s">
        <v>91</v>
      </c>
      <c r="C12" s="173" t="s">
        <v>92</v>
      </c>
      <c r="D12" s="174" t="s">
        <v>87</v>
      </c>
      <c r="E12" s="175">
        <v>30</v>
      </c>
      <c r="F12" s="175">
        <v>0</v>
      </c>
      <c r="G12" s="176">
        <f>E12*F12</f>
        <v>0</v>
      </c>
      <c r="O12" s="170">
        <v>2</v>
      </c>
      <c r="AA12" s="146">
        <v>1</v>
      </c>
      <c r="AB12" s="146">
        <v>1</v>
      </c>
      <c r="AC12" s="146">
        <v>1</v>
      </c>
      <c r="AZ12" s="146">
        <v>1</v>
      </c>
      <c r="BA12" s="146">
        <f>IF(AZ12=1,G12,0)</f>
        <v>0</v>
      </c>
      <c r="BB12" s="146">
        <f>IF(AZ12=2,G12,0)</f>
        <v>0</v>
      </c>
      <c r="BC12" s="146">
        <f>IF(AZ12=3,G12,0)</f>
        <v>0</v>
      </c>
      <c r="BD12" s="146">
        <f>IF(AZ12=4,G12,0)</f>
        <v>0</v>
      </c>
      <c r="BE12" s="146">
        <f>IF(AZ12=5,G12,0)</f>
        <v>0</v>
      </c>
      <c r="CA12" s="170">
        <v>1</v>
      </c>
      <c r="CB12" s="170">
        <v>1</v>
      </c>
      <c r="CZ12" s="146">
        <v>0</v>
      </c>
    </row>
    <row r="13" spans="1:15" ht="12.75">
      <c r="A13" s="177"/>
      <c r="B13" s="179"/>
      <c r="C13" s="229" t="s">
        <v>88</v>
      </c>
      <c r="D13" s="230"/>
      <c r="E13" s="180">
        <v>0</v>
      </c>
      <c r="F13" s="181"/>
      <c r="G13" s="182"/>
      <c r="M13" s="178" t="s">
        <v>88</v>
      </c>
      <c r="O13" s="170"/>
    </row>
    <row r="14" spans="1:15" ht="12.75">
      <c r="A14" s="177"/>
      <c r="B14" s="179"/>
      <c r="C14" s="229" t="s">
        <v>89</v>
      </c>
      <c r="D14" s="230"/>
      <c r="E14" s="180">
        <v>0</v>
      </c>
      <c r="F14" s="181"/>
      <c r="G14" s="182"/>
      <c r="M14" s="178" t="s">
        <v>89</v>
      </c>
      <c r="O14" s="170"/>
    </row>
    <row r="15" spans="1:15" ht="12.75">
      <c r="A15" s="177"/>
      <c r="B15" s="179"/>
      <c r="C15" s="229" t="s">
        <v>90</v>
      </c>
      <c r="D15" s="230"/>
      <c r="E15" s="180">
        <v>30</v>
      </c>
      <c r="F15" s="181"/>
      <c r="G15" s="182"/>
      <c r="M15" s="178" t="s">
        <v>90</v>
      </c>
      <c r="O15" s="170"/>
    </row>
    <row r="16" spans="1:104" ht="12.75">
      <c r="A16" s="171">
        <v>3</v>
      </c>
      <c r="B16" s="172" t="s">
        <v>93</v>
      </c>
      <c r="C16" s="173" t="s">
        <v>94</v>
      </c>
      <c r="D16" s="174" t="s">
        <v>95</v>
      </c>
      <c r="E16" s="175">
        <v>10.485</v>
      </c>
      <c r="F16" s="175">
        <v>0</v>
      </c>
      <c r="G16" s="176">
        <f>E16*F16</f>
        <v>0</v>
      </c>
      <c r="O16" s="170">
        <v>2</v>
      </c>
      <c r="AA16" s="146">
        <v>1</v>
      </c>
      <c r="AB16" s="146">
        <v>1</v>
      </c>
      <c r="AC16" s="146">
        <v>1</v>
      </c>
      <c r="AZ16" s="146">
        <v>1</v>
      </c>
      <c r="BA16" s="146">
        <f>IF(AZ16=1,G16,0)</f>
        <v>0</v>
      </c>
      <c r="BB16" s="146">
        <f>IF(AZ16=2,G16,0)</f>
        <v>0</v>
      </c>
      <c r="BC16" s="146">
        <f>IF(AZ16=3,G16,0)</f>
        <v>0</v>
      </c>
      <c r="BD16" s="146">
        <f>IF(AZ16=4,G16,0)</f>
        <v>0</v>
      </c>
      <c r="BE16" s="146">
        <f>IF(AZ16=5,G16,0)</f>
        <v>0</v>
      </c>
      <c r="CA16" s="170">
        <v>1</v>
      </c>
      <c r="CB16" s="170">
        <v>1</v>
      </c>
      <c r="CZ16" s="146">
        <v>0</v>
      </c>
    </row>
    <row r="17" spans="1:15" ht="12.75">
      <c r="A17" s="177"/>
      <c r="B17" s="179"/>
      <c r="C17" s="229" t="s">
        <v>88</v>
      </c>
      <c r="D17" s="230"/>
      <c r="E17" s="180">
        <v>0</v>
      </c>
      <c r="F17" s="181"/>
      <c r="G17" s="182"/>
      <c r="M17" s="178" t="s">
        <v>88</v>
      </c>
      <c r="O17" s="170"/>
    </row>
    <row r="18" spans="1:15" ht="12.75">
      <c r="A18" s="177"/>
      <c r="B18" s="179"/>
      <c r="C18" s="229" t="s">
        <v>89</v>
      </c>
      <c r="D18" s="230"/>
      <c r="E18" s="180">
        <v>0</v>
      </c>
      <c r="F18" s="181"/>
      <c r="G18" s="182"/>
      <c r="M18" s="178" t="s">
        <v>89</v>
      </c>
      <c r="O18" s="170"/>
    </row>
    <row r="19" spans="1:15" ht="22.5">
      <c r="A19" s="177"/>
      <c r="B19" s="179"/>
      <c r="C19" s="229" t="s">
        <v>96</v>
      </c>
      <c r="D19" s="230"/>
      <c r="E19" s="180">
        <v>10.485</v>
      </c>
      <c r="F19" s="181"/>
      <c r="G19" s="182"/>
      <c r="M19" s="178" t="s">
        <v>96</v>
      </c>
      <c r="O19" s="170"/>
    </row>
    <row r="20" spans="1:104" ht="12.75">
      <c r="A20" s="171">
        <v>4</v>
      </c>
      <c r="B20" s="172" t="s">
        <v>97</v>
      </c>
      <c r="C20" s="173" t="s">
        <v>98</v>
      </c>
      <c r="D20" s="174" t="s">
        <v>95</v>
      </c>
      <c r="E20" s="175">
        <v>20.3531</v>
      </c>
      <c r="F20" s="175">
        <v>0</v>
      </c>
      <c r="G20" s="176">
        <f>E20*F20</f>
        <v>0</v>
      </c>
      <c r="O20" s="170">
        <v>2</v>
      </c>
      <c r="AA20" s="146">
        <v>1</v>
      </c>
      <c r="AB20" s="146">
        <v>1</v>
      </c>
      <c r="AC20" s="146">
        <v>1</v>
      </c>
      <c r="AZ20" s="146">
        <v>1</v>
      </c>
      <c r="BA20" s="146">
        <f>IF(AZ20=1,G20,0)</f>
        <v>0</v>
      </c>
      <c r="BB20" s="146">
        <f>IF(AZ20=2,G20,0)</f>
        <v>0</v>
      </c>
      <c r="BC20" s="146">
        <f>IF(AZ20=3,G20,0)</f>
        <v>0</v>
      </c>
      <c r="BD20" s="146">
        <f>IF(AZ20=4,G20,0)</f>
        <v>0</v>
      </c>
      <c r="BE20" s="146">
        <f>IF(AZ20=5,G20,0)</f>
        <v>0</v>
      </c>
      <c r="CA20" s="170">
        <v>1</v>
      </c>
      <c r="CB20" s="170">
        <v>1</v>
      </c>
      <c r="CZ20" s="146">
        <v>0</v>
      </c>
    </row>
    <row r="21" spans="1:15" ht="12.75">
      <c r="A21" s="177"/>
      <c r="B21" s="179"/>
      <c r="C21" s="229" t="s">
        <v>88</v>
      </c>
      <c r="D21" s="230"/>
      <c r="E21" s="180">
        <v>0</v>
      </c>
      <c r="F21" s="181"/>
      <c r="G21" s="182"/>
      <c r="M21" s="178" t="s">
        <v>88</v>
      </c>
      <c r="O21" s="170"/>
    </row>
    <row r="22" spans="1:15" ht="12.75">
      <c r="A22" s="177"/>
      <c r="B22" s="179"/>
      <c r="C22" s="229" t="s">
        <v>89</v>
      </c>
      <c r="D22" s="230"/>
      <c r="E22" s="180">
        <v>0</v>
      </c>
      <c r="F22" s="181"/>
      <c r="G22" s="182"/>
      <c r="M22" s="178" t="s">
        <v>89</v>
      </c>
      <c r="O22" s="170"/>
    </row>
    <row r="23" spans="1:15" ht="12.75">
      <c r="A23" s="177"/>
      <c r="B23" s="179"/>
      <c r="C23" s="229" t="s">
        <v>99</v>
      </c>
      <c r="D23" s="230"/>
      <c r="E23" s="180">
        <v>0</v>
      </c>
      <c r="F23" s="181"/>
      <c r="G23" s="182"/>
      <c r="M23" s="178" t="s">
        <v>99</v>
      </c>
      <c r="O23" s="170"/>
    </row>
    <row r="24" spans="1:15" ht="22.5">
      <c r="A24" s="177"/>
      <c r="B24" s="179"/>
      <c r="C24" s="229" t="s">
        <v>100</v>
      </c>
      <c r="D24" s="230"/>
      <c r="E24" s="180">
        <v>20.3531</v>
      </c>
      <c r="F24" s="181"/>
      <c r="G24" s="182"/>
      <c r="M24" s="178" t="s">
        <v>100</v>
      </c>
      <c r="O24" s="170"/>
    </row>
    <row r="25" spans="1:104" ht="12.75">
      <c r="A25" s="171">
        <v>5</v>
      </c>
      <c r="B25" s="172" t="s">
        <v>101</v>
      </c>
      <c r="C25" s="173" t="s">
        <v>102</v>
      </c>
      <c r="D25" s="174" t="s">
        <v>95</v>
      </c>
      <c r="E25" s="175">
        <v>29.919</v>
      </c>
      <c r="F25" s="175">
        <v>0</v>
      </c>
      <c r="G25" s="176">
        <f>E25*F25</f>
        <v>0</v>
      </c>
      <c r="O25" s="170">
        <v>2</v>
      </c>
      <c r="AA25" s="146">
        <v>1</v>
      </c>
      <c r="AB25" s="146">
        <v>1</v>
      </c>
      <c r="AC25" s="146">
        <v>1</v>
      </c>
      <c r="AZ25" s="146">
        <v>1</v>
      </c>
      <c r="BA25" s="146">
        <f>IF(AZ25=1,G25,0)</f>
        <v>0</v>
      </c>
      <c r="BB25" s="146">
        <f>IF(AZ25=2,G25,0)</f>
        <v>0</v>
      </c>
      <c r="BC25" s="146">
        <f>IF(AZ25=3,G25,0)</f>
        <v>0</v>
      </c>
      <c r="BD25" s="146">
        <f>IF(AZ25=4,G25,0)</f>
        <v>0</v>
      </c>
      <c r="BE25" s="146">
        <f>IF(AZ25=5,G25,0)</f>
        <v>0</v>
      </c>
      <c r="CA25" s="170">
        <v>1</v>
      </c>
      <c r="CB25" s="170">
        <v>1</v>
      </c>
      <c r="CZ25" s="146">
        <v>0</v>
      </c>
    </row>
    <row r="26" spans="1:15" ht="12.75">
      <c r="A26" s="177"/>
      <c r="B26" s="179"/>
      <c r="C26" s="229" t="s">
        <v>88</v>
      </c>
      <c r="D26" s="230"/>
      <c r="E26" s="180">
        <v>0</v>
      </c>
      <c r="F26" s="181"/>
      <c r="G26" s="182"/>
      <c r="M26" s="178" t="s">
        <v>88</v>
      </c>
      <c r="O26" s="170"/>
    </row>
    <row r="27" spans="1:15" ht="12.75">
      <c r="A27" s="177"/>
      <c r="B27" s="179"/>
      <c r="C27" s="229" t="s">
        <v>89</v>
      </c>
      <c r="D27" s="230"/>
      <c r="E27" s="180">
        <v>0</v>
      </c>
      <c r="F27" s="181"/>
      <c r="G27" s="182"/>
      <c r="M27" s="178" t="s">
        <v>89</v>
      </c>
      <c r="O27" s="170"/>
    </row>
    <row r="28" spans="1:15" ht="12.75">
      <c r="A28" s="177"/>
      <c r="B28" s="179"/>
      <c r="C28" s="229" t="s">
        <v>99</v>
      </c>
      <c r="D28" s="230"/>
      <c r="E28" s="180">
        <v>0</v>
      </c>
      <c r="F28" s="181"/>
      <c r="G28" s="182"/>
      <c r="M28" s="178" t="s">
        <v>99</v>
      </c>
      <c r="O28" s="170"/>
    </row>
    <row r="29" spans="1:15" ht="12.75">
      <c r="A29" s="177"/>
      <c r="B29" s="179"/>
      <c r="C29" s="229" t="s">
        <v>103</v>
      </c>
      <c r="D29" s="230"/>
      <c r="E29" s="180">
        <v>0</v>
      </c>
      <c r="F29" s="181"/>
      <c r="G29" s="182"/>
      <c r="M29" s="178" t="s">
        <v>103</v>
      </c>
      <c r="O29" s="170"/>
    </row>
    <row r="30" spans="1:15" ht="12.75">
      <c r="A30" s="177"/>
      <c r="B30" s="179"/>
      <c r="C30" s="229" t="s">
        <v>104</v>
      </c>
      <c r="D30" s="230"/>
      <c r="E30" s="180">
        <v>9.075</v>
      </c>
      <c r="F30" s="181"/>
      <c r="G30" s="182"/>
      <c r="M30" s="178" t="s">
        <v>104</v>
      </c>
      <c r="O30" s="170"/>
    </row>
    <row r="31" spans="1:15" ht="12.75">
      <c r="A31" s="177"/>
      <c r="B31" s="179"/>
      <c r="C31" s="229" t="s">
        <v>105</v>
      </c>
      <c r="D31" s="230"/>
      <c r="E31" s="180">
        <v>0</v>
      </c>
      <c r="F31" s="181"/>
      <c r="G31" s="182"/>
      <c r="M31" s="178" t="s">
        <v>105</v>
      </c>
      <c r="O31" s="170"/>
    </row>
    <row r="32" spans="1:15" ht="12.75">
      <c r="A32" s="177"/>
      <c r="B32" s="179"/>
      <c r="C32" s="229" t="s">
        <v>106</v>
      </c>
      <c r="D32" s="230"/>
      <c r="E32" s="180">
        <v>20.844</v>
      </c>
      <c r="F32" s="181"/>
      <c r="G32" s="182"/>
      <c r="M32" s="178" t="s">
        <v>106</v>
      </c>
      <c r="O32" s="170"/>
    </row>
    <row r="33" spans="1:104" ht="12.75">
      <c r="A33" s="171">
        <v>6</v>
      </c>
      <c r="B33" s="172" t="s">
        <v>107</v>
      </c>
      <c r="C33" s="173" t="s">
        <v>108</v>
      </c>
      <c r="D33" s="174" t="s">
        <v>95</v>
      </c>
      <c r="E33" s="175">
        <v>30.8381</v>
      </c>
      <c r="F33" s="175">
        <v>0</v>
      </c>
      <c r="G33" s="176">
        <f>E33*F33</f>
        <v>0</v>
      </c>
      <c r="O33" s="170">
        <v>2</v>
      </c>
      <c r="AA33" s="146">
        <v>1</v>
      </c>
      <c r="AB33" s="146">
        <v>1</v>
      </c>
      <c r="AC33" s="146">
        <v>1</v>
      </c>
      <c r="AZ33" s="146">
        <v>1</v>
      </c>
      <c r="BA33" s="146">
        <f>IF(AZ33=1,G33,0)</f>
        <v>0</v>
      </c>
      <c r="BB33" s="146">
        <f>IF(AZ33=2,G33,0)</f>
        <v>0</v>
      </c>
      <c r="BC33" s="146">
        <f>IF(AZ33=3,G33,0)</f>
        <v>0</v>
      </c>
      <c r="BD33" s="146">
        <f>IF(AZ33=4,G33,0)</f>
        <v>0</v>
      </c>
      <c r="BE33" s="146">
        <f>IF(AZ33=5,G33,0)</f>
        <v>0</v>
      </c>
      <c r="CA33" s="170">
        <v>1</v>
      </c>
      <c r="CB33" s="170">
        <v>1</v>
      </c>
      <c r="CZ33" s="146">
        <v>0</v>
      </c>
    </row>
    <row r="34" spans="1:15" ht="12.75">
      <c r="A34" s="177"/>
      <c r="B34" s="179"/>
      <c r="C34" s="229" t="s">
        <v>88</v>
      </c>
      <c r="D34" s="230"/>
      <c r="E34" s="180">
        <v>0</v>
      </c>
      <c r="F34" s="181"/>
      <c r="G34" s="182"/>
      <c r="M34" s="178" t="s">
        <v>88</v>
      </c>
      <c r="O34" s="170"/>
    </row>
    <row r="35" spans="1:15" ht="12.75">
      <c r="A35" s="177"/>
      <c r="B35" s="179"/>
      <c r="C35" s="229" t="s">
        <v>89</v>
      </c>
      <c r="D35" s="230"/>
      <c r="E35" s="180">
        <v>0</v>
      </c>
      <c r="F35" s="181"/>
      <c r="G35" s="182"/>
      <c r="M35" s="178" t="s">
        <v>89</v>
      </c>
      <c r="O35" s="170"/>
    </row>
    <row r="36" spans="1:15" ht="12.75">
      <c r="A36" s="177"/>
      <c r="B36" s="179"/>
      <c r="C36" s="229" t="s">
        <v>99</v>
      </c>
      <c r="D36" s="230"/>
      <c r="E36" s="180">
        <v>0</v>
      </c>
      <c r="F36" s="181"/>
      <c r="G36" s="182"/>
      <c r="M36" s="178" t="s">
        <v>99</v>
      </c>
      <c r="O36" s="170"/>
    </row>
    <row r="37" spans="1:15" ht="12.75">
      <c r="A37" s="177"/>
      <c r="B37" s="179"/>
      <c r="C37" s="229" t="s">
        <v>103</v>
      </c>
      <c r="D37" s="230"/>
      <c r="E37" s="180">
        <v>0</v>
      </c>
      <c r="F37" s="181"/>
      <c r="G37" s="182"/>
      <c r="M37" s="178" t="s">
        <v>103</v>
      </c>
      <c r="O37" s="170"/>
    </row>
    <row r="38" spans="1:15" ht="22.5">
      <c r="A38" s="177"/>
      <c r="B38" s="179"/>
      <c r="C38" s="229" t="s">
        <v>109</v>
      </c>
      <c r="D38" s="230"/>
      <c r="E38" s="180">
        <v>20.3531</v>
      </c>
      <c r="F38" s="181"/>
      <c r="G38" s="182"/>
      <c r="M38" s="178" t="s">
        <v>109</v>
      </c>
      <c r="O38" s="170"/>
    </row>
    <row r="39" spans="1:15" ht="12.75">
      <c r="A39" s="177"/>
      <c r="B39" s="179"/>
      <c r="C39" s="229" t="s">
        <v>110</v>
      </c>
      <c r="D39" s="230"/>
      <c r="E39" s="180">
        <v>0</v>
      </c>
      <c r="F39" s="181"/>
      <c r="G39" s="182"/>
      <c r="M39" s="178" t="s">
        <v>110</v>
      </c>
      <c r="O39" s="170"/>
    </row>
    <row r="40" spans="1:15" ht="12.75">
      <c r="A40" s="177"/>
      <c r="B40" s="179"/>
      <c r="C40" s="229" t="s">
        <v>111</v>
      </c>
      <c r="D40" s="230"/>
      <c r="E40" s="180">
        <v>10.485</v>
      </c>
      <c r="F40" s="181"/>
      <c r="G40" s="182"/>
      <c r="M40" s="178" t="s">
        <v>111</v>
      </c>
      <c r="O40" s="170"/>
    </row>
    <row r="41" spans="1:104" ht="12.75">
      <c r="A41" s="171">
        <v>7</v>
      </c>
      <c r="B41" s="172" t="s">
        <v>112</v>
      </c>
      <c r="C41" s="173" t="s">
        <v>113</v>
      </c>
      <c r="D41" s="174" t="s">
        <v>114</v>
      </c>
      <c r="E41" s="175">
        <v>13.574</v>
      </c>
      <c r="F41" s="175">
        <v>0</v>
      </c>
      <c r="G41" s="176">
        <f>E41*F41</f>
        <v>0</v>
      </c>
      <c r="O41" s="170">
        <v>2</v>
      </c>
      <c r="AA41" s="146">
        <v>1</v>
      </c>
      <c r="AB41" s="146">
        <v>1</v>
      </c>
      <c r="AC41" s="146">
        <v>1</v>
      </c>
      <c r="AZ41" s="146">
        <v>1</v>
      </c>
      <c r="BA41" s="146">
        <f>IF(AZ41=1,G41,0)</f>
        <v>0</v>
      </c>
      <c r="BB41" s="146">
        <f>IF(AZ41=2,G41,0)</f>
        <v>0</v>
      </c>
      <c r="BC41" s="146">
        <f>IF(AZ41=3,G41,0)</f>
        <v>0</v>
      </c>
      <c r="BD41" s="146">
        <f>IF(AZ41=4,G41,0)</f>
        <v>0</v>
      </c>
      <c r="BE41" s="146">
        <f>IF(AZ41=5,G41,0)</f>
        <v>0</v>
      </c>
      <c r="CA41" s="170">
        <v>1</v>
      </c>
      <c r="CB41" s="170">
        <v>1</v>
      </c>
      <c r="CZ41" s="146">
        <v>0</v>
      </c>
    </row>
    <row r="42" spans="1:15" ht="12.75">
      <c r="A42" s="177"/>
      <c r="B42" s="179"/>
      <c r="C42" s="229" t="s">
        <v>88</v>
      </c>
      <c r="D42" s="230"/>
      <c r="E42" s="180">
        <v>0</v>
      </c>
      <c r="F42" s="181"/>
      <c r="G42" s="182"/>
      <c r="M42" s="178" t="s">
        <v>88</v>
      </c>
      <c r="O42" s="170"/>
    </row>
    <row r="43" spans="1:15" ht="12.75">
      <c r="A43" s="177"/>
      <c r="B43" s="179"/>
      <c r="C43" s="229" t="s">
        <v>89</v>
      </c>
      <c r="D43" s="230"/>
      <c r="E43" s="180">
        <v>0</v>
      </c>
      <c r="F43" s="181"/>
      <c r="G43" s="182"/>
      <c r="M43" s="178" t="s">
        <v>89</v>
      </c>
      <c r="O43" s="170"/>
    </row>
    <row r="44" spans="1:15" ht="12.75">
      <c r="A44" s="177"/>
      <c r="B44" s="179"/>
      <c r="C44" s="229" t="s">
        <v>115</v>
      </c>
      <c r="D44" s="230"/>
      <c r="E44" s="180">
        <v>0</v>
      </c>
      <c r="F44" s="181"/>
      <c r="G44" s="182"/>
      <c r="M44" s="178" t="s">
        <v>115</v>
      </c>
      <c r="O44" s="170"/>
    </row>
    <row r="45" spans="1:15" ht="22.5">
      <c r="A45" s="177"/>
      <c r="B45" s="179"/>
      <c r="C45" s="229" t="s">
        <v>116</v>
      </c>
      <c r="D45" s="230"/>
      <c r="E45" s="180">
        <v>0</v>
      </c>
      <c r="F45" s="181"/>
      <c r="G45" s="182"/>
      <c r="M45" s="178" t="s">
        <v>116</v>
      </c>
      <c r="O45" s="170"/>
    </row>
    <row r="46" spans="1:15" ht="12.75">
      <c r="A46" s="177"/>
      <c r="B46" s="179"/>
      <c r="C46" s="229" t="s">
        <v>117</v>
      </c>
      <c r="D46" s="230"/>
      <c r="E46" s="180">
        <v>4.4646</v>
      </c>
      <c r="F46" s="181"/>
      <c r="G46" s="182"/>
      <c r="M46" s="178" t="s">
        <v>117</v>
      </c>
      <c r="O46" s="170"/>
    </row>
    <row r="47" spans="1:15" ht="12.75">
      <c r="A47" s="177"/>
      <c r="B47" s="179"/>
      <c r="C47" s="229" t="s">
        <v>118</v>
      </c>
      <c r="D47" s="230"/>
      <c r="E47" s="180">
        <v>2.8728</v>
      </c>
      <c r="F47" s="181"/>
      <c r="G47" s="182"/>
      <c r="M47" s="178" t="s">
        <v>118</v>
      </c>
      <c r="O47" s="170"/>
    </row>
    <row r="48" spans="1:15" ht="12.75">
      <c r="A48" s="177"/>
      <c r="B48" s="179"/>
      <c r="C48" s="229" t="s">
        <v>119</v>
      </c>
      <c r="D48" s="230"/>
      <c r="E48" s="180">
        <v>5.5366</v>
      </c>
      <c r="F48" s="181"/>
      <c r="G48" s="182"/>
      <c r="M48" s="178" t="s">
        <v>119</v>
      </c>
      <c r="O48" s="170"/>
    </row>
    <row r="49" spans="1:15" ht="12.75">
      <c r="A49" s="177"/>
      <c r="B49" s="179"/>
      <c r="C49" s="229" t="s">
        <v>120</v>
      </c>
      <c r="D49" s="230"/>
      <c r="E49" s="180">
        <v>0.7</v>
      </c>
      <c r="F49" s="181"/>
      <c r="G49" s="182"/>
      <c r="M49" s="178" t="s">
        <v>120</v>
      </c>
      <c r="O49" s="170"/>
    </row>
    <row r="50" spans="1:104" ht="12.75">
      <c r="A50" s="171">
        <v>8</v>
      </c>
      <c r="B50" s="172" t="s">
        <v>121</v>
      </c>
      <c r="C50" s="173" t="s">
        <v>122</v>
      </c>
      <c r="D50" s="174" t="s">
        <v>114</v>
      </c>
      <c r="E50" s="175">
        <v>19.311</v>
      </c>
      <c r="F50" s="175">
        <v>0</v>
      </c>
      <c r="G50" s="176">
        <f>E50*F50</f>
        <v>0</v>
      </c>
      <c r="O50" s="170">
        <v>2</v>
      </c>
      <c r="AA50" s="146">
        <v>1</v>
      </c>
      <c r="AB50" s="146">
        <v>1</v>
      </c>
      <c r="AC50" s="146">
        <v>1</v>
      </c>
      <c r="AZ50" s="146">
        <v>1</v>
      </c>
      <c r="BA50" s="146">
        <f>IF(AZ50=1,G50,0)</f>
        <v>0</v>
      </c>
      <c r="BB50" s="146">
        <f>IF(AZ50=2,G50,0)</f>
        <v>0</v>
      </c>
      <c r="BC50" s="146">
        <f>IF(AZ50=3,G50,0)</f>
        <v>0</v>
      </c>
      <c r="BD50" s="146">
        <f>IF(AZ50=4,G50,0)</f>
        <v>0</v>
      </c>
      <c r="BE50" s="146">
        <f>IF(AZ50=5,G50,0)</f>
        <v>0</v>
      </c>
      <c r="CA50" s="170">
        <v>1</v>
      </c>
      <c r="CB50" s="170">
        <v>1</v>
      </c>
      <c r="CZ50" s="146">
        <v>0</v>
      </c>
    </row>
    <row r="51" spans="1:15" ht="12.75">
      <c r="A51" s="177"/>
      <c r="B51" s="179"/>
      <c r="C51" s="229" t="s">
        <v>123</v>
      </c>
      <c r="D51" s="230"/>
      <c r="E51" s="180">
        <v>19.311</v>
      </c>
      <c r="F51" s="181"/>
      <c r="G51" s="182"/>
      <c r="M51" s="178" t="s">
        <v>123</v>
      </c>
      <c r="O51" s="170"/>
    </row>
    <row r="52" spans="1:104" ht="12.75">
      <c r="A52" s="171">
        <v>9</v>
      </c>
      <c r="B52" s="172" t="s">
        <v>124</v>
      </c>
      <c r="C52" s="173" t="s">
        <v>125</v>
      </c>
      <c r="D52" s="174" t="s">
        <v>114</v>
      </c>
      <c r="E52" s="175">
        <v>3.9185</v>
      </c>
      <c r="F52" s="175">
        <v>0</v>
      </c>
      <c r="G52" s="176">
        <f>E52*F52</f>
        <v>0</v>
      </c>
      <c r="O52" s="170">
        <v>2</v>
      </c>
      <c r="AA52" s="146">
        <v>1</v>
      </c>
      <c r="AB52" s="146">
        <v>1</v>
      </c>
      <c r="AC52" s="146">
        <v>1</v>
      </c>
      <c r="AZ52" s="146">
        <v>1</v>
      </c>
      <c r="BA52" s="146">
        <f>IF(AZ52=1,G52,0)</f>
        <v>0</v>
      </c>
      <c r="BB52" s="146">
        <f>IF(AZ52=2,G52,0)</f>
        <v>0</v>
      </c>
      <c r="BC52" s="146">
        <f>IF(AZ52=3,G52,0)</f>
        <v>0</v>
      </c>
      <c r="BD52" s="146">
        <f>IF(AZ52=4,G52,0)</f>
        <v>0</v>
      </c>
      <c r="BE52" s="146">
        <f>IF(AZ52=5,G52,0)</f>
        <v>0</v>
      </c>
      <c r="CA52" s="170">
        <v>1</v>
      </c>
      <c r="CB52" s="170">
        <v>1</v>
      </c>
      <c r="CZ52" s="146">
        <v>0</v>
      </c>
    </row>
    <row r="53" spans="1:15" ht="12.75">
      <c r="A53" s="177"/>
      <c r="B53" s="179"/>
      <c r="C53" s="229" t="s">
        <v>126</v>
      </c>
      <c r="D53" s="230"/>
      <c r="E53" s="180">
        <v>13.574</v>
      </c>
      <c r="F53" s="181"/>
      <c r="G53" s="182"/>
      <c r="M53" s="178" t="s">
        <v>126</v>
      </c>
      <c r="O53" s="170"/>
    </row>
    <row r="54" spans="1:15" ht="12.75">
      <c r="A54" s="177"/>
      <c r="B54" s="179"/>
      <c r="C54" s="229" t="s">
        <v>127</v>
      </c>
      <c r="D54" s="230"/>
      <c r="E54" s="180">
        <v>-9.6555</v>
      </c>
      <c r="F54" s="181"/>
      <c r="G54" s="182"/>
      <c r="M54" s="178" t="s">
        <v>127</v>
      </c>
      <c r="O54" s="170"/>
    </row>
    <row r="55" spans="1:104" ht="12.75">
      <c r="A55" s="171">
        <v>10</v>
      </c>
      <c r="B55" s="172" t="s">
        <v>128</v>
      </c>
      <c r="C55" s="173" t="s">
        <v>129</v>
      </c>
      <c r="D55" s="174" t="s">
        <v>114</v>
      </c>
      <c r="E55" s="175">
        <v>19.5925</v>
      </c>
      <c r="F55" s="175">
        <v>0</v>
      </c>
      <c r="G55" s="176">
        <f>E55*F55</f>
        <v>0</v>
      </c>
      <c r="O55" s="170">
        <v>2</v>
      </c>
      <c r="AA55" s="146">
        <v>1</v>
      </c>
      <c r="AB55" s="146">
        <v>1</v>
      </c>
      <c r="AC55" s="146">
        <v>1</v>
      </c>
      <c r="AZ55" s="146">
        <v>1</v>
      </c>
      <c r="BA55" s="146">
        <f>IF(AZ55=1,G55,0)</f>
        <v>0</v>
      </c>
      <c r="BB55" s="146">
        <f>IF(AZ55=2,G55,0)</f>
        <v>0</v>
      </c>
      <c r="BC55" s="146">
        <f>IF(AZ55=3,G55,0)</f>
        <v>0</v>
      </c>
      <c r="BD55" s="146">
        <f>IF(AZ55=4,G55,0)</f>
        <v>0</v>
      </c>
      <c r="BE55" s="146">
        <f>IF(AZ55=5,G55,0)</f>
        <v>0</v>
      </c>
      <c r="CA55" s="170">
        <v>1</v>
      </c>
      <c r="CB55" s="170">
        <v>1</v>
      </c>
      <c r="CZ55" s="146">
        <v>0</v>
      </c>
    </row>
    <row r="56" spans="1:15" ht="12.75">
      <c r="A56" s="177"/>
      <c r="B56" s="179"/>
      <c r="C56" s="229" t="s">
        <v>130</v>
      </c>
      <c r="D56" s="230"/>
      <c r="E56" s="180">
        <v>0</v>
      </c>
      <c r="F56" s="181"/>
      <c r="G56" s="182"/>
      <c r="M56" s="178" t="s">
        <v>130</v>
      </c>
      <c r="O56" s="170"/>
    </row>
    <row r="57" spans="1:15" ht="12.75">
      <c r="A57" s="177"/>
      <c r="B57" s="179"/>
      <c r="C57" s="229" t="s">
        <v>131</v>
      </c>
      <c r="D57" s="230"/>
      <c r="E57" s="180">
        <v>19.5925</v>
      </c>
      <c r="F57" s="181"/>
      <c r="G57" s="182"/>
      <c r="M57" s="178" t="s">
        <v>131</v>
      </c>
      <c r="O57" s="170"/>
    </row>
    <row r="58" spans="1:104" ht="12.75">
      <c r="A58" s="171">
        <v>11</v>
      </c>
      <c r="B58" s="172" t="s">
        <v>132</v>
      </c>
      <c r="C58" s="173" t="s">
        <v>133</v>
      </c>
      <c r="D58" s="174" t="s">
        <v>114</v>
      </c>
      <c r="E58" s="175">
        <v>9.6555</v>
      </c>
      <c r="F58" s="175">
        <v>0</v>
      </c>
      <c r="G58" s="176">
        <f>E58*F58</f>
        <v>0</v>
      </c>
      <c r="O58" s="170">
        <v>2</v>
      </c>
      <c r="AA58" s="146">
        <v>1</v>
      </c>
      <c r="AB58" s="146">
        <v>1</v>
      </c>
      <c r="AC58" s="146">
        <v>1</v>
      </c>
      <c r="AZ58" s="146">
        <v>1</v>
      </c>
      <c r="BA58" s="146">
        <f>IF(AZ58=1,G58,0)</f>
        <v>0</v>
      </c>
      <c r="BB58" s="146">
        <f>IF(AZ58=2,G58,0)</f>
        <v>0</v>
      </c>
      <c r="BC58" s="146">
        <f>IF(AZ58=3,G58,0)</f>
        <v>0</v>
      </c>
      <c r="BD58" s="146">
        <f>IF(AZ58=4,G58,0)</f>
        <v>0</v>
      </c>
      <c r="BE58" s="146">
        <f>IF(AZ58=5,G58,0)</f>
        <v>0</v>
      </c>
      <c r="CA58" s="170">
        <v>1</v>
      </c>
      <c r="CB58" s="170">
        <v>1</v>
      </c>
      <c r="CZ58" s="146">
        <v>0</v>
      </c>
    </row>
    <row r="59" spans="1:15" ht="12.75">
      <c r="A59" s="177"/>
      <c r="B59" s="179"/>
      <c r="C59" s="229" t="s">
        <v>134</v>
      </c>
      <c r="D59" s="230"/>
      <c r="E59" s="180">
        <v>9.6555</v>
      </c>
      <c r="F59" s="181"/>
      <c r="G59" s="182"/>
      <c r="M59" s="178" t="s">
        <v>134</v>
      </c>
      <c r="O59" s="170"/>
    </row>
    <row r="60" spans="1:104" ht="12.75">
      <c r="A60" s="171">
        <v>12</v>
      </c>
      <c r="B60" s="172" t="s">
        <v>135</v>
      </c>
      <c r="C60" s="173" t="s">
        <v>136</v>
      </c>
      <c r="D60" s="174" t="s">
        <v>114</v>
      </c>
      <c r="E60" s="175">
        <v>13.574</v>
      </c>
      <c r="F60" s="175">
        <v>0</v>
      </c>
      <c r="G60" s="176">
        <f>E60*F60</f>
        <v>0</v>
      </c>
      <c r="O60" s="170">
        <v>2</v>
      </c>
      <c r="AA60" s="146">
        <v>1</v>
      </c>
      <c r="AB60" s="146">
        <v>1</v>
      </c>
      <c r="AC60" s="146">
        <v>1</v>
      </c>
      <c r="AZ60" s="146">
        <v>1</v>
      </c>
      <c r="BA60" s="146">
        <f>IF(AZ60=1,G60,0)</f>
        <v>0</v>
      </c>
      <c r="BB60" s="146">
        <f>IF(AZ60=2,G60,0)</f>
        <v>0</v>
      </c>
      <c r="BC60" s="146">
        <f>IF(AZ60=3,G60,0)</f>
        <v>0</v>
      </c>
      <c r="BD60" s="146">
        <f>IF(AZ60=4,G60,0)</f>
        <v>0</v>
      </c>
      <c r="BE60" s="146">
        <f>IF(AZ60=5,G60,0)</f>
        <v>0</v>
      </c>
      <c r="CA60" s="170">
        <v>1</v>
      </c>
      <c r="CB60" s="170">
        <v>1</v>
      </c>
      <c r="CZ60" s="146">
        <v>0</v>
      </c>
    </row>
    <row r="61" spans="1:15" ht="12.75">
      <c r="A61" s="177"/>
      <c r="B61" s="179"/>
      <c r="C61" s="229" t="s">
        <v>126</v>
      </c>
      <c r="D61" s="230"/>
      <c r="E61" s="180">
        <v>13.574</v>
      </c>
      <c r="F61" s="181"/>
      <c r="G61" s="182"/>
      <c r="M61" s="178" t="s">
        <v>126</v>
      </c>
      <c r="O61" s="170"/>
    </row>
    <row r="62" spans="1:104" ht="12.75">
      <c r="A62" s="171">
        <v>13</v>
      </c>
      <c r="B62" s="172" t="s">
        <v>137</v>
      </c>
      <c r="C62" s="173" t="s">
        <v>138</v>
      </c>
      <c r="D62" s="174" t="s">
        <v>114</v>
      </c>
      <c r="E62" s="175">
        <v>9.6555</v>
      </c>
      <c r="F62" s="175">
        <v>0</v>
      </c>
      <c r="G62" s="176">
        <f>E62*F62</f>
        <v>0</v>
      </c>
      <c r="O62" s="170">
        <v>2</v>
      </c>
      <c r="AA62" s="146">
        <v>1</v>
      </c>
      <c r="AB62" s="146">
        <v>1</v>
      </c>
      <c r="AC62" s="146">
        <v>1</v>
      </c>
      <c r="AZ62" s="146">
        <v>1</v>
      </c>
      <c r="BA62" s="146">
        <f>IF(AZ62=1,G62,0)</f>
        <v>0</v>
      </c>
      <c r="BB62" s="146">
        <f>IF(AZ62=2,G62,0)</f>
        <v>0</v>
      </c>
      <c r="BC62" s="146">
        <f>IF(AZ62=3,G62,0)</f>
        <v>0</v>
      </c>
      <c r="BD62" s="146">
        <f>IF(AZ62=4,G62,0)</f>
        <v>0</v>
      </c>
      <c r="BE62" s="146">
        <f>IF(AZ62=5,G62,0)</f>
        <v>0</v>
      </c>
      <c r="CA62" s="170">
        <v>1</v>
      </c>
      <c r="CB62" s="170">
        <v>1</v>
      </c>
      <c r="CZ62" s="146">
        <v>0</v>
      </c>
    </row>
    <row r="63" spans="1:15" ht="12.75">
      <c r="A63" s="177"/>
      <c r="B63" s="179"/>
      <c r="C63" s="229" t="s">
        <v>88</v>
      </c>
      <c r="D63" s="230"/>
      <c r="E63" s="180">
        <v>0</v>
      </c>
      <c r="F63" s="181"/>
      <c r="G63" s="182"/>
      <c r="M63" s="178" t="s">
        <v>88</v>
      </c>
      <c r="O63" s="170"/>
    </row>
    <row r="64" spans="1:15" ht="12.75">
      <c r="A64" s="177"/>
      <c r="B64" s="179"/>
      <c r="C64" s="229" t="s">
        <v>139</v>
      </c>
      <c r="D64" s="230"/>
      <c r="E64" s="180">
        <v>3.3484</v>
      </c>
      <c r="F64" s="181"/>
      <c r="G64" s="182"/>
      <c r="M64" s="178" t="s">
        <v>139</v>
      </c>
      <c r="O64" s="170"/>
    </row>
    <row r="65" spans="1:15" ht="12.75">
      <c r="A65" s="177"/>
      <c r="B65" s="179"/>
      <c r="C65" s="229" t="s">
        <v>140</v>
      </c>
      <c r="D65" s="230"/>
      <c r="E65" s="180">
        <v>2.1546</v>
      </c>
      <c r="F65" s="181"/>
      <c r="G65" s="182"/>
      <c r="M65" s="178" t="s">
        <v>140</v>
      </c>
      <c r="O65" s="170"/>
    </row>
    <row r="66" spans="1:15" ht="12.75">
      <c r="A66" s="177"/>
      <c r="B66" s="179"/>
      <c r="C66" s="229" t="s">
        <v>141</v>
      </c>
      <c r="D66" s="230"/>
      <c r="E66" s="180">
        <v>4.1525</v>
      </c>
      <c r="F66" s="181"/>
      <c r="G66" s="182"/>
      <c r="M66" s="178" t="s">
        <v>141</v>
      </c>
      <c r="O66" s="170"/>
    </row>
    <row r="67" spans="1:104" ht="12.75">
      <c r="A67" s="171">
        <v>14</v>
      </c>
      <c r="B67" s="172" t="s">
        <v>142</v>
      </c>
      <c r="C67" s="173" t="s">
        <v>143</v>
      </c>
      <c r="D67" s="174" t="s">
        <v>114</v>
      </c>
      <c r="E67" s="175">
        <v>3.9185</v>
      </c>
      <c r="F67" s="175">
        <v>0</v>
      </c>
      <c r="G67" s="176">
        <f>E67*F67</f>
        <v>0</v>
      </c>
      <c r="O67" s="170">
        <v>2</v>
      </c>
      <c r="AA67" s="146">
        <v>1</v>
      </c>
      <c r="AB67" s="146">
        <v>1</v>
      </c>
      <c r="AC67" s="146">
        <v>1</v>
      </c>
      <c r="AZ67" s="146">
        <v>1</v>
      </c>
      <c r="BA67" s="146">
        <f>IF(AZ67=1,G67,0)</f>
        <v>0</v>
      </c>
      <c r="BB67" s="146">
        <f>IF(AZ67=2,G67,0)</f>
        <v>0</v>
      </c>
      <c r="BC67" s="146">
        <f>IF(AZ67=3,G67,0)</f>
        <v>0</v>
      </c>
      <c r="BD67" s="146">
        <f>IF(AZ67=4,G67,0)</f>
        <v>0</v>
      </c>
      <c r="BE67" s="146">
        <f>IF(AZ67=5,G67,0)</f>
        <v>0</v>
      </c>
      <c r="CA67" s="170">
        <v>1</v>
      </c>
      <c r="CB67" s="170">
        <v>1</v>
      </c>
      <c r="CZ67" s="146">
        <v>0</v>
      </c>
    </row>
    <row r="68" spans="1:15" ht="12.75">
      <c r="A68" s="177"/>
      <c r="B68" s="179"/>
      <c r="C68" s="229" t="s">
        <v>144</v>
      </c>
      <c r="D68" s="230"/>
      <c r="E68" s="180">
        <v>3.9185</v>
      </c>
      <c r="F68" s="181"/>
      <c r="G68" s="182"/>
      <c r="M68" s="178" t="s">
        <v>144</v>
      </c>
      <c r="O68" s="170"/>
    </row>
    <row r="69" spans="1:57" ht="12.75">
      <c r="A69" s="183"/>
      <c r="B69" s="184" t="s">
        <v>76</v>
      </c>
      <c r="C69" s="185" t="str">
        <f>CONCATENATE(B7," ",C7)</f>
        <v>1 Zemní práce</v>
      </c>
      <c r="D69" s="186"/>
      <c r="E69" s="187"/>
      <c r="F69" s="188"/>
      <c r="G69" s="189">
        <f>SUM(G7:G68)</f>
        <v>0</v>
      </c>
      <c r="O69" s="170">
        <v>4</v>
      </c>
      <c r="BA69" s="190">
        <f>SUM(BA7:BA68)</f>
        <v>0</v>
      </c>
      <c r="BB69" s="190">
        <f>SUM(BB7:BB68)</f>
        <v>0</v>
      </c>
      <c r="BC69" s="190">
        <f>SUM(BC7:BC68)</f>
        <v>0</v>
      </c>
      <c r="BD69" s="190">
        <f>SUM(BD7:BD68)</f>
        <v>0</v>
      </c>
      <c r="BE69" s="190">
        <f>SUM(BE7:BE68)</f>
        <v>0</v>
      </c>
    </row>
    <row r="70" spans="1:15" ht="12.75">
      <c r="A70" s="163" t="s">
        <v>72</v>
      </c>
      <c r="B70" s="164" t="s">
        <v>145</v>
      </c>
      <c r="C70" s="165" t="s">
        <v>146</v>
      </c>
      <c r="D70" s="166"/>
      <c r="E70" s="167"/>
      <c r="F70" s="167"/>
      <c r="G70" s="168"/>
      <c r="H70" s="169"/>
      <c r="I70" s="169"/>
      <c r="O70" s="170">
        <v>1</v>
      </c>
    </row>
    <row r="71" spans="1:104" ht="12.75">
      <c r="A71" s="171">
        <v>15</v>
      </c>
      <c r="B71" s="172" t="s">
        <v>147</v>
      </c>
      <c r="C71" s="173" t="s">
        <v>148</v>
      </c>
      <c r="D71" s="174" t="s">
        <v>95</v>
      </c>
      <c r="E71" s="175">
        <v>10.248</v>
      </c>
      <c r="F71" s="175">
        <v>0</v>
      </c>
      <c r="G71" s="176">
        <f>E71*F71</f>
        <v>0</v>
      </c>
      <c r="O71" s="170">
        <v>2</v>
      </c>
      <c r="AA71" s="146">
        <v>1</v>
      </c>
      <c r="AB71" s="146">
        <v>1</v>
      </c>
      <c r="AC71" s="146">
        <v>1</v>
      </c>
      <c r="AZ71" s="146">
        <v>1</v>
      </c>
      <c r="BA71" s="146">
        <f>IF(AZ71=1,G71,0)</f>
        <v>0</v>
      </c>
      <c r="BB71" s="146">
        <f>IF(AZ71=2,G71,0)</f>
        <v>0</v>
      </c>
      <c r="BC71" s="146">
        <f>IF(AZ71=3,G71,0)</f>
        <v>0</v>
      </c>
      <c r="BD71" s="146">
        <f>IF(AZ71=4,G71,0)</f>
        <v>0</v>
      </c>
      <c r="BE71" s="146">
        <f>IF(AZ71=5,G71,0)</f>
        <v>0</v>
      </c>
      <c r="CA71" s="170">
        <v>1</v>
      </c>
      <c r="CB71" s="170">
        <v>1</v>
      </c>
      <c r="CZ71" s="146">
        <v>0</v>
      </c>
    </row>
    <row r="72" spans="1:15" ht="12.75">
      <c r="A72" s="177"/>
      <c r="B72" s="179"/>
      <c r="C72" s="229" t="s">
        <v>149</v>
      </c>
      <c r="D72" s="230"/>
      <c r="E72" s="180">
        <v>0</v>
      </c>
      <c r="F72" s="181"/>
      <c r="G72" s="182"/>
      <c r="M72" s="178" t="s">
        <v>149</v>
      </c>
      <c r="O72" s="170"/>
    </row>
    <row r="73" spans="1:15" ht="12.75">
      <c r="A73" s="177"/>
      <c r="B73" s="179"/>
      <c r="C73" s="229" t="s">
        <v>150</v>
      </c>
      <c r="D73" s="230"/>
      <c r="E73" s="180">
        <v>8.424</v>
      </c>
      <c r="F73" s="181"/>
      <c r="G73" s="182"/>
      <c r="M73" s="178" t="s">
        <v>150</v>
      </c>
      <c r="O73" s="170"/>
    </row>
    <row r="74" spans="1:15" ht="12.75">
      <c r="A74" s="177"/>
      <c r="B74" s="179"/>
      <c r="C74" s="229" t="s">
        <v>151</v>
      </c>
      <c r="D74" s="230"/>
      <c r="E74" s="180">
        <v>1.053</v>
      </c>
      <c r="F74" s="181"/>
      <c r="G74" s="182"/>
      <c r="M74" s="178" t="s">
        <v>151</v>
      </c>
      <c r="O74" s="170"/>
    </row>
    <row r="75" spans="1:15" ht="12.75">
      <c r="A75" s="177"/>
      <c r="B75" s="179"/>
      <c r="C75" s="229" t="s">
        <v>152</v>
      </c>
      <c r="D75" s="230"/>
      <c r="E75" s="180">
        <v>0.771</v>
      </c>
      <c r="F75" s="181"/>
      <c r="G75" s="182"/>
      <c r="M75" s="178" t="s">
        <v>152</v>
      </c>
      <c r="O75" s="170"/>
    </row>
    <row r="76" spans="1:104" ht="22.5">
      <c r="A76" s="171">
        <v>16</v>
      </c>
      <c r="B76" s="172" t="s">
        <v>153</v>
      </c>
      <c r="C76" s="173" t="s">
        <v>154</v>
      </c>
      <c r="D76" s="174" t="s">
        <v>95</v>
      </c>
      <c r="E76" s="175">
        <v>16.0272</v>
      </c>
      <c r="F76" s="175">
        <v>0</v>
      </c>
      <c r="G76" s="176">
        <f>E76*F76</f>
        <v>0</v>
      </c>
      <c r="O76" s="170">
        <v>2</v>
      </c>
      <c r="AA76" s="146">
        <v>1</v>
      </c>
      <c r="AB76" s="146">
        <v>1</v>
      </c>
      <c r="AC76" s="146">
        <v>1</v>
      </c>
      <c r="AZ76" s="146">
        <v>1</v>
      </c>
      <c r="BA76" s="146">
        <f>IF(AZ76=1,G76,0)</f>
        <v>0</v>
      </c>
      <c r="BB76" s="146">
        <f>IF(AZ76=2,G76,0)</f>
        <v>0</v>
      </c>
      <c r="BC76" s="146">
        <f>IF(AZ76=3,G76,0)</f>
        <v>0</v>
      </c>
      <c r="BD76" s="146">
        <f>IF(AZ76=4,G76,0)</f>
        <v>0</v>
      </c>
      <c r="BE76" s="146">
        <f>IF(AZ76=5,G76,0)</f>
        <v>0</v>
      </c>
      <c r="CA76" s="170">
        <v>1</v>
      </c>
      <c r="CB76" s="170">
        <v>1</v>
      </c>
      <c r="CZ76" s="146">
        <v>0</v>
      </c>
    </row>
    <row r="77" spans="1:15" ht="12.75">
      <c r="A77" s="177"/>
      <c r="B77" s="179"/>
      <c r="C77" s="229" t="s">
        <v>155</v>
      </c>
      <c r="D77" s="230"/>
      <c r="E77" s="180">
        <v>0</v>
      </c>
      <c r="F77" s="181"/>
      <c r="G77" s="182"/>
      <c r="M77" s="178" t="s">
        <v>155</v>
      </c>
      <c r="O77" s="170"/>
    </row>
    <row r="78" spans="1:15" ht="12.75">
      <c r="A78" s="177"/>
      <c r="B78" s="179"/>
      <c r="C78" s="229" t="s">
        <v>88</v>
      </c>
      <c r="D78" s="230"/>
      <c r="E78" s="180">
        <v>0</v>
      </c>
      <c r="F78" s="181"/>
      <c r="G78" s="182"/>
      <c r="M78" s="178" t="s">
        <v>88</v>
      </c>
      <c r="O78" s="170"/>
    </row>
    <row r="79" spans="1:15" ht="12.75">
      <c r="A79" s="177"/>
      <c r="B79" s="179"/>
      <c r="C79" s="229" t="s">
        <v>89</v>
      </c>
      <c r="D79" s="230"/>
      <c r="E79" s="180">
        <v>0</v>
      </c>
      <c r="F79" s="181"/>
      <c r="G79" s="182"/>
      <c r="M79" s="178" t="s">
        <v>89</v>
      </c>
      <c r="O79" s="170"/>
    </row>
    <row r="80" spans="1:15" ht="12.75">
      <c r="A80" s="177"/>
      <c r="B80" s="179"/>
      <c r="C80" s="229" t="s">
        <v>156</v>
      </c>
      <c r="D80" s="230"/>
      <c r="E80" s="180">
        <v>16.0272</v>
      </c>
      <c r="F80" s="181"/>
      <c r="G80" s="182"/>
      <c r="M80" s="178" t="s">
        <v>156</v>
      </c>
      <c r="O80" s="170"/>
    </row>
    <row r="81" spans="1:104" ht="12.75">
      <c r="A81" s="171">
        <v>17</v>
      </c>
      <c r="B81" s="172" t="s">
        <v>157</v>
      </c>
      <c r="C81" s="173" t="s">
        <v>158</v>
      </c>
      <c r="D81" s="174" t="s">
        <v>95</v>
      </c>
      <c r="E81" s="175">
        <v>33.5414</v>
      </c>
      <c r="F81" s="175">
        <v>0</v>
      </c>
      <c r="G81" s="176">
        <f>E81*F81</f>
        <v>0</v>
      </c>
      <c r="O81" s="170">
        <v>2</v>
      </c>
      <c r="AA81" s="146">
        <v>1</v>
      </c>
      <c r="AB81" s="146">
        <v>1</v>
      </c>
      <c r="AC81" s="146">
        <v>1</v>
      </c>
      <c r="AZ81" s="146">
        <v>1</v>
      </c>
      <c r="BA81" s="146">
        <f>IF(AZ81=1,G81,0)</f>
        <v>0</v>
      </c>
      <c r="BB81" s="146">
        <f>IF(AZ81=2,G81,0)</f>
        <v>0</v>
      </c>
      <c r="BC81" s="146">
        <f>IF(AZ81=3,G81,0)</f>
        <v>0</v>
      </c>
      <c r="BD81" s="146">
        <f>IF(AZ81=4,G81,0)</f>
        <v>0</v>
      </c>
      <c r="BE81" s="146">
        <f>IF(AZ81=5,G81,0)</f>
        <v>0</v>
      </c>
      <c r="CA81" s="170">
        <v>1</v>
      </c>
      <c r="CB81" s="170">
        <v>1</v>
      </c>
      <c r="CZ81" s="146">
        <v>0</v>
      </c>
    </row>
    <row r="82" spans="1:15" ht="12.75">
      <c r="A82" s="177"/>
      <c r="B82" s="179"/>
      <c r="C82" s="229" t="s">
        <v>159</v>
      </c>
      <c r="D82" s="230"/>
      <c r="E82" s="180">
        <v>0</v>
      </c>
      <c r="F82" s="181"/>
      <c r="G82" s="182"/>
      <c r="M82" s="178" t="s">
        <v>159</v>
      </c>
      <c r="O82" s="170"/>
    </row>
    <row r="83" spans="1:15" ht="12.75">
      <c r="A83" s="177"/>
      <c r="B83" s="179"/>
      <c r="C83" s="229" t="s">
        <v>160</v>
      </c>
      <c r="D83" s="230"/>
      <c r="E83" s="180">
        <v>0</v>
      </c>
      <c r="F83" s="181"/>
      <c r="G83" s="182"/>
      <c r="M83" s="178" t="s">
        <v>160</v>
      </c>
      <c r="O83" s="170"/>
    </row>
    <row r="84" spans="1:15" ht="12.75">
      <c r="A84" s="177"/>
      <c r="B84" s="179"/>
      <c r="C84" s="229" t="s">
        <v>161</v>
      </c>
      <c r="D84" s="230"/>
      <c r="E84" s="180">
        <v>31.959</v>
      </c>
      <c r="F84" s="181"/>
      <c r="G84" s="182"/>
      <c r="M84" s="178" t="s">
        <v>161</v>
      </c>
      <c r="O84" s="170"/>
    </row>
    <row r="85" spans="1:15" ht="12.75">
      <c r="A85" s="177"/>
      <c r="B85" s="179"/>
      <c r="C85" s="229" t="s">
        <v>162</v>
      </c>
      <c r="D85" s="230"/>
      <c r="E85" s="180">
        <v>1.5824</v>
      </c>
      <c r="F85" s="181"/>
      <c r="G85" s="182"/>
      <c r="M85" s="178" t="s">
        <v>162</v>
      </c>
      <c r="O85" s="170"/>
    </row>
    <row r="86" spans="1:104" ht="12.75">
      <c r="A86" s="171">
        <v>18</v>
      </c>
      <c r="B86" s="172" t="s">
        <v>163</v>
      </c>
      <c r="C86" s="173" t="s">
        <v>164</v>
      </c>
      <c r="D86" s="174" t="s">
        <v>165</v>
      </c>
      <c r="E86" s="175">
        <v>14.04</v>
      </c>
      <c r="F86" s="175">
        <v>0</v>
      </c>
      <c r="G86" s="176">
        <f>E86*F86</f>
        <v>0</v>
      </c>
      <c r="O86" s="170">
        <v>2</v>
      </c>
      <c r="AA86" s="146">
        <v>1</v>
      </c>
      <c r="AB86" s="146">
        <v>1</v>
      </c>
      <c r="AC86" s="146">
        <v>1</v>
      </c>
      <c r="AZ86" s="146">
        <v>1</v>
      </c>
      <c r="BA86" s="146">
        <f>IF(AZ86=1,G86,0)</f>
        <v>0</v>
      </c>
      <c r="BB86" s="146">
        <f>IF(AZ86=2,G86,0)</f>
        <v>0</v>
      </c>
      <c r="BC86" s="146">
        <f>IF(AZ86=3,G86,0)</f>
        <v>0</v>
      </c>
      <c r="BD86" s="146">
        <f>IF(AZ86=4,G86,0)</f>
        <v>0</v>
      </c>
      <c r="BE86" s="146">
        <f>IF(AZ86=5,G86,0)</f>
        <v>0</v>
      </c>
      <c r="CA86" s="170">
        <v>1</v>
      </c>
      <c r="CB86" s="170">
        <v>1</v>
      </c>
      <c r="CZ86" s="146">
        <v>0</v>
      </c>
    </row>
    <row r="87" spans="1:15" ht="12.75">
      <c r="A87" s="177"/>
      <c r="B87" s="179"/>
      <c r="C87" s="229" t="s">
        <v>149</v>
      </c>
      <c r="D87" s="230"/>
      <c r="E87" s="180">
        <v>0</v>
      </c>
      <c r="F87" s="181"/>
      <c r="G87" s="182"/>
      <c r="M87" s="178" t="s">
        <v>149</v>
      </c>
      <c r="O87" s="170"/>
    </row>
    <row r="88" spans="1:15" ht="12.75">
      <c r="A88" s="177"/>
      <c r="B88" s="179"/>
      <c r="C88" s="229" t="s">
        <v>166</v>
      </c>
      <c r="D88" s="230"/>
      <c r="E88" s="180">
        <v>14.04</v>
      </c>
      <c r="F88" s="181"/>
      <c r="G88" s="182"/>
      <c r="M88" s="178" t="s">
        <v>166</v>
      </c>
      <c r="O88" s="170"/>
    </row>
    <row r="89" spans="1:57" ht="12.75">
      <c r="A89" s="183"/>
      <c r="B89" s="184" t="s">
        <v>76</v>
      </c>
      <c r="C89" s="185" t="str">
        <f>CONCATENATE(B70," ",C70)</f>
        <v>3 Svislé a kompletní konstrukce</v>
      </c>
      <c r="D89" s="186"/>
      <c r="E89" s="187"/>
      <c r="F89" s="188"/>
      <c r="G89" s="189">
        <f>SUM(G70:G88)</f>
        <v>0</v>
      </c>
      <c r="O89" s="170">
        <v>4</v>
      </c>
      <c r="BA89" s="190">
        <f>SUM(BA70:BA88)</f>
        <v>0</v>
      </c>
      <c r="BB89" s="190">
        <f>SUM(BB70:BB88)</f>
        <v>0</v>
      </c>
      <c r="BC89" s="190">
        <f>SUM(BC70:BC88)</f>
        <v>0</v>
      </c>
      <c r="BD89" s="190">
        <f>SUM(BD70:BD88)</f>
        <v>0</v>
      </c>
      <c r="BE89" s="190">
        <f>SUM(BE70:BE88)</f>
        <v>0</v>
      </c>
    </row>
    <row r="90" spans="1:15" ht="12.75">
      <c r="A90" s="163" t="s">
        <v>72</v>
      </c>
      <c r="B90" s="164" t="s">
        <v>167</v>
      </c>
      <c r="C90" s="165" t="s">
        <v>168</v>
      </c>
      <c r="D90" s="166"/>
      <c r="E90" s="167"/>
      <c r="F90" s="167"/>
      <c r="G90" s="168"/>
      <c r="H90" s="169"/>
      <c r="I90" s="169"/>
      <c r="O90" s="170">
        <v>1</v>
      </c>
    </row>
    <row r="91" spans="1:104" ht="22.5">
      <c r="A91" s="171">
        <v>19</v>
      </c>
      <c r="B91" s="172" t="s">
        <v>169</v>
      </c>
      <c r="C91" s="173" t="s">
        <v>170</v>
      </c>
      <c r="D91" s="174" t="s">
        <v>87</v>
      </c>
      <c r="E91" s="175">
        <v>12.12</v>
      </c>
      <c r="F91" s="175">
        <v>0</v>
      </c>
      <c r="G91" s="176">
        <f>E91*F91</f>
        <v>0</v>
      </c>
      <c r="O91" s="170">
        <v>2</v>
      </c>
      <c r="AA91" s="146">
        <v>1</v>
      </c>
      <c r="AB91" s="146">
        <v>1</v>
      </c>
      <c r="AC91" s="146">
        <v>1</v>
      </c>
      <c r="AZ91" s="146">
        <v>1</v>
      </c>
      <c r="BA91" s="146">
        <f>IF(AZ91=1,G91,0)</f>
        <v>0</v>
      </c>
      <c r="BB91" s="146">
        <f>IF(AZ91=2,G91,0)</f>
        <v>0</v>
      </c>
      <c r="BC91" s="146">
        <f>IF(AZ91=3,G91,0)</f>
        <v>0</v>
      </c>
      <c r="BD91" s="146">
        <f>IF(AZ91=4,G91,0)</f>
        <v>0</v>
      </c>
      <c r="BE91" s="146">
        <f>IF(AZ91=5,G91,0)</f>
        <v>0</v>
      </c>
      <c r="CA91" s="170">
        <v>1</v>
      </c>
      <c r="CB91" s="170">
        <v>1</v>
      </c>
      <c r="CZ91" s="146">
        <v>0</v>
      </c>
    </row>
    <row r="92" spans="1:15" ht="12.75">
      <c r="A92" s="177"/>
      <c r="B92" s="179"/>
      <c r="C92" s="229" t="s">
        <v>159</v>
      </c>
      <c r="D92" s="230"/>
      <c r="E92" s="180">
        <v>0</v>
      </c>
      <c r="F92" s="181"/>
      <c r="G92" s="182"/>
      <c r="M92" s="178" t="s">
        <v>159</v>
      </c>
      <c r="O92" s="170"/>
    </row>
    <row r="93" spans="1:15" ht="12.75">
      <c r="A93" s="177"/>
      <c r="B93" s="179"/>
      <c r="C93" s="229" t="s">
        <v>89</v>
      </c>
      <c r="D93" s="230"/>
      <c r="E93" s="180">
        <v>0</v>
      </c>
      <c r="F93" s="181"/>
      <c r="G93" s="182"/>
      <c r="M93" s="178" t="s">
        <v>89</v>
      </c>
      <c r="O93" s="170"/>
    </row>
    <row r="94" spans="1:15" ht="12.75">
      <c r="A94" s="177"/>
      <c r="B94" s="179"/>
      <c r="C94" s="229" t="s">
        <v>171</v>
      </c>
      <c r="D94" s="230"/>
      <c r="E94" s="180">
        <v>0</v>
      </c>
      <c r="F94" s="181"/>
      <c r="G94" s="182"/>
      <c r="M94" s="178" t="s">
        <v>171</v>
      </c>
      <c r="O94" s="170"/>
    </row>
    <row r="95" spans="1:15" ht="12.75">
      <c r="A95" s="177"/>
      <c r="B95" s="179"/>
      <c r="C95" s="229" t="s">
        <v>172</v>
      </c>
      <c r="D95" s="230"/>
      <c r="E95" s="180">
        <v>12.12</v>
      </c>
      <c r="F95" s="181"/>
      <c r="G95" s="182"/>
      <c r="M95" s="178" t="s">
        <v>172</v>
      </c>
      <c r="O95" s="170"/>
    </row>
    <row r="96" spans="1:104" ht="12.75">
      <c r="A96" s="171">
        <v>20</v>
      </c>
      <c r="B96" s="172" t="s">
        <v>173</v>
      </c>
      <c r="C96" s="173" t="s">
        <v>174</v>
      </c>
      <c r="D96" s="174" t="s">
        <v>165</v>
      </c>
      <c r="E96" s="175">
        <v>3.975</v>
      </c>
      <c r="F96" s="175">
        <v>0</v>
      </c>
      <c r="G96" s="176">
        <f>E96*F96</f>
        <v>0</v>
      </c>
      <c r="O96" s="170">
        <v>2</v>
      </c>
      <c r="AA96" s="146">
        <v>1</v>
      </c>
      <c r="AB96" s="146">
        <v>1</v>
      </c>
      <c r="AC96" s="146">
        <v>1</v>
      </c>
      <c r="AZ96" s="146">
        <v>1</v>
      </c>
      <c r="BA96" s="146">
        <f>IF(AZ96=1,G96,0)</f>
        <v>0</v>
      </c>
      <c r="BB96" s="146">
        <f>IF(AZ96=2,G96,0)</f>
        <v>0</v>
      </c>
      <c r="BC96" s="146">
        <f>IF(AZ96=3,G96,0)</f>
        <v>0</v>
      </c>
      <c r="BD96" s="146">
        <f>IF(AZ96=4,G96,0)</f>
        <v>0</v>
      </c>
      <c r="BE96" s="146">
        <f>IF(AZ96=5,G96,0)</f>
        <v>0</v>
      </c>
      <c r="CA96" s="170">
        <v>1</v>
      </c>
      <c r="CB96" s="170">
        <v>1</v>
      </c>
      <c r="CZ96" s="146">
        <v>0</v>
      </c>
    </row>
    <row r="97" spans="1:15" ht="12.75">
      <c r="A97" s="177"/>
      <c r="B97" s="179"/>
      <c r="C97" s="229" t="s">
        <v>88</v>
      </c>
      <c r="D97" s="230"/>
      <c r="E97" s="180">
        <v>0</v>
      </c>
      <c r="F97" s="181"/>
      <c r="G97" s="182"/>
      <c r="M97" s="178" t="s">
        <v>88</v>
      </c>
      <c r="O97" s="170"/>
    </row>
    <row r="98" spans="1:15" ht="12.75">
      <c r="A98" s="177"/>
      <c r="B98" s="179"/>
      <c r="C98" s="229" t="s">
        <v>175</v>
      </c>
      <c r="D98" s="230"/>
      <c r="E98" s="180">
        <v>2.65</v>
      </c>
      <c r="F98" s="181"/>
      <c r="G98" s="182"/>
      <c r="M98" s="178" t="s">
        <v>175</v>
      </c>
      <c r="O98" s="170"/>
    </row>
    <row r="99" spans="1:15" ht="12.75">
      <c r="A99" s="177"/>
      <c r="B99" s="179"/>
      <c r="C99" s="229" t="s">
        <v>176</v>
      </c>
      <c r="D99" s="230"/>
      <c r="E99" s="180">
        <v>1.325</v>
      </c>
      <c r="F99" s="181"/>
      <c r="G99" s="182"/>
      <c r="M99" s="178" t="s">
        <v>176</v>
      </c>
      <c r="O99" s="170"/>
    </row>
    <row r="100" spans="1:104" ht="12.75">
      <c r="A100" s="171">
        <v>21</v>
      </c>
      <c r="B100" s="172" t="s">
        <v>177</v>
      </c>
      <c r="C100" s="173" t="s">
        <v>178</v>
      </c>
      <c r="D100" s="174" t="s">
        <v>95</v>
      </c>
      <c r="E100" s="175">
        <v>5.428</v>
      </c>
      <c r="F100" s="175">
        <v>0</v>
      </c>
      <c r="G100" s="176">
        <f>E100*F100</f>
        <v>0</v>
      </c>
      <c r="O100" s="170">
        <v>2</v>
      </c>
      <c r="AA100" s="146">
        <v>1</v>
      </c>
      <c r="AB100" s="146">
        <v>1</v>
      </c>
      <c r="AC100" s="146">
        <v>1</v>
      </c>
      <c r="AZ100" s="146">
        <v>1</v>
      </c>
      <c r="BA100" s="146">
        <f>IF(AZ100=1,G100,0)</f>
        <v>0</v>
      </c>
      <c r="BB100" s="146">
        <f>IF(AZ100=2,G100,0)</f>
        <v>0</v>
      </c>
      <c r="BC100" s="146">
        <f>IF(AZ100=3,G100,0)</f>
        <v>0</v>
      </c>
      <c r="BD100" s="146">
        <f>IF(AZ100=4,G100,0)</f>
        <v>0</v>
      </c>
      <c r="BE100" s="146">
        <f>IF(AZ100=5,G100,0)</f>
        <v>0</v>
      </c>
      <c r="CA100" s="170">
        <v>1</v>
      </c>
      <c r="CB100" s="170">
        <v>1</v>
      </c>
      <c r="CZ100" s="146">
        <v>0</v>
      </c>
    </row>
    <row r="101" spans="1:15" ht="12.75">
      <c r="A101" s="177"/>
      <c r="B101" s="179"/>
      <c r="C101" s="229" t="s">
        <v>88</v>
      </c>
      <c r="D101" s="230"/>
      <c r="E101" s="180">
        <v>0</v>
      </c>
      <c r="F101" s="181"/>
      <c r="G101" s="182"/>
      <c r="M101" s="178" t="s">
        <v>88</v>
      </c>
      <c r="O101" s="170"/>
    </row>
    <row r="102" spans="1:15" ht="22.5">
      <c r="A102" s="177"/>
      <c r="B102" s="179"/>
      <c r="C102" s="229" t="s">
        <v>179</v>
      </c>
      <c r="D102" s="230"/>
      <c r="E102" s="180">
        <v>3.7625</v>
      </c>
      <c r="F102" s="181"/>
      <c r="G102" s="182"/>
      <c r="M102" s="178" t="s">
        <v>179</v>
      </c>
      <c r="O102" s="170"/>
    </row>
    <row r="103" spans="1:15" ht="22.5">
      <c r="A103" s="177"/>
      <c r="B103" s="179"/>
      <c r="C103" s="229" t="s">
        <v>180</v>
      </c>
      <c r="D103" s="230"/>
      <c r="E103" s="180">
        <v>1.6655</v>
      </c>
      <c r="F103" s="181"/>
      <c r="G103" s="182"/>
      <c r="M103" s="178" t="s">
        <v>180</v>
      </c>
      <c r="O103" s="170"/>
    </row>
    <row r="104" spans="1:104" ht="12.75">
      <c r="A104" s="171">
        <v>22</v>
      </c>
      <c r="B104" s="172" t="s">
        <v>181</v>
      </c>
      <c r="C104" s="173" t="s">
        <v>182</v>
      </c>
      <c r="D104" s="174" t="s">
        <v>95</v>
      </c>
      <c r="E104" s="175">
        <v>5.428</v>
      </c>
      <c r="F104" s="175">
        <v>0</v>
      </c>
      <c r="G104" s="176">
        <f>E104*F104</f>
        <v>0</v>
      </c>
      <c r="O104" s="170">
        <v>2</v>
      </c>
      <c r="AA104" s="146">
        <v>1</v>
      </c>
      <c r="AB104" s="146">
        <v>1</v>
      </c>
      <c r="AC104" s="146">
        <v>1</v>
      </c>
      <c r="AZ104" s="146">
        <v>1</v>
      </c>
      <c r="BA104" s="146">
        <f>IF(AZ104=1,G104,0)</f>
        <v>0</v>
      </c>
      <c r="BB104" s="146">
        <f>IF(AZ104=2,G104,0)</f>
        <v>0</v>
      </c>
      <c r="BC104" s="146">
        <f>IF(AZ104=3,G104,0)</f>
        <v>0</v>
      </c>
      <c r="BD104" s="146">
        <f>IF(AZ104=4,G104,0)</f>
        <v>0</v>
      </c>
      <c r="BE104" s="146">
        <f>IF(AZ104=5,G104,0)</f>
        <v>0</v>
      </c>
      <c r="CA104" s="170">
        <v>1</v>
      </c>
      <c r="CB104" s="170">
        <v>1</v>
      </c>
      <c r="CZ104" s="146">
        <v>0</v>
      </c>
    </row>
    <row r="105" spans="1:15" ht="12.75">
      <c r="A105" s="177"/>
      <c r="B105" s="179"/>
      <c r="C105" s="229" t="s">
        <v>183</v>
      </c>
      <c r="D105" s="230"/>
      <c r="E105" s="180">
        <v>5.428</v>
      </c>
      <c r="F105" s="181"/>
      <c r="G105" s="182"/>
      <c r="M105" s="178" t="s">
        <v>183</v>
      </c>
      <c r="O105" s="170"/>
    </row>
    <row r="106" spans="1:57" ht="12.75">
      <c r="A106" s="183"/>
      <c r="B106" s="184" t="s">
        <v>76</v>
      </c>
      <c r="C106" s="185" t="str">
        <f>CONCATENATE(B90," ",C90)</f>
        <v>4 Vodorovné konstrukce</v>
      </c>
      <c r="D106" s="186"/>
      <c r="E106" s="187"/>
      <c r="F106" s="188"/>
      <c r="G106" s="189">
        <f>SUM(G90:G105)</f>
        <v>0</v>
      </c>
      <c r="O106" s="170">
        <v>4</v>
      </c>
      <c r="BA106" s="190">
        <f>SUM(BA90:BA105)</f>
        <v>0</v>
      </c>
      <c r="BB106" s="190">
        <f>SUM(BB90:BB105)</f>
        <v>0</v>
      </c>
      <c r="BC106" s="190">
        <f>SUM(BC90:BC105)</f>
        <v>0</v>
      </c>
      <c r="BD106" s="190">
        <f>SUM(BD90:BD105)</f>
        <v>0</v>
      </c>
      <c r="BE106" s="190">
        <f>SUM(BE90:BE105)</f>
        <v>0</v>
      </c>
    </row>
    <row r="107" spans="1:15" ht="12.75">
      <c r="A107" s="163" t="s">
        <v>72</v>
      </c>
      <c r="B107" s="164" t="s">
        <v>184</v>
      </c>
      <c r="C107" s="165" t="s">
        <v>185</v>
      </c>
      <c r="D107" s="166"/>
      <c r="E107" s="167"/>
      <c r="F107" s="167"/>
      <c r="G107" s="168"/>
      <c r="H107" s="169"/>
      <c r="I107" s="169"/>
      <c r="O107" s="170">
        <v>1</v>
      </c>
    </row>
    <row r="108" spans="1:104" ht="12.75">
      <c r="A108" s="171">
        <v>23</v>
      </c>
      <c r="B108" s="172" t="s">
        <v>186</v>
      </c>
      <c r="C108" s="173" t="s">
        <v>187</v>
      </c>
      <c r="D108" s="174" t="s">
        <v>95</v>
      </c>
      <c r="E108" s="175">
        <v>54.5506</v>
      </c>
      <c r="F108" s="175">
        <v>0</v>
      </c>
      <c r="G108" s="176">
        <f>E108*F108</f>
        <v>0</v>
      </c>
      <c r="O108" s="170">
        <v>2</v>
      </c>
      <c r="AA108" s="146">
        <v>1</v>
      </c>
      <c r="AB108" s="146">
        <v>1</v>
      </c>
      <c r="AC108" s="146">
        <v>1</v>
      </c>
      <c r="AZ108" s="146">
        <v>1</v>
      </c>
      <c r="BA108" s="146">
        <f>IF(AZ108=1,G108,0)</f>
        <v>0</v>
      </c>
      <c r="BB108" s="146">
        <f>IF(AZ108=2,G108,0)</f>
        <v>0</v>
      </c>
      <c r="BC108" s="146">
        <f>IF(AZ108=3,G108,0)</f>
        <v>0</v>
      </c>
      <c r="BD108" s="146">
        <f>IF(AZ108=4,G108,0)</f>
        <v>0</v>
      </c>
      <c r="BE108" s="146">
        <f>IF(AZ108=5,G108,0)</f>
        <v>0</v>
      </c>
      <c r="CA108" s="170">
        <v>1</v>
      </c>
      <c r="CB108" s="170">
        <v>1</v>
      </c>
      <c r="CZ108" s="146">
        <v>0</v>
      </c>
    </row>
    <row r="109" spans="1:15" ht="12.75">
      <c r="A109" s="177"/>
      <c r="B109" s="179"/>
      <c r="C109" s="229" t="s">
        <v>188</v>
      </c>
      <c r="D109" s="230"/>
      <c r="E109" s="180">
        <v>27.9156</v>
      </c>
      <c r="F109" s="181"/>
      <c r="G109" s="182"/>
      <c r="M109" s="178" t="s">
        <v>188</v>
      </c>
      <c r="O109" s="170"/>
    </row>
    <row r="110" spans="1:15" ht="12.75">
      <c r="A110" s="177"/>
      <c r="B110" s="179"/>
      <c r="C110" s="229" t="s">
        <v>189</v>
      </c>
      <c r="D110" s="230"/>
      <c r="E110" s="180">
        <v>17.32</v>
      </c>
      <c r="F110" s="181"/>
      <c r="G110" s="182"/>
      <c r="M110" s="178" t="s">
        <v>189</v>
      </c>
      <c r="O110" s="170"/>
    </row>
    <row r="111" spans="1:15" ht="12.75">
      <c r="A111" s="177"/>
      <c r="B111" s="179"/>
      <c r="C111" s="229" t="s">
        <v>190</v>
      </c>
      <c r="D111" s="230"/>
      <c r="E111" s="180">
        <v>9.315</v>
      </c>
      <c r="F111" s="181"/>
      <c r="G111" s="182"/>
      <c r="M111" s="178" t="s">
        <v>190</v>
      </c>
      <c r="O111" s="170"/>
    </row>
    <row r="112" spans="1:104" ht="12.75">
      <c r="A112" s="171">
        <v>24</v>
      </c>
      <c r="B112" s="172" t="s">
        <v>191</v>
      </c>
      <c r="C112" s="173" t="s">
        <v>192</v>
      </c>
      <c r="D112" s="174" t="s">
        <v>95</v>
      </c>
      <c r="E112" s="175">
        <v>54.5506</v>
      </c>
      <c r="F112" s="175">
        <v>0</v>
      </c>
      <c r="G112" s="176">
        <f>E112*F112</f>
        <v>0</v>
      </c>
      <c r="O112" s="170">
        <v>2</v>
      </c>
      <c r="AA112" s="146">
        <v>1</v>
      </c>
      <c r="AB112" s="146">
        <v>1</v>
      </c>
      <c r="AC112" s="146">
        <v>1</v>
      </c>
      <c r="AZ112" s="146">
        <v>1</v>
      </c>
      <c r="BA112" s="146">
        <f>IF(AZ112=1,G112,0)</f>
        <v>0</v>
      </c>
      <c r="BB112" s="146">
        <f>IF(AZ112=2,G112,0)</f>
        <v>0</v>
      </c>
      <c r="BC112" s="146">
        <f>IF(AZ112=3,G112,0)</f>
        <v>0</v>
      </c>
      <c r="BD112" s="146">
        <f>IF(AZ112=4,G112,0)</f>
        <v>0</v>
      </c>
      <c r="BE112" s="146">
        <f>IF(AZ112=5,G112,0)</f>
        <v>0</v>
      </c>
      <c r="CA112" s="170">
        <v>1</v>
      </c>
      <c r="CB112" s="170">
        <v>1</v>
      </c>
      <c r="CZ112" s="146">
        <v>0</v>
      </c>
    </row>
    <row r="113" spans="1:15" ht="12.75">
      <c r="A113" s="177"/>
      <c r="B113" s="179"/>
      <c r="C113" s="229" t="s">
        <v>188</v>
      </c>
      <c r="D113" s="230"/>
      <c r="E113" s="180">
        <v>27.9156</v>
      </c>
      <c r="F113" s="181"/>
      <c r="G113" s="182"/>
      <c r="M113" s="178" t="s">
        <v>188</v>
      </c>
      <c r="O113" s="170"/>
    </row>
    <row r="114" spans="1:15" ht="12.75">
      <c r="A114" s="177"/>
      <c r="B114" s="179"/>
      <c r="C114" s="229" t="s">
        <v>189</v>
      </c>
      <c r="D114" s="230"/>
      <c r="E114" s="180">
        <v>17.32</v>
      </c>
      <c r="F114" s="181"/>
      <c r="G114" s="182"/>
      <c r="M114" s="178" t="s">
        <v>189</v>
      </c>
      <c r="O114" s="170"/>
    </row>
    <row r="115" spans="1:15" ht="12.75">
      <c r="A115" s="177"/>
      <c r="B115" s="179"/>
      <c r="C115" s="229" t="s">
        <v>190</v>
      </c>
      <c r="D115" s="230"/>
      <c r="E115" s="180">
        <v>9.315</v>
      </c>
      <c r="F115" s="181"/>
      <c r="G115" s="182"/>
      <c r="M115" s="178" t="s">
        <v>190</v>
      </c>
      <c r="O115" s="170"/>
    </row>
    <row r="116" spans="1:104" ht="12.75">
      <c r="A116" s="171">
        <v>25</v>
      </c>
      <c r="B116" s="172" t="s">
        <v>193</v>
      </c>
      <c r="C116" s="173" t="s">
        <v>194</v>
      </c>
      <c r="D116" s="174" t="s">
        <v>95</v>
      </c>
      <c r="E116" s="175">
        <v>37.2306</v>
      </c>
      <c r="F116" s="175">
        <v>0</v>
      </c>
      <c r="G116" s="176">
        <f>E116*F116</f>
        <v>0</v>
      </c>
      <c r="O116" s="170">
        <v>2</v>
      </c>
      <c r="AA116" s="146">
        <v>1</v>
      </c>
      <c r="AB116" s="146">
        <v>1</v>
      </c>
      <c r="AC116" s="146">
        <v>1</v>
      </c>
      <c r="AZ116" s="146">
        <v>1</v>
      </c>
      <c r="BA116" s="146">
        <f>IF(AZ116=1,G116,0)</f>
        <v>0</v>
      </c>
      <c r="BB116" s="146">
        <f>IF(AZ116=2,G116,0)</f>
        <v>0</v>
      </c>
      <c r="BC116" s="146">
        <f>IF(AZ116=3,G116,0)</f>
        <v>0</v>
      </c>
      <c r="BD116" s="146">
        <f>IF(AZ116=4,G116,0)</f>
        <v>0</v>
      </c>
      <c r="BE116" s="146">
        <f>IF(AZ116=5,G116,0)</f>
        <v>0</v>
      </c>
      <c r="CA116" s="170">
        <v>1</v>
      </c>
      <c r="CB116" s="170">
        <v>1</v>
      </c>
      <c r="CZ116" s="146">
        <v>0</v>
      </c>
    </row>
    <row r="117" spans="1:15" ht="12.75">
      <c r="A117" s="177"/>
      <c r="B117" s="179"/>
      <c r="C117" s="229" t="s">
        <v>188</v>
      </c>
      <c r="D117" s="230"/>
      <c r="E117" s="180">
        <v>27.9156</v>
      </c>
      <c r="F117" s="181"/>
      <c r="G117" s="182"/>
      <c r="M117" s="178" t="s">
        <v>188</v>
      </c>
      <c r="O117" s="170"/>
    </row>
    <row r="118" spans="1:15" ht="12.75">
      <c r="A118" s="177"/>
      <c r="B118" s="179"/>
      <c r="C118" s="229" t="s">
        <v>190</v>
      </c>
      <c r="D118" s="230"/>
      <c r="E118" s="180">
        <v>9.315</v>
      </c>
      <c r="F118" s="181"/>
      <c r="G118" s="182"/>
      <c r="M118" s="178" t="s">
        <v>190</v>
      </c>
      <c r="O118" s="170"/>
    </row>
    <row r="119" spans="1:104" ht="12.75">
      <c r="A119" s="171">
        <v>26</v>
      </c>
      <c r="B119" s="172" t="s">
        <v>195</v>
      </c>
      <c r="C119" s="173" t="s">
        <v>196</v>
      </c>
      <c r="D119" s="174" t="s">
        <v>95</v>
      </c>
      <c r="E119" s="175">
        <v>37.2306</v>
      </c>
      <c r="F119" s="175">
        <v>0</v>
      </c>
      <c r="G119" s="176">
        <f>E119*F119</f>
        <v>0</v>
      </c>
      <c r="O119" s="170">
        <v>2</v>
      </c>
      <c r="AA119" s="146">
        <v>1</v>
      </c>
      <c r="AB119" s="146">
        <v>1</v>
      </c>
      <c r="AC119" s="146">
        <v>1</v>
      </c>
      <c r="AZ119" s="146">
        <v>1</v>
      </c>
      <c r="BA119" s="146">
        <f>IF(AZ119=1,G119,0)</f>
        <v>0</v>
      </c>
      <c r="BB119" s="146">
        <f>IF(AZ119=2,G119,0)</f>
        <v>0</v>
      </c>
      <c r="BC119" s="146">
        <f>IF(AZ119=3,G119,0)</f>
        <v>0</v>
      </c>
      <c r="BD119" s="146">
        <f>IF(AZ119=4,G119,0)</f>
        <v>0</v>
      </c>
      <c r="BE119" s="146">
        <f>IF(AZ119=5,G119,0)</f>
        <v>0</v>
      </c>
      <c r="CA119" s="170">
        <v>1</v>
      </c>
      <c r="CB119" s="170">
        <v>1</v>
      </c>
      <c r="CZ119" s="146">
        <v>0</v>
      </c>
    </row>
    <row r="120" spans="1:15" ht="12.75">
      <c r="A120" s="177"/>
      <c r="B120" s="179"/>
      <c r="C120" s="229" t="s">
        <v>188</v>
      </c>
      <c r="D120" s="230"/>
      <c r="E120" s="180">
        <v>27.9156</v>
      </c>
      <c r="F120" s="181"/>
      <c r="G120" s="182"/>
      <c r="M120" s="178" t="s">
        <v>188</v>
      </c>
      <c r="O120" s="170"/>
    </row>
    <row r="121" spans="1:15" ht="12.75">
      <c r="A121" s="177"/>
      <c r="B121" s="179"/>
      <c r="C121" s="229" t="s">
        <v>190</v>
      </c>
      <c r="D121" s="230"/>
      <c r="E121" s="180">
        <v>9.315</v>
      </c>
      <c r="F121" s="181"/>
      <c r="G121" s="182"/>
      <c r="M121" s="178" t="s">
        <v>190</v>
      </c>
      <c r="O121" s="170"/>
    </row>
    <row r="122" spans="1:104" ht="22.5">
      <c r="A122" s="171">
        <v>27</v>
      </c>
      <c r="B122" s="172" t="s">
        <v>197</v>
      </c>
      <c r="C122" s="173" t="s">
        <v>198</v>
      </c>
      <c r="D122" s="174" t="s">
        <v>95</v>
      </c>
      <c r="E122" s="175">
        <v>17.4932</v>
      </c>
      <c r="F122" s="175">
        <v>0</v>
      </c>
      <c r="G122" s="176">
        <f>E122*F122</f>
        <v>0</v>
      </c>
      <c r="O122" s="170">
        <v>2</v>
      </c>
      <c r="AA122" s="146">
        <v>1</v>
      </c>
      <c r="AB122" s="146">
        <v>1</v>
      </c>
      <c r="AC122" s="146">
        <v>1</v>
      </c>
      <c r="AZ122" s="146">
        <v>1</v>
      </c>
      <c r="BA122" s="146">
        <f>IF(AZ122=1,G122,0)</f>
        <v>0</v>
      </c>
      <c r="BB122" s="146">
        <f>IF(AZ122=2,G122,0)</f>
        <v>0</v>
      </c>
      <c r="BC122" s="146">
        <f>IF(AZ122=3,G122,0)</f>
        <v>0</v>
      </c>
      <c r="BD122" s="146">
        <f>IF(AZ122=4,G122,0)</f>
        <v>0</v>
      </c>
      <c r="BE122" s="146">
        <f>IF(AZ122=5,G122,0)</f>
        <v>0</v>
      </c>
      <c r="CA122" s="170">
        <v>1</v>
      </c>
      <c r="CB122" s="170">
        <v>1</v>
      </c>
      <c r="CZ122" s="146">
        <v>0</v>
      </c>
    </row>
    <row r="123" spans="1:15" ht="12.75">
      <c r="A123" s="177"/>
      <c r="B123" s="179"/>
      <c r="C123" s="229" t="s">
        <v>199</v>
      </c>
      <c r="D123" s="230"/>
      <c r="E123" s="180">
        <v>17.4932</v>
      </c>
      <c r="F123" s="181"/>
      <c r="G123" s="182"/>
      <c r="M123" s="178" t="s">
        <v>199</v>
      </c>
      <c r="O123" s="170"/>
    </row>
    <row r="124" spans="1:104" ht="12.75">
      <c r="A124" s="171">
        <v>28</v>
      </c>
      <c r="B124" s="172" t="s">
        <v>200</v>
      </c>
      <c r="C124" s="173" t="s">
        <v>201</v>
      </c>
      <c r="D124" s="174" t="s">
        <v>95</v>
      </c>
      <c r="E124" s="175">
        <v>28.1948</v>
      </c>
      <c r="F124" s="175">
        <v>0</v>
      </c>
      <c r="G124" s="176">
        <f>E124*F124</f>
        <v>0</v>
      </c>
      <c r="O124" s="170">
        <v>2</v>
      </c>
      <c r="AA124" s="146">
        <v>3</v>
      </c>
      <c r="AB124" s="146">
        <v>1</v>
      </c>
      <c r="AC124" s="146">
        <v>59245098</v>
      </c>
      <c r="AZ124" s="146">
        <v>1</v>
      </c>
      <c r="BA124" s="146">
        <f>IF(AZ124=1,G124,0)</f>
        <v>0</v>
      </c>
      <c r="BB124" s="146">
        <f>IF(AZ124=2,G124,0)</f>
        <v>0</v>
      </c>
      <c r="BC124" s="146">
        <f>IF(AZ124=3,G124,0)</f>
        <v>0</v>
      </c>
      <c r="BD124" s="146">
        <f>IF(AZ124=4,G124,0)</f>
        <v>0</v>
      </c>
      <c r="BE124" s="146">
        <f>IF(AZ124=5,G124,0)</f>
        <v>0</v>
      </c>
      <c r="CA124" s="170">
        <v>3</v>
      </c>
      <c r="CB124" s="170">
        <v>1</v>
      </c>
      <c r="CZ124" s="146">
        <v>0</v>
      </c>
    </row>
    <row r="125" spans="1:15" ht="12.75">
      <c r="A125" s="177"/>
      <c r="B125" s="179"/>
      <c r="C125" s="229" t="s">
        <v>202</v>
      </c>
      <c r="D125" s="230"/>
      <c r="E125" s="180">
        <v>28.1948</v>
      </c>
      <c r="F125" s="181"/>
      <c r="G125" s="182"/>
      <c r="M125" s="178" t="s">
        <v>202</v>
      </c>
      <c r="O125" s="170"/>
    </row>
    <row r="126" spans="1:57" ht="12.75">
      <c r="A126" s="183"/>
      <c r="B126" s="184" t="s">
        <v>76</v>
      </c>
      <c r="C126" s="185" t="str">
        <f>CONCATENATE(B107," ",C107)</f>
        <v>5 Komunikace</v>
      </c>
      <c r="D126" s="186"/>
      <c r="E126" s="187"/>
      <c r="F126" s="188"/>
      <c r="G126" s="189">
        <f>SUM(G107:G125)</f>
        <v>0</v>
      </c>
      <c r="O126" s="170">
        <v>4</v>
      </c>
      <c r="BA126" s="190">
        <f>SUM(BA107:BA125)</f>
        <v>0</v>
      </c>
      <c r="BB126" s="190">
        <f>SUM(BB107:BB125)</f>
        <v>0</v>
      </c>
      <c r="BC126" s="190">
        <f>SUM(BC107:BC125)</f>
        <v>0</v>
      </c>
      <c r="BD126" s="190">
        <f>SUM(BD107:BD125)</f>
        <v>0</v>
      </c>
      <c r="BE126" s="190">
        <f>SUM(BE107:BE125)</f>
        <v>0</v>
      </c>
    </row>
    <row r="127" spans="1:15" ht="12.75">
      <c r="A127" s="163" t="s">
        <v>72</v>
      </c>
      <c r="B127" s="164" t="s">
        <v>203</v>
      </c>
      <c r="C127" s="165" t="s">
        <v>204</v>
      </c>
      <c r="D127" s="166"/>
      <c r="E127" s="167"/>
      <c r="F127" s="167"/>
      <c r="G127" s="168"/>
      <c r="H127" s="169"/>
      <c r="I127" s="169"/>
      <c r="O127" s="170">
        <v>1</v>
      </c>
    </row>
    <row r="128" spans="1:104" ht="12.75">
      <c r="A128" s="171">
        <v>29</v>
      </c>
      <c r="B128" s="172" t="s">
        <v>205</v>
      </c>
      <c r="C128" s="173" t="s">
        <v>206</v>
      </c>
      <c r="D128" s="174" t="s">
        <v>95</v>
      </c>
      <c r="E128" s="175">
        <v>97.1228</v>
      </c>
      <c r="F128" s="175">
        <v>0</v>
      </c>
      <c r="G128" s="176">
        <f>E128*F128</f>
        <v>0</v>
      </c>
      <c r="O128" s="170">
        <v>2</v>
      </c>
      <c r="AA128" s="146">
        <v>1</v>
      </c>
      <c r="AB128" s="146">
        <v>1</v>
      </c>
      <c r="AC128" s="146">
        <v>1</v>
      </c>
      <c r="AZ128" s="146">
        <v>1</v>
      </c>
      <c r="BA128" s="146">
        <f>IF(AZ128=1,G128,0)</f>
        <v>0</v>
      </c>
      <c r="BB128" s="146">
        <f>IF(AZ128=2,G128,0)</f>
        <v>0</v>
      </c>
      <c r="BC128" s="146">
        <f>IF(AZ128=3,G128,0)</f>
        <v>0</v>
      </c>
      <c r="BD128" s="146">
        <f>IF(AZ128=4,G128,0)</f>
        <v>0</v>
      </c>
      <c r="BE128" s="146">
        <f>IF(AZ128=5,G128,0)</f>
        <v>0</v>
      </c>
      <c r="CA128" s="170">
        <v>1</v>
      </c>
      <c r="CB128" s="170">
        <v>1</v>
      </c>
      <c r="CZ128" s="146">
        <v>0</v>
      </c>
    </row>
    <row r="129" spans="1:15" ht="22.5">
      <c r="A129" s="177"/>
      <c r="B129" s="179"/>
      <c r="C129" s="229" t="s">
        <v>207</v>
      </c>
      <c r="D129" s="230"/>
      <c r="E129" s="180">
        <v>97.1228</v>
      </c>
      <c r="F129" s="181"/>
      <c r="G129" s="182"/>
      <c r="M129" s="178" t="s">
        <v>207</v>
      </c>
      <c r="O129" s="170"/>
    </row>
    <row r="130" spans="1:104" ht="22.5">
      <c r="A130" s="171">
        <v>30</v>
      </c>
      <c r="B130" s="172" t="s">
        <v>208</v>
      </c>
      <c r="C130" s="173" t="s">
        <v>209</v>
      </c>
      <c r="D130" s="174" t="s">
        <v>165</v>
      </c>
      <c r="E130" s="175">
        <v>34.46</v>
      </c>
      <c r="F130" s="175">
        <v>0</v>
      </c>
      <c r="G130" s="176">
        <f>E130*F130</f>
        <v>0</v>
      </c>
      <c r="O130" s="170">
        <v>2</v>
      </c>
      <c r="AA130" s="146">
        <v>1</v>
      </c>
      <c r="AB130" s="146">
        <v>1</v>
      </c>
      <c r="AC130" s="146">
        <v>1</v>
      </c>
      <c r="AZ130" s="146">
        <v>1</v>
      </c>
      <c r="BA130" s="146">
        <f>IF(AZ130=1,G130,0)</f>
        <v>0</v>
      </c>
      <c r="BB130" s="146">
        <f>IF(AZ130=2,G130,0)</f>
        <v>0</v>
      </c>
      <c r="BC130" s="146">
        <f>IF(AZ130=3,G130,0)</f>
        <v>0</v>
      </c>
      <c r="BD130" s="146">
        <f>IF(AZ130=4,G130,0)</f>
        <v>0</v>
      </c>
      <c r="BE130" s="146">
        <f>IF(AZ130=5,G130,0)</f>
        <v>0</v>
      </c>
      <c r="CA130" s="170">
        <v>1</v>
      </c>
      <c r="CB130" s="170">
        <v>1</v>
      </c>
      <c r="CZ130" s="146">
        <v>0</v>
      </c>
    </row>
    <row r="131" spans="1:15" ht="12.75">
      <c r="A131" s="177"/>
      <c r="B131" s="179"/>
      <c r="C131" s="229" t="s">
        <v>210</v>
      </c>
      <c r="D131" s="230"/>
      <c r="E131" s="180">
        <v>0</v>
      </c>
      <c r="F131" s="181"/>
      <c r="G131" s="182"/>
      <c r="M131" s="178" t="s">
        <v>210</v>
      </c>
      <c r="O131" s="170"/>
    </row>
    <row r="132" spans="1:15" ht="12.75">
      <c r="A132" s="177"/>
      <c r="B132" s="179"/>
      <c r="C132" s="229" t="s">
        <v>211</v>
      </c>
      <c r="D132" s="230"/>
      <c r="E132" s="180">
        <v>0</v>
      </c>
      <c r="F132" s="181"/>
      <c r="G132" s="182"/>
      <c r="M132" s="178" t="s">
        <v>211</v>
      </c>
      <c r="O132" s="170"/>
    </row>
    <row r="133" spans="1:15" ht="12.75">
      <c r="A133" s="177"/>
      <c r="B133" s="179"/>
      <c r="C133" s="229" t="s">
        <v>212</v>
      </c>
      <c r="D133" s="230"/>
      <c r="E133" s="180">
        <v>12</v>
      </c>
      <c r="F133" s="181"/>
      <c r="G133" s="182"/>
      <c r="M133" s="178" t="s">
        <v>212</v>
      </c>
      <c r="O133" s="170"/>
    </row>
    <row r="134" spans="1:15" ht="12.75">
      <c r="A134" s="177"/>
      <c r="B134" s="179"/>
      <c r="C134" s="229" t="s">
        <v>213</v>
      </c>
      <c r="D134" s="230"/>
      <c r="E134" s="180">
        <v>3</v>
      </c>
      <c r="F134" s="181"/>
      <c r="G134" s="182"/>
      <c r="M134" s="178" t="s">
        <v>213</v>
      </c>
      <c r="O134" s="170"/>
    </row>
    <row r="135" spans="1:15" ht="12.75">
      <c r="A135" s="177"/>
      <c r="B135" s="179"/>
      <c r="C135" s="229" t="s">
        <v>214</v>
      </c>
      <c r="D135" s="230"/>
      <c r="E135" s="180">
        <v>12</v>
      </c>
      <c r="F135" s="181"/>
      <c r="G135" s="182"/>
      <c r="M135" s="178" t="s">
        <v>214</v>
      </c>
      <c r="O135" s="170"/>
    </row>
    <row r="136" spans="1:15" ht="12.75">
      <c r="A136" s="177"/>
      <c r="B136" s="179"/>
      <c r="C136" s="229" t="s">
        <v>215</v>
      </c>
      <c r="D136" s="230"/>
      <c r="E136" s="180">
        <v>3</v>
      </c>
      <c r="F136" s="181"/>
      <c r="G136" s="182"/>
      <c r="M136" s="178" t="s">
        <v>215</v>
      </c>
      <c r="O136" s="170"/>
    </row>
    <row r="137" spans="1:15" ht="12.75">
      <c r="A137" s="177"/>
      <c r="B137" s="179"/>
      <c r="C137" s="229" t="s">
        <v>216</v>
      </c>
      <c r="D137" s="230"/>
      <c r="E137" s="180">
        <v>1.76</v>
      </c>
      <c r="F137" s="181"/>
      <c r="G137" s="182"/>
      <c r="M137" s="178" t="s">
        <v>216</v>
      </c>
      <c r="O137" s="170"/>
    </row>
    <row r="138" spans="1:15" ht="12.75">
      <c r="A138" s="177"/>
      <c r="B138" s="179"/>
      <c r="C138" s="229" t="s">
        <v>217</v>
      </c>
      <c r="D138" s="230"/>
      <c r="E138" s="180">
        <v>2.7</v>
      </c>
      <c r="F138" s="181"/>
      <c r="G138" s="182"/>
      <c r="M138" s="178" t="s">
        <v>217</v>
      </c>
      <c r="O138" s="170"/>
    </row>
    <row r="139" spans="1:104" ht="22.5">
      <c r="A139" s="171">
        <v>31</v>
      </c>
      <c r="B139" s="172" t="s">
        <v>218</v>
      </c>
      <c r="C139" s="173" t="s">
        <v>219</v>
      </c>
      <c r="D139" s="174" t="s">
        <v>95</v>
      </c>
      <c r="E139" s="175">
        <v>15.189</v>
      </c>
      <c r="F139" s="175">
        <v>0</v>
      </c>
      <c r="G139" s="176">
        <f>E139*F139</f>
        <v>0</v>
      </c>
      <c r="O139" s="170">
        <v>2</v>
      </c>
      <c r="AA139" s="146">
        <v>1</v>
      </c>
      <c r="AB139" s="146">
        <v>1</v>
      </c>
      <c r="AC139" s="146">
        <v>1</v>
      </c>
      <c r="AZ139" s="146">
        <v>1</v>
      </c>
      <c r="BA139" s="146">
        <f>IF(AZ139=1,G139,0)</f>
        <v>0</v>
      </c>
      <c r="BB139" s="146">
        <f>IF(AZ139=2,G139,0)</f>
        <v>0</v>
      </c>
      <c r="BC139" s="146">
        <f>IF(AZ139=3,G139,0)</f>
        <v>0</v>
      </c>
      <c r="BD139" s="146">
        <f>IF(AZ139=4,G139,0)</f>
        <v>0</v>
      </c>
      <c r="BE139" s="146">
        <f>IF(AZ139=5,G139,0)</f>
        <v>0</v>
      </c>
      <c r="CA139" s="170">
        <v>1</v>
      </c>
      <c r="CB139" s="170">
        <v>1</v>
      </c>
      <c r="CZ139" s="146">
        <v>0</v>
      </c>
    </row>
    <row r="140" spans="1:15" ht="12.75">
      <c r="A140" s="177"/>
      <c r="B140" s="179"/>
      <c r="C140" s="229" t="s">
        <v>220</v>
      </c>
      <c r="D140" s="230"/>
      <c r="E140" s="180">
        <v>0</v>
      </c>
      <c r="F140" s="181"/>
      <c r="G140" s="182"/>
      <c r="M140" s="178" t="s">
        <v>220</v>
      </c>
      <c r="O140" s="170"/>
    </row>
    <row r="141" spans="1:15" ht="12.75">
      <c r="A141" s="177"/>
      <c r="B141" s="179"/>
      <c r="C141" s="229" t="s">
        <v>221</v>
      </c>
      <c r="D141" s="230"/>
      <c r="E141" s="180">
        <v>0.704</v>
      </c>
      <c r="F141" s="181"/>
      <c r="G141" s="182"/>
      <c r="M141" s="178" t="s">
        <v>221</v>
      </c>
      <c r="O141" s="170"/>
    </row>
    <row r="142" spans="1:15" ht="12.75">
      <c r="A142" s="177"/>
      <c r="B142" s="179"/>
      <c r="C142" s="229" t="s">
        <v>149</v>
      </c>
      <c r="D142" s="230"/>
      <c r="E142" s="180">
        <v>0</v>
      </c>
      <c r="F142" s="181"/>
      <c r="G142" s="182"/>
      <c r="M142" s="178" t="s">
        <v>149</v>
      </c>
      <c r="O142" s="170"/>
    </row>
    <row r="143" spans="1:15" ht="12.75">
      <c r="A143" s="177"/>
      <c r="B143" s="179"/>
      <c r="C143" s="229" t="s">
        <v>222</v>
      </c>
      <c r="D143" s="230"/>
      <c r="E143" s="180">
        <v>7.212</v>
      </c>
      <c r="F143" s="181"/>
      <c r="G143" s="182"/>
      <c r="M143" s="178" t="s">
        <v>222</v>
      </c>
      <c r="O143" s="170"/>
    </row>
    <row r="144" spans="1:15" ht="12.75">
      <c r="A144" s="177"/>
      <c r="B144" s="179"/>
      <c r="C144" s="229" t="s">
        <v>223</v>
      </c>
      <c r="D144" s="230"/>
      <c r="E144" s="180">
        <v>6.084</v>
      </c>
      <c r="F144" s="181"/>
      <c r="G144" s="182"/>
      <c r="M144" s="178" t="s">
        <v>223</v>
      </c>
      <c r="O144" s="170"/>
    </row>
    <row r="145" spans="1:15" ht="12.75">
      <c r="A145" s="177"/>
      <c r="B145" s="179"/>
      <c r="C145" s="229" t="s">
        <v>224</v>
      </c>
      <c r="D145" s="230"/>
      <c r="E145" s="180">
        <v>1.189</v>
      </c>
      <c r="F145" s="181"/>
      <c r="G145" s="182"/>
      <c r="M145" s="178" t="s">
        <v>224</v>
      </c>
      <c r="O145" s="170"/>
    </row>
    <row r="146" spans="1:104" ht="22.5">
      <c r="A146" s="171">
        <v>32</v>
      </c>
      <c r="B146" s="172" t="s">
        <v>225</v>
      </c>
      <c r="C146" s="173" t="s">
        <v>226</v>
      </c>
      <c r="D146" s="174" t="s">
        <v>95</v>
      </c>
      <c r="E146" s="175">
        <v>16.0272</v>
      </c>
      <c r="F146" s="175">
        <v>0</v>
      </c>
      <c r="G146" s="176">
        <f>E146*F146</f>
        <v>0</v>
      </c>
      <c r="O146" s="170">
        <v>2</v>
      </c>
      <c r="AA146" s="146">
        <v>1</v>
      </c>
      <c r="AB146" s="146">
        <v>1</v>
      </c>
      <c r="AC146" s="146">
        <v>1</v>
      </c>
      <c r="AZ146" s="146">
        <v>1</v>
      </c>
      <c r="BA146" s="146">
        <f>IF(AZ146=1,G146,0)</f>
        <v>0</v>
      </c>
      <c r="BB146" s="146">
        <f>IF(AZ146=2,G146,0)</f>
        <v>0</v>
      </c>
      <c r="BC146" s="146">
        <f>IF(AZ146=3,G146,0)</f>
        <v>0</v>
      </c>
      <c r="BD146" s="146">
        <f>IF(AZ146=4,G146,0)</f>
        <v>0</v>
      </c>
      <c r="BE146" s="146">
        <f>IF(AZ146=5,G146,0)</f>
        <v>0</v>
      </c>
      <c r="CA146" s="170">
        <v>1</v>
      </c>
      <c r="CB146" s="170">
        <v>1</v>
      </c>
      <c r="CZ146" s="146">
        <v>0</v>
      </c>
    </row>
    <row r="147" spans="1:15" ht="12.75">
      <c r="A147" s="177"/>
      <c r="B147" s="179"/>
      <c r="C147" s="229" t="s">
        <v>88</v>
      </c>
      <c r="D147" s="230"/>
      <c r="E147" s="180">
        <v>0</v>
      </c>
      <c r="F147" s="181"/>
      <c r="G147" s="182"/>
      <c r="M147" s="178" t="s">
        <v>88</v>
      </c>
      <c r="O147" s="170"/>
    </row>
    <row r="148" spans="1:15" ht="12.75">
      <c r="A148" s="177"/>
      <c r="B148" s="179"/>
      <c r="C148" s="229" t="s">
        <v>89</v>
      </c>
      <c r="D148" s="230"/>
      <c r="E148" s="180">
        <v>0</v>
      </c>
      <c r="F148" s="181"/>
      <c r="G148" s="182"/>
      <c r="M148" s="178" t="s">
        <v>89</v>
      </c>
      <c r="O148" s="170"/>
    </row>
    <row r="149" spans="1:15" ht="12.75">
      <c r="A149" s="177"/>
      <c r="B149" s="179"/>
      <c r="C149" s="229" t="s">
        <v>227</v>
      </c>
      <c r="D149" s="230"/>
      <c r="E149" s="180">
        <v>16.0272</v>
      </c>
      <c r="F149" s="181"/>
      <c r="G149" s="182"/>
      <c r="M149" s="178" t="s">
        <v>227</v>
      </c>
      <c r="O149" s="170"/>
    </row>
    <row r="150" spans="1:104" ht="12.75">
      <c r="A150" s="171">
        <v>33</v>
      </c>
      <c r="B150" s="172" t="s">
        <v>228</v>
      </c>
      <c r="C150" s="173" t="s">
        <v>229</v>
      </c>
      <c r="D150" s="174" t="s">
        <v>95</v>
      </c>
      <c r="E150" s="175">
        <v>6.036</v>
      </c>
      <c r="F150" s="175">
        <v>0</v>
      </c>
      <c r="G150" s="176">
        <f>E150*F150</f>
        <v>0</v>
      </c>
      <c r="O150" s="170">
        <v>2</v>
      </c>
      <c r="AA150" s="146">
        <v>1</v>
      </c>
      <c r="AB150" s="146">
        <v>1</v>
      </c>
      <c r="AC150" s="146">
        <v>1</v>
      </c>
      <c r="AZ150" s="146">
        <v>1</v>
      </c>
      <c r="BA150" s="146">
        <f>IF(AZ150=1,G150,0)</f>
        <v>0</v>
      </c>
      <c r="BB150" s="146">
        <f>IF(AZ150=2,G150,0)</f>
        <v>0</v>
      </c>
      <c r="BC150" s="146">
        <f>IF(AZ150=3,G150,0)</f>
        <v>0</v>
      </c>
      <c r="BD150" s="146">
        <f>IF(AZ150=4,G150,0)</f>
        <v>0</v>
      </c>
      <c r="BE150" s="146">
        <f>IF(AZ150=5,G150,0)</f>
        <v>0</v>
      </c>
      <c r="CA150" s="170">
        <v>1</v>
      </c>
      <c r="CB150" s="170">
        <v>1</v>
      </c>
      <c r="CZ150" s="146">
        <v>0</v>
      </c>
    </row>
    <row r="151" spans="1:15" ht="12.75">
      <c r="A151" s="177"/>
      <c r="B151" s="179"/>
      <c r="C151" s="229" t="s">
        <v>149</v>
      </c>
      <c r="D151" s="230"/>
      <c r="E151" s="180">
        <v>0</v>
      </c>
      <c r="F151" s="181"/>
      <c r="G151" s="182"/>
      <c r="M151" s="178" t="s">
        <v>149</v>
      </c>
      <c r="O151" s="170"/>
    </row>
    <row r="152" spans="1:15" ht="12.75">
      <c r="A152" s="177"/>
      <c r="B152" s="179"/>
      <c r="C152" s="229" t="s">
        <v>230</v>
      </c>
      <c r="D152" s="230"/>
      <c r="E152" s="180">
        <v>6.036</v>
      </c>
      <c r="F152" s="181"/>
      <c r="G152" s="182"/>
      <c r="M152" s="178" t="s">
        <v>230</v>
      </c>
      <c r="O152" s="170"/>
    </row>
    <row r="153" spans="1:104" ht="12.75">
      <c r="A153" s="171">
        <v>34</v>
      </c>
      <c r="B153" s="172" t="s">
        <v>231</v>
      </c>
      <c r="C153" s="173" t="s">
        <v>232</v>
      </c>
      <c r="D153" s="174" t="s">
        <v>165</v>
      </c>
      <c r="E153" s="175">
        <v>75.945</v>
      </c>
      <c r="F153" s="175">
        <v>0</v>
      </c>
      <c r="G153" s="176">
        <f>E153*F153</f>
        <v>0</v>
      </c>
      <c r="O153" s="170">
        <v>2</v>
      </c>
      <c r="AA153" s="146">
        <v>1</v>
      </c>
      <c r="AB153" s="146">
        <v>1</v>
      </c>
      <c r="AC153" s="146">
        <v>1</v>
      </c>
      <c r="AZ153" s="146">
        <v>1</v>
      </c>
      <c r="BA153" s="146">
        <f>IF(AZ153=1,G153,0)</f>
        <v>0</v>
      </c>
      <c r="BB153" s="146">
        <f>IF(AZ153=2,G153,0)</f>
        <v>0</v>
      </c>
      <c r="BC153" s="146">
        <f>IF(AZ153=3,G153,0)</f>
        <v>0</v>
      </c>
      <c r="BD153" s="146">
        <f>IF(AZ153=4,G153,0)</f>
        <v>0</v>
      </c>
      <c r="BE153" s="146">
        <f>IF(AZ153=5,G153,0)</f>
        <v>0</v>
      </c>
      <c r="CA153" s="170">
        <v>1</v>
      </c>
      <c r="CB153" s="170">
        <v>1</v>
      </c>
      <c r="CZ153" s="146">
        <v>0</v>
      </c>
    </row>
    <row r="154" spans="1:15" ht="12.75">
      <c r="A154" s="177"/>
      <c r="B154" s="179"/>
      <c r="C154" s="229" t="s">
        <v>220</v>
      </c>
      <c r="D154" s="230"/>
      <c r="E154" s="180">
        <v>0</v>
      </c>
      <c r="F154" s="181"/>
      <c r="G154" s="182"/>
      <c r="M154" s="178" t="s">
        <v>220</v>
      </c>
      <c r="O154" s="170"/>
    </row>
    <row r="155" spans="1:15" ht="12.75">
      <c r="A155" s="177"/>
      <c r="B155" s="179"/>
      <c r="C155" s="229" t="s">
        <v>233</v>
      </c>
      <c r="D155" s="230"/>
      <c r="E155" s="180">
        <v>3.52</v>
      </c>
      <c r="F155" s="181"/>
      <c r="G155" s="182"/>
      <c r="M155" s="178" t="s">
        <v>233</v>
      </c>
      <c r="O155" s="170"/>
    </row>
    <row r="156" spans="1:15" ht="12.75">
      <c r="A156" s="177"/>
      <c r="B156" s="179"/>
      <c r="C156" s="229" t="s">
        <v>149</v>
      </c>
      <c r="D156" s="230"/>
      <c r="E156" s="180">
        <v>0</v>
      </c>
      <c r="F156" s="181"/>
      <c r="G156" s="182"/>
      <c r="M156" s="178" t="s">
        <v>149</v>
      </c>
      <c r="O156" s="170"/>
    </row>
    <row r="157" spans="1:15" ht="12.75">
      <c r="A157" s="177"/>
      <c r="B157" s="179"/>
      <c r="C157" s="229" t="s">
        <v>234</v>
      </c>
      <c r="D157" s="230"/>
      <c r="E157" s="180">
        <v>58.34</v>
      </c>
      <c r="F157" s="181"/>
      <c r="G157" s="182"/>
      <c r="M157" s="178" t="s">
        <v>234</v>
      </c>
      <c r="O157" s="170"/>
    </row>
    <row r="158" spans="1:15" ht="12.75">
      <c r="A158" s="177"/>
      <c r="B158" s="179"/>
      <c r="C158" s="229" t="s">
        <v>235</v>
      </c>
      <c r="D158" s="230"/>
      <c r="E158" s="180">
        <v>14.085</v>
      </c>
      <c r="F158" s="181"/>
      <c r="G158" s="182"/>
      <c r="M158" s="178" t="s">
        <v>235</v>
      </c>
      <c r="O158" s="170"/>
    </row>
    <row r="159" spans="1:104" ht="22.5">
      <c r="A159" s="171">
        <v>35</v>
      </c>
      <c r="B159" s="172" t="s">
        <v>236</v>
      </c>
      <c r="C159" s="173" t="s">
        <v>237</v>
      </c>
      <c r="D159" s="174" t="s">
        <v>95</v>
      </c>
      <c r="E159" s="175">
        <v>21.225</v>
      </c>
      <c r="F159" s="175">
        <v>0</v>
      </c>
      <c r="G159" s="176">
        <f>E159*F159</f>
        <v>0</v>
      </c>
      <c r="O159" s="170">
        <v>2</v>
      </c>
      <c r="AA159" s="146">
        <v>1</v>
      </c>
      <c r="AB159" s="146">
        <v>1</v>
      </c>
      <c r="AC159" s="146">
        <v>1</v>
      </c>
      <c r="AZ159" s="146">
        <v>1</v>
      </c>
      <c r="BA159" s="146">
        <f>IF(AZ159=1,G159,0)</f>
        <v>0</v>
      </c>
      <c r="BB159" s="146">
        <f>IF(AZ159=2,G159,0)</f>
        <v>0</v>
      </c>
      <c r="BC159" s="146">
        <f>IF(AZ159=3,G159,0)</f>
        <v>0</v>
      </c>
      <c r="BD159" s="146">
        <f>IF(AZ159=4,G159,0)</f>
        <v>0</v>
      </c>
      <c r="BE159" s="146">
        <f>IF(AZ159=5,G159,0)</f>
        <v>0</v>
      </c>
      <c r="CA159" s="170">
        <v>1</v>
      </c>
      <c r="CB159" s="170">
        <v>1</v>
      </c>
      <c r="CZ159" s="146">
        <v>0</v>
      </c>
    </row>
    <row r="160" spans="1:15" ht="12.75">
      <c r="A160" s="177"/>
      <c r="B160" s="179"/>
      <c r="C160" s="229" t="s">
        <v>238</v>
      </c>
      <c r="D160" s="230"/>
      <c r="E160" s="180">
        <v>21.225</v>
      </c>
      <c r="F160" s="181"/>
      <c r="G160" s="182"/>
      <c r="M160" s="178" t="s">
        <v>238</v>
      </c>
      <c r="O160" s="170"/>
    </row>
    <row r="161" spans="1:57" ht="12.75">
      <c r="A161" s="183"/>
      <c r="B161" s="184" t="s">
        <v>76</v>
      </c>
      <c r="C161" s="185" t="str">
        <f>CONCATENATE(B127," ",C127)</f>
        <v>61 Upravy povrchů vnitřní</v>
      </c>
      <c r="D161" s="186"/>
      <c r="E161" s="187"/>
      <c r="F161" s="188"/>
      <c r="G161" s="189">
        <f>SUM(G127:G160)</f>
        <v>0</v>
      </c>
      <c r="O161" s="170">
        <v>4</v>
      </c>
      <c r="BA161" s="190">
        <f>SUM(BA127:BA160)</f>
        <v>0</v>
      </c>
      <c r="BB161" s="190">
        <f>SUM(BB127:BB160)</f>
        <v>0</v>
      </c>
      <c r="BC161" s="190">
        <f>SUM(BC127:BC160)</f>
        <v>0</v>
      </c>
      <c r="BD161" s="190">
        <f>SUM(BD127:BD160)</f>
        <v>0</v>
      </c>
      <c r="BE161" s="190">
        <f>SUM(BE127:BE160)</f>
        <v>0</v>
      </c>
    </row>
    <row r="162" spans="1:15" ht="12.75">
      <c r="A162" s="163" t="s">
        <v>72</v>
      </c>
      <c r="B162" s="164" t="s">
        <v>239</v>
      </c>
      <c r="C162" s="165" t="s">
        <v>240</v>
      </c>
      <c r="D162" s="166"/>
      <c r="E162" s="167"/>
      <c r="F162" s="167"/>
      <c r="G162" s="168"/>
      <c r="H162" s="169"/>
      <c r="I162" s="169"/>
      <c r="O162" s="170">
        <v>1</v>
      </c>
    </row>
    <row r="163" spans="1:104" ht="12.75">
      <c r="A163" s="171">
        <v>36</v>
      </c>
      <c r="B163" s="172" t="s">
        <v>241</v>
      </c>
      <c r="C163" s="173" t="s">
        <v>242</v>
      </c>
      <c r="D163" s="174" t="s">
        <v>95</v>
      </c>
      <c r="E163" s="175">
        <v>97.1228</v>
      </c>
      <c r="F163" s="175">
        <v>0</v>
      </c>
      <c r="G163" s="176">
        <f>E163*F163</f>
        <v>0</v>
      </c>
      <c r="O163" s="170">
        <v>2</v>
      </c>
      <c r="AA163" s="146">
        <v>1</v>
      </c>
      <c r="AB163" s="146">
        <v>1</v>
      </c>
      <c r="AC163" s="146">
        <v>1</v>
      </c>
      <c r="AZ163" s="146">
        <v>1</v>
      </c>
      <c r="BA163" s="146">
        <f>IF(AZ163=1,G163,0)</f>
        <v>0</v>
      </c>
      <c r="BB163" s="146">
        <f>IF(AZ163=2,G163,0)</f>
        <v>0</v>
      </c>
      <c r="BC163" s="146">
        <f>IF(AZ163=3,G163,0)</f>
        <v>0</v>
      </c>
      <c r="BD163" s="146">
        <f>IF(AZ163=4,G163,0)</f>
        <v>0</v>
      </c>
      <c r="BE163" s="146">
        <f>IF(AZ163=5,G163,0)</f>
        <v>0</v>
      </c>
      <c r="CA163" s="170">
        <v>1</v>
      </c>
      <c r="CB163" s="170">
        <v>1</v>
      </c>
      <c r="CZ163" s="146">
        <v>0</v>
      </c>
    </row>
    <row r="164" spans="1:15" ht="22.5">
      <c r="A164" s="177"/>
      <c r="B164" s="179"/>
      <c r="C164" s="229" t="s">
        <v>207</v>
      </c>
      <c r="D164" s="230"/>
      <c r="E164" s="180">
        <v>97.1228</v>
      </c>
      <c r="F164" s="181"/>
      <c r="G164" s="182"/>
      <c r="M164" s="178" t="s">
        <v>207</v>
      </c>
      <c r="O164" s="170"/>
    </row>
    <row r="165" spans="1:104" ht="12.75">
      <c r="A165" s="171">
        <v>37</v>
      </c>
      <c r="B165" s="172" t="s">
        <v>243</v>
      </c>
      <c r="C165" s="173" t="s">
        <v>244</v>
      </c>
      <c r="D165" s="174" t="s">
        <v>95</v>
      </c>
      <c r="E165" s="175">
        <v>306.666</v>
      </c>
      <c r="F165" s="175">
        <v>0</v>
      </c>
      <c r="G165" s="176">
        <f>E165*F165</f>
        <v>0</v>
      </c>
      <c r="O165" s="170">
        <v>2</v>
      </c>
      <c r="AA165" s="146">
        <v>1</v>
      </c>
      <c r="AB165" s="146">
        <v>1</v>
      </c>
      <c r="AC165" s="146">
        <v>1</v>
      </c>
      <c r="AZ165" s="146">
        <v>1</v>
      </c>
      <c r="BA165" s="146">
        <f>IF(AZ165=1,G165,0)</f>
        <v>0</v>
      </c>
      <c r="BB165" s="146">
        <f>IF(AZ165=2,G165,0)</f>
        <v>0</v>
      </c>
      <c r="BC165" s="146">
        <f>IF(AZ165=3,G165,0)</f>
        <v>0</v>
      </c>
      <c r="BD165" s="146">
        <f>IF(AZ165=4,G165,0)</f>
        <v>0</v>
      </c>
      <c r="BE165" s="146">
        <f>IF(AZ165=5,G165,0)</f>
        <v>0</v>
      </c>
      <c r="CA165" s="170">
        <v>1</v>
      </c>
      <c r="CB165" s="170">
        <v>1</v>
      </c>
      <c r="CZ165" s="146">
        <v>0</v>
      </c>
    </row>
    <row r="166" spans="1:15" ht="12.75">
      <c r="A166" s="177"/>
      <c r="B166" s="179"/>
      <c r="C166" s="229" t="s">
        <v>245</v>
      </c>
      <c r="D166" s="230"/>
      <c r="E166" s="180">
        <v>0</v>
      </c>
      <c r="F166" s="181"/>
      <c r="G166" s="182"/>
      <c r="M166" s="178" t="s">
        <v>245</v>
      </c>
      <c r="O166" s="170"/>
    </row>
    <row r="167" spans="1:15" ht="12.75">
      <c r="A167" s="177"/>
      <c r="B167" s="179"/>
      <c r="C167" s="229" t="s">
        <v>246</v>
      </c>
      <c r="D167" s="230"/>
      <c r="E167" s="180">
        <v>292.687</v>
      </c>
      <c r="F167" s="181"/>
      <c r="G167" s="182"/>
      <c r="M167" s="178" t="s">
        <v>246</v>
      </c>
      <c r="O167" s="170"/>
    </row>
    <row r="168" spans="1:15" ht="12.75">
      <c r="A168" s="177"/>
      <c r="B168" s="179"/>
      <c r="C168" s="229" t="s">
        <v>247</v>
      </c>
      <c r="D168" s="230"/>
      <c r="E168" s="180">
        <v>13.979</v>
      </c>
      <c r="F168" s="181"/>
      <c r="G168" s="182"/>
      <c r="M168" s="178" t="s">
        <v>247</v>
      </c>
      <c r="O168" s="170"/>
    </row>
    <row r="169" spans="1:104" ht="12.75">
      <c r="A169" s="171">
        <v>38</v>
      </c>
      <c r="B169" s="172" t="s">
        <v>248</v>
      </c>
      <c r="C169" s="173" t="s">
        <v>249</v>
      </c>
      <c r="D169" s="174" t="s">
        <v>95</v>
      </c>
      <c r="E169" s="175">
        <v>115.184</v>
      </c>
      <c r="F169" s="175">
        <v>0</v>
      </c>
      <c r="G169" s="176">
        <f>E169*F169</f>
        <v>0</v>
      </c>
      <c r="O169" s="170">
        <v>2</v>
      </c>
      <c r="AA169" s="146">
        <v>1</v>
      </c>
      <c r="AB169" s="146">
        <v>1</v>
      </c>
      <c r="AC169" s="146">
        <v>1</v>
      </c>
      <c r="AZ169" s="146">
        <v>1</v>
      </c>
      <c r="BA169" s="146">
        <f>IF(AZ169=1,G169,0)</f>
        <v>0</v>
      </c>
      <c r="BB169" s="146">
        <f>IF(AZ169=2,G169,0)</f>
        <v>0</v>
      </c>
      <c r="BC169" s="146">
        <f>IF(AZ169=3,G169,0)</f>
        <v>0</v>
      </c>
      <c r="BD169" s="146">
        <f>IF(AZ169=4,G169,0)</f>
        <v>0</v>
      </c>
      <c r="BE169" s="146">
        <f>IF(AZ169=5,G169,0)</f>
        <v>0</v>
      </c>
      <c r="CA169" s="170">
        <v>1</v>
      </c>
      <c r="CB169" s="170">
        <v>1</v>
      </c>
      <c r="CZ169" s="146">
        <v>0.008</v>
      </c>
    </row>
    <row r="170" spans="1:15" ht="22.5">
      <c r="A170" s="177"/>
      <c r="B170" s="179"/>
      <c r="C170" s="229" t="s">
        <v>250</v>
      </c>
      <c r="D170" s="230"/>
      <c r="E170" s="180">
        <v>115.184</v>
      </c>
      <c r="F170" s="181"/>
      <c r="G170" s="182"/>
      <c r="M170" s="178" t="s">
        <v>250</v>
      </c>
      <c r="O170" s="170"/>
    </row>
    <row r="171" spans="1:104" ht="12.75">
      <c r="A171" s="171">
        <v>39</v>
      </c>
      <c r="B171" s="172" t="s">
        <v>251</v>
      </c>
      <c r="C171" s="173" t="s">
        <v>252</v>
      </c>
      <c r="D171" s="174" t="s">
        <v>165</v>
      </c>
      <c r="E171" s="175">
        <v>61.93</v>
      </c>
      <c r="F171" s="175">
        <v>0</v>
      </c>
      <c r="G171" s="176">
        <f>E171*F171</f>
        <v>0</v>
      </c>
      <c r="O171" s="170">
        <v>2</v>
      </c>
      <c r="AA171" s="146">
        <v>1</v>
      </c>
      <c r="AB171" s="146">
        <v>1</v>
      </c>
      <c r="AC171" s="146">
        <v>1</v>
      </c>
      <c r="AZ171" s="146">
        <v>1</v>
      </c>
      <c r="BA171" s="146">
        <f>IF(AZ171=1,G171,0)</f>
        <v>0</v>
      </c>
      <c r="BB171" s="146">
        <f>IF(AZ171=2,G171,0)</f>
        <v>0</v>
      </c>
      <c r="BC171" s="146">
        <f>IF(AZ171=3,G171,0)</f>
        <v>0</v>
      </c>
      <c r="BD171" s="146">
        <f>IF(AZ171=4,G171,0)</f>
        <v>0</v>
      </c>
      <c r="BE171" s="146">
        <f>IF(AZ171=5,G171,0)</f>
        <v>0</v>
      </c>
      <c r="CA171" s="170">
        <v>1</v>
      </c>
      <c r="CB171" s="170">
        <v>1</v>
      </c>
      <c r="CZ171" s="146">
        <v>0</v>
      </c>
    </row>
    <row r="172" spans="1:15" ht="12.75">
      <c r="A172" s="177"/>
      <c r="B172" s="179"/>
      <c r="C172" s="229" t="s">
        <v>253</v>
      </c>
      <c r="D172" s="230"/>
      <c r="E172" s="180">
        <v>0</v>
      </c>
      <c r="F172" s="181"/>
      <c r="G172" s="182"/>
      <c r="M172" s="178" t="s">
        <v>253</v>
      </c>
      <c r="O172" s="170"/>
    </row>
    <row r="173" spans="1:15" ht="12.75">
      <c r="A173" s="177"/>
      <c r="B173" s="179"/>
      <c r="C173" s="229" t="s">
        <v>254</v>
      </c>
      <c r="D173" s="230"/>
      <c r="E173" s="180">
        <v>0</v>
      </c>
      <c r="F173" s="181"/>
      <c r="G173" s="182"/>
      <c r="M173" s="178" t="s">
        <v>254</v>
      </c>
      <c r="O173" s="170"/>
    </row>
    <row r="174" spans="1:15" ht="12.75">
      <c r="A174" s="177"/>
      <c r="B174" s="179"/>
      <c r="C174" s="229" t="s">
        <v>255</v>
      </c>
      <c r="D174" s="230"/>
      <c r="E174" s="180">
        <v>61.93</v>
      </c>
      <c r="F174" s="181"/>
      <c r="G174" s="182"/>
      <c r="M174" s="178" t="s">
        <v>255</v>
      </c>
      <c r="O174" s="170"/>
    </row>
    <row r="175" spans="1:104" ht="12.75">
      <c r="A175" s="171">
        <v>40</v>
      </c>
      <c r="B175" s="172" t="s">
        <v>256</v>
      </c>
      <c r="C175" s="173" t="s">
        <v>257</v>
      </c>
      <c r="D175" s="174" t="s">
        <v>165</v>
      </c>
      <c r="E175" s="175">
        <v>72.93</v>
      </c>
      <c r="F175" s="175">
        <v>0</v>
      </c>
      <c r="G175" s="176">
        <f>E175*F175</f>
        <v>0</v>
      </c>
      <c r="O175" s="170">
        <v>2</v>
      </c>
      <c r="AA175" s="146">
        <v>1</v>
      </c>
      <c r="AB175" s="146">
        <v>1</v>
      </c>
      <c r="AC175" s="146">
        <v>1</v>
      </c>
      <c r="AZ175" s="146">
        <v>1</v>
      </c>
      <c r="BA175" s="146">
        <f>IF(AZ175=1,G175,0)</f>
        <v>0</v>
      </c>
      <c r="BB175" s="146">
        <f>IF(AZ175=2,G175,0)</f>
        <v>0</v>
      </c>
      <c r="BC175" s="146">
        <f>IF(AZ175=3,G175,0)</f>
        <v>0</v>
      </c>
      <c r="BD175" s="146">
        <f>IF(AZ175=4,G175,0)</f>
        <v>0</v>
      </c>
      <c r="BE175" s="146">
        <f>IF(AZ175=5,G175,0)</f>
        <v>0</v>
      </c>
      <c r="CA175" s="170">
        <v>1</v>
      </c>
      <c r="CB175" s="170">
        <v>1</v>
      </c>
      <c r="CZ175" s="146">
        <v>0</v>
      </c>
    </row>
    <row r="176" spans="1:15" ht="12.75">
      <c r="A176" s="177"/>
      <c r="B176" s="179"/>
      <c r="C176" s="229" t="s">
        <v>258</v>
      </c>
      <c r="D176" s="230"/>
      <c r="E176" s="180">
        <v>0</v>
      </c>
      <c r="F176" s="181"/>
      <c r="G176" s="182"/>
      <c r="M176" s="178" t="s">
        <v>258</v>
      </c>
      <c r="O176" s="170"/>
    </row>
    <row r="177" spans="1:15" ht="12.75">
      <c r="A177" s="177"/>
      <c r="B177" s="179"/>
      <c r="C177" s="229" t="s">
        <v>259</v>
      </c>
      <c r="D177" s="230"/>
      <c r="E177" s="180">
        <v>0</v>
      </c>
      <c r="F177" s="181"/>
      <c r="G177" s="182"/>
      <c r="M177" s="178" t="s">
        <v>259</v>
      </c>
      <c r="O177" s="170"/>
    </row>
    <row r="178" spans="1:15" ht="12.75">
      <c r="A178" s="177"/>
      <c r="B178" s="179"/>
      <c r="C178" s="229" t="s">
        <v>254</v>
      </c>
      <c r="D178" s="230"/>
      <c r="E178" s="180">
        <v>0</v>
      </c>
      <c r="F178" s="181"/>
      <c r="G178" s="182"/>
      <c r="M178" s="178" t="s">
        <v>254</v>
      </c>
      <c r="O178" s="170"/>
    </row>
    <row r="179" spans="1:15" ht="12.75">
      <c r="A179" s="177"/>
      <c r="B179" s="179"/>
      <c r="C179" s="229" t="s">
        <v>255</v>
      </c>
      <c r="D179" s="230"/>
      <c r="E179" s="180">
        <v>61.93</v>
      </c>
      <c r="F179" s="181"/>
      <c r="G179" s="182"/>
      <c r="M179" s="178" t="s">
        <v>255</v>
      </c>
      <c r="O179" s="170"/>
    </row>
    <row r="180" spans="1:15" ht="12.75">
      <c r="A180" s="177"/>
      <c r="B180" s="179"/>
      <c r="C180" s="229" t="s">
        <v>260</v>
      </c>
      <c r="D180" s="230"/>
      <c r="E180" s="180">
        <v>0</v>
      </c>
      <c r="F180" s="181"/>
      <c r="G180" s="182"/>
      <c r="M180" s="178" t="s">
        <v>260</v>
      </c>
      <c r="O180" s="170"/>
    </row>
    <row r="181" spans="1:15" ht="12.75">
      <c r="A181" s="177"/>
      <c r="B181" s="179"/>
      <c r="C181" s="229" t="s">
        <v>261</v>
      </c>
      <c r="D181" s="230"/>
      <c r="E181" s="180">
        <v>11</v>
      </c>
      <c r="F181" s="181"/>
      <c r="G181" s="182"/>
      <c r="M181" s="178" t="s">
        <v>261</v>
      </c>
      <c r="O181" s="170"/>
    </row>
    <row r="182" spans="1:104" ht="33.75">
      <c r="A182" s="171">
        <v>41</v>
      </c>
      <c r="B182" s="205" t="s">
        <v>262</v>
      </c>
      <c r="C182" s="206" t="s">
        <v>1022</v>
      </c>
      <c r="D182" s="207" t="s">
        <v>95</v>
      </c>
      <c r="E182" s="175">
        <v>266.127</v>
      </c>
      <c r="F182" s="175">
        <v>0</v>
      </c>
      <c r="G182" s="176">
        <f>E182*F182</f>
        <v>0</v>
      </c>
      <c r="O182" s="170">
        <v>2</v>
      </c>
      <c r="AA182" s="146">
        <v>1</v>
      </c>
      <c r="AB182" s="146">
        <v>1</v>
      </c>
      <c r="AC182" s="146">
        <v>1</v>
      </c>
      <c r="AZ182" s="146">
        <v>1</v>
      </c>
      <c r="BA182" s="146">
        <f>IF(AZ182=1,G182,0)</f>
        <v>0</v>
      </c>
      <c r="BB182" s="146">
        <f>IF(AZ182=2,G182,0)</f>
        <v>0</v>
      </c>
      <c r="BC182" s="146">
        <f>IF(AZ182=3,G182,0)</f>
        <v>0</v>
      </c>
      <c r="BD182" s="146">
        <f>IF(AZ182=4,G182,0)</f>
        <v>0</v>
      </c>
      <c r="BE182" s="146">
        <f>IF(AZ182=5,G182,0)</f>
        <v>0</v>
      </c>
      <c r="CA182" s="170">
        <v>1</v>
      </c>
      <c r="CB182" s="170">
        <v>1</v>
      </c>
      <c r="CZ182" s="146">
        <v>0</v>
      </c>
    </row>
    <row r="183" spans="1:15" ht="12.75">
      <c r="A183" s="177"/>
      <c r="B183" s="179"/>
      <c r="C183" s="229" t="s">
        <v>263</v>
      </c>
      <c r="D183" s="230"/>
      <c r="E183" s="180">
        <v>0</v>
      </c>
      <c r="F183" s="181"/>
      <c r="G183" s="182"/>
      <c r="M183" s="178" t="s">
        <v>263</v>
      </c>
      <c r="O183" s="170"/>
    </row>
    <row r="184" spans="1:15" ht="12.75">
      <c r="A184" s="177"/>
      <c r="B184" s="179"/>
      <c r="C184" s="229" t="s">
        <v>264</v>
      </c>
      <c r="D184" s="230"/>
      <c r="E184" s="180">
        <v>0</v>
      </c>
      <c r="F184" s="181"/>
      <c r="G184" s="182"/>
      <c r="M184" s="178" t="s">
        <v>264</v>
      </c>
      <c r="O184" s="170"/>
    </row>
    <row r="185" spans="1:15" ht="12.75">
      <c r="A185" s="177"/>
      <c r="B185" s="179"/>
      <c r="C185" s="229" t="s">
        <v>265</v>
      </c>
      <c r="D185" s="230"/>
      <c r="E185" s="180">
        <v>0</v>
      </c>
      <c r="F185" s="181"/>
      <c r="G185" s="182"/>
      <c r="M185" s="178" t="s">
        <v>265</v>
      </c>
      <c r="O185" s="170"/>
    </row>
    <row r="186" spans="1:15" ht="12.75">
      <c r="A186" s="177"/>
      <c r="B186" s="179"/>
      <c r="C186" s="229" t="s">
        <v>266</v>
      </c>
      <c r="D186" s="230"/>
      <c r="E186" s="180">
        <v>0</v>
      </c>
      <c r="F186" s="181"/>
      <c r="G186" s="182"/>
      <c r="M186" s="178" t="s">
        <v>266</v>
      </c>
      <c r="O186" s="170"/>
    </row>
    <row r="187" spans="1:15" ht="12.75">
      <c r="A187" s="177"/>
      <c r="B187" s="179"/>
      <c r="C187" s="229" t="s">
        <v>267</v>
      </c>
      <c r="D187" s="230"/>
      <c r="E187" s="180">
        <v>0</v>
      </c>
      <c r="F187" s="181"/>
      <c r="G187" s="182"/>
      <c r="M187" s="178" t="s">
        <v>267</v>
      </c>
      <c r="O187" s="170"/>
    </row>
    <row r="188" spans="1:15" ht="12.75">
      <c r="A188" s="177"/>
      <c r="B188" s="179"/>
      <c r="C188" s="229" t="s">
        <v>268</v>
      </c>
      <c r="D188" s="230"/>
      <c r="E188" s="180">
        <v>0</v>
      </c>
      <c r="F188" s="181"/>
      <c r="G188" s="182"/>
      <c r="M188" s="178" t="s">
        <v>268</v>
      </c>
      <c r="O188" s="170"/>
    </row>
    <row r="189" spans="1:15" ht="12.75">
      <c r="A189" s="177"/>
      <c r="B189" s="179"/>
      <c r="C189" s="229" t="s">
        <v>269</v>
      </c>
      <c r="D189" s="230"/>
      <c r="E189" s="180">
        <v>266.127</v>
      </c>
      <c r="F189" s="181"/>
      <c r="G189" s="182"/>
      <c r="M189" s="178" t="s">
        <v>269</v>
      </c>
      <c r="O189" s="170"/>
    </row>
    <row r="190" spans="1:104" ht="45">
      <c r="A190" s="171">
        <v>42</v>
      </c>
      <c r="B190" s="205" t="s">
        <v>270</v>
      </c>
      <c r="C190" s="206" t="s">
        <v>1023</v>
      </c>
      <c r="D190" s="207" t="s">
        <v>95</v>
      </c>
      <c r="E190" s="175">
        <v>26.56</v>
      </c>
      <c r="F190" s="175">
        <v>0</v>
      </c>
      <c r="G190" s="176">
        <f>E190*F190</f>
        <v>0</v>
      </c>
      <c r="O190" s="170">
        <v>2</v>
      </c>
      <c r="AA190" s="146">
        <v>1</v>
      </c>
      <c r="AB190" s="146">
        <v>0</v>
      </c>
      <c r="AC190" s="146">
        <v>0</v>
      </c>
      <c r="AZ190" s="146">
        <v>1</v>
      </c>
      <c r="BA190" s="146">
        <f>IF(AZ190=1,G190,0)</f>
        <v>0</v>
      </c>
      <c r="BB190" s="146">
        <f>IF(AZ190=2,G190,0)</f>
        <v>0</v>
      </c>
      <c r="BC190" s="146">
        <f>IF(AZ190=3,G190,0)</f>
        <v>0</v>
      </c>
      <c r="BD190" s="146">
        <f>IF(AZ190=4,G190,0)</f>
        <v>0</v>
      </c>
      <c r="BE190" s="146">
        <f>IF(AZ190=5,G190,0)</f>
        <v>0</v>
      </c>
      <c r="CA190" s="170">
        <v>1</v>
      </c>
      <c r="CB190" s="170">
        <v>0</v>
      </c>
      <c r="CZ190" s="146">
        <v>0</v>
      </c>
    </row>
    <row r="191" spans="1:15" ht="12.75">
      <c r="A191" s="177"/>
      <c r="B191" s="179"/>
      <c r="C191" s="229" t="s">
        <v>263</v>
      </c>
      <c r="D191" s="230"/>
      <c r="E191" s="180">
        <v>0</v>
      </c>
      <c r="F191" s="181"/>
      <c r="G191" s="182"/>
      <c r="M191" s="178" t="s">
        <v>263</v>
      </c>
      <c r="O191" s="170"/>
    </row>
    <row r="192" spans="1:15" ht="12.75">
      <c r="A192" s="177"/>
      <c r="B192" s="179"/>
      <c r="C192" s="229" t="s">
        <v>264</v>
      </c>
      <c r="D192" s="230"/>
      <c r="E192" s="180">
        <v>0</v>
      </c>
      <c r="F192" s="181"/>
      <c r="G192" s="182"/>
      <c r="M192" s="178" t="s">
        <v>264</v>
      </c>
      <c r="O192" s="170"/>
    </row>
    <row r="193" spans="1:15" ht="12.75">
      <c r="A193" s="177"/>
      <c r="B193" s="179"/>
      <c r="C193" s="229" t="s">
        <v>265</v>
      </c>
      <c r="D193" s="230"/>
      <c r="E193" s="180">
        <v>0</v>
      </c>
      <c r="F193" s="181"/>
      <c r="G193" s="182"/>
      <c r="M193" s="178" t="s">
        <v>265</v>
      </c>
      <c r="O193" s="170"/>
    </row>
    <row r="194" spans="1:15" ht="12.75">
      <c r="A194" s="177"/>
      <c r="B194" s="179"/>
      <c r="C194" s="229" t="s">
        <v>266</v>
      </c>
      <c r="D194" s="230"/>
      <c r="E194" s="180">
        <v>0</v>
      </c>
      <c r="F194" s="181"/>
      <c r="G194" s="182"/>
      <c r="M194" s="178" t="s">
        <v>266</v>
      </c>
      <c r="O194" s="170"/>
    </row>
    <row r="195" spans="1:15" ht="12.75">
      <c r="A195" s="177"/>
      <c r="B195" s="179"/>
      <c r="C195" s="229" t="s">
        <v>267</v>
      </c>
      <c r="D195" s="230"/>
      <c r="E195" s="180">
        <v>0</v>
      </c>
      <c r="F195" s="181"/>
      <c r="G195" s="182"/>
      <c r="M195" s="178" t="s">
        <v>267</v>
      </c>
      <c r="O195" s="170"/>
    </row>
    <row r="196" spans="1:15" ht="12.75">
      <c r="A196" s="177"/>
      <c r="B196" s="179"/>
      <c r="C196" s="229" t="s">
        <v>268</v>
      </c>
      <c r="D196" s="230"/>
      <c r="E196" s="180">
        <v>0</v>
      </c>
      <c r="F196" s="181"/>
      <c r="G196" s="182"/>
      <c r="M196" s="178" t="s">
        <v>268</v>
      </c>
      <c r="O196" s="170"/>
    </row>
    <row r="197" spans="1:15" ht="12.75">
      <c r="A197" s="177"/>
      <c r="B197" s="179"/>
      <c r="C197" s="229" t="s">
        <v>271</v>
      </c>
      <c r="D197" s="230"/>
      <c r="E197" s="180">
        <v>26.56</v>
      </c>
      <c r="F197" s="181"/>
      <c r="G197" s="182"/>
      <c r="M197" s="178" t="s">
        <v>271</v>
      </c>
      <c r="O197" s="170"/>
    </row>
    <row r="198" spans="1:104" ht="22.5">
      <c r="A198" s="171">
        <v>43</v>
      </c>
      <c r="B198" s="205" t="s">
        <v>272</v>
      </c>
      <c r="C198" s="206" t="s">
        <v>273</v>
      </c>
      <c r="D198" s="207" t="s">
        <v>95</v>
      </c>
      <c r="E198" s="175">
        <v>19.8429</v>
      </c>
      <c r="F198" s="175">
        <v>0</v>
      </c>
      <c r="G198" s="176">
        <f>E198*F198</f>
        <v>0</v>
      </c>
      <c r="O198" s="170">
        <v>2</v>
      </c>
      <c r="AA198" s="146">
        <v>1</v>
      </c>
      <c r="AB198" s="146">
        <v>1</v>
      </c>
      <c r="AC198" s="146">
        <v>1</v>
      </c>
      <c r="AZ198" s="146">
        <v>1</v>
      </c>
      <c r="BA198" s="146">
        <f>IF(AZ198=1,G198,0)</f>
        <v>0</v>
      </c>
      <c r="BB198" s="146">
        <f>IF(AZ198=2,G198,0)</f>
        <v>0</v>
      </c>
      <c r="BC198" s="146">
        <f>IF(AZ198=3,G198,0)</f>
        <v>0</v>
      </c>
      <c r="BD198" s="146">
        <f>IF(AZ198=4,G198,0)</f>
        <v>0</v>
      </c>
      <c r="BE198" s="146">
        <f>IF(AZ198=5,G198,0)</f>
        <v>0</v>
      </c>
      <c r="CA198" s="170">
        <v>1</v>
      </c>
      <c r="CB198" s="170">
        <v>1</v>
      </c>
      <c r="CZ198" s="146">
        <v>0</v>
      </c>
    </row>
    <row r="199" spans="1:15" ht="22.5">
      <c r="A199" s="177"/>
      <c r="B199" s="179"/>
      <c r="C199" s="229" t="s">
        <v>274</v>
      </c>
      <c r="D199" s="230"/>
      <c r="E199" s="180">
        <v>0</v>
      </c>
      <c r="F199" s="181"/>
      <c r="G199" s="182"/>
      <c r="M199" s="178" t="s">
        <v>274</v>
      </c>
      <c r="O199" s="170"/>
    </row>
    <row r="200" spans="1:15" ht="12.75">
      <c r="A200" s="177"/>
      <c r="B200" s="179"/>
      <c r="C200" s="229" t="s">
        <v>275</v>
      </c>
      <c r="D200" s="230"/>
      <c r="E200" s="180">
        <v>7.161</v>
      </c>
      <c r="F200" s="181"/>
      <c r="G200" s="182"/>
      <c r="M200" s="178" t="s">
        <v>275</v>
      </c>
      <c r="O200" s="170"/>
    </row>
    <row r="201" spans="1:15" ht="12.75">
      <c r="A201" s="177"/>
      <c r="B201" s="179"/>
      <c r="C201" s="229" t="s">
        <v>276</v>
      </c>
      <c r="D201" s="230"/>
      <c r="E201" s="180">
        <v>2.7555</v>
      </c>
      <c r="F201" s="181"/>
      <c r="G201" s="182"/>
      <c r="M201" s="178" t="s">
        <v>276</v>
      </c>
      <c r="O201" s="170"/>
    </row>
    <row r="202" spans="1:15" ht="12.75">
      <c r="A202" s="177"/>
      <c r="B202" s="179"/>
      <c r="C202" s="229" t="s">
        <v>277</v>
      </c>
      <c r="D202" s="230"/>
      <c r="E202" s="180">
        <v>6.127</v>
      </c>
      <c r="F202" s="181"/>
      <c r="G202" s="182"/>
      <c r="M202" s="178" t="s">
        <v>277</v>
      </c>
      <c r="O202" s="170"/>
    </row>
    <row r="203" spans="1:15" ht="12.75">
      <c r="A203" s="177"/>
      <c r="B203" s="179"/>
      <c r="C203" s="229" t="s">
        <v>278</v>
      </c>
      <c r="D203" s="230"/>
      <c r="E203" s="180">
        <v>2.2385</v>
      </c>
      <c r="F203" s="181"/>
      <c r="G203" s="182"/>
      <c r="M203" s="178" t="s">
        <v>278</v>
      </c>
      <c r="O203" s="170"/>
    </row>
    <row r="204" spans="1:15" ht="12.75">
      <c r="A204" s="177"/>
      <c r="B204" s="179"/>
      <c r="C204" s="229" t="s">
        <v>279</v>
      </c>
      <c r="D204" s="230"/>
      <c r="E204" s="180">
        <v>0.5808</v>
      </c>
      <c r="F204" s="181"/>
      <c r="G204" s="182"/>
      <c r="M204" s="178" t="s">
        <v>279</v>
      </c>
      <c r="O204" s="170"/>
    </row>
    <row r="205" spans="1:15" ht="12.75">
      <c r="A205" s="177"/>
      <c r="B205" s="179"/>
      <c r="C205" s="229" t="s">
        <v>280</v>
      </c>
      <c r="D205" s="230"/>
      <c r="E205" s="180">
        <v>0.9801</v>
      </c>
      <c r="F205" s="181"/>
      <c r="G205" s="182"/>
      <c r="M205" s="178" t="s">
        <v>280</v>
      </c>
      <c r="O205" s="170"/>
    </row>
    <row r="206" spans="1:104" ht="22.5">
      <c r="A206" s="171">
        <v>44</v>
      </c>
      <c r="B206" s="205" t="s">
        <v>281</v>
      </c>
      <c r="C206" s="206" t="s">
        <v>282</v>
      </c>
      <c r="D206" s="207" t="s">
        <v>95</v>
      </c>
      <c r="E206" s="175">
        <v>57.4378</v>
      </c>
      <c r="F206" s="175">
        <v>0</v>
      </c>
      <c r="G206" s="176">
        <f>E206*F206</f>
        <v>0</v>
      </c>
      <c r="O206" s="170">
        <v>2</v>
      </c>
      <c r="AA206" s="146">
        <v>1</v>
      </c>
      <c r="AB206" s="146">
        <v>1</v>
      </c>
      <c r="AC206" s="146">
        <v>1</v>
      </c>
      <c r="AZ206" s="146">
        <v>1</v>
      </c>
      <c r="BA206" s="146">
        <f>IF(AZ206=1,G206,0)</f>
        <v>0</v>
      </c>
      <c r="BB206" s="146">
        <f>IF(AZ206=2,G206,0)</f>
        <v>0</v>
      </c>
      <c r="BC206" s="146">
        <f>IF(AZ206=3,G206,0)</f>
        <v>0</v>
      </c>
      <c r="BD206" s="146">
        <f>IF(AZ206=4,G206,0)</f>
        <v>0</v>
      </c>
      <c r="BE206" s="146">
        <f>IF(AZ206=5,G206,0)</f>
        <v>0</v>
      </c>
      <c r="CA206" s="170">
        <v>1</v>
      </c>
      <c r="CB206" s="170">
        <v>1</v>
      </c>
      <c r="CZ206" s="146">
        <v>0</v>
      </c>
    </row>
    <row r="207" spans="1:15" ht="12.75">
      <c r="A207" s="177"/>
      <c r="B207" s="179"/>
      <c r="C207" s="229" t="s">
        <v>283</v>
      </c>
      <c r="D207" s="230"/>
      <c r="E207" s="180">
        <v>17.4604</v>
      </c>
      <c r="F207" s="181"/>
      <c r="G207" s="182"/>
      <c r="M207" s="178" t="s">
        <v>283</v>
      </c>
      <c r="O207" s="170"/>
    </row>
    <row r="208" spans="1:15" ht="12.75">
      <c r="A208" s="177"/>
      <c r="B208" s="179"/>
      <c r="C208" s="229" t="s">
        <v>284</v>
      </c>
      <c r="D208" s="230"/>
      <c r="E208" s="180">
        <v>39.9774</v>
      </c>
      <c r="F208" s="181"/>
      <c r="G208" s="182"/>
      <c r="M208" s="178" t="s">
        <v>284</v>
      </c>
      <c r="O208" s="170"/>
    </row>
    <row r="209" spans="1:104" ht="22.5">
      <c r="A209" s="171">
        <v>45</v>
      </c>
      <c r="B209" s="205" t="s">
        <v>285</v>
      </c>
      <c r="C209" s="206" t="s">
        <v>286</v>
      </c>
      <c r="D209" s="207" t="s">
        <v>95</v>
      </c>
      <c r="E209" s="175">
        <v>13.979</v>
      </c>
      <c r="F209" s="175">
        <v>0</v>
      </c>
      <c r="G209" s="176">
        <f>E209*F209</f>
        <v>0</v>
      </c>
      <c r="O209" s="170">
        <v>2</v>
      </c>
      <c r="AA209" s="146">
        <v>1</v>
      </c>
      <c r="AB209" s="146">
        <v>1</v>
      </c>
      <c r="AC209" s="146">
        <v>1</v>
      </c>
      <c r="AZ209" s="146">
        <v>1</v>
      </c>
      <c r="BA209" s="146">
        <f>IF(AZ209=1,G209,0)</f>
        <v>0</v>
      </c>
      <c r="BB209" s="146">
        <f>IF(AZ209=2,G209,0)</f>
        <v>0</v>
      </c>
      <c r="BC209" s="146">
        <f>IF(AZ209=3,G209,0)</f>
        <v>0</v>
      </c>
      <c r="BD209" s="146">
        <f>IF(AZ209=4,G209,0)</f>
        <v>0</v>
      </c>
      <c r="BE209" s="146">
        <f>IF(AZ209=5,G209,0)</f>
        <v>0</v>
      </c>
      <c r="CA209" s="170">
        <v>1</v>
      </c>
      <c r="CB209" s="170">
        <v>1</v>
      </c>
      <c r="CZ209" s="146">
        <v>0</v>
      </c>
    </row>
    <row r="210" spans="1:15" ht="12.75">
      <c r="A210" s="177"/>
      <c r="B210" s="179"/>
      <c r="C210" s="229" t="s">
        <v>263</v>
      </c>
      <c r="D210" s="230"/>
      <c r="E210" s="180">
        <v>0</v>
      </c>
      <c r="F210" s="181"/>
      <c r="G210" s="182"/>
      <c r="M210" s="178" t="s">
        <v>263</v>
      </c>
      <c r="O210" s="170"/>
    </row>
    <row r="211" spans="1:15" ht="12.75">
      <c r="A211" s="177"/>
      <c r="B211" s="179"/>
      <c r="C211" s="229" t="s">
        <v>264</v>
      </c>
      <c r="D211" s="230"/>
      <c r="E211" s="180">
        <v>0</v>
      </c>
      <c r="F211" s="181"/>
      <c r="G211" s="182"/>
      <c r="M211" s="178" t="s">
        <v>264</v>
      </c>
      <c r="O211" s="170"/>
    </row>
    <row r="212" spans="1:15" ht="12.75">
      <c r="A212" s="177"/>
      <c r="B212" s="179"/>
      <c r="C212" s="229" t="s">
        <v>265</v>
      </c>
      <c r="D212" s="230"/>
      <c r="E212" s="180">
        <v>0</v>
      </c>
      <c r="F212" s="181"/>
      <c r="G212" s="182"/>
      <c r="M212" s="178" t="s">
        <v>265</v>
      </c>
      <c r="O212" s="170"/>
    </row>
    <row r="213" spans="1:15" ht="12.75">
      <c r="A213" s="177"/>
      <c r="B213" s="179"/>
      <c r="C213" s="229" t="s">
        <v>266</v>
      </c>
      <c r="D213" s="230"/>
      <c r="E213" s="180">
        <v>0</v>
      </c>
      <c r="F213" s="181"/>
      <c r="G213" s="182"/>
      <c r="M213" s="178" t="s">
        <v>266</v>
      </c>
      <c r="O213" s="170"/>
    </row>
    <row r="214" spans="1:15" ht="12.75">
      <c r="A214" s="177"/>
      <c r="B214" s="179"/>
      <c r="C214" s="229" t="s">
        <v>268</v>
      </c>
      <c r="D214" s="230"/>
      <c r="E214" s="180">
        <v>0</v>
      </c>
      <c r="F214" s="181"/>
      <c r="G214" s="182"/>
      <c r="M214" s="178" t="s">
        <v>268</v>
      </c>
      <c r="O214" s="170"/>
    </row>
    <row r="215" spans="1:15" ht="12.75">
      <c r="A215" s="177"/>
      <c r="B215" s="179"/>
      <c r="C215" s="229" t="s">
        <v>247</v>
      </c>
      <c r="D215" s="230"/>
      <c r="E215" s="180">
        <v>13.979</v>
      </c>
      <c r="F215" s="181"/>
      <c r="G215" s="182"/>
      <c r="M215" s="178" t="s">
        <v>247</v>
      </c>
      <c r="O215" s="170"/>
    </row>
    <row r="216" spans="1:104" ht="12.75">
      <c r="A216" s="171">
        <v>46</v>
      </c>
      <c r="B216" s="172" t="s">
        <v>287</v>
      </c>
      <c r="C216" s="173" t="s">
        <v>288</v>
      </c>
      <c r="D216" s="174" t="s">
        <v>95</v>
      </c>
      <c r="E216" s="175">
        <v>48.3705</v>
      </c>
      <c r="F216" s="175">
        <v>0</v>
      </c>
      <c r="G216" s="176">
        <f>E216*F216</f>
        <v>0</v>
      </c>
      <c r="O216" s="170">
        <v>2</v>
      </c>
      <c r="AA216" s="146">
        <v>1</v>
      </c>
      <c r="AB216" s="146">
        <v>1</v>
      </c>
      <c r="AC216" s="146">
        <v>1</v>
      </c>
      <c r="AZ216" s="146">
        <v>1</v>
      </c>
      <c r="BA216" s="146">
        <f>IF(AZ216=1,G216,0)</f>
        <v>0</v>
      </c>
      <c r="BB216" s="146">
        <f>IF(AZ216=2,G216,0)</f>
        <v>0</v>
      </c>
      <c r="BC216" s="146">
        <f>IF(AZ216=3,G216,0)</f>
        <v>0</v>
      </c>
      <c r="BD216" s="146">
        <f>IF(AZ216=4,G216,0)</f>
        <v>0</v>
      </c>
      <c r="BE216" s="146">
        <f>IF(AZ216=5,G216,0)</f>
        <v>0</v>
      </c>
      <c r="CA216" s="170">
        <v>1</v>
      </c>
      <c r="CB216" s="170">
        <v>1</v>
      </c>
      <c r="CZ216" s="146">
        <v>0</v>
      </c>
    </row>
    <row r="217" spans="1:15" ht="12.75">
      <c r="A217" s="177"/>
      <c r="B217" s="179"/>
      <c r="C217" s="229" t="s">
        <v>289</v>
      </c>
      <c r="D217" s="230"/>
      <c r="E217" s="180">
        <v>0</v>
      </c>
      <c r="F217" s="181"/>
      <c r="G217" s="182"/>
      <c r="M217" s="178" t="s">
        <v>289</v>
      </c>
      <c r="O217" s="170"/>
    </row>
    <row r="218" spans="1:15" ht="12.75">
      <c r="A218" s="177"/>
      <c r="B218" s="179"/>
      <c r="C218" s="229" t="s">
        <v>290</v>
      </c>
      <c r="D218" s="230"/>
      <c r="E218" s="180">
        <v>0</v>
      </c>
      <c r="F218" s="181"/>
      <c r="G218" s="182"/>
      <c r="M218" s="178" t="s">
        <v>290</v>
      </c>
      <c r="O218" s="170"/>
    </row>
    <row r="219" spans="1:15" ht="12.75">
      <c r="A219" s="177"/>
      <c r="B219" s="179"/>
      <c r="C219" s="229" t="s">
        <v>291</v>
      </c>
      <c r="D219" s="230"/>
      <c r="E219" s="180">
        <v>12.9247</v>
      </c>
      <c r="F219" s="181"/>
      <c r="G219" s="182"/>
      <c r="M219" s="178" t="s">
        <v>291</v>
      </c>
      <c r="O219" s="170"/>
    </row>
    <row r="220" spans="1:15" ht="12.75">
      <c r="A220" s="177"/>
      <c r="B220" s="179"/>
      <c r="C220" s="229" t="s">
        <v>292</v>
      </c>
      <c r="D220" s="230"/>
      <c r="E220" s="180">
        <v>0</v>
      </c>
      <c r="F220" s="181"/>
      <c r="G220" s="182"/>
      <c r="M220" s="178" t="s">
        <v>292</v>
      </c>
      <c r="O220" s="170"/>
    </row>
    <row r="221" spans="1:15" ht="12.75">
      <c r="A221" s="177"/>
      <c r="B221" s="179"/>
      <c r="C221" s="229" t="s">
        <v>293</v>
      </c>
      <c r="D221" s="230"/>
      <c r="E221" s="180">
        <v>11.6647</v>
      </c>
      <c r="F221" s="181"/>
      <c r="G221" s="182"/>
      <c r="M221" s="178" t="s">
        <v>293</v>
      </c>
      <c r="O221" s="170"/>
    </row>
    <row r="222" spans="1:15" ht="12.75">
      <c r="A222" s="177"/>
      <c r="B222" s="179"/>
      <c r="C222" s="229" t="s">
        <v>294</v>
      </c>
      <c r="D222" s="230"/>
      <c r="E222" s="180">
        <v>12.285</v>
      </c>
      <c r="F222" s="181"/>
      <c r="G222" s="182"/>
      <c r="M222" s="178" t="s">
        <v>294</v>
      </c>
      <c r="O222" s="170"/>
    </row>
    <row r="223" spans="1:15" ht="12.75">
      <c r="A223" s="177"/>
      <c r="B223" s="179"/>
      <c r="C223" s="229" t="s">
        <v>295</v>
      </c>
      <c r="D223" s="230"/>
      <c r="E223" s="180">
        <v>3.496</v>
      </c>
      <c r="F223" s="181"/>
      <c r="G223" s="182"/>
      <c r="M223" s="178" t="s">
        <v>295</v>
      </c>
      <c r="O223" s="170"/>
    </row>
    <row r="224" spans="1:15" ht="12.75">
      <c r="A224" s="177"/>
      <c r="B224" s="179"/>
      <c r="C224" s="229" t="s">
        <v>296</v>
      </c>
      <c r="D224" s="230"/>
      <c r="E224" s="180">
        <v>8</v>
      </c>
      <c r="F224" s="181"/>
      <c r="G224" s="182"/>
      <c r="M224" s="178" t="s">
        <v>296</v>
      </c>
      <c r="O224" s="170"/>
    </row>
    <row r="225" spans="1:104" ht="12.75">
      <c r="A225" s="171">
        <v>47</v>
      </c>
      <c r="B225" s="172" t="s">
        <v>297</v>
      </c>
      <c r="C225" s="173" t="s">
        <v>298</v>
      </c>
      <c r="D225" s="174" t="s">
        <v>95</v>
      </c>
      <c r="E225" s="175">
        <v>48.3705</v>
      </c>
      <c r="F225" s="175">
        <v>0</v>
      </c>
      <c r="G225" s="176">
        <f>E225*F225</f>
        <v>0</v>
      </c>
      <c r="O225" s="170">
        <v>2</v>
      </c>
      <c r="AA225" s="146">
        <v>1</v>
      </c>
      <c r="AB225" s="146">
        <v>1</v>
      </c>
      <c r="AC225" s="146">
        <v>1</v>
      </c>
      <c r="AZ225" s="146">
        <v>1</v>
      </c>
      <c r="BA225" s="146">
        <f>IF(AZ225=1,G225,0)</f>
        <v>0</v>
      </c>
      <c r="BB225" s="146">
        <f>IF(AZ225=2,G225,0)</f>
        <v>0</v>
      </c>
      <c r="BC225" s="146">
        <f>IF(AZ225=3,G225,0)</f>
        <v>0</v>
      </c>
      <c r="BD225" s="146">
        <f>IF(AZ225=4,G225,0)</f>
        <v>0</v>
      </c>
      <c r="BE225" s="146">
        <f>IF(AZ225=5,G225,0)</f>
        <v>0</v>
      </c>
      <c r="CA225" s="170">
        <v>1</v>
      </c>
      <c r="CB225" s="170">
        <v>1</v>
      </c>
      <c r="CZ225" s="146">
        <v>0</v>
      </c>
    </row>
    <row r="226" spans="1:15" ht="12.75">
      <c r="A226" s="177"/>
      <c r="B226" s="179"/>
      <c r="C226" s="229" t="s">
        <v>289</v>
      </c>
      <c r="D226" s="230"/>
      <c r="E226" s="180">
        <v>0</v>
      </c>
      <c r="F226" s="181"/>
      <c r="G226" s="182"/>
      <c r="M226" s="178" t="s">
        <v>289</v>
      </c>
      <c r="O226" s="170"/>
    </row>
    <row r="227" spans="1:15" ht="12.75">
      <c r="A227" s="177"/>
      <c r="B227" s="179"/>
      <c r="C227" s="229" t="s">
        <v>290</v>
      </c>
      <c r="D227" s="230"/>
      <c r="E227" s="180">
        <v>0</v>
      </c>
      <c r="F227" s="181"/>
      <c r="G227" s="182"/>
      <c r="M227" s="178" t="s">
        <v>290</v>
      </c>
      <c r="O227" s="170"/>
    </row>
    <row r="228" spans="1:15" ht="12.75">
      <c r="A228" s="177"/>
      <c r="B228" s="179"/>
      <c r="C228" s="229" t="s">
        <v>291</v>
      </c>
      <c r="D228" s="230"/>
      <c r="E228" s="180">
        <v>12.9247</v>
      </c>
      <c r="F228" s="181"/>
      <c r="G228" s="182"/>
      <c r="M228" s="178" t="s">
        <v>291</v>
      </c>
      <c r="O228" s="170"/>
    </row>
    <row r="229" spans="1:15" ht="12.75">
      <c r="A229" s="177"/>
      <c r="B229" s="179"/>
      <c r="C229" s="229" t="s">
        <v>292</v>
      </c>
      <c r="D229" s="230"/>
      <c r="E229" s="180">
        <v>0</v>
      </c>
      <c r="F229" s="181"/>
      <c r="G229" s="182"/>
      <c r="M229" s="178" t="s">
        <v>292</v>
      </c>
      <c r="O229" s="170"/>
    </row>
    <row r="230" spans="1:15" ht="12.75">
      <c r="A230" s="177"/>
      <c r="B230" s="179"/>
      <c r="C230" s="229" t="s">
        <v>293</v>
      </c>
      <c r="D230" s="230"/>
      <c r="E230" s="180">
        <v>11.6647</v>
      </c>
      <c r="F230" s="181"/>
      <c r="G230" s="182"/>
      <c r="M230" s="178" t="s">
        <v>293</v>
      </c>
      <c r="O230" s="170"/>
    </row>
    <row r="231" spans="1:15" ht="12.75">
      <c r="A231" s="177"/>
      <c r="B231" s="179"/>
      <c r="C231" s="229" t="s">
        <v>294</v>
      </c>
      <c r="D231" s="230"/>
      <c r="E231" s="180">
        <v>12.285</v>
      </c>
      <c r="F231" s="181"/>
      <c r="G231" s="182"/>
      <c r="M231" s="178" t="s">
        <v>294</v>
      </c>
      <c r="O231" s="170"/>
    </row>
    <row r="232" spans="1:15" ht="12.75">
      <c r="A232" s="177"/>
      <c r="B232" s="179"/>
      <c r="C232" s="229" t="s">
        <v>295</v>
      </c>
      <c r="D232" s="230"/>
      <c r="E232" s="180">
        <v>3.496</v>
      </c>
      <c r="F232" s="181"/>
      <c r="G232" s="182"/>
      <c r="M232" s="178" t="s">
        <v>295</v>
      </c>
      <c r="O232" s="170"/>
    </row>
    <row r="233" spans="1:15" ht="12.75">
      <c r="A233" s="177"/>
      <c r="B233" s="179"/>
      <c r="C233" s="229" t="s">
        <v>296</v>
      </c>
      <c r="D233" s="230"/>
      <c r="E233" s="180">
        <v>8</v>
      </c>
      <c r="F233" s="181"/>
      <c r="G233" s="182"/>
      <c r="M233" s="178" t="s">
        <v>296</v>
      </c>
      <c r="O233" s="170"/>
    </row>
    <row r="234" spans="1:104" ht="12.75">
      <c r="A234" s="171">
        <v>48</v>
      </c>
      <c r="B234" s="172" t="s">
        <v>299</v>
      </c>
      <c r="C234" s="173" t="s">
        <v>300</v>
      </c>
      <c r="D234" s="174" t="s">
        <v>95</v>
      </c>
      <c r="E234" s="175">
        <v>296.418</v>
      </c>
      <c r="F234" s="175">
        <v>0</v>
      </c>
      <c r="G234" s="176">
        <f>E234*F234</f>
        <v>0</v>
      </c>
      <c r="O234" s="170">
        <v>2</v>
      </c>
      <c r="AA234" s="146">
        <v>1</v>
      </c>
      <c r="AB234" s="146">
        <v>1</v>
      </c>
      <c r="AC234" s="146">
        <v>1</v>
      </c>
      <c r="AZ234" s="146">
        <v>1</v>
      </c>
      <c r="BA234" s="146">
        <f>IF(AZ234=1,G234,0)</f>
        <v>0</v>
      </c>
      <c r="BB234" s="146">
        <f>IF(AZ234=2,G234,0)</f>
        <v>0</v>
      </c>
      <c r="BC234" s="146">
        <f>IF(AZ234=3,G234,0)</f>
        <v>0</v>
      </c>
      <c r="BD234" s="146">
        <f>IF(AZ234=4,G234,0)</f>
        <v>0</v>
      </c>
      <c r="BE234" s="146">
        <f>IF(AZ234=5,G234,0)</f>
        <v>0</v>
      </c>
      <c r="CA234" s="170">
        <v>1</v>
      </c>
      <c r="CB234" s="170">
        <v>1</v>
      </c>
      <c r="CZ234" s="146">
        <v>0</v>
      </c>
    </row>
    <row r="235" spans="1:15" ht="12.75">
      <c r="A235" s="177"/>
      <c r="B235" s="179"/>
      <c r="C235" s="229" t="s">
        <v>245</v>
      </c>
      <c r="D235" s="230"/>
      <c r="E235" s="180">
        <v>0</v>
      </c>
      <c r="F235" s="181"/>
      <c r="G235" s="182"/>
      <c r="M235" s="178" t="s">
        <v>245</v>
      </c>
      <c r="O235" s="170"/>
    </row>
    <row r="236" spans="1:15" ht="12.75">
      <c r="A236" s="177"/>
      <c r="B236" s="179"/>
      <c r="C236" s="229" t="s">
        <v>246</v>
      </c>
      <c r="D236" s="230"/>
      <c r="E236" s="180">
        <v>292.687</v>
      </c>
      <c r="F236" s="181"/>
      <c r="G236" s="182"/>
      <c r="M236" s="178" t="s">
        <v>246</v>
      </c>
      <c r="O236" s="170"/>
    </row>
    <row r="237" spans="1:15" ht="12.75">
      <c r="A237" s="177"/>
      <c r="B237" s="179"/>
      <c r="C237" s="229" t="s">
        <v>247</v>
      </c>
      <c r="D237" s="230"/>
      <c r="E237" s="180">
        <v>13.979</v>
      </c>
      <c r="F237" s="181"/>
      <c r="G237" s="182"/>
      <c r="M237" s="178" t="s">
        <v>247</v>
      </c>
      <c r="O237" s="170"/>
    </row>
    <row r="238" spans="1:15" ht="12.75">
      <c r="A238" s="177"/>
      <c r="B238" s="179"/>
      <c r="C238" s="229" t="s">
        <v>301</v>
      </c>
      <c r="D238" s="230"/>
      <c r="E238" s="180">
        <v>-10.248</v>
      </c>
      <c r="F238" s="181"/>
      <c r="G238" s="182"/>
      <c r="M238" s="178" t="s">
        <v>301</v>
      </c>
      <c r="O238" s="170"/>
    </row>
    <row r="239" spans="1:104" ht="12.75">
      <c r="A239" s="171">
        <v>49</v>
      </c>
      <c r="B239" s="172" t="s">
        <v>302</v>
      </c>
      <c r="C239" s="173" t="s">
        <v>303</v>
      </c>
      <c r="D239" s="174" t="s">
        <v>95</v>
      </c>
      <c r="E239" s="175">
        <v>17.4604</v>
      </c>
      <c r="F239" s="175">
        <v>0</v>
      </c>
      <c r="G239" s="176">
        <f>E239*F239</f>
        <v>0</v>
      </c>
      <c r="O239" s="170">
        <v>2</v>
      </c>
      <c r="AA239" s="146">
        <v>1</v>
      </c>
      <c r="AB239" s="146">
        <v>1</v>
      </c>
      <c r="AC239" s="146">
        <v>1</v>
      </c>
      <c r="AZ239" s="146">
        <v>1</v>
      </c>
      <c r="BA239" s="146">
        <f>IF(AZ239=1,G239,0)</f>
        <v>0</v>
      </c>
      <c r="BB239" s="146">
        <f>IF(AZ239=2,G239,0)</f>
        <v>0</v>
      </c>
      <c r="BC239" s="146">
        <f>IF(AZ239=3,G239,0)</f>
        <v>0</v>
      </c>
      <c r="BD239" s="146">
        <f>IF(AZ239=4,G239,0)</f>
        <v>0</v>
      </c>
      <c r="BE239" s="146">
        <f>IF(AZ239=5,G239,0)</f>
        <v>0</v>
      </c>
      <c r="CA239" s="170">
        <v>1</v>
      </c>
      <c r="CB239" s="170">
        <v>1</v>
      </c>
      <c r="CZ239" s="146">
        <v>0</v>
      </c>
    </row>
    <row r="240" spans="1:15" ht="12.75">
      <c r="A240" s="177"/>
      <c r="B240" s="179"/>
      <c r="C240" s="229" t="s">
        <v>283</v>
      </c>
      <c r="D240" s="230"/>
      <c r="E240" s="180">
        <v>17.4604</v>
      </c>
      <c r="F240" s="181"/>
      <c r="G240" s="182"/>
      <c r="M240" s="178" t="s">
        <v>283</v>
      </c>
      <c r="O240" s="170"/>
    </row>
    <row r="241" spans="1:104" ht="12.75">
      <c r="A241" s="171">
        <v>50</v>
      </c>
      <c r="B241" s="172" t="s">
        <v>304</v>
      </c>
      <c r="C241" s="173" t="s">
        <v>305</v>
      </c>
      <c r="D241" s="174" t="s">
        <v>95</v>
      </c>
      <c r="E241" s="175">
        <v>7.9955</v>
      </c>
      <c r="F241" s="175">
        <v>0</v>
      </c>
      <c r="G241" s="176">
        <f>E241*F241</f>
        <v>0</v>
      </c>
      <c r="O241" s="170">
        <v>2</v>
      </c>
      <c r="AA241" s="146">
        <v>1</v>
      </c>
      <c r="AB241" s="146">
        <v>1</v>
      </c>
      <c r="AC241" s="146">
        <v>1</v>
      </c>
      <c r="AZ241" s="146">
        <v>1</v>
      </c>
      <c r="BA241" s="146">
        <f>IF(AZ241=1,G241,0)</f>
        <v>0</v>
      </c>
      <c r="BB241" s="146">
        <f>IF(AZ241=2,G241,0)</f>
        <v>0</v>
      </c>
      <c r="BC241" s="146">
        <f>IF(AZ241=3,G241,0)</f>
        <v>0</v>
      </c>
      <c r="BD241" s="146">
        <f>IF(AZ241=4,G241,0)</f>
        <v>0</v>
      </c>
      <c r="BE241" s="146">
        <f>IF(AZ241=5,G241,0)</f>
        <v>0</v>
      </c>
      <c r="CA241" s="170">
        <v>1</v>
      </c>
      <c r="CB241" s="170">
        <v>1</v>
      </c>
      <c r="CZ241" s="146">
        <v>0</v>
      </c>
    </row>
    <row r="242" spans="1:15" ht="12.75">
      <c r="A242" s="177"/>
      <c r="B242" s="179"/>
      <c r="C242" s="229" t="s">
        <v>306</v>
      </c>
      <c r="D242" s="230"/>
      <c r="E242" s="180">
        <v>0</v>
      </c>
      <c r="F242" s="181"/>
      <c r="G242" s="182"/>
      <c r="M242" s="178" t="s">
        <v>306</v>
      </c>
      <c r="O242" s="170"/>
    </row>
    <row r="243" spans="1:15" ht="12.75">
      <c r="A243" s="177"/>
      <c r="B243" s="179"/>
      <c r="C243" s="229" t="s">
        <v>307</v>
      </c>
      <c r="D243" s="230"/>
      <c r="E243" s="180">
        <v>7.9955</v>
      </c>
      <c r="F243" s="181"/>
      <c r="G243" s="182"/>
      <c r="M243" s="178" t="s">
        <v>307</v>
      </c>
      <c r="O243" s="170"/>
    </row>
    <row r="244" spans="1:104" ht="22.5">
      <c r="A244" s="171">
        <v>51</v>
      </c>
      <c r="B244" s="172" t="s">
        <v>308</v>
      </c>
      <c r="C244" s="173" t="s">
        <v>237</v>
      </c>
      <c r="D244" s="174" t="s">
        <v>95</v>
      </c>
      <c r="E244" s="175">
        <v>8.9859</v>
      </c>
      <c r="F244" s="175">
        <v>0</v>
      </c>
      <c r="G244" s="176">
        <f>E244*F244</f>
        <v>0</v>
      </c>
      <c r="O244" s="170">
        <v>2</v>
      </c>
      <c r="AA244" s="146">
        <v>1</v>
      </c>
      <c r="AB244" s="146">
        <v>1</v>
      </c>
      <c r="AC244" s="146">
        <v>1</v>
      </c>
      <c r="AZ244" s="146">
        <v>1</v>
      </c>
      <c r="BA244" s="146">
        <f>IF(AZ244=1,G244,0)</f>
        <v>0</v>
      </c>
      <c r="BB244" s="146">
        <f>IF(AZ244=2,G244,0)</f>
        <v>0</v>
      </c>
      <c r="BC244" s="146">
        <f>IF(AZ244=3,G244,0)</f>
        <v>0</v>
      </c>
      <c r="BD244" s="146">
        <f>IF(AZ244=4,G244,0)</f>
        <v>0</v>
      </c>
      <c r="BE244" s="146">
        <f>IF(AZ244=5,G244,0)</f>
        <v>0</v>
      </c>
      <c r="CA244" s="170">
        <v>1</v>
      </c>
      <c r="CB244" s="170">
        <v>1</v>
      </c>
      <c r="CZ244" s="146">
        <v>0</v>
      </c>
    </row>
    <row r="245" spans="1:15" ht="12.75">
      <c r="A245" s="177"/>
      <c r="B245" s="179"/>
      <c r="C245" s="229" t="s">
        <v>309</v>
      </c>
      <c r="D245" s="230"/>
      <c r="E245" s="180">
        <v>0</v>
      </c>
      <c r="F245" s="181"/>
      <c r="G245" s="182"/>
      <c r="M245" s="178" t="s">
        <v>309</v>
      </c>
      <c r="O245" s="170"/>
    </row>
    <row r="246" spans="1:15" ht="12.75">
      <c r="A246" s="177"/>
      <c r="B246" s="179"/>
      <c r="C246" s="229" t="s">
        <v>310</v>
      </c>
      <c r="D246" s="230"/>
      <c r="E246" s="180">
        <v>0</v>
      </c>
      <c r="F246" s="181"/>
      <c r="G246" s="182"/>
      <c r="M246" s="178" t="s">
        <v>310</v>
      </c>
      <c r="O246" s="170"/>
    </row>
    <row r="247" spans="1:15" ht="12.75">
      <c r="A247" s="177"/>
      <c r="B247" s="179"/>
      <c r="C247" s="229" t="s">
        <v>311</v>
      </c>
      <c r="D247" s="230"/>
      <c r="E247" s="180">
        <v>6.6</v>
      </c>
      <c r="F247" s="181"/>
      <c r="G247" s="182"/>
      <c r="M247" s="178" t="s">
        <v>311</v>
      </c>
      <c r="O247" s="170"/>
    </row>
    <row r="248" spans="1:15" ht="12.75">
      <c r="A248" s="177"/>
      <c r="B248" s="179"/>
      <c r="C248" s="229" t="s">
        <v>312</v>
      </c>
      <c r="D248" s="230"/>
      <c r="E248" s="180">
        <v>1.65</v>
      </c>
      <c r="F248" s="181"/>
      <c r="G248" s="182"/>
      <c r="M248" s="178" t="s">
        <v>312</v>
      </c>
      <c r="O248" s="170"/>
    </row>
    <row r="249" spans="1:15" ht="12.75">
      <c r="A249" s="177"/>
      <c r="B249" s="179"/>
      <c r="C249" s="229" t="s">
        <v>313</v>
      </c>
      <c r="D249" s="230"/>
      <c r="E249" s="180">
        <v>0.2904</v>
      </c>
      <c r="F249" s="181"/>
      <c r="G249" s="182"/>
      <c r="M249" s="178" t="s">
        <v>313</v>
      </c>
      <c r="O249" s="170"/>
    </row>
    <row r="250" spans="1:15" ht="12.75">
      <c r="A250" s="177"/>
      <c r="B250" s="179"/>
      <c r="C250" s="229" t="s">
        <v>314</v>
      </c>
      <c r="D250" s="230"/>
      <c r="E250" s="180">
        <v>0.4455</v>
      </c>
      <c r="F250" s="181"/>
      <c r="G250" s="182"/>
      <c r="M250" s="178" t="s">
        <v>314</v>
      </c>
      <c r="O250" s="170"/>
    </row>
    <row r="251" spans="1:104" ht="12.75">
      <c r="A251" s="171">
        <v>52</v>
      </c>
      <c r="B251" s="172" t="s">
        <v>315</v>
      </c>
      <c r="C251" s="173" t="s">
        <v>316</v>
      </c>
      <c r="D251" s="174" t="s">
        <v>165</v>
      </c>
      <c r="E251" s="175">
        <v>318.675</v>
      </c>
      <c r="F251" s="175">
        <v>0</v>
      </c>
      <c r="G251" s="176">
        <f>E251*F251</f>
        <v>0</v>
      </c>
      <c r="O251" s="170">
        <v>2</v>
      </c>
      <c r="AA251" s="146">
        <v>1</v>
      </c>
      <c r="AB251" s="146">
        <v>1</v>
      </c>
      <c r="AC251" s="146">
        <v>1</v>
      </c>
      <c r="AZ251" s="146">
        <v>1</v>
      </c>
      <c r="BA251" s="146">
        <f>IF(AZ251=1,G251,0)</f>
        <v>0</v>
      </c>
      <c r="BB251" s="146">
        <f>IF(AZ251=2,G251,0)</f>
        <v>0</v>
      </c>
      <c r="BC251" s="146">
        <f>IF(AZ251=3,G251,0)</f>
        <v>0</v>
      </c>
      <c r="BD251" s="146">
        <f>IF(AZ251=4,G251,0)</f>
        <v>0</v>
      </c>
      <c r="BE251" s="146">
        <f>IF(AZ251=5,G251,0)</f>
        <v>0</v>
      </c>
      <c r="CA251" s="170">
        <v>1</v>
      </c>
      <c r="CB251" s="170">
        <v>1</v>
      </c>
      <c r="CZ251" s="146">
        <v>0</v>
      </c>
    </row>
    <row r="252" spans="1:15" ht="12.75">
      <c r="A252" s="177"/>
      <c r="B252" s="179"/>
      <c r="C252" s="229" t="s">
        <v>317</v>
      </c>
      <c r="D252" s="230"/>
      <c r="E252" s="180">
        <v>0</v>
      </c>
      <c r="F252" s="181"/>
      <c r="G252" s="182"/>
      <c r="M252" s="178" t="s">
        <v>317</v>
      </c>
      <c r="O252" s="170"/>
    </row>
    <row r="253" spans="1:15" ht="12.75">
      <c r="A253" s="177"/>
      <c r="B253" s="179"/>
      <c r="C253" s="229" t="s">
        <v>318</v>
      </c>
      <c r="D253" s="230"/>
      <c r="E253" s="180">
        <v>76.08</v>
      </c>
      <c r="F253" s="181"/>
      <c r="G253" s="182"/>
      <c r="M253" s="178" t="s">
        <v>318</v>
      </c>
      <c r="O253" s="170"/>
    </row>
    <row r="254" spans="1:15" ht="12.75">
      <c r="A254" s="177"/>
      <c r="B254" s="179"/>
      <c r="C254" s="229" t="s">
        <v>319</v>
      </c>
      <c r="D254" s="230"/>
      <c r="E254" s="180">
        <v>26.04</v>
      </c>
      <c r="F254" s="181"/>
      <c r="G254" s="182"/>
      <c r="M254" s="178" t="s">
        <v>319</v>
      </c>
      <c r="O254" s="170"/>
    </row>
    <row r="255" spans="1:15" ht="12.75">
      <c r="A255" s="177"/>
      <c r="B255" s="179"/>
      <c r="C255" s="229" t="s">
        <v>320</v>
      </c>
      <c r="D255" s="230"/>
      <c r="E255" s="180">
        <v>68.56</v>
      </c>
      <c r="F255" s="181"/>
      <c r="G255" s="182"/>
      <c r="M255" s="178" t="s">
        <v>320</v>
      </c>
      <c r="O255" s="170"/>
    </row>
    <row r="256" spans="1:15" ht="12.75">
      <c r="A256" s="177"/>
      <c r="B256" s="179"/>
      <c r="C256" s="229" t="s">
        <v>321</v>
      </c>
      <c r="D256" s="230"/>
      <c r="E256" s="180">
        <v>22.28</v>
      </c>
      <c r="F256" s="181"/>
      <c r="G256" s="182"/>
      <c r="M256" s="178" t="s">
        <v>321</v>
      </c>
      <c r="O256" s="170"/>
    </row>
    <row r="257" spans="1:15" ht="12.75">
      <c r="A257" s="177"/>
      <c r="B257" s="179"/>
      <c r="C257" s="229" t="s">
        <v>322</v>
      </c>
      <c r="D257" s="230"/>
      <c r="E257" s="180">
        <v>10.56</v>
      </c>
      <c r="F257" s="181"/>
      <c r="G257" s="182"/>
      <c r="M257" s="178" t="s">
        <v>322</v>
      </c>
      <c r="O257" s="170"/>
    </row>
    <row r="258" spans="1:15" ht="12.75">
      <c r="A258" s="177"/>
      <c r="B258" s="179"/>
      <c r="C258" s="229" t="s">
        <v>323</v>
      </c>
      <c r="D258" s="230"/>
      <c r="E258" s="180">
        <v>17.28</v>
      </c>
      <c r="F258" s="181"/>
      <c r="G258" s="182"/>
      <c r="M258" s="178" t="s">
        <v>323</v>
      </c>
      <c r="O258" s="170"/>
    </row>
    <row r="259" spans="1:15" ht="12.75">
      <c r="A259" s="177"/>
      <c r="B259" s="179"/>
      <c r="C259" s="236" t="s">
        <v>324</v>
      </c>
      <c r="D259" s="230"/>
      <c r="E259" s="203">
        <v>220.8</v>
      </c>
      <c r="F259" s="181"/>
      <c r="G259" s="182"/>
      <c r="M259" s="178" t="s">
        <v>324</v>
      </c>
      <c r="O259" s="170"/>
    </row>
    <row r="260" spans="1:15" ht="12.75">
      <c r="A260" s="177"/>
      <c r="B260" s="179"/>
      <c r="C260" s="229" t="s">
        <v>325</v>
      </c>
      <c r="D260" s="230"/>
      <c r="E260" s="180">
        <v>0</v>
      </c>
      <c r="F260" s="181"/>
      <c r="G260" s="182"/>
      <c r="M260" s="178" t="s">
        <v>325</v>
      </c>
      <c r="O260" s="170"/>
    </row>
    <row r="261" spans="1:15" ht="12.75">
      <c r="A261" s="177"/>
      <c r="B261" s="179"/>
      <c r="C261" s="229" t="s">
        <v>254</v>
      </c>
      <c r="D261" s="230"/>
      <c r="E261" s="180">
        <v>0</v>
      </c>
      <c r="F261" s="181"/>
      <c r="G261" s="182"/>
      <c r="M261" s="178" t="s">
        <v>254</v>
      </c>
      <c r="O261" s="170"/>
    </row>
    <row r="262" spans="1:15" ht="12.75">
      <c r="A262" s="177"/>
      <c r="B262" s="179"/>
      <c r="C262" s="229" t="s">
        <v>326</v>
      </c>
      <c r="D262" s="230"/>
      <c r="E262" s="180">
        <v>36.06</v>
      </c>
      <c r="F262" s="181"/>
      <c r="G262" s="182"/>
      <c r="M262" s="178" t="s">
        <v>326</v>
      </c>
      <c r="O262" s="170"/>
    </row>
    <row r="263" spans="1:15" ht="12.75">
      <c r="A263" s="177"/>
      <c r="B263" s="179"/>
      <c r="C263" s="229" t="s">
        <v>327</v>
      </c>
      <c r="D263" s="230"/>
      <c r="E263" s="180">
        <v>30.42</v>
      </c>
      <c r="F263" s="181"/>
      <c r="G263" s="182"/>
      <c r="M263" s="178" t="s">
        <v>327</v>
      </c>
      <c r="O263" s="170"/>
    </row>
    <row r="264" spans="1:15" ht="12.75">
      <c r="A264" s="177"/>
      <c r="B264" s="179"/>
      <c r="C264" s="229" t="s">
        <v>328</v>
      </c>
      <c r="D264" s="230"/>
      <c r="E264" s="180">
        <v>9.46</v>
      </c>
      <c r="F264" s="181"/>
      <c r="G264" s="182"/>
      <c r="M264" s="178" t="s">
        <v>328</v>
      </c>
      <c r="O264" s="170"/>
    </row>
    <row r="265" spans="1:15" ht="12.75">
      <c r="A265" s="177"/>
      <c r="B265" s="179"/>
      <c r="C265" s="229" t="s">
        <v>329</v>
      </c>
      <c r="D265" s="230"/>
      <c r="E265" s="180">
        <v>21.935</v>
      </c>
      <c r="F265" s="181"/>
      <c r="G265" s="182"/>
      <c r="M265" s="178" t="s">
        <v>329</v>
      </c>
      <c r="O265" s="170"/>
    </row>
    <row r="266" spans="1:15" ht="12.75">
      <c r="A266" s="177"/>
      <c r="B266" s="179"/>
      <c r="C266" s="236" t="s">
        <v>324</v>
      </c>
      <c r="D266" s="230"/>
      <c r="E266" s="203">
        <v>97.875</v>
      </c>
      <c r="F266" s="181"/>
      <c r="G266" s="182"/>
      <c r="M266" s="178" t="s">
        <v>324</v>
      </c>
      <c r="O266" s="170"/>
    </row>
    <row r="267" spans="1:104" ht="12.75">
      <c r="A267" s="171">
        <v>53</v>
      </c>
      <c r="B267" s="172" t="s">
        <v>330</v>
      </c>
      <c r="C267" s="173" t="s">
        <v>331</v>
      </c>
      <c r="D267" s="174" t="s">
        <v>95</v>
      </c>
      <c r="E267" s="175">
        <v>353.8558</v>
      </c>
      <c r="F267" s="175">
        <v>0</v>
      </c>
      <c r="G267" s="176">
        <f>E267*F267</f>
        <v>0</v>
      </c>
      <c r="O267" s="170">
        <v>2</v>
      </c>
      <c r="AA267" s="146">
        <v>1</v>
      </c>
      <c r="AB267" s="146">
        <v>1</v>
      </c>
      <c r="AC267" s="146">
        <v>1</v>
      </c>
      <c r="AZ267" s="146">
        <v>1</v>
      </c>
      <c r="BA267" s="146">
        <f>IF(AZ267=1,G267,0)</f>
        <v>0</v>
      </c>
      <c r="BB267" s="146">
        <f>IF(AZ267=2,G267,0)</f>
        <v>0</v>
      </c>
      <c r="BC267" s="146">
        <f>IF(AZ267=3,G267,0)</f>
        <v>0</v>
      </c>
      <c r="BD267" s="146">
        <f>IF(AZ267=4,G267,0)</f>
        <v>0</v>
      </c>
      <c r="BE267" s="146">
        <f>IF(AZ267=5,G267,0)</f>
        <v>0</v>
      </c>
      <c r="CA267" s="170">
        <v>1</v>
      </c>
      <c r="CB267" s="170">
        <v>1</v>
      </c>
      <c r="CZ267" s="146">
        <v>0</v>
      </c>
    </row>
    <row r="268" spans="1:15" ht="12.75">
      <c r="A268" s="177"/>
      <c r="B268" s="179"/>
      <c r="C268" s="229" t="s">
        <v>332</v>
      </c>
      <c r="D268" s="230"/>
      <c r="E268" s="180">
        <v>0</v>
      </c>
      <c r="F268" s="181"/>
      <c r="G268" s="182"/>
      <c r="M268" s="178" t="s">
        <v>332</v>
      </c>
      <c r="O268" s="170"/>
    </row>
    <row r="269" spans="1:15" ht="12.75">
      <c r="A269" s="177"/>
      <c r="B269" s="179"/>
      <c r="C269" s="229" t="s">
        <v>246</v>
      </c>
      <c r="D269" s="230"/>
      <c r="E269" s="180">
        <v>292.687</v>
      </c>
      <c r="F269" s="181"/>
      <c r="G269" s="182"/>
      <c r="M269" s="178" t="s">
        <v>246</v>
      </c>
      <c r="O269" s="170"/>
    </row>
    <row r="270" spans="1:15" ht="12.75">
      <c r="A270" s="177"/>
      <c r="B270" s="179"/>
      <c r="C270" s="229" t="s">
        <v>247</v>
      </c>
      <c r="D270" s="230"/>
      <c r="E270" s="180">
        <v>13.979</v>
      </c>
      <c r="F270" s="181"/>
      <c r="G270" s="182"/>
      <c r="M270" s="178" t="s">
        <v>247</v>
      </c>
      <c r="O270" s="170"/>
    </row>
    <row r="271" spans="1:15" ht="12.75">
      <c r="A271" s="177"/>
      <c r="B271" s="179"/>
      <c r="C271" s="229" t="s">
        <v>301</v>
      </c>
      <c r="D271" s="230"/>
      <c r="E271" s="180">
        <v>-10.248</v>
      </c>
      <c r="F271" s="181"/>
      <c r="G271" s="182"/>
      <c r="M271" s="178" t="s">
        <v>301</v>
      </c>
      <c r="O271" s="170"/>
    </row>
    <row r="272" spans="1:15" ht="12.75">
      <c r="A272" s="177"/>
      <c r="B272" s="179"/>
      <c r="C272" s="229" t="s">
        <v>283</v>
      </c>
      <c r="D272" s="230"/>
      <c r="E272" s="180">
        <v>17.4604</v>
      </c>
      <c r="F272" s="181"/>
      <c r="G272" s="182"/>
      <c r="M272" s="178" t="s">
        <v>283</v>
      </c>
      <c r="O272" s="170"/>
    </row>
    <row r="273" spans="1:15" ht="12.75">
      <c r="A273" s="177"/>
      <c r="B273" s="179"/>
      <c r="C273" s="229" t="s">
        <v>284</v>
      </c>
      <c r="D273" s="230"/>
      <c r="E273" s="180">
        <v>39.9774</v>
      </c>
      <c r="F273" s="181"/>
      <c r="G273" s="182"/>
      <c r="M273" s="178" t="s">
        <v>284</v>
      </c>
      <c r="O273" s="170"/>
    </row>
    <row r="274" spans="1:104" ht="22.5">
      <c r="A274" s="171">
        <v>54</v>
      </c>
      <c r="B274" s="172" t="s">
        <v>333</v>
      </c>
      <c r="C274" s="173" t="s">
        <v>334</v>
      </c>
      <c r="D274" s="174" t="s">
        <v>95</v>
      </c>
      <c r="E274" s="175">
        <v>35</v>
      </c>
      <c r="F274" s="175">
        <v>0</v>
      </c>
      <c r="G274" s="176">
        <f>E274*F274</f>
        <v>0</v>
      </c>
      <c r="O274" s="170">
        <v>2</v>
      </c>
      <c r="AA274" s="146">
        <v>1</v>
      </c>
      <c r="AB274" s="146">
        <v>1</v>
      </c>
      <c r="AC274" s="146">
        <v>1</v>
      </c>
      <c r="AZ274" s="146">
        <v>1</v>
      </c>
      <c r="BA274" s="146">
        <f>IF(AZ274=1,G274,0)</f>
        <v>0</v>
      </c>
      <c r="BB274" s="146">
        <f>IF(AZ274=2,G274,0)</f>
        <v>0</v>
      </c>
      <c r="BC274" s="146">
        <f>IF(AZ274=3,G274,0)</f>
        <v>0</v>
      </c>
      <c r="BD274" s="146">
        <f>IF(AZ274=4,G274,0)</f>
        <v>0</v>
      </c>
      <c r="BE274" s="146">
        <f>IF(AZ274=5,G274,0)</f>
        <v>0</v>
      </c>
      <c r="CA274" s="170">
        <v>1</v>
      </c>
      <c r="CB274" s="170">
        <v>1</v>
      </c>
      <c r="CZ274" s="146">
        <v>0</v>
      </c>
    </row>
    <row r="275" spans="1:15" ht="12.75">
      <c r="A275" s="177"/>
      <c r="B275" s="179"/>
      <c r="C275" s="229" t="s">
        <v>335</v>
      </c>
      <c r="D275" s="230"/>
      <c r="E275" s="180">
        <v>35</v>
      </c>
      <c r="F275" s="181"/>
      <c r="G275" s="182"/>
      <c r="M275" s="178">
        <v>35</v>
      </c>
      <c r="O275" s="170"/>
    </row>
    <row r="276" spans="1:104" ht="12.75">
      <c r="A276" s="171">
        <v>55</v>
      </c>
      <c r="B276" s="172" t="s">
        <v>336</v>
      </c>
      <c r="C276" s="173" t="s">
        <v>337</v>
      </c>
      <c r="D276" s="174" t="s">
        <v>165</v>
      </c>
      <c r="E276" s="175">
        <v>242.88</v>
      </c>
      <c r="F276" s="175">
        <v>0</v>
      </c>
      <c r="G276" s="176">
        <f>E276*F276</f>
        <v>0</v>
      </c>
      <c r="O276" s="170">
        <v>2</v>
      </c>
      <c r="AA276" s="146">
        <v>3</v>
      </c>
      <c r="AB276" s="146">
        <v>1</v>
      </c>
      <c r="AC276" s="146" t="s">
        <v>336</v>
      </c>
      <c r="AZ276" s="146">
        <v>1</v>
      </c>
      <c r="BA276" s="146">
        <f>IF(AZ276=1,G276,0)</f>
        <v>0</v>
      </c>
      <c r="BB276" s="146">
        <f>IF(AZ276=2,G276,0)</f>
        <v>0</v>
      </c>
      <c r="BC276" s="146">
        <f>IF(AZ276=3,G276,0)</f>
        <v>0</v>
      </c>
      <c r="BD276" s="146">
        <f>IF(AZ276=4,G276,0)</f>
        <v>0</v>
      </c>
      <c r="BE276" s="146">
        <f>IF(AZ276=5,G276,0)</f>
        <v>0</v>
      </c>
      <c r="CA276" s="170">
        <v>3</v>
      </c>
      <c r="CB276" s="170">
        <v>1</v>
      </c>
      <c r="CZ276" s="146">
        <v>0</v>
      </c>
    </row>
    <row r="277" spans="1:15" ht="12.75">
      <c r="A277" s="177"/>
      <c r="B277" s="179"/>
      <c r="C277" s="229" t="s">
        <v>338</v>
      </c>
      <c r="D277" s="230"/>
      <c r="E277" s="180">
        <v>242.88</v>
      </c>
      <c r="F277" s="181"/>
      <c r="G277" s="182"/>
      <c r="M277" s="178" t="s">
        <v>338</v>
      </c>
      <c r="O277" s="170"/>
    </row>
    <row r="278" spans="1:104" ht="12.75">
      <c r="A278" s="171">
        <v>56</v>
      </c>
      <c r="B278" s="172" t="s">
        <v>339</v>
      </c>
      <c r="C278" s="173" t="s">
        <v>340</v>
      </c>
      <c r="D278" s="174" t="s">
        <v>165</v>
      </c>
      <c r="E278" s="175">
        <v>107.6625</v>
      </c>
      <c r="F278" s="175">
        <v>0</v>
      </c>
      <c r="G278" s="176">
        <f>E278*F278</f>
        <v>0</v>
      </c>
      <c r="O278" s="170">
        <v>2</v>
      </c>
      <c r="AA278" s="146">
        <v>3</v>
      </c>
      <c r="AB278" s="146">
        <v>1</v>
      </c>
      <c r="AC278" s="146">
        <v>28350250</v>
      </c>
      <c r="AZ278" s="146">
        <v>1</v>
      </c>
      <c r="BA278" s="146">
        <f>IF(AZ278=1,G278,0)</f>
        <v>0</v>
      </c>
      <c r="BB278" s="146">
        <f>IF(AZ278=2,G278,0)</f>
        <v>0</v>
      </c>
      <c r="BC278" s="146">
        <f>IF(AZ278=3,G278,0)</f>
        <v>0</v>
      </c>
      <c r="BD278" s="146">
        <f>IF(AZ278=4,G278,0)</f>
        <v>0</v>
      </c>
      <c r="BE278" s="146">
        <f>IF(AZ278=5,G278,0)</f>
        <v>0</v>
      </c>
      <c r="CA278" s="170">
        <v>3</v>
      </c>
      <c r="CB278" s="170">
        <v>1</v>
      </c>
      <c r="CZ278" s="146">
        <v>0</v>
      </c>
    </row>
    <row r="279" spans="1:15" ht="12.75">
      <c r="A279" s="177"/>
      <c r="B279" s="179"/>
      <c r="C279" s="229" t="s">
        <v>341</v>
      </c>
      <c r="D279" s="230"/>
      <c r="E279" s="180">
        <v>107.6625</v>
      </c>
      <c r="F279" s="181"/>
      <c r="G279" s="182"/>
      <c r="M279" s="178" t="s">
        <v>341</v>
      </c>
      <c r="O279" s="170"/>
    </row>
    <row r="280" spans="1:104" ht="12.75">
      <c r="A280" s="171">
        <v>57</v>
      </c>
      <c r="B280" s="172" t="s">
        <v>342</v>
      </c>
      <c r="C280" s="173" t="s">
        <v>343</v>
      </c>
      <c r="D280" s="174" t="s">
        <v>165</v>
      </c>
      <c r="E280" s="175">
        <v>12.1</v>
      </c>
      <c r="F280" s="175">
        <v>0</v>
      </c>
      <c r="G280" s="176">
        <f>E280*F280</f>
        <v>0</v>
      </c>
      <c r="O280" s="170">
        <v>2</v>
      </c>
      <c r="AA280" s="146">
        <v>1</v>
      </c>
      <c r="AB280" s="146">
        <v>1</v>
      </c>
      <c r="AC280" s="146">
        <v>1</v>
      </c>
      <c r="AZ280" s="146">
        <v>1</v>
      </c>
      <c r="BA280" s="146">
        <f>IF(AZ280=1,G280,0)</f>
        <v>0</v>
      </c>
      <c r="BB280" s="146">
        <f>IF(AZ280=2,G280,0)</f>
        <v>0</v>
      </c>
      <c r="BC280" s="146">
        <f>IF(AZ280=3,G280,0)</f>
        <v>0</v>
      </c>
      <c r="BD280" s="146">
        <f>IF(AZ280=4,G280,0)</f>
        <v>0</v>
      </c>
      <c r="BE280" s="146">
        <f>IF(AZ280=5,G280,0)</f>
        <v>0</v>
      </c>
      <c r="CA280" s="170">
        <v>1</v>
      </c>
      <c r="CB280" s="170">
        <v>1</v>
      </c>
      <c r="CZ280" s="146">
        <v>0</v>
      </c>
    </row>
    <row r="281" spans="1:15" ht="12.75">
      <c r="A281" s="177"/>
      <c r="B281" s="179"/>
      <c r="C281" s="229" t="s">
        <v>260</v>
      </c>
      <c r="D281" s="230"/>
      <c r="E281" s="180">
        <v>0</v>
      </c>
      <c r="F281" s="181"/>
      <c r="G281" s="182"/>
      <c r="M281" s="178" t="s">
        <v>260</v>
      </c>
      <c r="O281" s="170"/>
    </row>
    <row r="282" spans="1:15" ht="12.75">
      <c r="A282" s="177"/>
      <c r="B282" s="179"/>
      <c r="C282" s="229" t="s">
        <v>344</v>
      </c>
      <c r="D282" s="230"/>
      <c r="E282" s="180">
        <v>12.1</v>
      </c>
      <c r="F282" s="181"/>
      <c r="G282" s="182"/>
      <c r="M282" s="178" t="s">
        <v>344</v>
      </c>
      <c r="O282" s="170"/>
    </row>
    <row r="283" spans="1:104" ht="12.75">
      <c r="A283" s="171">
        <v>58</v>
      </c>
      <c r="B283" s="172" t="s">
        <v>345</v>
      </c>
      <c r="C283" s="173" t="s">
        <v>346</v>
      </c>
      <c r="D283" s="174" t="s">
        <v>87</v>
      </c>
      <c r="E283" s="175">
        <v>22.7077</v>
      </c>
      <c r="F283" s="175">
        <v>0</v>
      </c>
      <c r="G283" s="176">
        <f>E283*F283</f>
        <v>0</v>
      </c>
      <c r="O283" s="170">
        <v>2</v>
      </c>
      <c r="AA283" s="146">
        <v>12</v>
      </c>
      <c r="AB283" s="146">
        <v>0</v>
      </c>
      <c r="AC283" s="146">
        <v>56</v>
      </c>
      <c r="AZ283" s="146">
        <v>1</v>
      </c>
      <c r="BA283" s="146">
        <f>IF(AZ283=1,G283,0)</f>
        <v>0</v>
      </c>
      <c r="BB283" s="146">
        <f>IF(AZ283=2,G283,0)</f>
        <v>0</v>
      </c>
      <c r="BC283" s="146">
        <f>IF(AZ283=3,G283,0)</f>
        <v>0</v>
      </c>
      <c r="BD283" s="146">
        <f>IF(AZ283=4,G283,0)</f>
        <v>0</v>
      </c>
      <c r="BE283" s="146">
        <f>IF(AZ283=5,G283,0)</f>
        <v>0</v>
      </c>
      <c r="CA283" s="170">
        <v>12</v>
      </c>
      <c r="CB283" s="170">
        <v>0</v>
      </c>
      <c r="CZ283" s="146">
        <v>0</v>
      </c>
    </row>
    <row r="284" spans="1:15" ht="12.75">
      <c r="A284" s="177"/>
      <c r="B284" s="179"/>
      <c r="C284" s="229" t="s">
        <v>347</v>
      </c>
      <c r="D284" s="230"/>
      <c r="E284" s="180">
        <v>22.7077</v>
      </c>
      <c r="F284" s="181"/>
      <c r="G284" s="182"/>
      <c r="M284" s="178" t="s">
        <v>347</v>
      </c>
      <c r="O284" s="170"/>
    </row>
    <row r="285" spans="1:104" ht="12.75">
      <c r="A285" s="171">
        <v>59</v>
      </c>
      <c r="B285" s="172" t="s">
        <v>348</v>
      </c>
      <c r="C285" s="173" t="s">
        <v>349</v>
      </c>
      <c r="D285" s="174" t="s">
        <v>165</v>
      </c>
      <c r="E285" s="175">
        <v>68.123</v>
      </c>
      <c r="F285" s="175">
        <v>0</v>
      </c>
      <c r="G285" s="176">
        <f>E285*F285</f>
        <v>0</v>
      </c>
      <c r="O285" s="170">
        <v>2</v>
      </c>
      <c r="AA285" s="146">
        <v>12</v>
      </c>
      <c r="AB285" s="146">
        <v>0</v>
      </c>
      <c r="AC285" s="146">
        <v>57</v>
      </c>
      <c r="AZ285" s="146">
        <v>1</v>
      </c>
      <c r="BA285" s="146">
        <f>IF(AZ285=1,G285,0)</f>
        <v>0</v>
      </c>
      <c r="BB285" s="146">
        <f>IF(AZ285=2,G285,0)</f>
        <v>0</v>
      </c>
      <c r="BC285" s="146">
        <f>IF(AZ285=3,G285,0)</f>
        <v>0</v>
      </c>
      <c r="BD285" s="146">
        <f>IF(AZ285=4,G285,0)</f>
        <v>0</v>
      </c>
      <c r="BE285" s="146">
        <f>IF(AZ285=5,G285,0)</f>
        <v>0</v>
      </c>
      <c r="CA285" s="170">
        <v>12</v>
      </c>
      <c r="CB285" s="170">
        <v>0</v>
      </c>
      <c r="CZ285" s="146">
        <v>0</v>
      </c>
    </row>
    <row r="286" spans="1:15" ht="12.75">
      <c r="A286" s="177"/>
      <c r="B286" s="179"/>
      <c r="C286" s="229" t="s">
        <v>350</v>
      </c>
      <c r="D286" s="230"/>
      <c r="E286" s="180">
        <v>68.123</v>
      </c>
      <c r="F286" s="181"/>
      <c r="G286" s="182"/>
      <c r="M286" s="178" t="s">
        <v>350</v>
      </c>
      <c r="O286" s="170"/>
    </row>
    <row r="287" spans="1:104" ht="12.75">
      <c r="A287" s="171">
        <v>60</v>
      </c>
      <c r="B287" s="172" t="s">
        <v>351</v>
      </c>
      <c r="C287" s="173" t="s">
        <v>352</v>
      </c>
      <c r="D287" s="174" t="s">
        <v>353</v>
      </c>
      <c r="E287" s="175">
        <v>5</v>
      </c>
      <c r="F287" s="175">
        <v>0</v>
      </c>
      <c r="G287" s="176">
        <f>E287*F287</f>
        <v>0</v>
      </c>
      <c r="O287" s="170">
        <v>2</v>
      </c>
      <c r="AA287" s="146">
        <v>1</v>
      </c>
      <c r="AB287" s="146">
        <v>1</v>
      </c>
      <c r="AC287" s="146">
        <v>1</v>
      </c>
      <c r="AZ287" s="146">
        <v>1</v>
      </c>
      <c r="BA287" s="146">
        <f>IF(AZ287=1,G287,0)</f>
        <v>0</v>
      </c>
      <c r="BB287" s="146">
        <f>IF(AZ287=2,G287,0)</f>
        <v>0</v>
      </c>
      <c r="BC287" s="146">
        <f>IF(AZ287=3,G287,0)</f>
        <v>0</v>
      </c>
      <c r="BD287" s="146">
        <f>IF(AZ287=4,G287,0)</f>
        <v>0</v>
      </c>
      <c r="BE287" s="146">
        <f>IF(AZ287=5,G287,0)</f>
        <v>0</v>
      </c>
      <c r="CA287" s="170">
        <v>1</v>
      </c>
      <c r="CB287" s="170">
        <v>1</v>
      </c>
      <c r="CZ287" s="146">
        <v>0</v>
      </c>
    </row>
    <row r="288" spans="1:15" ht="12.75">
      <c r="A288" s="177"/>
      <c r="B288" s="179"/>
      <c r="C288" s="229" t="s">
        <v>354</v>
      </c>
      <c r="D288" s="230"/>
      <c r="E288" s="180">
        <v>5</v>
      </c>
      <c r="F288" s="181"/>
      <c r="G288" s="182"/>
      <c r="M288" s="178" t="s">
        <v>354</v>
      </c>
      <c r="O288" s="170"/>
    </row>
    <row r="289" spans="1:57" ht="12.75">
      <c r="A289" s="183"/>
      <c r="B289" s="184" t="s">
        <v>76</v>
      </c>
      <c r="C289" s="185" t="str">
        <f>CONCATENATE(B162," ",C162)</f>
        <v>62 Úpravy povrchů vnější</v>
      </c>
      <c r="D289" s="186"/>
      <c r="E289" s="187"/>
      <c r="F289" s="188"/>
      <c r="G289" s="189">
        <f>SUM(G162:G288)</f>
        <v>0</v>
      </c>
      <c r="O289" s="170">
        <v>4</v>
      </c>
      <c r="BA289" s="190">
        <f>SUM(BA162:BA288)</f>
        <v>0</v>
      </c>
      <c r="BB289" s="190">
        <f>SUM(BB162:BB288)</f>
        <v>0</v>
      </c>
      <c r="BC289" s="190">
        <f>SUM(BC162:BC288)</f>
        <v>0</v>
      </c>
      <c r="BD289" s="190">
        <f>SUM(BD162:BD288)</f>
        <v>0</v>
      </c>
      <c r="BE289" s="190">
        <f>SUM(BE162:BE288)</f>
        <v>0</v>
      </c>
    </row>
    <row r="290" spans="1:15" ht="12.75">
      <c r="A290" s="163" t="s">
        <v>72</v>
      </c>
      <c r="B290" s="164" t="s">
        <v>355</v>
      </c>
      <c r="C290" s="165" t="s">
        <v>356</v>
      </c>
      <c r="D290" s="166"/>
      <c r="E290" s="167"/>
      <c r="F290" s="167"/>
      <c r="G290" s="168"/>
      <c r="H290" s="169"/>
      <c r="I290" s="169"/>
      <c r="O290" s="170">
        <v>1</v>
      </c>
    </row>
    <row r="291" spans="1:104" ht="12.75">
      <c r="A291" s="171">
        <v>61</v>
      </c>
      <c r="B291" s="172" t="s">
        <v>357</v>
      </c>
      <c r="C291" s="173" t="s">
        <v>358</v>
      </c>
      <c r="D291" s="174" t="s">
        <v>95</v>
      </c>
      <c r="E291" s="175">
        <v>323.498</v>
      </c>
      <c r="F291" s="175">
        <v>0</v>
      </c>
      <c r="G291" s="176">
        <f>E291*F291</f>
        <v>0</v>
      </c>
      <c r="O291" s="170">
        <v>2</v>
      </c>
      <c r="AA291" s="146">
        <v>1</v>
      </c>
      <c r="AB291" s="146">
        <v>1</v>
      </c>
      <c r="AC291" s="146">
        <v>1</v>
      </c>
      <c r="AZ291" s="146">
        <v>1</v>
      </c>
      <c r="BA291" s="146">
        <f>IF(AZ291=1,G291,0)</f>
        <v>0</v>
      </c>
      <c r="BB291" s="146">
        <f>IF(AZ291=2,G291,0)</f>
        <v>0</v>
      </c>
      <c r="BC291" s="146">
        <f>IF(AZ291=3,G291,0)</f>
        <v>0</v>
      </c>
      <c r="BD291" s="146">
        <f>IF(AZ291=4,G291,0)</f>
        <v>0</v>
      </c>
      <c r="BE291" s="146">
        <f>IF(AZ291=5,G291,0)</f>
        <v>0</v>
      </c>
      <c r="CA291" s="170">
        <v>1</v>
      </c>
      <c r="CB291" s="170">
        <v>1</v>
      </c>
      <c r="CZ291" s="146">
        <v>0</v>
      </c>
    </row>
    <row r="292" spans="1:15" ht="22.5">
      <c r="A292" s="177"/>
      <c r="B292" s="179"/>
      <c r="C292" s="229" t="s">
        <v>359</v>
      </c>
      <c r="D292" s="230"/>
      <c r="E292" s="180">
        <v>0</v>
      </c>
      <c r="F292" s="181"/>
      <c r="G292" s="182"/>
      <c r="M292" s="178" t="s">
        <v>359</v>
      </c>
      <c r="O292" s="170"/>
    </row>
    <row r="293" spans="1:15" ht="12.75">
      <c r="A293" s="177"/>
      <c r="B293" s="179"/>
      <c r="C293" s="229" t="s">
        <v>360</v>
      </c>
      <c r="D293" s="230"/>
      <c r="E293" s="180">
        <v>275.2074</v>
      </c>
      <c r="F293" s="181"/>
      <c r="G293" s="182"/>
      <c r="M293" s="178" t="s">
        <v>360</v>
      </c>
      <c r="O293" s="170"/>
    </row>
    <row r="294" spans="1:15" ht="12.75">
      <c r="A294" s="177"/>
      <c r="B294" s="179"/>
      <c r="C294" s="229" t="s">
        <v>361</v>
      </c>
      <c r="D294" s="230"/>
      <c r="E294" s="180">
        <v>48.2906</v>
      </c>
      <c r="F294" s="181"/>
      <c r="G294" s="182"/>
      <c r="M294" s="178" t="s">
        <v>361</v>
      </c>
      <c r="O294" s="170"/>
    </row>
    <row r="295" spans="1:104" ht="12.75">
      <c r="A295" s="171">
        <v>62</v>
      </c>
      <c r="B295" s="172" t="s">
        <v>362</v>
      </c>
      <c r="C295" s="173" t="s">
        <v>363</v>
      </c>
      <c r="D295" s="174" t="s">
        <v>95</v>
      </c>
      <c r="E295" s="175">
        <v>323.498</v>
      </c>
      <c r="F295" s="175">
        <v>0</v>
      </c>
      <c r="G295" s="176">
        <f>E295*F295</f>
        <v>0</v>
      </c>
      <c r="O295" s="170">
        <v>2</v>
      </c>
      <c r="AA295" s="146">
        <v>1</v>
      </c>
      <c r="AB295" s="146">
        <v>1</v>
      </c>
      <c r="AC295" s="146">
        <v>1</v>
      </c>
      <c r="AZ295" s="146">
        <v>1</v>
      </c>
      <c r="BA295" s="146">
        <f>IF(AZ295=1,G295,0)</f>
        <v>0</v>
      </c>
      <c r="BB295" s="146">
        <f>IF(AZ295=2,G295,0)</f>
        <v>0</v>
      </c>
      <c r="BC295" s="146">
        <f>IF(AZ295=3,G295,0)</f>
        <v>0</v>
      </c>
      <c r="BD295" s="146">
        <f>IF(AZ295=4,G295,0)</f>
        <v>0</v>
      </c>
      <c r="BE295" s="146">
        <f>IF(AZ295=5,G295,0)</f>
        <v>0</v>
      </c>
      <c r="CA295" s="170">
        <v>1</v>
      </c>
      <c r="CB295" s="170">
        <v>1</v>
      </c>
      <c r="CZ295" s="146">
        <v>0</v>
      </c>
    </row>
    <row r="296" spans="1:15" ht="22.5">
      <c r="A296" s="177"/>
      <c r="B296" s="179"/>
      <c r="C296" s="229" t="s">
        <v>364</v>
      </c>
      <c r="D296" s="230"/>
      <c r="E296" s="180">
        <v>0</v>
      </c>
      <c r="F296" s="181"/>
      <c r="G296" s="182"/>
      <c r="M296" s="178" t="s">
        <v>364</v>
      </c>
      <c r="O296" s="170"/>
    </row>
    <row r="297" spans="1:15" ht="12.75">
      <c r="A297" s="177"/>
      <c r="B297" s="179"/>
      <c r="C297" s="229" t="s">
        <v>365</v>
      </c>
      <c r="D297" s="230"/>
      <c r="E297" s="180">
        <v>0</v>
      </c>
      <c r="F297" s="181"/>
      <c r="G297" s="182"/>
      <c r="M297" s="178" t="s">
        <v>365</v>
      </c>
      <c r="O297" s="170"/>
    </row>
    <row r="298" spans="1:15" ht="22.5">
      <c r="A298" s="177"/>
      <c r="B298" s="179"/>
      <c r="C298" s="229" t="s">
        <v>359</v>
      </c>
      <c r="D298" s="230"/>
      <c r="E298" s="180">
        <v>0</v>
      </c>
      <c r="F298" s="181"/>
      <c r="G298" s="182"/>
      <c r="M298" s="178" t="s">
        <v>359</v>
      </c>
      <c r="O298" s="170"/>
    </row>
    <row r="299" spans="1:15" ht="12.75">
      <c r="A299" s="177"/>
      <c r="B299" s="179"/>
      <c r="C299" s="229" t="s">
        <v>360</v>
      </c>
      <c r="D299" s="230"/>
      <c r="E299" s="180">
        <v>275.2074</v>
      </c>
      <c r="F299" s="181"/>
      <c r="G299" s="182"/>
      <c r="M299" s="178" t="s">
        <v>360</v>
      </c>
      <c r="O299" s="170"/>
    </row>
    <row r="300" spans="1:15" ht="12.75">
      <c r="A300" s="177"/>
      <c r="B300" s="179"/>
      <c r="C300" s="229" t="s">
        <v>361</v>
      </c>
      <c r="D300" s="230"/>
      <c r="E300" s="180">
        <v>48.2906</v>
      </c>
      <c r="F300" s="181"/>
      <c r="G300" s="182"/>
      <c r="M300" s="178" t="s">
        <v>361</v>
      </c>
      <c r="O300" s="170"/>
    </row>
    <row r="301" spans="1:57" ht="12.75">
      <c r="A301" s="183"/>
      <c r="B301" s="184" t="s">
        <v>76</v>
      </c>
      <c r="C301" s="185" t="str">
        <f>CONCATENATE(B290," ",C290)</f>
        <v>63 Podlahy a podlahové konstrukce</v>
      </c>
      <c r="D301" s="186"/>
      <c r="E301" s="187"/>
      <c r="F301" s="188"/>
      <c r="G301" s="189">
        <f>SUM(G290:G300)</f>
        <v>0</v>
      </c>
      <c r="O301" s="170">
        <v>4</v>
      </c>
      <c r="BA301" s="190">
        <f>SUM(BA290:BA300)</f>
        <v>0</v>
      </c>
      <c r="BB301" s="190">
        <f>SUM(BB290:BB300)</f>
        <v>0</v>
      </c>
      <c r="BC301" s="190">
        <f>SUM(BC290:BC300)</f>
        <v>0</v>
      </c>
      <c r="BD301" s="190">
        <f>SUM(BD290:BD300)</f>
        <v>0</v>
      </c>
      <c r="BE301" s="190">
        <f>SUM(BE290:BE300)</f>
        <v>0</v>
      </c>
    </row>
    <row r="302" spans="1:15" ht="12.75">
      <c r="A302" s="163" t="s">
        <v>72</v>
      </c>
      <c r="B302" s="164" t="s">
        <v>366</v>
      </c>
      <c r="C302" s="165" t="s">
        <v>367</v>
      </c>
      <c r="D302" s="166"/>
      <c r="E302" s="167"/>
      <c r="F302" s="167"/>
      <c r="G302" s="168"/>
      <c r="H302" s="169"/>
      <c r="I302" s="169"/>
      <c r="O302" s="170">
        <v>1</v>
      </c>
    </row>
    <row r="303" spans="1:104" ht="22.5">
      <c r="A303" s="171">
        <v>63</v>
      </c>
      <c r="B303" s="172" t="s">
        <v>368</v>
      </c>
      <c r="C303" s="173" t="s">
        <v>369</v>
      </c>
      <c r="D303" s="174" t="s">
        <v>165</v>
      </c>
      <c r="E303" s="175">
        <v>4.683</v>
      </c>
      <c r="F303" s="175">
        <v>0</v>
      </c>
      <c r="G303" s="176">
        <f>E303*F303</f>
        <v>0</v>
      </c>
      <c r="O303" s="170">
        <v>2</v>
      </c>
      <c r="AA303" s="146">
        <v>1</v>
      </c>
      <c r="AB303" s="146">
        <v>1</v>
      </c>
      <c r="AC303" s="146">
        <v>1</v>
      </c>
      <c r="AZ303" s="146">
        <v>1</v>
      </c>
      <c r="BA303" s="146">
        <f>IF(AZ303=1,G303,0)</f>
        <v>0</v>
      </c>
      <c r="BB303" s="146">
        <f>IF(AZ303=2,G303,0)</f>
        <v>0</v>
      </c>
      <c r="BC303" s="146">
        <f>IF(AZ303=3,G303,0)</f>
        <v>0</v>
      </c>
      <c r="BD303" s="146">
        <f>IF(AZ303=4,G303,0)</f>
        <v>0</v>
      </c>
      <c r="BE303" s="146">
        <f>IF(AZ303=5,G303,0)</f>
        <v>0</v>
      </c>
      <c r="CA303" s="170">
        <v>1</v>
      </c>
      <c r="CB303" s="170">
        <v>1</v>
      </c>
      <c r="CZ303" s="146">
        <v>0</v>
      </c>
    </row>
    <row r="304" spans="1:15" ht="12.75">
      <c r="A304" s="177"/>
      <c r="B304" s="179"/>
      <c r="C304" s="229" t="s">
        <v>370</v>
      </c>
      <c r="D304" s="230"/>
      <c r="E304" s="180">
        <v>0</v>
      </c>
      <c r="F304" s="181"/>
      <c r="G304" s="182"/>
      <c r="M304" s="178" t="s">
        <v>370</v>
      </c>
      <c r="O304" s="170"/>
    </row>
    <row r="305" spans="1:15" ht="12.75">
      <c r="A305" s="177"/>
      <c r="B305" s="179"/>
      <c r="C305" s="229" t="s">
        <v>211</v>
      </c>
      <c r="D305" s="230"/>
      <c r="E305" s="180">
        <v>0</v>
      </c>
      <c r="F305" s="181"/>
      <c r="G305" s="182"/>
      <c r="M305" s="178" t="s">
        <v>211</v>
      </c>
      <c r="O305" s="170"/>
    </row>
    <row r="306" spans="1:15" ht="12.75">
      <c r="A306" s="177"/>
      <c r="B306" s="179"/>
      <c r="C306" s="229" t="s">
        <v>371</v>
      </c>
      <c r="D306" s="230"/>
      <c r="E306" s="180">
        <v>1.848</v>
      </c>
      <c r="F306" s="181"/>
      <c r="G306" s="182"/>
      <c r="M306" s="178" t="s">
        <v>371</v>
      </c>
      <c r="O306" s="170"/>
    </row>
    <row r="307" spans="1:15" ht="12.75">
      <c r="A307" s="177"/>
      <c r="B307" s="179"/>
      <c r="C307" s="229" t="s">
        <v>372</v>
      </c>
      <c r="D307" s="230"/>
      <c r="E307" s="180">
        <v>2.835</v>
      </c>
      <c r="F307" s="181"/>
      <c r="G307" s="182"/>
      <c r="M307" s="178" t="s">
        <v>372</v>
      </c>
      <c r="O307" s="170"/>
    </row>
    <row r="308" spans="1:104" ht="22.5">
      <c r="A308" s="171">
        <v>64</v>
      </c>
      <c r="B308" s="172" t="s">
        <v>373</v>
      </c>
      <c r="C308" s="173" t="s">
        <v>374</v>
      </c>
      <c r="D308" s="174" t="s">
        <v>165</v>
      </c>
      <c r="E308" s="175">
        <v>31.5</v>
      </c>
      <c r="F308" s="175">
        <v>0</v>
      </c>
      <c r="G308" s="176">
        <f>E308*F308</f>
        <v>0</v>
      </c>
      <c r="O308" s="170">
        <v>2</v>
      </c>
      <c r="AA308" s="146">
        <v>1</v>
      </c>
      <c r="AB308" s="146">
        <v>1</v>
      </c>
      <c r="AC308" s="146">
        <v>1</v>
      </c>
      <c r="AZ308" s="146">
        <v>1</v>
      </c>
      <c r="BA308" s="146">
        <f>IF(AZ308=1,G308,0)</f>
        <v>0</v>
      </c>
      <c r="BB308" s="146">
        <f>IF(AZ308=2,G308,0)</f>
        <v>0</v>
      </c>
      <c r="BC308" s="146">
        <f>IF(AZ308=3,G308,0)</f>
        <v>0</v>
      </c>
      <c r="BD308" s="146">
        <f>IF(AZ308=4,G308,0)</f>
        <v>0</v>
      </c>
      <c r="BE308" s="146">
        <f>IF(AZ308=5,G308,0)</f>
        <v>0</v>
      </c>
      <c r="CA308" s="170">
        <v>1</v>
      </c>
      <c r="CB308" s="170">
        <v>1</v>
      </c>
      <c r="CZ308" s="146">
        <v>0</v>
      </c>
    </row>
    <row r="309" spans="1:15" ht="12.75">
      <c r="A309" s="177"/>
      <c r="B309" s="179"/>
      <c r="C309" s="229" t="s">
        <v>375</v>
      </c>
      <c r="D309" s="230"/>
      <c r="E309" s="180">
        <v>0</v>
      </c>
      <c r="F309" s="181"/>
      <c r="G309" s="182"/>
      <c r="M309" s="178" t="s">
        <v>375</v>
      </c>
      <c r="O309" s="170"/>
    </row>
    <row r="310" spans="1:15" ht="12.75">
      <c r="A310" s="177"/>
      <c r="B310" s="179"/>
      <c r="C310" s="229" t="s">
        <v>211</v>
      </c>
      <c r="D310" s="230"/>
      <c r="E310" s="180">
        <v>0</v>
      </c>
      <c r="F310" s="181"/>
      <c r="G310" s="182"/>
      <c r="M310" s="178" t="s">
        <v>211</v>
      </c>
      <c r="O310" s="170"/>
    </row>
    <row r="311" spans="1:15" ht="12.75">
      <c r="A311" s="177"/>
      <c r="B311" s="179"/>
      <c r="C311" s="229" t="s">
        <v>376</v>
      </c>
      <c r="D311" s="230"/>
      <c r="E311" s="180">
        <v>12.6</v>
      </c>
      <c r="F311" s="181"/>
      <c r="G311" s="182"/>
      <c r="M311" s="178" t="s">
        <v>376</v>
      </c>
      <c r="O311" s="170"/>
    </row>
    <row r="312" spans="1:15" ht="12.75">
      <c r="A312" s="177"/>
      <c r="B312" s="179"/>
      <c r="C312" s="229" t="s">
        <v>377</v>
      </c>
      <c r="D312" s="230"/>
      <c r="E312" s="180">
        <v>3.15</v>
      </c>
      <c r="F312" s="181"/>
      <c r="G312" s="182"/>
      <c r="M312" s="178" t="s">
        <v>377</v>
      </c>
      <c r="O312" s="170"/>
    </row>
    <row r="313" spans="1:15" ht="12.75">
      <c r="A313" s="177"/>
      <c r="B313" s="179"/>
      <c r="C313" s="229" t="s">
        <v>378</v>
      </c>
      <c r="D313" s="230"/>
      <c r="E313" s="180">
        <v>12.6</v>
      </c>
      <c r="F313" s="181"/>
      <c r="G313" s="182"/>
      <c r="M313" s="178" t="s">
        <v>378</v>
      </c>
      <c r="O313" s="170"/>
    </row>
    <row r="314" spans="1:15" ht="12.75">
      <c r="A314" s="177"/>
      <c r="B314" s="179"/>
      <c r="C314" s="229" t="s">
        <v>379</v>
      </c>
      <c r="D314" s="230"/>
      <c r="E314" s="180">
        <v>3.15</v>
      </c>
      <c r="F314" s="181"/>
      <c r="G314" s="182"/>
      <c r="M314" s="178" t="s">
        <v>379</v>
      </c>
      <c r="O314" s="170"/>
    </row>
    <row r="315" spans="1:57" ht="12.75">
      <c r="A315" s="183"/>
      <c r="B315" s="184" t="s">
        <v>76</v>
      </c>
      <c r="C315" s="185" t="str">
        <f>CONCATENATE(B302," ",C302)</f>
        <v>64 Výplně otvorů</v>
      </c>
      <c r="D315" s="186"/>
      <c r="E315" s="187"/>
      <c r="F315" s="188"/>
      <c r="G315" s="189">
        <f>SUM(G302:G314)</f>
        <v>0</v>
      </c>
      <c r="O315" s="170">
        <v>4</v>
      </c>
      <c r="BA315" s="190">
        <f>SUM(BA302:BA314)</f>
        <v>0</v>
      </c>
      <c r="BB315" s="190">
        <f>SUM(BB302:BB314)</f>
        <v>0</v>
      </c>
      <c r="BC315" s="190">
        <f>SUM(BC302:BC314)</f>
        <v>0</v>
      </c>
      <c r="BD315" s="190">
        <f>SUM(BD302:BD314)</f>
        <v>0</v>
      </c>
      <c r="BE315" s="190">
        <f>SUM(BE302:BE314)</f>
        <v>0</v>
      </c>
    </row>
    <row r="316" spans="1:15" ht="12.75">
      <c r="A316" s="163" t="s">
        <v>72</v>
      </c>
      <c r="B316" s="164" t="s">
        <v>380</v>
      </c>
      <c r="C316" s="165" t="s">
        <v>381</v>
      </c>
      <c r="D316" s="166"/>
      <c r="E316" s="167"/>
      <c r="F316" s="167"/>
      <c r="G316" s="168"/>
      <c r="H316" s="169"/>
      <c r="I316" s="169"/>
      <c r="O316" s="170">
        <v>1</v>
      </c>
    </row>
    <row r="317" spans="1:104" ht="22.5">
      <c r="A317" s="171">
        <v>65</v>
      </c>
      <c r="B317" s="172" t="s">
        <v>382</v>
      </c>
      <c r="C317" s="173" t="s">
        <v>383</v>
      </c>
      <c r="D317" s="174" t="s">
        <v>165</v>
      </c>
      <c r="E317" s="175">
        <v>14.14</v>
      </c>
      <c r="F317" s="175">
        <v>0</v>
      </c>
      <c r="G317" s="176">
        <f>E317*F317</f>
        <v>0</v>
      </c>
      <c r="O317" s="170">
        <v>2</v>
      </c>
      <c r="AA317" s="146">
        <v>1</v>
      </c>
      <c r="AB317" s="146">
        <v>1</v>
      </c>
      <c r="AC317" s="146">
        <v>1</v>
      </c>
      <c r="AZ317" s="146">
        <v>1</v>
      </c>
      <c r="BA317" s="146">
        <f>IF(AZ317=1,G317,0)</f>
        <v>0</v>
      </c>
      <c r="BB317" s="146">
        <f>IF(AZ317=2,G317,0)</f>
        <v>0</v>
      </c>
      <c r="BC317" s="146">
        <f>IF(AZ317=3,G317,0)</f>
        <v>0</v>
      </c>
      <c r="BD317" s="146">
        <f>IF(AZ317=4,G317,0)</f>
        <v>0</v>
      </c>
      <c r="BE317" s="146">
        <f>IF(AZ317=5,G317,0)</f>
        <v>0</v>
      </c>
      <c r="CA317" s="170">
        <v>1</v>
      </c>
      <c r="CB317" s="170">
        <v>1</v>
      </c>
      <c r="CZ317" s="146">
        <v>0</v>
      </c>
    </row>
    <row r="318" spans="1:15" ht="12.75">
      <c r="A318" s="177"/>
      <c r="B318" s="179"/>
      <c r="C318" s="229" t="s">
        <v>88</v>
      </c>
      <c r="D318" s="230"/>
      <c r="E318" s="180">
        <v>0</v>
      </c>
      <c r="F318" s="181"/>
      <c r="G318" s="182"/>
      <c r="M318" s="178" t="s">
        <v>88</v>
      </c>
      <c r="O318" s="170"/>
    </row>
    <row r="319" spans="1:15" ht="12.75">
      <c r="A319" s="177"/>
      <c r="B319" s="179"/>
      <c r="C319" s="229" t="s">
        <v>89</v>
      </c>
      <c r="D319" s="230"/>
      <c r="E319" s="180">
        <v>0</v>
      </c>
      <c r="F319" s="181"/>
      <c r="G319" s="182"/>
      <c r="M319" s="178" t="s">
        <v>89</v>
      </c>
      <c r="O319" s="170"/>
    </row>
    <row r="320" spans="1:15" ht="12.75">
      <c r="A320" s="177"/>
      <c r="B320" s="179"/>
      <c r="C320" s="229" t="s">
        <v>384</v>
      </c>
      <c r="D320" s="230"/>
      <c r="E320" s="180">
        <v>14.14</v>
      </c>
      <c r="F320" s="181"/>
      <c r="G320" s="182"/>
      <c r="M320" s="178" t="s">
        <v>384</v>
      </c>
      <c r="O320" s="170"/>
    </row>
    <row r="321" spans="1:57" ht="12.75">
      <c r="A321" s="183"/>
      <c r="B321" s="184" t="s">
        <v>76</v>
      </c>
      <c r="C321" s="185" t="str">
        <f>CONCATENATE(B316," ",C316)</f>
        <v>91 Doplňující práce na komunikaci</v>
      </c>
      <c r="D321" s="186"/>
      <c r="E321" s="187"/>
      <c r="F321" s="188"/>
      <c r="G321" s="189">
        <f>SUM(G316:G320)</f>
        <v>0</v>
      </c>
      <c r="O321" s="170">
        <v>4</v>
      </c>
      <c r="BA321" s="190">
        <f>SUM(BA316:BA320)</f>
        <v>0</v>
      </c>
      <c r="BB321" s="190">
        <f>SUM(BB316:BB320)</f>
        <v>0</v>
      </c>
      <c r="BC321" s="190">
        <f>SUM(BC316:BC320)</f>
        <v>0</v>
      </c>
      <c r="BD321" s="190">
        <f>SUM(BD316:BD320)</f>
        <v>0</v>
      </c>
      <c r="BE321" s="190">
        <f>SUM(BE316:BE320)</f>
        <v>0</v>
      </c>
    </row>
    <row r="322" spans="1:15" ht="12.75">
      <c r="A322" s="163" t="s">
        <v>72</v>
      </c>
      <c r="B322" s="164" t="s">
        <v>385</v>
      </c>
      <c r="C322" s="165" t="s">
        <v>386</v>
      </c>
      <c r="D322" s="166"/>
      <c r="E322" s="167"/>
      <c r="F322" s="167"/>
      <c r="G322" s="168"/>
      <c r="H322" s="169"/>
      <c r="I322" s="169"/>
      <c r="O322" s="170">
        <v>1</v>
      </c>
    </row>
    <row r="323" spans="1:104" ht="12.75">
      <c r="A323" s="171">
        <v>66</v>
      </c>
      <c r="B323" s="172" t="s">
        <v>387</v>
      </c>
      <c r="C323" s="173" t="s">
        <v>388</v>
      </c>
      <c r="D323" s="174" t="s">
        <v>95</v>
      </c>
      <c r="E323" s="175">
        <v>414.6331</v>
      </c>
      <c r="F323" s="175">
        <v>0</v>
      </c>
      <c r="G323" s="176">
        <f>E323*F323</f>
        <v>0</v>
      </c>
      <c r="O323" s="170">
        <v>2</v>
      </c>
      <c r="AA323" s="146">
        <v>1</v>
      </c>
      <c r="AB323" s="146">
        <v>1</v>
      </c>
      <c r="AC323" s="146">
        <v>1</v>
      </c>
      <c r="AZ323" s="146">
        <v>1</v>
      </c>
      <c r="BA323" s="146">
        <f>IF(AZ323=1,G323,0)</f>
        <v>0</v>
      </c>
      <c r="BB323" s="146">
        <f>IF(AZ323=2,G323,0)</f>
        <v>0</v>
      </c>
      <c r="BC323" s="146">
        <f>IF(AZ323=3,G323,0)</f>
        <v>0</v>
      </c>
      <c r="BD323" s="146">
        <f>IF(AZ323=4,G323,0)</f>
        <v>0</v>
      </c>
      <c r="BE323" s="146">
        <f>IF(AZ323=5,G323,0)</f>
        <v>0</v>
      </c>
      <c r="CA323" s="170">
        <v>1</v>
      </c>
      <c r="CB323" s="170">
        <v>1</v>
      </c>
      <c r="CZ323" s="146">
        <v>0</v>
      </c>
    </row>
    <row r="324" spans="1:15" ht="12.75">
      <c r="A324" s="177"/>
      <c r="B324" s="179"/>
      <c r="C324" s="229" t="s">
        <v>254</v>
      </c>
      <c r="D324" s="230"/>
      <c r="E324" s="180">
        <v>0</v>
      </c>
      <c r="F324" s="181"/>
      <c r="G324" s="182"/>
      <c r="M324" s="178" t="s">
        <v>254</v>
      </c>
      <c r="O324" s="170"/>
    </row>
    <row r="325" spans="1:15" ht="12.75">
      <c r="A325" s="177"/>
      <c r="B325" s="179"/>
      <c r="C325" s="229" t="s">
        <v>389</v>
      </c>
      <c r="D325" s="230"/>
      <c r="E325" s="180">
        <v>148.5</v>
      </c>
      <c r="F325" s="181"/>
      <c r="G325" s="182"/>
      <c r="M325" s="178" t="s">
        <v>389</v>
      </c>
      <c r="O325" s="170"/>
    </row>
    <row r="326" spans="1:15" ht="12.75">
      <c r="A326" s="177"/>
      <c r="B326" s="179"/>
      <c r="C326" s="229" t="s">
        <v>390</v>
      </c>
      <c r="D326" s="230"/>
      <c r="E326" s="180">
        <v>170.075</v>
      </c>
      <c r="F326" s="181"/>
      <c r="G326" s="182"/>
      <c r="M326" s="178" t="s">
        <v>390</v>
      </c>
      <c r="O326" s="170"/>
    </row>
    <row r="327" spans="1:15" ht="12.75">
      <c r="A327" s="177"/>
      <c r="B327" s="179"/>
      <c r="C327" s="229" t="s">
        <v>391</v>
      </c>
      <c r="D327" s="230"/>
      <c r="E327" s="180">
        <v>-8.9719</v>
      </c>
      <c r="F327" s="181"/>
      <c r="G327" s="182"/>
      <c r="M327" s="178" t="s">
        <v>391</v>
      </c>
      <c r="O327" s="170"/>
    </row>
    <row r="328" spans="1:15" ht="12.75">
      <c r="A328" s="177"/>
      <c r="B328" s="179"/>
      <c r="C328" s="229" t="s">
        <v>392</v>
      </c>
      <c r="D328" s="230"/>
      <c r="E328" s="180">
        <v>105.03</v>
      </c>
      <c r="F328" s="181"/>
      <c r="G328" s="182"/>
      <c r="M328" s="178" t="s">
        <v>392</v>
      </c>
      <c r="O328" s="170"/>
    </row>
    <row r="329" spans="1:104" ht="12.75">
      <c r="A329" s="171">
        <v>67</v>
      </c>
      <c r="B329" s="172" t="s">
        <v>393</v>
      </c>
      <c r="C329" s="173" t="s">
        <v>394</v>
      </c>
      <c r="D329" s="174" t="s">
        <v>95</v>
      </c>
      <c r="E329" s="175">
        <v>1243.8993</v>
      </c>
      <c r="F329" s="175">
        <v>0</v>
      </c>
      <c r="G329" s="176">
        <f>E329*F329</f>
        <v>0</v>
      </c>
      <c r="O329" s="170">
        <v>2</v>
      </c>
      <c r="AA329" s="146">
        <v>1</v>
      </c>
      <c r="AB329" s="146">
        <v>1</v>
      </c>
      <c r="AC329" s="146">
        <v>1</v>
      </c>
      <c r="AZ329" s="146">
        <v>1</v>
      </c>
      <c r="BA329" s="146">
        <f>IF(AZ329=1,G329,0)</f>
        <v>0</v>
      </c>
      <c r="BB329" s="146">
        <f>IF(AZ329=2,G329,0)</f>
        <v>0</v>
      </c>
      <c r="BC329" s="146">
        <f>IF(AZ329=3,G329,0)</f>
        <v>0</v>
      </c>
      <c r="BD329" s="146">
        <f>IF(AZ329=4,G329,0)</f>
        <v>0</v>
      </c>
      <c r="BE329" s="146">
        <f>IF(AZ329=5,G329,0)</f>
        <v>0</v>
      </c>
      <c r="CA329" s="170">
        <v>1</v>
      </c>
      <c r="CB329" s="170">
        <v>1</v>
      </c>
      <c r="CZ329" s="146">
        <v>0</v>
      </c>
    </row>
    <row r="330" spans="1:15" ht="12.75">
      <c r="A330" s="177"/>
      <c r="B330" s="179"/>
      <c r="C330" s="229" t="s">
        <v>395</v>
      </c>
      <c r="D330" s="230"/>
      <c r="E330" s="180">
        <v>1243.8993</v>
      </c>
      <c r="F330" s="181"/>
      <c r="G330" s="182"/>
      <c r="M330" s="178" t="s">
        <v>395</v>
      </c>
      <c r="O330" s="170"/>
    </row>
    <row r="331" spans="1:104" ht="12.75">
      <c r="A331" s="171">
        <v>68</v>
      </c>
      <c r="B331" s="172" t="s">
        <v>396</v>
      </c>
      <c r="C331" s="173" t="s">
        <v>397</v>
      </c>
      <c r="D331" s="174" t="s">
        <v>95</v>
      </c>
      <c r="E331" s="175">
        <v>414.6331</v>
      </c>
      <c r="F331" s="175">
        <v>0</v>
      </c>
      <c r="G331" s="176">
        <f>E331*F331</f>
        <v>0</v>
      </c>
      <c r="O331" s="170">
        <v>2</v>
      </c>
      <c r="AA331" s="146">
        <v>1</v>
      </c>
      <c r="AB331" s="146">
        <v>1</v>
      </c>
      <c r="AC331" s="146">
        <v>1</v>
      </c>
      <c r="AZ331" s="146">
        <v>1</v>
      </c>
      <c r="BA331" s="146">
        <f>IF(AZ331=1,G331,0)</f>
        <v>0</v>
      </c>
      <c r="BB331" s="146">
        <f>IF(AZ331=2,G331,0)</f>
        <v>0</v>
      </c>
      <c r="BC331" s="146">
        <f>IF(AZ331=3,G331,0)</f>
        <v>0</v>
      </c>
      <c r="BD331" s="146">
        <f>IF(AZ331=4,G331,0)</f>
        <v>0</v>
      </c>
      <c r="BE331" s="146">
        <f>IF(AZ331=5,G331,0)</f>
        <v>0</v>
      </c>
      <c r="CA331" s="170">
        <v>1</v>
      </c>
      <c r="CB331" s="170">
        <v>1</v>
      </c>
      <c r="CZ331" s="146">
        <v>0</v>
      </c>
    </row>
    <row r="332" spans="1:15" ht="12.75">
      <c r="A332" s="177"/>
      <c r="B332" s="179"/>
      <c r="C332" s="229" t="s">
        <v>398</v>
      </c>
      <c r="D332" s="230"/>
      <c r="E332" s="180">
        <v>414.6331</v>
      </c>
      <c r="F332" s="181"/>
      <c r="G332" s="182"/>
      <c r="M332" s="178" t="s">
        <v>398</v>
      </c>
      <c r="O332" s="170"/>
    </row>
    <row r="333" spans="1:104" ht="12.75">
      <c r="A333" s="171">
        <v>69</v>
      </c>
      <c r="B333" s="172" t="s">
        <v>399</v>
      </c>
      <c r="C333" s="173" t="s">
        <v>400</v>
      </c>
      <c r="D333" s="174" t="s">
        <v>95</v>
      </c>
      <c r="E333" s="175">
        <v>15.325</v>
      </c>
      <c r="F333" s="175">
        <v>0</v>
      </c>
      <c r="G333" s="176">
        <f>E333*F333</f>
        <v>0</v>
      </c>
      <c r="O333" s="170">
        <v>2</v>
      </c>
      <c r="AA333" s="146">
        <v>1</v>
      </c>
      <c r="AB333" s="146">
        <v>1</v>
      </c>
      <c r="AC333" s="146">
        <v>1</v>
      </c>
      <c r="AZ333" s="146">
        <v>1</v>
      </c>
      <c r="BA333" s="146">
        <f>IF(AZ333=1,G333,0)</f>
        <v>0</v>
      </c>
      <c r="BB333" s="146">
        <f>IF(AZ333=2,G333,0)</f>
        <v>0</v>
      </c>
      <c r="BC333" s="146">
        <f>IF(AZ333=3,G333,0)</f>
        <v>0</v>
      </c>
      <c r="BD333" s="146">
        <f>IF(AZ333=4,G333,0)</f>
        <v>0</v>
      </c>
      <c r="BE333" s="146">
        <f>IF(AZ333=5,G333,0)</f>
        <v>0</v>
      </c>
      <c r="CA333" s="170">
        <v>1</v>
      </c>
      <c r="CB333" s="170">
        <v>1</v>
      </c>
      <c r="CZ333" s="146">
        <v>0</v>
      </c>
    </row>
    <row r="334" spans="1:15" ht="12.75">
      <c r="A334" s="177"/>
      <c r="B334" s="179"/>
      <c r="C334" s="229" t="s">
        <v>88</v>
      </c>
      <c r="D334" s="230"/>
      <c r="E334" s="180">
        <v>0</v>
      </c>
      <c r="F334" s="181"/>
      <c r="G334" s="182"/>
      <c r="M334" s="178" t="s">
        <v>88</v>
      </c>
      <c r="O334" s="170"/>
    </row>
    <row r="335" spans="1:15" ht="12.75">
      <c r="A335" s="177"/>
      <c r="B335" s="179"/>
      <c r="C335" s="229" t="s">
        <v>89</v>
      </c>
      <c r="D335" s="230"/>
      <c r="E335" s="180">
        <v>0</v>
      </c>
      <c r="F335" s="181"/>
      <c r="G335" s="182"/>
      <c r="M335" s="178" t="s">
        <v>89</v>
      </c>
      <c r="O335" s="170"/>
    </row>
    <row r="336" spans="1:15" ht="12.75">
      <c r="A336" s="177"/>
      <c r="B336" s="179"/>
      <c r="C336" s="229" t="s">
        <v>401</v>
      </c>
      <c r="D336" s="230"/>
      <c r="E336" s="180">
        <v>6.36</v>
      </c>
      <c r="F336" s="181"/>
      <c r="G336" s="182"/>
      <c r="M336" s="178" t="s">
        <v>401</v>
      </c>
      <c r="O336" s="170"/>
    </row>
    <row r="337" spans="1:15" ht="12.75">
      <c r="A337" s="177"/>
      <c r="B337" s="179"/>
      <c r="C337" s="229" t="s">
        <v>402</v>
      </c>
      <c r="D337" s="230"/>
      <c r="E337" s="180">
        <v>1.76</v>
      </c>
      <c r="F337" s="181"/>
      <c r="G337" s="182"/>
      <c r="M337" s="178" t="s">
        <v>402</v>
      </c>
      <c r="O337" s="170"/>
    </row>
    <row r="338" spans="1:15" ht="12.75">
      <c r="A338" s="177"/>
      <c r="B338" s="179"/>
      <c r="C338" s="229" t="s">
        <v>403</v>
      </c>
      <c r="D338" s="230"/>
      <c r="E338" s="180">
        <v>0</v>
      </c>
      <c r="F338" s="181"/>
      <c r="G338" s="182"/>
      <c r="M338" s="178" t="s">
        <v>403</v>
      </c>
      <c r="O338" s="170"/>
    </row>
    <row r="339" spans="1:15" ht="12.75">
      <c r="A339" s="177"/>
      <c r="B339" s="179"/>
      <c r="C339" s="229" t="s">
        <v>89</v>
      </c>
      <c r="D339" s="230"/>
      <c r="E339" s="180">
        <v>0</v>
      </c>
      <c r="F339" s="181"/>
      <c r="G339" s="182"/>
      <c r="M339" s="178" t="s">
        <v>89</v>
      </c>
      <c r="O339" s="170"/>
    </row>
    <row r="340" spans="1:15" ht="12.75">
      <c r="A340" s="177"/>
      <c r="B340" s="179"/>
      <c r="C340" s="229" t="s">
        <v>404</v>
      </c>
      <c r="D340" s="230"/>
      <c r="E340" s="180">
        <v>4.5</v>
      </c>
      <c r="F340" s="181"/>
      <c r="G340" s="182"/>
      <c r="M340" s="178" t="s">
        <v>404</v>
      </c>
      <c r="O340" s="170"/>
    </row>
    <row r="341" spans="1:15" ht="12.75">
      <c r="A341" s="177"/>
      <c r="B341" s="179"/>
      <c r="C341" s="229" t="s">
        <v>405</v>
      </c>
      <c r="D341" s="230"/>
      <c r="E341" s="180">
        <v>2.705</v>
      </c>
      <c r="F341" s="181"/>
      <c r="G341" s="182"/>
      <c r="M341" s="178" t="s">
        <v>405</v>
      </c>
      <c r="O341" s="170"/>
    </row>
    <row r="342" spans="1:104" ht="12.75">
      <c r="A342" s="171">
        <v>70</v>
      </c>
      <c r="B342" s="172" t="s">
        <v>406</v>
      </c>
      <c r="C342" s="173" t="s">
        <v>407</v>
      </c>
      <c r="D342" s="174" t="s">
        <v>95</v>
      </c>
      <c r="E342" s="175">
        <v>10.2</v>
      </c>
      <c r="F342" s="175">
        <v>0</v>
      </c>
      <c r="G342" s="176">
        <f>E342*F342</f>
        <v>0</v>
      </c>
      <c r="O342" s="170">
        <v>2</v>
      </c>
      <c r="AA342" s="146">
        <v>1</v>
      </c>
      <c r="AB342" s="146">
        <v>1</v>
      </c>
      <c r="AC342" s="146">
        <v>1</v>
      </c>
      <c r="AZ342" s="146">
        <v>1</v>
      </c>
      <c r="BA342" s="146">
        <f>IF(AZ342=1,G342,0)</f>
        <v>0</v>
      </c>
      <c r="BB342" s="146">
        <f>IF(AZ342=2,G342,0)</f>
        <v>0</v>
      </c>
      <c r="BC342" s="146">
        <f>IF(AZ342=3,G342,0)</f>
        <v>0</v>
      </c>
      <c r="BD342" s="146">
        <f>IF(AZ342=4,G342,0)</f>
        <v>0</v>
      </c>
      <c r="BE342" s="146">
        <f>IF(AZ342=5,G342,0)</f>
        <v>0</v>
      </c>
      <c r="CA342" s="170">
        <v>1</v>
      </c>
      <c r="CB342" s="170">
        <v>1</v>
      </c>
      <c r="CZ342" s="146">
        <v>0</v>
      </c>
    </row>
    <row r="343" spans="1:15" ht="12.75">
      <c r="A343" s="177"/>
      <c r="B343" s="179"/>
      <c r="C343" s="229" t="s">
        <v>254</v>
      </c>
      <c r="D343" s="230"/>
      <c r="E343" s="180">
        <v>0</v>
      </c>
      <c r="F343" s="181"/>
      <c r="G343" s="182"/>
      <c r="M343" s="178" t="s">
        <v>254</v>
      </c>
      <c r="O343" s="170"/>
    </row>
    <row r="344" spans="1:15" ht="12.75">
      <c r="A344" s="177"/>
      <c r="B344" s="179"/>
      <c r="C344" s="229" t="s">
        <v>408</v>
      </c>
      <c r="D344" s="230"/>
      <c r="E344" s="180">
        <v>0</v>
      </c>
      <c r="F344" s="181"/>
      <c r="G344" s="182"/>
      <c r="M344" s="178" t="s">
        <v>408</v>
      </c>
      <c r="O344" s="170"/>
    </row>
    <row r="345" spans="1:15" ht="12.75">
      <c r="A345" s="177"/>
      <c r="B345" s="179"/>
      <c r="C345" s="229" t="s">
        <v>409</v>
      </c>
      <c r="D345" s="230"/>
      <c r="E345" s="180">
        <v>10.2</v>
      </c>
      <c r="F345" s="181"/>
      <c r="G345" s="182"/>
      <c r="M345" s="178" t="s">
        <v>409</v>
      </c>
      <c r="O345" s="170"/>
    </row>
    <row r="346" spans="1:104" ht="12.75">
      <c r="A346" s="171">
        <v>71</v>
      </c>
      <c r="B346" s="172" t="s">
        <v>410</v>
      </c>
      <c r="C346" s="173" t="s">
        <v>411</v>
      </c>
      <c r="D346" s="174" t="s">
        <v>95</v>
      </c>
      <c r="E346" s="175">
        <v>40.495</v>
      </c>
      <c r="F346" s="175">
        <v>0</v>
      </c>
      <c r="G346" s="176">
        <f>E346*F346</f>
        <v>0</v>
      </c>
      <c r="O346" s="170">
        <v>2</v>
      </c>
      <c r="AA346" s="146">
        <v>1</v>
      </c>
      <c r="AB346" s="146">
        <v>1</v>
      </c>
      <c r="AC346" s="146">
        <v>1</v>
      </c>
      <c r="AZ346" s="146">
        <v>1</v>
      </c>
      <c r="BA346" s="146">
        <f>IF(AZ346=1,G346,0)</f>
        <v>0</v>
      </c>
      <c r="BB346" s="146">
        <f>IF(AZ346=2,G346,0)</f>
        <v>0</v>
      </c>
      <c r="BC346" s="146">
        <f>IF(AZ346=3,G346,0)</f>
        <v>0</v>
      </c>
      <c r="BD346" s="146">
        <f>IF(AZ346=4,G346,0)</f>
        <v>0</v>
      </c>
      <c r="BE346" s="146">
        <f>IF(AZ346=5,G346,0)</f>
        <v>0</v>
      </c>
      <c r="CA346" s="170">
        <v>1</v>
      </c>
      <c r="CB346" s="170">
        <v>1</v>
      </c>
      <c r="CZ346" s="146">
        <v>0</v>
      </c>
    </row>
    <row r="347" spans="1:15" ht="12.75">
      <c r="A347" s="177"/>
      <c r="B347" s="179"/>
      <c r="C347" s="229" t="s">
        <v>254</v>
      </c>
      <c r="D347" s="230"/>
      <c r="E347" s="180">
        <v>0</v>
      </c>
      <c r="F347" s="181"/>
      <c r="G347" s="182"/>
      <c r="M347" s="178" t="s">
        <v>254</v>
      </c>
      <c r="O347" s="170"/>
    </row>
    <row r="348" spans="1:15" ht="12.75">
      <c r="A348" s="177"/>
      <c r="B348" s="179"/>
      <c r="C348" s="229" t="s">
        <v>412</v>
      </c>
      <c r="D348" s="230"/>
      <c r="E348" s="180">
        <v>3.235</v>
      </c>
      <c r="F348" s="181"/>
      <c r="G348" s="182"/>
      <c r="M348" s="178" t="s">
        <v>412</v>
      </c>
      <c r="O348" s="170"/>
    </row>
    <row r="349" spans="1:15" ht="12.75">
      <c r="A349" s="177"/>
      <c r="B349" s="179"/>
      <c r="C349" s="229" t="s">
        <v>403</v>
      </c>
      <c r="D349" s="230"/>
      <c r="E349" s="180">
        <v>0</v>
      </c>
      <c r="F349" s="181"/>
      <c r="G349" s="182"/>
      <c r="M349" s="178" t="s">
        <v>403</v>
      </c>
      <c r="O349" s="170"/>
    </row>
    <row r="350" spans="1:15" ht="12.75">
      <c r="A350" s="177"/>
      <c r="B350" s="179"/>
      <c r="C350" s="229" t="s">
        <v>413</v>
      </c>
      <c r="D350" s="230"/>
      <c r="E350" s="180">
        <v>37.26</v>
      </c>
      <c r="F350" s="181"/>
      <c r="G350" s="182"/>
      <c r="M350" s="178" t="s">
        <v>413</v>
      </c>
      <c r="O350" s="170"/>
    </row>
    <row r="351" spans="1:104" ht="12.75">
      <c r="A351" s="171">
        <v>72</v>
      </c>
      <c r="B351" s="172" t="s">
        <v>414</v>
      </c>
      <c r="C351" s="173" t="s">
        <v>415</v>
      </c>
      <c r="D351" s="174" t="s">
        <v>95</v>
      </c>
      <c r="E351" s="175">
        <v>414.6331</v>
      </c>
      <c r="F351" s="175">
        <v>0</v>
      </c>
      <c r="G351" s="176">
        <f>E351*F351</f>
        <v>0</v>
      </c>
      <c r="O351" s="170">
        <v>2</v>
      </c>
      <c r="AA351" s="146">
        <v>1</v>
      </c>
      <c r="AB351" s="146">
        <v>1</v>
      </c>
      <c r="AC351" s="146">
        <v>1</v>
      </c>
      <c r="AZ351" s="146">
        <v>1</v>
      </c>
      <c r="BA351" s="146">
        <f>IF(AZ351=1,G351,0)</f>
        <v>0</v>
      </c>
      <c r="BB351" s="146">
        <f>IF(AZ351=2,G351,0)</f>
        <v>0</v>
      </c>
      <c r="BC351" s="146">
        <f>IF(AZ351=3,G351,0)</f>
        <v>0</v>
      </c>
      <c r="BD351" s="146">
        <f>IF(AZ351=4,G351,0)</f>
        <v>0</v>
      </c>
      <c r="BE351" s="146">
        <f>IF(AZ351=5,G351,0)</f>
        <v>0</v>
      </c>
      <c r="CA351" s="170">
        <v>1</v>
      </c>
      <c r="CB351" s="170">
        <v>1</v>
      </c>
      <c r="CZ351" s="146">
        <v>0</v>
      </c>
    </row>
    <row r="352" spans="1:15" ht="12.75">
      <c r="A352" s="177"/>
      <c r="B352" s="179"/>
      <c r="C352" s="229" t="s">
        <v>416</v>
      </c>
      <c r="D352" s="230"/>
      <c r="E352" s="180">
        <v>414.6331</v>
      </c>
      <c r="F352" s="181"/>
      <c r="G352" s="182"/>
      <c r="M352" s="178" t="s">
        <v>416</v>
      </c>
      <c r="O352" s="170"/>
    </row>
    <row r="353" spans="1:104" ht="12.75">
      <c r="A353" s="171">
        <v>73</v>
      </c>
      <c r="B353" s="172" t="s">
        <v>417</v>
      </c>
      <c r="C353" s="173" t="s">
        <v>418</v>
      </c>
      <c r="D353" s="174" t="s">
        <v>95</v>
      </c>
      <c r="E353" s="175">
        <v>414.6331</v>
      </c>
      <c r="F353" s="175">
        <v>0</v>
      </c>
      <c r="G353" s="176">
        <f>E353*F353</f>
        <v>0</v>
      </c>
      <c r="O353" s="170">
        <v>2</v>
      </c>
      <c r="AA353" s="146">
        <v>1</v>
      </c>
      <c r="AB353" s="146">
        <v>1</v>
      </c>
      <c r="AC353" s="146">
        <v>1</v>
      </c>
      <c r="AZ353" s="146">
        <v>1</v>
      </c>
      <c r="BA353" s="146">
        <f>IF(AZ353=1,G353,0)</f>
        <v>0</v>
      </c>
      <c r="BB353" s="146">
        <f>IF(AZ353=2,G353,0)</f>
        <v>0</v>
      </c>
      <c r="BC353" s="146">
        <f>IF(AZ353=3,G353,0)</f>
        <v>0</v>
      </c>
      <c r="BD353" s="146">
        <f>IF(AZ353=4,G353,0)</f>
        <v>0</v>
      </c>
      <c r="BE353" s="146">
        <f>IF(AZ353=5,G353,0)</f>
        <v>0</v>
      </c>
      <c r="CA353" s="170">
        <v>1</v>
      </c>
      <c r="CB353" s="170">
        <v>1</v>
      </c>
      <c r="CZ353" s="146">
        <v>0</v>
      </c>
    </row>
    <row r="354" spans="1:15" ht="12.75">
      <c r="A354" s="177"/>
      <c r="B354" s="179"/>
      <c r="C354" s="229" t="s">
        <v>419</v>
      </c>
      <c r="D354" s="230"/>
      <c r="E354" s="180">
        <v>414.6331</v>
      </c>
      <c r="F354" s="181"/>
      <c r="G354" s="182"/>
      <c r="M354" s="178" t="s">
        <v>419</v>
      </c>
      <c r="O354" s="170"/>
    </row>
    <row r="355" spans="1:104" ht="22.5">
      <c r="A355" s="171">
        <v>74</v>
      </c>
      <c r="B355" s="172" t="s">
        <v>420</v>
      </c>
      <c r="C355" s="173" t="s">
        <v>421</v>
      </c>
      <c r="D355" s="174" t="s">
        <v>422</v>
      </c>
      <c r="E355" s="175">
        <v>7.75</v>
      </c>
      <c r="F355" s="175">
        <v>0</v>
      </c>
      <c r="G355" s="176">
        <f>E355*F355</f>
        <v>0</v>
      </c>
      <c r="O355" s="170">
        <v>2</v>
      </c>
      <c r="AA355" s="146">
        <v>12</v>
      </c>
      <c r="AB355" s="146">
        <v>0</v>
      </c>
      <c r="AC355" s="146">
        <v>72</v>
      </c>
      <c r="AZ355" s="146">
        <v>1</v>
      </c>
      <c r="BA355" s="146">
        <f>IF(AZ355=1,G355,0)</f>
        <v>0</v>
      </c>
      <c r="BB355" s="146">
        <f>IF(AZ355=2,G355,0)</f>
        <v>0</v>
      </c>
      <c r="BC355" s="146">
        <f>IF(AZ355=3,G355,0)</f>
        <v>0</v>
      </c>
      <c r="BD355" s="146">
        <f>IF(AZ355=4,G355,0)</f>
        <v>0</v>
      </c>
      <c r="BE355" s="146">
        <f>IF(AZ355=5,G355,0)</f>
        <v>0</v>
      </c>
      <c r="CA355" s="170">
        <v>12</v>
      </c>
      <c r="CB355" s="170">
        <v>0</v>
      </c>
      <c r="CZ355" s="146">
        <v>0</v>
      </c>
    </row>
    <row r="356" spans="1:15" ht="12.75">
      <c r="A356" s="177"/>
      <c r="B356" s="179"/>
      <c r="C356" s="229" t="s">
        <v>423</v>
      </c>
      <c r="D356" s="230"/>
      <c r="E356" s="180">
        <v>7.75</v>
      </c>
      <c r="F356" s="181"/>
      <c r="G356" s="182"/>
      <c r="M356" s="178" t="s">
        <v>423</v>
      </c>
      <c r="O356" s="170"/>
    </row>
    <row r="357" spans="1:57" ht="12.75">
      <c r="A357" s="183"/>
      <c r="B357" s="184" t="s">
        <v>76</v>
      </c>
      <c r="C357" s="185" t="str">
        <f>CONCATENATE(B322," ",C322)</f>
        <v>94 Lešení a stavební výtahy</v>
      </c>
      <c r="D357" s="186"/>
      <c r="E357" s="187"/>
      <c r="F357" s="188"/>
      <c r="G357" s="189">
        <f>SUM(G322:G356)</f>
        <v>0</v>
      </c>
      <c r="O357" s="170">
        <v>4</v>
      </c>
      <c r="BA357" s="190">
        <f>SUM(BA322:BA356)</f>
        <v>0</v>
      </c>
      <c r="BB357" s="190">
        <f>SUM(BB322:BB356)</f>
        <v>0</v>
      </c>
      <c r="BC357" s="190">
        <f>SUM(BC322:BC356)</f>
        <v>0</v>
      </c>
      <c r="BD357" s="190">
        <f>SUM(BD322:BD356)</f>
        <v>0</v>
      </c>
      <c r="BE357" s="190">
        <f>SUM(BE322:BE356)</f>
        <v>0</v>
      </c>
    </row>
    <row r="358" spans="1:15" ht="12.75">
      <c r="A358" s="163" t="s">
        <v>72</v>
      </c>
      <c r="B358" s="164" t="s">
        <v>424</v>
      </c>
      <c r="C358" s="165" t="s">
        <v>425</v>
      </c>
      <c r="D358" s="166"/>
      <c r="E358" s="167"/>
      <c r="F358" s="167"/>
      <c r="G358" s="168"/>
      <c r="H358" s="169"/>
      <c r="I358" s="169"/>
      <c r="O358" s="170">
        <v>1</v>
      </c>
    </row>
    <row r="359" spans="1:104" ht="22.5">
      <c r="A359" s="171">
        <v>75</v>
      </c>
      <c r="B359" s="172" t="s">
        <v>426</v>
      </c>
      <c r="C359" s="173" t="s">
        <v>427</v>
      </c>
      <c r="D359" s="174" t="s">
        <v>95</v>
      </c>
      <c r="E359" s="175">
        <v>323.498</v>
      </c>
      <c r="F359" s="175">
        <v>0</v>
      </c>
      <c r="G359" s="176">
        <f>E359*F359</f>
        <v>0</v>
      </c>
      <c r="O359" s="170">
        <v>2</v>
      </c>
      <c r="AA359" s="146">
        <v>1</v>
      </c>
      <c r="AB359" s="146">
        <v>1</v>
      </c>
      <c r="AC359" s="146">
        <v>1</v>
      </c>
      <c r="AZ359" s="146">
        <v>1</v>
      </c>
      <c r="BA359" s="146">
        <f>IF(AZ359=1,G359,0)</f>
        <v>0</v>
      </c>
      <c r="BB359" s="146">
        <f>IF(AZ359=2,G359,0)</f>
        <v>0</v>
      </c>
      <c r="BC359" s="146">
        <f>IF(AZ359=3,G359,0)</f>
        <v>0</v>
      </c>
      <c r="BD359" s="146">
        <f>IF(AZ359=4,G359,0)</f>
        <v>0</v>
      </c>
      <c r="BE359" s="146">
        <f>IF(AZ359=5,G359,0)</f>
        <v>0</v>
      </c>
      <c r="CA359" s="170">
        <v>1</v>
      </c>
      <c r="CB359" s="170">
        <v>1</v>
      </c>
      <c r="CZ359" s="146">
        <v>0</v>
      </c>
    </row>
    <row r="360" spans="1:15" ht="12.75">
      <c r="A360" s="177"/>
      <c r="B360" s="179"/>
      <c r="C360" s="229" t="s">
        <v>360</v>
      </c>
      <c r="D360" s="230"/>
      <c r="E360" s="180">
        <v>275.2074</v>
      </c>
      <c r="F360" s="181"/>
      <c r="G360" s="182"/>
      <c r="M360" s="178" t="s">
        <v>360</v>
      </c>
      <c r="O360" s="170"/>
    </row>
    <row r="361" spans="1:15" ht="12.75">
      <c r="A361" s="177"/>
      <c r="B361" s="179"/>
      <c r="C361" s="229" t="s">
        <v>361</v>
      </c>
      <c r="D361" s="230"/>
      <c r="E361" s="180">
        <v>48.2906</v>
      </c>
      <c r="F361" s="181"/>
      <c r="G361" s="182"/>
      <c r="M361" s="178" t="s">
        <v>361</v>
      </c>
      <c r="O361" s="170"/>
    </row>
    <row r="362" spans="1:104" ht="12.75">
      <c r="A362" s="171">
        <v>76</v>
      </c>
      <c r="B362" s="172" t="s">
        <v>428</v>
      </c>
      <c r="C362" s="173" t="s">
        <v>429</v>
      </c>
      <c r="D362" s="174" t="s">
        <v>95</v>
      </c>
      <c r="E362" s="175">
        <v>34.2462</v>
      </c>
      <c r="F362" s="175">
        <v>0</v>
      </c>
      <c r="G362" s="176">
        <f>E362*F362</f>
        <v>0</v>
      </c>
      <c r="O362" s="170">
        <v>2</v>
      </c>
      <c r="AA362" s="146">
        <v>1</v>
      </c>
      <c r="AB362" s="146">
        <v>1</v>
      </c>
      <c r="AC362" s="146">
        <v>1</v>
      </c>
      <c r="AZ362" s="146">
        <v>1</v>
      </c>
      <c r="BA362" s="146">
        <f>IF(AZ362=1,G362,0)</f>
        <v>0</v>
      </c>
      <c r="BB362" s="146">
        <f>IF(AZ362=2,G362,0)</f>
        <v>0</v>
      </c>
      <c r="BC362" s="146">
        <f>IF(AZ362=3,G362,0)</f>
        <v>0</v>
      </c>
      <c r="BD362" s="146">
        <f>IF(AZ362=4,G362,0)</f>
        <v>0</v>
      </c>
      <c r="BE362" s="146">
        <f>IF(AZ362=5,G362,0)</f>
        <v>0</v>
      </c>
      <c r="CA362" s="170">
        <v>1</v>
      </c>
      <c r="CB362" s="170">
        <v>1</v>
      </c>
      <c r="CZ362" s="146">
        <v>0</v>
      </c>
    </row>
    <row r="363" spans="1:15" ht="12.75">
      <c r="A363" s="177"/>
      <c r="B363" s="179"/>
      <c r="C363" s="229" t="s">
        <v>159</v>
      </c>
      <c r="D363" s="230"/>
      <c r="E363" s="180">
        <v>0</v>
      </c>
      <c r="F363" s="181"/>
      <c r="G363" s="182"/>
      <c r="M363" s="178" t="s">
        <v>159</v>
      </c>
      <c r="O363" s="170"/>
    </row>
    <row r="364" spans="1:15" ht="12.75">
      <c r="A364" s="177"/>
      <c r="B364" s="179"/>
      <c r="C364" s="229" t="s">
        <v>430</v>
      </c>
      <c r="D364" s="230"/>
      <c r="E364" s="180">
        <v>118.4857</v>
      </c>
      <c r="F364" s="181"/>
      <c r="G364" s="182"/>
      <c r="M364" s="178" t="s">
        <v>430</v>
      </c>
      <c r="O364" s="170"/>
    </row>
    <row r="365" spans="1:15" ht="12.75">
      <c r="A365" s="177"/>
      <c r="B365" s="179"/>
      <c r="C365" s="229" t="s">
        <v>431</v>
      </c>
      <c r="D365" s="230"/>
      <c r="E365" s="180">
        <v>-84.2395</v>
      </c>
      <c r="F365" s="181"/>
      <c r="G365" s="182"/>
      <c r="M365" s="178" t="s">
        <v>431</v>
      </c>
      <c r="O365" s="170"/>
    </row>
    <row r="366" spans="1:104" ht="12.75">
      <c r="A366" s="171">
        <v>77</v>
      </c>
      <c r="B366" s="172" t="s">
        <v>432</v>
      </c>
      <c r="C366" s="173" t="s">
        <v>433</v>
      </c>
      <c r="D366" s="174" t="s">
        <v>95</v>
      </c>
      <c r="E366" s="175">
        <v>84.2395</v>
      </c>
      <c r="F366" s="175">
        <v>0</v>
      </c>
      <c r="G366" s="176">
        <f>E366*F366</f>
        <v>0</v>
      </c>
      <c r="O366" s="170">
        <v>2</v>
      </c>
      <c r="AA366" s="146">
        <v>1</v>
      </c>
      <c r="AB366" s="146">
        <v>1</v>
      </c>
      <c r="AC366" s="146">
        <v>1</v>
      </c>
      <c r="AZ366" s="146">
        <v>1</v>
      </c>
      <c r="BA366" s="146">
        <f>IF(AZ366=1,G366,0)</f>
        <v>0</v>
      </c>
      <c r="BB366" s="146">
        <f>IF(AZ366=2,G366,0)</f>
        <v>0</v>
      </c>
      <c r="BC366" s="146">
        <f>IF(AZ366=3,G366,0)</f>
        <v>0</v>
      </c>
      <c r="BD366" s="146">
        <f>IF(AZ366=4,G366,0)</f>
        <v>0</v>
      </c>
      <c r="BE366" s="146">
        <f>IF(AZ366=5,G366,0)</f>
        <v>0</v>
      </c>
      <c r="CA366" s="170">
        <v>1</v>
      </c>
      <c r="CB366" s="170">
        <v>1</v>
      </c>
      <c r="CZ366" s="146">
        <v>0</v>
      </c>
    </row>
    <row r="367" spans="1:15" ht="12.75">
      <c r="A367" s="177"/>
      <c r="B367" s="179"/>
      <c r="C367" s="229" t="s">
        <v>159</v>
      </c>
      <c r="D367" s="230"/>
      <c r="E367" s="180">
        <v>0</v>
      </c>
      <c r="F367" s="181"/>
      <c r="G367" s="182"/>
      <c r="M367" s="178" t="s">
        <v>159</v>
      </c>
      <c r="O367" s="170"/>
    </row>
    <row r="368" spans="1:15" ht="12.75">
      <c r="A368" s="177"/>
      <c r="B368" s="179"/>
      <c r="C368" s="229" t="s">
        <v>434</v>
      </c>
      <c r="D368" s="230"/>
      <c r="E368" s="180">
        <v>84.2395</v>
      </c>
      <c r="F368" s="181"/>
      <c r="G368" s="182"/>
      <c r="M368" s="178" t="s">
        <v>434</v>
      </c>
      <c r="O368" s="170"/>
    </row>
    <row r="369" spans="1:104" ht="12.75">
      <c r="A369" s="171">
        <v>78</v>
      </c>
      <c r="B369" s="172" t="s">
        <v>435</v>
      </c>
      <c r="C369" s="173" t="s">
        <v>436</v>
      </c>
      <c r="D369" s="174" t="s">
        <v>87</v>
      </c>
      <c r="E369" s="175">
        <v>4</v>
      </c>
      <c r="F369" s="175">
        <v>0</v>
      </c>
      <c r="G369" s="176">
        <f>E369*F369</f>
        <v>0</v>
      </c>
      <c r="O369" s="170">
        <v>2</v>
      </c>
      <c r="AA369" s="146">
        <v>1</v>
      </c>
      <c r="AB369" s="146">
        <v>1</v>
      </c>
      <c r="AC369" s="146">
        <v>1</v>
      </c>
      <c r="AZ369" s="146">
        <v>1</v>
      </c>
      <c r="BA369" s="146">
        <f>IF(AZ369=1,G369,0)</f>
        <v>0</v>
      </c>
      <c r="BB369" s="146">
        <f>IF(AZ369=2,G369,0)</f>
        <v>0</v>
      </c>
      <c r="BC369" s="146">
        <f>IF(AZ369=3,G369,0)</f>
        <v>0</v>
      </c>
      <c r="BD369" s="146">
        <f>IF(AZ369=4,G369,0)</f>
        <v>0</v>
      </c>
      <c r="BE369" s="146">
        <f>IF(AZ369=5,G369,0)</f>
        <v>0</v>
      </c>
      <c r="CA369" s="170">
        <v>1</v>
      </c>
      <c r="CB369" s="170">
        <v>1</v>
      </c>
      <c r="CZ369" s="146">
        <v>0</v>
      </c>
    </row>
    <row r="370" spans="1:15" ht="12.75">
      <c r="A370" s="177"/>
      <c r="B370" s="179"/>
      <c r="C370" s="229" t="s">
        <v>437</v>
      </c>
      <c r="D370" s="230"/>
      <c r="E370" s="180">
        <v>0</v>
      </c>
      <c r="F370" s="181"/>
      <c r="G370" s="182"/>
      <c r="M370" s="178" t="s">
        <v>437</v>
      </c>
      <c r="O370" s="170"/>
    </row>
    <row r="371" spans="1:15" ht="12.75">
      <c r="A371" s="177"/>
      <c r="B371" s="179"/>
      <c r="C371" s="229" t="s">
        <v>438</v>
      </c>
      <c r="D371" s="230"/>
      <c r="E371" s="180">
        <v>4</v>
      </c>
      <c r="F371" s="181"/>
      <c r="G371" s="182"/>
      <c r="M371" s="178" t="s">
        <v>438</v>
      </c>
      <c r="O371" s="170"/>
    </row>
    <row r="372" spans="1:104" ht="22.5">
      <c r="A372" s="171">
        <v>79</v>
      </c>
      <c r="B372" s="172" t="s">
        <v>439</v>
      </c>
      <c r="C372" s="173" t="s">
        <v>440</v>
      </c>
      <c r="D372" s="174" t="s">
        <v>441</v>
      </c>
      <c r="E372" s="175">
        <v>1</v>
      </c>
      <c r="F372" s="175">
        <v>0</v>
      </c>
      <c r="G372" s="176">
        <f>E372*F372</f>
        <v>0</v>
      </c>
      <c r="O372" s="170">
        <v>2</v>
      </c>
      <c r="AA372" s="146">
        <v>12</v>
      </c>
      <c r="AB372" s="146">
        <v>0</v>
      </c>
      <c r="AC372" s="146">
        <v>77</v>
      </c>
      <c r="AZ372" s="146">
        <v>1</v>
      </c>
      <c r="BA372" s="146">
        <f>IF(AZ372=1,G372,0)</f>
        <v>0</v>
      </c>
      <c r="BB372" s="146">
        <f>IF(AZ372=2,G372,0)</f>
        <v>0</v>
      </c>
      <c r="BC372" s="146">
        <f>IF(AZ372=3,G372,0)</f>
        <v>0</v>
      </c>
      <c r="BD372" s="146">
        <f>IF(AZ372=4,G372,0)</f>
        <v>0</v>
      </c>
      <c r="BE372" s="146">
        <f>IF(AZ372=5,G372,0)</f>
        <v>0</v>
      </c>
      <c r="CA372" s="170">
        <v>12</v>
      </c>
      <c r="CB372" s="170">
        <v>0</v>
      </c>
      <c r="CZ372" s="146">
        <v>0</v>
      </c>
    </row>
    <row r="373" spans="1:15" ht="12.75">
      <c r="A373" s="177"/>
      <c r="B373" s="179"/>
      <c r="C373" s="229" t="s">
        <v>403</v>
      </c>
      <c r="D373" s="230"/>
      <c r="E373" s="180">
        <v>0</v>
      </c>
      <c r="F373" s="181"/>
      <c r="G373" s="182"/>
      <c r="M373" s="178" t="s">
        <v>403</v>
      </c>
      <c r="O373" s="170"/>
    </row>
    <row r="374" spans="1:15" ht="12.75">
      <c r="A374" s="177"/>
      <c r="B374" s="179"/>
      <c r="C374" s="229" t="s">
        <v>89</v>
      </c>
      <c r="D374" s="230"/>
      <c r="E374" s="180">
        <v>0</v>
      </c>
      <c r="F374" s="181"/>
      <c r="G374" s="182"/>
      <c r="M374" s="178" t="s">
        <v>89</v>
      </c>
      <c r="O374" s="170"/>
    </row>
    <row r="375" spans="1:15" ht="12.75">
      <c r="A375" s="177"/>
      <c r="B375" s="179"/>
      <c r="C375" s="229" t="s">
        <v>442</v>
      </c>
      <c r="D375" s="230"/>
      <c r="E375" s="180">
        <v>0</v>
      </c>
      <c r="F375" s="181"/>
      <c r="G375" s="182"/>
      <c r="M375" s="178" t="s">
        <v>442</v>
      </c>
      <c r="O375" s="170"/>
    </row>
    <row r="376" spans="1:15" ht="22.5">
      <c r="A376" s="177"/>
      <c r="B376" s="179"/>
      <c r="C376" s="229" t="s">
        <v>443</v>
      </c>
      <c r="D376" s="230"/>
      <c r="E376" s="180">
        <v>0</v>
      </c>
      <c r="F376" s="181"/>
      <c r="G376" s="182"/>
      <c r="M376" s="178" t="s">
        <v>443</v>
      </c>
      <c r="O376" s="170"/>
    </row>
    <row r="377" spans="1:15" ht="12.75">
      <c r="A377" s="177"/>
      <c r="B377" s="179"/>
      <c r="C377" s="229" t="s">
        <v>73</v>
      </c>
      <c r="D377" s="230"/>
      <c r="E377" s="180">
        <v>1</v>
      </c>
      <c r="F377" s="181"/>
      <c r="G377" s="182"/>
      <c r="M377" s="178">
        <v>1</v>
      </c>
      <c r="O377" s="170"/>
    </row>
    <row r="378" spans="1:104" ht="22.5">
      <c r="A378" s="171">
        <v>80</v>
      </c>
      <c r="B378" s="172" t="s">
        <v>444</v>
      </c>
      <c r="C378" s="173" t="s">
        <v>445</v>
      </c>
      <c r="D378" s="174" t="s">
        <v>353</v>
      </c>
      <c r="E378" s="175">
        <v>66</v>
      </c>
      <c r="F378" s="175">
        <v>0</v>
      </c>
      <c r="G378" s="176">
        <f>E378*F378</f>
        <v>0</v>
      </c>
      <c r="O378" s="170">
        <v>2</v>
      </c>
      <c r="AA378" s="146">
        <v>12</v>
      </c>
      <c r="AB378" s="146">
        <v>0</v>
      </c>
      <c r="AC378" s="146">
        <v>78</v>
      </c>
      <c r="AZ378" s="146">
        <v>1</v>
      </c>
      <c r="BA378" s="146">
        <f>IF(AZ378=1,G378,0)</f>
        <v>0</v>
      </c>
      <c r="BB378" s="146">
        <f>IF(AZ378=2,G378,0)</f>
        <v>0</v>
      </c>
      <c r="BC378" s="146">
        <f>IF(AZ378=3,G378,0)</f>
        <v>0</v>
      </c>
      <c r="BD378" s="146">
        <f>IF(AZ378=4,G378,0)</f>
        <v>0</v>
      </c>
      <c r="BE378" s="146">
        <f>IF(AZ378=5,G378,0)</f>
        <v>0</v>
      </c>
      <c r="CA378" s="170">
        <v>12</v>
      </c>
      <c r="CB378" s="170">
        <v>0</v>
      </c>
      <c r="CZ378" s="146">
        <v>0</v>
      </c>
    </row>
    <row r="379" spans="1:15" ht="12.75">
      <c r="A379" s="177"/>
      <c r="B379" s="179"/>
      <c r="C379" s="229" t="s">
        <v>446</v>
      </c>
      <c r="D379" s="230"/>
      <c r="E379" s="180">
        <v>66</v>
      </c>
      <c r="F379" s="181"/>
      <c r="G379" s="182"/>
      <c r="M379" s="178" t="s">
        <v>446</v>
      </c>
      <c r="O379" s="170"/>
    </row>
    <row r="380" spans="1:104" ht="12.75">
      <c r="A380" s="171">
        <v>81</v>
      </c>
      <c r="B380" s="172" t="s">
        <v>447</v>
      </c>
      <c r="C380" s="173" t="s">
        <v>448</v>
      </c>
      <c r="D380" s="174" t="s">
        <v>353</v>
      </c>
      <c r="E380" s="175">
        <v>30</v>
      </c>
      <c r="F380" s="175">
        <v>0</v>
      </c>
      <c r="G380" s="176">
        <f>E380*F380</f>
        <v>0</v>
      </c>
      <c r="O380" s="170">
        <v>2</v>
      </c>
      <c r="AA380" s="146">
        <v>1</v>
      </c>
      <c r="AB380" s="146">
        <v>1</v>
      </c>
      <c r="AC380" s="146">
        <v>1</v>
      </c>
      <c r="AZ380" s="146">
        <v>1</v>
      </c>
      <c r="BA380" s="146">
        <f>IF(AZ380=1,G380,0)</f>
        <v>0</v>
      </c>
      <c r="BB380" s="146">
        <f>IF(AZ380=2,G380,0)</f>
        <v>0</v>
      </c>
      <c r="BC380" s="146">
        <f>IF(AZ380=3,G380,0)</f>
        <v>0</v>
      </c>
      <c r="BD380" s="146">
        <f>IF(AZ380=4,G380,0)</f>
        <v>0</v>
      </c>
      <c r="BE380" s="146">
        <f>IF(AZ380=5,G380,0)</f>
        <v>0</v>
      </c>
      <c r="CA380" s="170">
        <v>1</v>
      </c>
      <c r="CB380" s="170">
        <v>1</v>
      </c>
      <c r="CZ380" s="146">
        <v>0</v>
      </c>
    </row>
    <row r="381" spans="1:15" ht="12.75">
      <c r="A381" s="177"/>
      <c r="B381" s="179"/>
      <c r="C381" s="229" t="s">
        <v>449</v>
      </c>
      <c r="D381" s="230"/>
      <c r="E381" s="180">
        <v>30</v>
      </c>
      <c r="F381" s="181"/>
      <c r="G381" s="182"/>
      <c r="M381" s="178">
        <v>30</v>
      </c>
      <c r="O381" s="170"/>
    </row>
    <row r="382" spans="1:104" ht="22.5">
      <c r="A382" s="171">
        <v>82</v>
      </c>
      <c r="B382" s="172" t="s">
        <v>450</v>
      </c>
      <c r="C382" s="173" t="s">
        <v>451</v>
      </c>
      <c r="D382" s="174" t="s">
        <v>353</v>
      </c>
      <c r="E382" s="175">
        <v>129</v>
      </c>
      <c r="F382" s="175">
        <v>0</v>
      </c>
      <c r="G382" s="176">
        <f>E382*F382</f>
        <v>0</v>
      </c>
      <c r="O382" s="170">
        <v>2</v>
      </c>
      <c r="AA382" s="146">
        <v>1</v>
      </c>
      <c r="AB382" s="146">
        <v>1</v>
      </c>
      <c r="AC382" s="146">
        <v>1</v>
      </c>
      <c r="AZ382" s="146">
        <v>1</v>
      </c>
      <c r="BA382" s="146">
        <f>IF(AZ382=1,G382,0)</f>
        <v>0</v>
      </c>
      <c r="BB382" s="146">
        <f>IF(AZ382=2,G382,0)</f>
        <v>0</v>
      </c>
      <c r="BC382" s="146">
        <f>IF(AZ382=3,G382,0)</f>
        <v>0</v>
      </c>
      <c r="BD382" s="146">
        <f>IF(AZ382=4,G382,0)</f>
        <v>0</v>
      </c>
      <c r="BE382" s="146">
        <f>IF(AZ382=5,G382,0)</f>
        <v>0</v>
      </c>
      <c r="CA382" s="170">
        <v>1</v>
      </c>
      <c r="CB382" s="170">
        <v>1</v>
      </c>
      <c r="CZ382" s="146">
        <v>0</v>
      </c>
    </row>
    <row r="383" spans="1:15" ht="12.75">
      <c r="A383" s="177"/>
      <c r="B383" s="179"/>
      <c r="C383" s="229" t="s">
        <v>452</v>
      </c>
      <c r="D383" s="230"/>
      <c r="E383" s="180">
        <v>0</v>
      </c>
      <c r="F383" s="181"/>
      <c r="G383" s="182"/>
      <c r="M383" s="178" t="s">
        <v>452</v>
      </c>
      <c r="O383" s="170"/>
    </row>
    <row r="384" spans="1:15" ht="12.75">
      <c r="A384" s="177"/>
      <c r="B384" s="179"/>
      <c r="C384" s="229" t="s">
        <v>403</v>
      </c>
      <c r="D384" s="230"/>
      <c r="E384" s="180">
        <v>0</v>
      </c>
      <c r="F384" s="181"/>
      <c r="G384" s="182"/>
      <c r="M384" s="178" t="s">
        <v>403</v>
      </c>
      <c r="O384" s="170"/>
    </row>
    <row r="385" spans="1:15" ht="12.75">
      <c r="A385" s="177"/>
      <c r="B385" s="179"/>
      <c r="C385" s="229" t="s">
        <v>89</v>
      </c>
      <c r="D385" s="230"/>
      <c r="E385" s="180">
        <v>0</v>
      </c>
      <c r="F385" s="181"/>
      <c r="G385" s="182"/>
      <c r="M385" s="178" t="s">
        <v>89</v>
      </c>
      <c r="O385" s="170"/>
    </row>
    <row r="386" spans="1:15" ht="22.5">
      <c r="A386" s="177"/>
      <c r="B386" s="179"/>
      <c r="C386" s="229" t="s">
        <v>453</v>
      </c>
      <c r="D386" s="230"/>
      <c r="E386" s="180">
        <v>0</v>
      </c>
      <c r="F386" s="181"/>
      <c r="G386" s="182"/>
      <c r="M386" s="178" t="s">
        <v>453</v>
      </c>
      <c r="O386" s="170"/>
    </row>
    <row r="387" spans="1:15" ht="12.75">
      <c r="A387" s="177"/>
      <c r="B387" s="179"/>
      <c r="C387" s="229" t="s">
        <v>454</v>
      </c>
      <c r="D387" s="230"/>
      <c r="E387" s="180">
        <v>24</v>
      </c>
      <c r="F387" s="181"/>
      <c r="G387" s="182"/>
      <c r="M387" s="178" t="s">
        <v>454</v>
      </c>
      <c r="O387" s="170"/>
    </row>
    <row r="388" spans="1:15" ht="22.5">
      <c r="A388" s="177"/>
      <c r="B388" s="179"/>
      <c r="C388" s="229" t="s">
        <v>455</v>
      </c>
      <c r="D388" s="230"/>
      <c r="E388" s="180">
        <v>20</v>
      </c>
      <c r="F388" s="181"/>
      <c r="G388" s="182"/>
      <c r="M388" s="178" t="s">
        <v>455</v>
      </c>
      <c r="O388" s="170"/>
    </row>
    <row r="389" spans="1:15" ht="12.75">
      <c r="A389" s="177"/>
      <c r="B389" s="179"/>
      <c r="C389" s="229" t="s">
        <v>456</v>
      </c>
      <c r="D389" s="230"/>
      <c r="E389" s="180">
        <v>35</v>
      </c>
      <c r="F389" s="181"/>
      <c r="G389" s="182"/>
      <c r="M389" s="178" t="s">
        <v>456</v>
      </c>
      <c r="O389" s="170"/>
    </row>
    <row r="390" spans="1:15" ht="12.75">
      <c r="A390" s="177"/>
      <c r="B390" s="179"/>
      <c r="C390" s="229" t="s">
        <v>457</v>
      </c>
      <c r="D390" s="230"/>
      <c r="E390" s="180">
        <v>50</v>
      </c>
      <c r="F390" s="181"/>
      <c r="G390" s="182"/>
      <c r="M390" s="178" t="s">
        <v>457</v>
      </c>
      <c r="O390" s="170"/>
    </row>
    <row r="391" spans="1:57" ht="12.75">
      <c r="A391" s="183"/>
      <c r="B391" s="184" t="s">
        <v>76</v>
      </c>
      <c r="C391" s="185" t="str">
        <f>CONCATENATE(B358," ",C358)</f>
        <v>95 Dokončovací konstrukce na pozemních stavbách</v>
      </c>
      <c r="D391" s="186"/>
      <c r="E391" s="187"/>
      <c r="F391" s="188"/>
      <c r="G391" s="189">
        <f>SUM(G358:G390)</f>
        <v>0</v>
      </c>
      <c r="O391" s="170">
        <v>4</v>
      </c>
      <c r="BA391" s="190">
        <f>SUM(BA358:BA390)</f>
        <v>0</v>
      </c>
      <c r="BB391" s="190">
        <f>SUM(BB358:BB390)</f>
        <v>0</v>
      </c>
      <c r="BC391" s="190">
        <f>SUM(BC358:BC390)</f>
        <v>0</v>
      </c>
      <c r="BD391" s="190">
        <f>SUM(BD358:BD390)</f>
        <v>0</v>
      </c>
      <c r="BE391" s="190">
        <f>SUM(BE358:BE390)</f>
        <v>0</v>
      </c>
    </row>
    <row r="392" spans="1:15" ht="12.75">
      <c r="A392" s="163" t="s">
        <v>72</v>
      </c>
      <c r="B392" s="164" t="s">
        <v>458</v>
      </c>
      <c r="C392" s="165" t="s">
        <v>459</v>
      </c>
      <c r="D392" s="166"/>
      <c r="E392" s="167"/>
      <c r="F392" s="167"/>
      <c r="G392" s="168"/>
      <c r="H392" s="169"/>
      <c r="I392" s="169"/>
      <c r="O392" s="170">
        <v>1</v>
      </c>
    </row>
    <row r="393" spans="1:104" ht="12.75">
      <c r="A393" s="171">
        <v>83</v>
      </c>
      <c r="B393" s="172" t="s">
        <v>460</v>
      </c>
      <c r="C393" s="173" t="s">
        <v>461</v>
      </c>
      <c r="D393" s="174" t="s">
        <v>95</v>
      </c>
      <c r="E393" s="175">
        <v>1.38</v>
      </c>
      <c r="F393" s="175">
        <v>0</v>
      </c>
      <c r="G393" s="176">
        <f>E393*F393</f>
        <v>0</v>
      </c>
      <c r="O393" s="170">
        <v>2</v>
      </c>
      <c r="AA393" s="146">
        <v>1</v>
      </c>
      <c r="AB393" s="146">
        <v>1</v>
      </c>
      <c r="AC393" s="146">
        <v>1</v>
      </c>
      <c r="AZ393" s="146">
        <v>1</v>
      </c>
      <c r="BA393" s="146">
        <f>IF(AZ393=1,G393,0)</f>
        <v>0</v>
      </c>
      <c r="BB393" s="146">
        <f>IF(AZ393=2,G393,0)</f>
        <v>0</v>
      </c>
      <c r="BC393" s="146">
        <f>IF(AZ393=3,G393,0)</f>
        <v>0</v>
      </c>
      <c r="BD393" s="146">
        <f>IF(AZ393=4,G393,0)</f>
        <v>0</v>
      </c>
      <c r="BE393" s="146">
        <f>IF(AZ393=5,G393,0)</f>
        <v>0</v>
      </c>
      <c r="CA393" s="170">
        <v>1</v>
      </c>
      <c r="CB393" s="170">
        <v>1</v>
      </c>
      <c r="CZ393" s="146">
        <v>0</v>
      </c>
    </row>
    <row r="394" spans="1:15" ht="12.75">
      <c r="A394" s="177"/>
      <c r="B394" s="179"/>
      <c r="C394" s="229" t="s">
        <v>403</v>
      </c>
      <c r="D394" s="230"/>
      <c r="E394" s="180">
        <v>0</v>
      </c>
      <c r="F394" s="181"/>
      <c r="G394" s="182"/>
      <c r="M394" s="178" t="s">
        <v>403</v>
      </c>
      <c r="O394" s="170"/>
    </row>
    <row r="395" spans="1:15" ht="12.75">
      <c r="A395" s="177"/>
      <c r="B395" s="179"/>
      <c r="C395" s="229" t="s">
        <v>89</v>
      </c>
      <c r="D395" s="230"/>
      <c r="E395" s="180">
        <v>0</v>
      </c>
      <c r="F395" s="181"/>
      <c r="G395" s="182"/>
      <c r="M395" s="178" t="s">
        <v>89</v>
      </c>
      <c r="O395" s="170"/>
    </row>
    <row r="396" spans="1:15" ht="12.75">
      <c r="A396" s="177"/>
      <c r="B396" s="179"/>
      <c r="C396" s="229" t="s">
        <v>462</v>
      </c>
      <c r="D396" s="230"/>
      <c r="E396" s="180">
        <v>0</v>
      </c>
      <c r="F396" s="181"/>
      <c r="G396" s="182"/>
      <c r="M396" s="178" t="s">
        <v>462</v>
      </c>
      <c r="O396" s="170"/>
    </row>
    <row r="397" spans="1:15" ht="12.75">
      <c r="A397" s="177"/>
      <c r="B397" s="179"/>
      <c r="C397" s="229" t="s">
        <v>463</v>
      </c>
      <c r="D397" s="230"/>
      <c r="E397" s="180">
        <v>1.08</v>
      </c>
      <c r="F397" s="181"/>
      <c r="G397" s="182"/>
      <c r="M397" s="178" t="s">
        <v>463</v>
      </c>
      <c r="O397" s="170"/>
    </row>
    <row r="398" spans="1:15" ht="12.75">
      <c r="A398" s="177"/>
      <c r="B398" s="179"/>
      <c r="C398" s="229" t="s">
        <v>464</v>
      </c>
      <c r="D398" s="230"/>
      <c r="E398" s="180">
        <v>0.3</v>
      </c>
      <c r="F398" s="181"/>
      <c r="G398" s="182"/>
      <c r="M398" s="178" t="s">
        <v>464</v>
      </c>
      <c r="O398" s="170"/>
    </row>
    <row r="399" spans="1:104" ht="12.75">
      <c r="A399" s="171">
        <v>84</v>
      </c>
      <c r="B399" s="172" t="s">
        <v>465</v>
      </c>
      <c r="C399" s="173" t="s">
        <v>466</v>
      </c>
      <c r="D399" s="174" t="s">
        <v>95</v>
      </c>
      <c r="E399" s="175">
        <v>1.38</v>
      </c>
      <c r="F399" s="175">
        <v>0</v>
      </c>
      <c r="G399" s="176">
        <f>E399*F399</f>
        <v>0</v>
      </c>
      <c r="O399" s="170">
        <v>2</v>
      </c>
      <c r="AA399" s="146">
        <v>1</v>
      </c>
      <c r="AB399" s="146">
        <v>1</v>
      </c>
      <c r="AC399" s="146">
        <v>1</v>
      </c>
      <c r="AZ399" s="146">
        <v>1</v>
      </c>
      <c r="BA399" s="146">
        <f>IF(AZ399=1,G399,0)</f>
        <v>0</v>
      </c>
      <c r="BB399" s="146">
        <f>IF(AZ399=2,G399,0)</f>
        <v>0</v>
      </c>
      <c r="BC399" s="146">
        <f>IF(AZ399=3,G399,0)</f>
        <v>0</v>
      </c>
      <c r="BD399" s="146">
        <f>IF(AZ399=4,G399,0)</f>
        <v>0</v>
      </c>
      <c r="BE399" s="146">
        <f>IF(AZ399=5,G399,0)</f>
        <v>0</v>
      </c>
      <c r="CA399" s="170">
        <v>1</v>
      </c>
      <c r="CB399" s="170">
        <v>1</v>
      </c>
      <c r="CZ399" s="146">
        <v>0</v>
      </c>
    </row>
    <row r="400" spans="1:15" ht="12.75">
      <c r="A400" s="177"/>
      <c r="B400" s="179"/>
      <c r="C400" s="229" t="s">
        <v>403</v>
      </c>
      <c r="D400" s="230"/>
      <c r="E400" s="180">
        <v>0</v>
      </c>
      <c r="F400" s="181"/>
      <c r="G400" s="182"/>
      <c r="M400" s="178" t="s">
        <v>403</v>
      </c>
      <c r="O400" s="170"/>
    </row>
    <row r="401" spans="1:15" ht="12.75">
      <c r="A401" s="177"/>
      <c r="B401" s="179"/>
      <c r="C401" s="229" t="s">
        <v>89</v>
      </c>
      <c r="D401" s="230"/>
      <c r="E401" s="180">
        <v>0</v>
      </c>
      <c r="F401" s="181"/>
      <c r="G401" s="182"/>
      <c r="M401" s="178" t="s">
        <v>89</v>
      </c>
      <c r="O401" s="170"/>
    </row>
    <row r="402" spans="1:15" ht="12.75">
      <c r="A402" s="177"/>
      <c r="B402" s="179"/>
      <c r="C402" s="229" t="s">
        <v>462</v>
      </c>
      <c r="D402" s="230"/>
      <c r="E402" s="180">
        <v>0</v>
      </c>
      <c r="F402" s="181"/>
      <c r="G402" s="182"/>
      <c r="M402" s="178" t="s">
        <v>462</v>
      </c>
      <c r="O402" s="170"/>
    </row>
    <row r="403" spans="1:15" ht="12.75">
      <c r="A403" s="177"/>
      <c r="B403" s="179"/>
      <c r="C403" s="229" t="s">
        <v>463</v>
      </c>
      <c r="D403" s="230"/>
      <c r="E403" s="180">
        <v>1.08</v>
      </c>
      <c r="F403" s="181"/>
      <c r="G403" s="182"/>
      <c r="M403" s="178" t="s">
        <v>463</v>
      </c>
      <c r="O403" s="170"/>
    </row>
    <row r="404" spans="1:15" ht="12.75">
      <c r="A404" s="177"/>
      <c r="B404" s="179"/>
      <c r="C404" s="229" t="s">
        <v>464</v>
      </c>
      <c r="D404" s="230"/>
      <c r="E404" s="180">
        <v>0.3</v>
      </c>
      <c r="F404" s="181"/>
      <c r="G404" s="182"/>
      <c r="M404" s="178" t="s">
        <v>464</v>
      </c>
      <c r="O404" s="170"/>
    </row>
    <row r="405" spans="1:104" ht="12.75">
      <c r="A405" s="171">
        <v>85</v>
      </c>
      <c r="B405" s="172" t="s">
        <v>467</v>
      </c>
      <c r="C405" s="173" t="s">
        <v>468</v>
      </c>
      <c r="D405" s="174" t="s">
        <v>165</v>
      </c>
      <c r="E405" s="175">
        <v>4.275</v>
      </c>
      <c r="F405" s="175">
        <v>0</v>
      </c>
      <c r="G405" s="176">
        <f>E405*F405</f>
        <v>0</v>
      </c>
      <c r="O405" s="170">
        <v>2</v>
      </c>
      <c r="AA405" s="146">
        <v>1</v>
      </c>
      <c r="AB405" s="146">
        <v>1</v>
      </c>
      <c r="AC405" s="146">
        <v>1</v>
      </c>
      <c r="AZ405" s="146">
        <v>1</v>
      </c>
      <c r="BA405" s="146">
        <f>IF(AZ405=1,G405,0)</f>
        <v>0</v>
      </c>
      <c r="BB405" s="146">
        <f>IF(AZ405=2,G405,0)</f>
        <v>0</v>
      </c>
      <c r="BC405" s="146">
        <f>IF(AZ405=3,G405,0)</f>
        <v>0</v>
      </c>
      <c r="BD405" s="146">
        <f>IF(AZ405=4,G405,0)</f>
        <v>0</v>
      </c>
      <c r="BE405" s="146">
        <f>IF(AZ405=5,G405,0)</f>
        <v>0</v>
      </c>
      <c r="CA405" s="170">
        <v>1</v>
      </c>
      <c r="CB405" s="170">
        <v>1</v>
      </c>
      <c r="CZ405" s="146">
        <v>0</v>
      </c>
    </row>
    <row r="406" spans="1:15" ht="12.75">
      <c r="A406" s="177"/>
      <c r="B406" s="179"/>
      <c r="C406" s="229" t="s">
        <v>88</v>
      </c>
      <c r="D406" s="230"/>
      <c r="E406" s="180">
        <v>0</v>
      </c>
      <c r="F406" s="181"/>
      <c r="G406" s="182"/>
      <c r="M406" s="178" t="s">
        <v>88</v>
      </c>
      <c r="O406" s="170"/>
    </row>
    <row r="407" spans="1:15" ht="12.75">
      <c r="A407" s="177"/>
      <c r="B407" s="179"/>
      <c r="C407" s="229" t="s">
        <v>89</v>
      </c>
      <c r="D407" s="230"/>
      <c r="E407" s="180">
        <v>0</v>
      </c>
      <c r="F407" s="181"/>
      <c r="G407" s="182"/>
      <c r="M407" s="178" t="s">
        <v>89</v>
      </c>
      <c r="O407" s="170"/>
    </row>
    <row r="408" spans="1:15" ht="12.75">
      <c r="A408" s="177"/>
      <c r="B408" s="179"/>
      <c r="C408" s="229" t="s">
        <v>99</v>
      </c>
      <c r="D408" s="230"/>
      <c r="E408" s="180">
        <v>0</v>
      </c>
      <c r="F408" s="181"/>
      <c r="G408" s="182"/>
      <c r="M408" s="178" t="s">
        <v>99</v>
      </c>
      <c r="O408" s="170"/>
    </row>
    <row r="409" spans="1:15" ht="12.75">
      <c r="A409" s="177"/>
      <c r="B409" s="179"/>
      <c r="C409" s="229" t="s">
        <v>469</v>
      </c>
      <c r="D409" s="230"/>
      <c r="E409" s="180">
        <v>4.275</v>
      </c>
      <c r="F409" s="181"/>
      <c r="G409" s="182"/>
      <c r="M409" s="178" t="s">
        <v>469</v>
      </c>
      <c r="O409" s="170"/>
    </row>
    <row r="410" spans="1:104" ht="12.75">
      <c r="A410" s="171">
        <v>86</v>
      </c>
      <c r="B410" s="172" t="s">
        <v>470</v>
      </c>
      <c r="C410" s="173" t="s">
        <v>471</v>
      </c>
      <c r="D410" s="174" t="s">
        <v>114</v>
      </c>
      <c r="E410" s="175">
        <v>2.9919</v>
      </c>
      <c r="F410" s="175">
        <v>0</v>
      </c>
      <c r="G410" s="176">
        <f>E410*F410</f>
        <v>0</v>
      </c>
      <c r="O410" s="170">
        <v>2</v>
      </c>
      <c r="AA410" s="146">
        <v>1</v>
      </c>
      <c r="AB410" s="146">
        <v>1</v>
      </c>
      <c r="AC410" s="146">
        <v>1</v>
      </c>
      <c r="AZ410" s="146">
        <v>1</v>
      </c>
      <c r="BA410" s="146">
        <f>IF(AZ410=1,G410,0)</f>
        <v>0</v>
      </c>
      <c r="BB410" s="146">
        <f>IF(AZ410=2,G410,0)</f>
        <v>0</v>
      </c>
      <c r="BC410" s="146">
        <f>IF(AZ410=3,G410,0)</f>
        <v>0</v>
      </c>
      <c r="BD410" s="146">
        <f>IF(AZ410=4,G410,0)</f>
        <v>0</v>
      </c>
      <c r="BE410" s="146">
        <f>IF(AZ410=5,G410,0)</f>
        <v>0</v>
      </c>
      <c r="CA410" s="170">
        <v>1</v>
      </c>
      <c r="CB410" s="170">
        <v>1</v>
      </c>
      <c r="CZ410" s="146">
        <v>0</v>
      </c>
    </row>
    <row r="411" spans="1:15" ht="12.75">
      <c r="A411" s="177"/>
      <c r="B411" s="179"/>
      <c r="C411" s="229" t="s">
        <v>88</v>
      </c>
      <c r="D411" s="230"/>
      <c r="E411" s="180">
        <v>0</v>
      </c>
      <c r="F411" s="181"/>
      <c r="G411" s="182"/>
      <c r="M411" s="178" t="s">
        <v>88</v>
      </c>
      <c r="O411" s="170"/>
    </row>
    <row r="412" spans="1:15" ht="12.75">
      <c r="A412" s="177"/>
      <c r="B412" s="179"/>
      <c r="C412" s="229" t="s">
        <v>89</v>
      </c>
      <c r="D412" s="230"/>
      <c r="E412" s="180">
        <v>0</v>
      </c>
      <c r="F412" s="181"/>
      <c r="G412" s="182"/>
      <c r="M412" s="178" t="s">
        <v>89</v>
      </c>
      <c r="O412" s="170"/>
    </row>
    <row r="413" spans="1:15" ht="12.75">
      <c r="A413" s="177"/>
      <c r="B413" s="179"/>
      <c r="C413" s="229" t="s">
        <v>99</v>
      </c>
      <c r="D413" s="230"/>
      <c r="E413" s="180">
        <v>0</v>
      </c>
      <c r="F413" s="181"/>
      <c r="G413" s="182"/>
      <c r="M413" s="178" t="s">
        <v>99</v>
      </c>
      <c r="O413" s="170"/>
    </row>
    <row r="414" spans="1:15" ht="22.5">
      <c r="A414" s="177"/>
      <c r="B414" s="179"/>
      <c r="C414" s="229" t="s">
        <v>472</v>
      </c>
      <c r="D414" s="230"/>
      <c r="E414" s="180">
        <v>0.9075</v>
      </c>
      <c r="F414" s="181"/>
      <c r="G414" s="182"/>
      <c r="M414" s="178" t="s">
        <v>472</v>
      </c>
      <c r="O414" s="170"/>
    </row>
    <row r="415" spans="1:15" ht="12.75">
      <c r="A415" s="177"/>
      <c r="B415" s="179"/>
      <c r="C415" s="229" t="s">
        <v>105</v>
      </c>
      <c r="D415" s="230"/>
      <c r="E415" s="180">
        <v>0</v>
      </c>
      <c r="F415" s="181"/>
      <c r="G415" s="182"/>
      <c r="M415" s="178" t="s">
        <v>105</v>
      </c>
      <c r="O415" s="170"/>
    </row>
    <row r="416" spans="1:15" ht="12.75">
      <c r="A416" s="177"/>
      <c r="B416" s="179"/>
      <c r="C416" s="229" t="s">
        <v>473</v>
      </c>
      <c r="D416" s="230"/>
      <c r="E416" s="180">
        <v>2.0844</v>
      </c>
      <c r="F416" s="181"/>
      <c r="G416" s="182"/>
      <c r="M416" s="178" t="s">
        <v>473</v>
      </c>
      <c r="O416" s="170"/>
    </row>
    <row r="417" spans="1:104" ht="12.75">
      <c r="A417" s="171">
        <v>87</v>
      </c>
      <c r="B417" s="172" t="s">
        <v>474</v>
      </c>
      <c r="C417" s="173" t="s">
        <v>475</v>
      </c>
      <c r="D417" s="174" t="s">
        <v>114</v>
      </c>
      <c r="E417" s="175">
        <v>69.8558</v>
      </c>
      <c r="F417" s="175">
        <v>0</v>
      </c>
      <c r="G417" s="176">
        <f>E417*F417</f>
        <v>0</v>
      </c>
      <c r="O417" s="170">
        <v>2</v>
      </c>
      <c r="AA417" s="146">
        <v>1</v>
      </c>
      <c r="AB417" s="146">
        <v>1</v>
      </c>
      <c r="AC417" s="146">
        <v>1</v>
      </c>
      <c r="AZ417" s="146">
        <v>1</v>
      </c>
      <c r="BA417" s="146">
        <f>IF(AZ417=1,G417,0)</f>
        <v>0</v>
      </c>
      <c r="BB417" s="146">
        <f>IF(AZ417=2,G417,0)</f>
        <v>0</v>
      </c>
      <c r="BC417" s="146">
        <f>IF(AZ417=3,G417,0)</f>
        <v>0</v>
      </c>
      <c r="BD417" s="146">
        <f>IF(AZ417=4,G417,0)</f>
        <v>0</v>
      </c>
      <c r="BE417" s="146">
        <f>IF(AZ417=5,G417,0)</f>
        <v>0</v>
      </c>
      <c r="CA417" s="170">
        <v>1</v>
      </c>
      <c r="CB417" s="170">
        <v>1</v>
      </c>
      <c r="CZ417" s="146">
        <v>0</v>
      </c>
    </row>
    <row r="418" spans="1:15" ht="12.75">
      <c r="A418" s="177"/>
      <c r="B418" s="179"/>
      <c r="C418" s="229" t="s">
        <v>89</v>
      </c>
      <c r="D418" s="230"/>
      <c r="E418" s="180">
        <v>0</v>
      </c>
      <c r="F418" s="181"/>
      <c r="G418" s="182"/>
      <c r="M418" s="178" t="s">
        <v>89</v>
      </c>
      <c r="O418" s="170"/>
    </row>
    <row r="419" spans="1:15" ht="12.75">
      <c r="A419" s="177"/>
      <c r="B419" s="179"/>
      <c r="C419" s="229" t="s">
        <v>476</v>
      </c>
      <c r="D419" s="230"/>
      <c r="E419" s="180">
        <v>0</v>
      </c>
      <c r="F419" s="181"/>
      <c r="G419" s="182"/>
      <c r="M419" s="178" t="s">
        <v>476</v>
      </c>
      <c r="O419" s="170"/>
    </row>
    <row r="420" spans="1:15" ht="12.75">
      <c r="A420" s="177"/>
      <c r="B420" s="179"/>
      <c r="C420" s="229" t="s">
        <v>477</v>
      </c>
      <c r="D420" s="230"/>
      <c r="E420" s="180">
        <v>0</v>
      </c>
      <c r="F420" s="181"/>
      <c r="G420" s="182"/>
      <c r="M420" s="178" t="s">
        <v>477</v>
      </c>
      <c r="O420" s="170"/>
    </row>
    <row r="421" spans="1:15" ht="12.75">
      <c r="A421" s="177"/>
      <c r="B421" s="179"/>
      <c r="C421" s="229" t="s">
        <v>478</v>
      </c>
      <c r="D421" s="230"/>
      <c r="E421" s="180">
        <v>57.7936</v>
      </c>
      <c r="F421" s="181"/>
      <c r="G421" s="182"/>
      <c r="M421" s="178" t="s">
        <v>478</v>
      </c>
      <c r="O421" s="170"/>
    </row>
    <row r="422" spans="1:15" ht="12.75">
      <c r="A422" s="177"/>
      <c r="B422" s="179"/>
      <c r="C422" s="229" t="s">
        <v>479</v>
      </c>
      <c r="D422" s="230"/>
      <c r="E422" s="180">
        <v>0</v>
      </c>
      <c r="F422" s="181"/>
      <c r="G422" s="182"/>
      <c r="M422" s="178" t="s">
        <v>479</v>
      </c>
      <c r="O422" s="170"/>
    </row>
    <row r="423" spans="1:15" ht="12.75">
      <c r="A423" s="177"/>
      <c r="B423" s="179"/>
      <c r="C423" s="229" t="s">
        <v>480</v>
      </c>
      <c r="D423" s="230"/>
      <c r="E423" s="180">
        <v>12.0622</v>
      </c>
      <c r="F423" s="181"/>
      <c r="G423" s="182"/>
      <c r="M423" s="178" t="s">
        <v>480</v>
      </c>
      <c r="O423" s="170"/>
    </row>
    <row r="424" spans="1:104" ht="12.75">
      <c r="A424" s="171">
        <v>88</v>
      </c>
      <c r="B424" s="172" t="s">
        <v>481</v>
      </c>
      <c r="C424" s="173" t="s">
        <v>482</v>
      </c>
      <c r="D424" s="174" t="s">
        <v>95</v>
      </c>
      <c r="E424" s="175">
        <v>11.132</v>
      </c>
      <c r="F424" s="175">
        <v>0</v>
      </c>
      <c r="G424" s="176">
        <f>E424*F424</f>
        <v>0</v>
      </c>
      <c r="O424" s="170">
        <v>2</v>
      </c>
      <c r="AA424" s="146">
        <v>1</v>
      </c>
      <c r="AB424" s="146">
        <v>1</v>
      </c>
      <c r="AC424" s="146">
        <v>1</v>
      </c>
      <c r="AZ424" s="146">
        <v>1</v>
      </c>
      <c r="BA424" s="146">
        <f>IF(AZ424=1,G424,0)</f>
        <v>0</v>
      </c>
      <c r="BB424" s="146">
        <f>IF(AZ424=2,G424,0)</f>
        <v>0</v>
      </c>
      <c r="BC424" s="146">
        <f>IF(AZ424=3,G424,0)</f>
        <v>0</v>
      </c>
      <c r="BD424" s="146">
        <f>IF(AZ424=4,G424,0)</f>
        <v>0</v>
      </c>
      <c r="BE424" s="146">
        <f>IF(AZ424=5,G424,0)</f>
        <v>0</v>
      </c>
      <c r="CA424" s="170">
        <v>1</v>
      </c>
      <c r="CB424" s="170">
        <v>1</v>
      </c>
      <c r="CZ424" s="146">
        <v>0</v>
      </c>
    </row>
    <row r="425" spans="1:15" ht="12.75">
      <c r="A425" s="177"/>
      <c r="B425" s="179"/>
      <c r="C425" s="229" t="s">
        <v>159</v>
      </c>
      <c r="D425" s="230"/>
      <c r="E425" s="180">
        <v>0</v>
      </c>
      <c r="F425" s="181"/>
      <c r="G425" s="182"/>
      <c r="M425" s="178" t="s">
        <v>159</v>
      </c>
      <c r="O425" s="170"/>
    </row>
    <row r="426" spans="1:15" ht="12.75">
      <c r="A426" s="177"/>
      <c r="B426" s="179"/>
      <c r="C426" s="229" t="s">
        <v>89</v>
      </c>
      <c r="D426" s="230"/>
      <c r="E426" s="180">
        <v>0</v>
      </c>
      <c r="F426" s="181"/>
      <c r="G426" s="182"/>
      <c r="M426" s="178" t="s">
        <v>89</v>
      </c>
      <c r="O426" s="170"/>
    </row>
    <row r="427" spans="1:15" ht="12.75">
      <c r="A427" s="177"/>
      <c r="B427" s="179"/>
      <c r="C427" s="229" t="s">
        <v>483</v>
      </c>
      <c r="D427" s="230"/>
      <c r="E427" s="180">
        <v>0</v>
      </c>
      <c r="F427" s="181"/>
      <c r="G427" s="182"/>
      <c r="M427" s="178" t="s">
        <v>483</v>
      </c>
      <c r="O427" s="170"/>
    </row>
    <row r="428" spans="1:15" ht="12.75">
      <c r="A428" s="177"/>
      <c r="B428" s="179"/>
      <c r="C428" s="229" t="s">
        <v>484</v>
      </c>
      <c r="D428" s="230"/>
      <c r="E428" s="180">
        <v>11.132</v>
      </c>
      <c r="F428" s="181"/>
      <c r="G428" s="182"/>
      <c r="M428" s="178" t="s">
        <v>484</v>
      </c>
      <c r="O428" s="170"/>
    </row>
    <row r="429" spans="1:104" ht="12.75">
      <c r="A429" s="171">
        <v>89</v>
      </c>
      <c r="B429" s="172" t="s">
        <v>485</v>
      </c>
      <c r="C429" s="173" t="s">
        <v>486</v>
      </c>
      <c r="D429" s="174" t="s">
        <v>87</v>
      </c>
      <c r="E429" s="175">
        <v>4</v>
      </c>
      <c r="F429" s="175">
        <v>0</v>
      </c>
      <c r="G429" s="176">
        <f>E429*F429</f>
        <v>0</v>
      </c>
      <c r="O429" s="170">
        <v>2</v>
      </c>
      <c r="AA429" s="146">
        <v>1</v>
      </c>
      <c r="AB429" s="146">
        <v>1</v>
      </c>
      <c r="AC429" s="146">
        <v>1</v>
      </c>
      <c r="AZ429" s="146">
        <v>1</v>
      </c>
      <c r="BA429" s="146">
        <f>IF(AZ429=1,G429,0)</f>
        <v>0</v>
      </c>
      <c r="BB429" s="146">
        <f>IF(AZ429=2,G429,0)</f>
        <v>0</v>
      </c>
      <c r="BC429" s="146">
        <f>IF(AZ429=3,G429,0)</f>
        <v>0</v>
      </c>
      <c r="BD429" s="146">
        <f>IF(AZ429=4,G429,0)</f>
        <v>0</v>
      </c>
      <c r="BE429" s="146">
        <f>IF(AZ429=5,G429,0)</f>
        <v>0</v>
      </c>
      <c r="CA429" s="170">
        <v>1</v>
      </c>
      <c r="CB429" s="170">
        <v>1</v>
      </c>
      <c r="CZ429" s="146">
        <v>0</v>
      </c>
    </row>
    <row r="430" spans="1:15" ht="12.75">
      <c r="A430" s="177"/>
      <c r="B430" s="179"/>
      <c r="C430" s="229" t="s">
        <v>88</v>
      </c>
      <c r="D430" s="230"/>
      <c r="E430" s="180">
        <v>0</v>
      </c>
      <c r="F430" s="181"/>
      <c r="G430" s="182"/>
      <c r="M430" s="178" t="s">
        <v>88</v>
      </c>
      <c r="O430" s="170"/>
    </row>
    <row r="431" spans="1:15" ht="12.75">
      <c r="A431" s="177"/>
      <c r="B431" s="179"/>
      <c r="C431" s="229" t="s">
        <v>89</v>
      </c>
      <c r="D431" s="230"/>
      <c r="E431" s="180">
        <v>0</v>
      </c>
      <c r="F431" s="181"/>
      <c r="G431" s="182"/>
      <c r="M431" s="178" t="s">
        <v>89</v>
      </c>
      <c r="O431" s="170"/>
    </row>
    <row r="432" spans="1:15" ht="12.75">
      <c r="A432" s="177"/>
      <c r="B432" s="179"/>
      <c r="C432" s="229" t="s">
        <v>487</v>
      </c>
      <c r="D432" s="230"/>
      <c r="E432" s="180">
        <v>4</v>
      </c>
      <c r="F432" s="181"/>
      <c r="G432" s="182"/>
      <c r="M432" s="178" t="s">
        <v>487</v>
      </c>
      <c r="O432" s="170"/>
    </row>
    <row r="433" spans="1:104" ht="12.75">
      <c r="A433" s="171">
        <v>90</v>
      </c>
      <c r="B433" s="172" t="s">
        <v>488</v>
      </c>
      <c r="C433" s="173" t="s">
        <v>489</v>
      </c>
      <c r="D433" s="174" t="s">
        <v>95</v>
      </c>
      <c r="E433" s="175">
        <v>1.5488</v>
      </c>
      <c r="F433" s="175">
        <v>0</v>
      </c>
      <c r="G433" s="176">
        <f>E433*F433</f>
        <v>0</v>
      </c>
      <c r="O433" s="170">
        <v>2</v>
      </c>
      <c r="AA433" s="146">
        <v>1</v>
      </c>
      <c r="AB433" s="146">
        <v>1</v>
      </c>
      <c r="AC433" s="146">
        <v>1</v>
      </c>
      <c r="AZ433" s="146">
        <v>1</v>
      </c>
      <c r="BA433" s="146">
        <f>IF(AZ433=1,G433,0)</f>
        <v>0</v>
      </c>
      <c r="BB433" s="146">
        <f>IF(AZ433=2,G433,0)</f>
        <v>0</v>
      </c>
      <c r="BC433" s="146">
        <f>IF(AZ433=3,G433,0)</f>
        <v>0</v>
      </c>
      <c r="BD433" s="146">
        <f>IF(AZ433=4,G433,0)</f>
        <v>0</v>
      </c>
      <c r="BE433" s="146">
        <f>IF(AZ433=5,G433,0)</f>
        <v>0</v>
      </c>
      <c r="CA433" s="170">
        <v>1</v>
      </c>
      <c r="CB433" s="170">
        <v>1</v>
      </c>
      <c r="CZ433" s="146">
        <v>0</v>
      </c>
    </row>
    <row r="434" spans="1:15" ht="12.75">
      <c r="A434" s="177"/>
      <c r="B434" s="179"/>
      <c r="C434" s="229" t="s">
        <v>88</v>
      </c>
      <c r="D434" s="230"/>
      <c r="E434" s="180">
        <v>0</v>
      </c>
      <c r="F434" s="181"/>
      <c r="G434" s="182"/>
      <c r="M434" s="178" t="s">
        <v>88</v>
      </c>
      <c r="O434" s="170"/>
    </row>
    <row r="435" spans="1:15" ht="12.75">
      <c r="A435" s="177"/>
      <c r="B435" s="179"/>
      <c r="C435" s="229" t="s">
        <v>89</v>
      </c>
      <c r="D435" s="230"/>
      <c r="E435" s="180">
        <v>0</v>
      </c>
      <c r="F435" s="181"/>
      <c r="G435" s="182"/>
      <c r="M435" s="178" t="s">
        <v>89</v>
      </c>
      <c r="O435" s="170"/>
    </row>
    <row r="436" spans="1:15" ht="22.5">
      <c r="A436" s="177"/>
      <c r="B436" s="179"/>
      <c r="C436" s="229" t="s">
        <v>490</v>
      </c>
      <c r="D436" s="230"/>
      <c r="E436" s="180">
        <v>1.5488</v>
      </c>
      <c r="F436" s="181"/>
      <c r="G436" s="182"/>
      <c r="M436" s="178" t="s">
        <v>490</v>
      </c>
      <c r="O436" s="170"/>
    </row>
    <row r="437" spans="1:104" ht="12.75">
      <c r="A437" s="171">
        <v>91</v>
      </c>
      <c r="B437" s="172" t="s">
        <v>491</v>
      </c>
      <c r="C437" s="173" t="s">
        <v>492</v>
      </c>
      <c r="D437" s="174" t="s">
        <v>87</v>
      </c>
      <c r="E437" s="175">
        <v>6</v>
      </c>
      <c r="F437" s="175">
        <v>0</v>
      </c>
      <c r="G437" s="176">
        <f>E437*F437</f>
        <v>0</v>
      </c>
      <c r="O437" s="170">
        <v>2</v>
      </c>
      <c r="AA437" s="146">
        <v>1</v>
      </c>
      <c r="AB437" s="146">
        <v>1</v>
      </c>
      <c r="AC437" s="146">
        <v>1</v>
      </c>
      <c r="AZ437" s="146">
        <v>1</v>
      </c>
      <c r="BA437" s="146">
        <f>IF(AZ437=1,G437,0)</f>
        <v>0</v>
      </c>
      <c r="BB437" s="146">
        <f>IF(AZ437=2,G437,0)</f>
        <v>0</v>
      </c>
      <c r="BC437" s="146">
        <f>IF(AZ437=3,G437,0)</f>
        <v>0</v>
      </c>
      <c r="BD437" s="146">
        <f>IF(AZ437=4,G437,0)</f>
        <v>0</v>
      </c>
      <c r="BE437" s="146">
        <f>IF(AZ437=5,G437,0)</f>
        <v>0</v>
      </c>
      <c r="CA437" s="170">
        <v>1</v>
      </c>
      <c r="CB437" s="170">
        <v>1</v>
      </c>
      <c r="CZ437" s="146">
        <v>0</v>
      </c>
    </row>
    <row r="438" spans="1:15" ht="12.75">
      <c r="A438" s="177"/>
      <c r="B438" s="179"/>
      <c r="C438" s="229" t="s">
        <v>403</v>
      </c>
      <c r="D438" s="230"/>
      <c r="E438" s="180">
        <v>0</v>
      </c>
      <c r="F438" s="181"/>
      <c r="G438" s="182"/>
      <c r="M438" s="178" t="s">
        <v>403</v>
      </c>
      <c r="O438" s="170"/>
    </row>
    <row r="439" spans="1:15" ht="12.75">
      <c r="A439" s="177"/>
      <c r="B439" s="179"/>
      <c r="C439" s="229" t="s">
        <v>89</v>
      </c>
      <c r="D439" s="230"/>
      <c r="E439" s="180">
        <v>0</v>
      </c>
      <c r="F439" s="181"/>
      <c r="G439" s="182"/>
      <c r="M439" s="178" t="s">
        <v>89</v>
      </c>
      <c r="O439" s="170"/>
    </row>
    <row r="440" spans="1:15" ht="12.75">
      <c r="A440" s="177"/>
      <c r="B440" s="179"/>
      <c r="C440" s="229" t="s">
        <v>493</v>
      </c>
      <c r="D440" s="230"/>
      <c r="E440" s="180">
        <v>6</v>
      </c>
      <c r="F440" s="181"/>
      <c r="G440" s="182"/>
      <c r="M440" s="178" t="s">
        <v>493</v>
      </c>
      <c r="O440" s="170"/>
    </row>
    <row r="441" spans="1:104" ht="12.75">
      <c r="A441" s="171">
        <v>92</v>
      </c>
      <c r="B441" s="172" t="s">
        <v>494</v>
      </c>
      <c r="C441" s="173" t="s">
        <v>495</v>
      </c>
      <c r="D441" s="174" t="s">
        <v>95</v>
      </c>
      <c r="E441" s="175">
        <v>4.3821</v>
      </c>
      <c r="F441" s="175">
        <v>0</v>
      </c>
      <c r="G441" s="176">
        <f>E441*F441</f>
        <v>0</v>
      </c>
      <c r="O441" s="170">
        <v>2</v>
      </c>
      <c r="AA441" s="146">
        <v>1</v>
      </c>
      <c r="AB441" s="146">
        <v>1</v>
      </c>
      <c r="AC441" s="146">
        <v>1</v>
      </c>
      <c r="AZ441" s="146">
        <v>1</v>
      </c>
      <c r="BA441" s="146">
        <f>IF(AZ441=1,G441,0)</f>
        <v>0</v>
      </c>
      <c r="BB441" s="146">
        <f>IF(AZ441=2,G441,0)</f>
        <v>0</v>
      </c>
      <c r="BC441" s="146">
        <f>IF(AZ441=3,G441,0)</f>
        <v>0</v>
      </c>
      <c r="BD441" s="146">
        <f>IF(AZ441=4,G441,0)</f>
        <v>0</v>
      </c>
      <c r="BE441" s="146">
        <f>IF(AZ441=5,G441,0)</f>
        <v>0</v>
      </c>
      <c r="CA441" s="170">
        <v>1</v>
      </c>
      <c r="CB441" s="170">
        <v>1</v>
      </c>
      <c r="CZ441" s="146">
        <v>0</v>
      </c>
    </row>
    <row r="442" spans="1:15" ht="12.75">
      <c r="A442" s="177"/>
      <c r="B442" s="179"/>
      <c r="C442" s="229" t="s">
        <v>403</v>
      </c>
      <c r="D442" s="230"/>
      <c r="E442" s="180">
        <v>0</v>
      </c>
      <c r="F442" s="181"/>
      <c r="G442" s="182"/>
      <c r="M442" s="178" t="s">
        <v>403</v>
      </c>
      <c r="O442" s="170"/>
    </row>
    <row r="443" spans="1:15" ht="12.75">
      <c r="A443" s="177"/>
      <c r="B443" s="179"/>
      <c r="C443" s="229" t="s">
        <v>89</v>
      </c>
      <c r="D443" s="230"/>
      <c r="E443" s="180">
        <v>0</v>
      </c>
      <c r="F443" s="181"/>
      <c r="G443" s="182"/>
      <c r="M443" s="178" t="s">
        <v>89</v>
      </c>
      <c r="O443" s="170"/>
    </row>
    <row r="444" spans="1:15" ht="22.5">
      <c r="A444" s="177"/>
      <c r="B444" s="179"/>
      <c r="C444" s="229" t="s">
        <v>496</v>
      </c>
      <c r="D444" s="230"/>
      <c r="E444" s="180">
        <v>4.3821</v>
      </c>
      <c r="F444" s="181"/>
      <c r="G444" s="182"/>
      <c r="M444" s="178" t="s">
        <v>496</v>
      </c>
      <c r="O444" s="170"/>
    </row>
    <row r="445" spans="1:104" ht="12.75">
      <c r="A445" s="171">
        <v>93</v>
      </c>
      <c r="B445" s="172" t="s">
        <v>497</v>
      </c>
      <c r="C445" s="173" t="s">
        <v>498</v>
      </c>
      <c r="D445" s="174" t="s">
        <v>165</v>
      </c>
      <c r="E445" s="175">
        <v>4.46</v>
      </c>
      <c r="F445" s="175">
        <v>0</v>
      </c>
      <c r="G445" s="176">
        <f>E445*F445</f>
        <v>0</v>
      </c>
      <c r="O445" s="170">
        <v>2</v>
      </c>
      <c r="AA445" s="146">
        <v>1</v>
      </c>
      <c r="AB445" s="146">
        <v>1</v>
      </c>
      <c r="AC445" s="146">
        <v>1</v>
      </c>
      <c r="AZ445" s="146">
        <v>1</v>
      </c>
      <c r="BA445" s="146">
        <f>IF(AZ445=1,G445,0)</f>
        <v>0</v>
      </c>
      <c r="BB445" s="146">
        <f>IF(AZ445=2,G445,0)</f>
        <v>0</v>
      </c>
      <c r="BC445" s="146">
        <f>IF(AZ445=3,G445,0)</f>
        <v>0</v>
      </c>
      <c r="BD445" s="146">
        <f>IF(AZ445=4,G445,0)</f>
        <v>0</v>
      </c>
      <c r="BE445" s="146">
        <f>IF(AZ445=5,G445,0)</f>
        <v>0</v>
      </c>
      <c r="CA445" s="170">
        <v>1</v>
      </c>
      <c r="CB445" s="170">
        <v>1</v>
      </c>
      <c r="CZ445" s="146">
        <v>0</v>
      </c>
    </row>
    <row r="446" spans="1:15" ht="22.5">
      <c r="A446" s="177"/>
      <c r="B446" s="179"/>
      <c r="C446" s="229" t="s">
        <v>499</v>
      </c>
      <c r="D446" s="230"/>
      <c r="E446" s="180">
        <v>4.46</v>
      </c>
      <c r="F446" s="181"/>
      <c r="G446" s="182"/>
      <c r="M446" s="178" t="s">
        <v>499</v>
      </c>
      <c r="O446" s="170"/>
    </row>
    <row r="447" spans="1:104" ht="12.75">
      <c r="A447" s="171">
        <v>94</v>
      </c>
      <c r="B447" s="172" t="s">
        <v>500</v>
      </c>
      <c r="C447" s="173" t="s">
        <v>501</v>
      </c>
      <c r="D447" s="174" t="s">
        <v>87</v>
      </c>
      <c r="E447" s="175">
        <v>2</v>
      </c>
      <c r="F447" s="175">
        <v>0</v>
      </c>
      <c r="G447" s="176">
        <f>E447*F447</f>
        <v>0</v>
      </c>
      <c r="O447" s="170">
        <v>2</v>
      </c>
      <c r="AA447" s="146">
        <v>1</v>
      </c>
      <c r="AB447" s="146">
        <v>1</v>
      </c>
      <c r="AC447" s="146">
        <v>1</v>
      </c>
      <c r="AZ447" s="146">
        <v>1</v>
      </c>
      <c r="BA447" s="146">
        <f>IF(AZ447=1,G447,0)</f>
        <v>0</v>
      </c>
      <c r="BB447" s="146">
        <f>IF(AZ447=2,G447,0)</f>
        <v>0</v>
      </c>
      <c r="BC447" s="146">
        <f>IF(AZ447=3,G447,0)</f>
        <v>0</v>
      </c>
      <c r="BD447" s="146">
        <f>IF(AZ447=4,G447,0)</f>
        <v>0</v>
      </c>
      <c r="BE447" s="146">
        <f>IF(AZ447=5,G447,0)</f>
        <v>0</v>
      </c>
      <c r="CA447" s="170">
        <v>1</v>
      </c>
      <c r="CB447" s="170">
        <v>1</v>
      </c>
      <c r="CZ447" s="146">
        <v>0</v>
      </c>
    </row>
    <row r="448" spans="1:15" ht="12.75">
      <c r="A448" s="177"/>
      <c r="B448" s="179"/>
      <c r="C448" s="229" t="s">
        <v>88</v>
      </c>
      <c r="D448" s="230"/>
      <c r="E448" s="180">
        <v>0</v>
      </c>
      <c r="F448" s="181"/>
      <c r="G448" s="182"/>
      <c r="M448" s="178" t="s">
        <v>88</v>
      </c>
      <c r="O448" s="170"/>
    </row>
    <row r="449" spans="1:15" ht="12.75">
      <c r="A449" s="177"/>
      <c r="B449" s="179"/>
      <c r="C449" s="229" t="s">
        <v>89</v>
      </c>
      <c r="D449" s="230"/>
      <c r="E449" s="180">
        <v>0</v>
      </c>
      <c r="F449" s="181"/>
      <c r="G449" s="182"/>
      <c r="M449" s="178" t="s">
        <v>89</v>
      </c>
      <c r="O449" s="170"/>
    </row>
    <row r="450" spans="1:15" ht="12.75">
      <c r="A450" s="177"/>
      <c r="B450" s="179"/>
      <c r="C450" s="229" t="s">
        <v>502</v>
      </c>
      <c r="D450" s="230"/>
      <c r="E450" s="180">
        <v>2</v>
      </c>
      <c r="F450" s="181"/>
      <c r="G450" s="182"/>
      <c r="M450" s="178" t="s">
        <v>502</v>
      </c>
      <c r="O450" s="170"/>
    </row>
    <row r="451" spans="1:104" ht="12.75">
      <c r="A451" s="171">
        <v>95</v>
      </c>
      <c r="B451" s="172" t="s">
        <v>503</v>
      </c>
      <c r="C451" s="173" t="s">
        <v>504</v>
      </c>
      <c r="D451" s="174" t="s">
        <v>165</v>
      </c>
      <c r="E451" s="175">
        <v>6.08</v>
      </c>
      <c r="F451" s="175">
        <v>0</v>
      </c>
      <c r="G451" s="176">
        <f>E451*F451</f>
        <v>0</v>
      </c>
      <c r="O451" s="170">
        <v>2</v>
      </c>
      <c r="AA451" s="146">
        <v>1</v>
      </c>
      <c r="AB451" s="146">
        <v>1</v>
      </c>
      <c r="AC451" s="146">
        <v>1</v>
      </c>
      <c r="AZ451" s="146">
        <v>1</v>
      </c>
      <c r="BA451" s="146">
        <f>IF(AZ451=1,G451,0)</f>
        <v>0</v>
      </c>
      <c r="BB451" s="146">
        <f>IF(AZ451=2,G451,0)</f>
        <v>0</v>
      </c>
      <c r="BC451" s="146">
        <f>IF(AZ451=3,G451,0)</f>
        <v>0</v>
      </c>
      <c r="BD451" s="146">
        <f>IF(AZ451=4,G451,0)</f>
        <v>0</v>
      </c>
      <c r="BE451" s="146">
        <f>IF(AZ451=5,G451,0)</f>
        <v>0</v>
      </c>
      <c r="CA451" s="170">
        <v>1</v>
      </c>
      <c r="CB451" s="170">
        <v>1</v>
      </c>
      <c r="CZ451" s="146">
        <v>0</v>
      </c>
    </row>
    <row r="452" spans="1:15" ht="12.75">
      <c r="A452" s="177"/>
      <c r="B452" s="179"/>
      <c r="C452" s="229" t="s">
        <v>149</v>
      </c>
      <c r="D452" s="230"/>
      <c r="E452" s="180">
        <v>0</v>
      </c>
      <c r="F452" s="181"/>
      <c r="G452" s="182"/>
      <c r="M452" s="178" t="s">
        <v>149</v>
      </c>
      <c r="O452" s="170"/>
    </row>
    <row r="453" spans="1:15" ht="12.75">
      <c r="A453" s="177"/>
      <c r="B453" s="179"/>
      <c r="C453" s="229" t="s">
        <v>505</v>
      </c>
      <c r="D453" s="230"/>
      <c r="E453" s="180">
        <v>6.08</v>
      </c>
      <c r="F453" s="181"/>
      <c r="G453" s="182"/>
      <c r="M453" s="178" t="s">
        <v>505</v>
      </c>
      <c r="O453" s="170"/>
    </row>
    <row r="454" spans="1:104" ht="12.75">
      <c r="A454" s="171">
        <v>96</v>
      </c>
      <c r="B454" s="172" t="s">
        <v>506</v>
      </c>
      <c r="C454" s="173" t="s">
        <v>507</v>
      </c>
      <c r="D454" s="174" t="s">
        <v>87</v>
      </c>
      <c r="E454" s="175">
        <v>4</v>
      </c>
      <c r="F454" s="175">
        <v>0</v>
      </c>
      <c r="G454" s="176">
        <f>E454*F454</f>
        <v>0</v>
      </c>
      <c r="O454" s="170">
        <v>2</v>
      </c>
      <c r="AA454" s="146">
        <v>1</v>
      </c>
      <c r="AB454" s="146">
        <v>1</v>
      </c>
      <c r="AC454" s="146">
        <v>1</v>
      </c>
      <c r="AZ454" s="146">
        <v>1</v>
      </c>
      <c r="BA454" s="146">
        <f>IF(AZ454=1,G454,0)</f>
        <v>0</v>
      </c>
      <c r="BB454" s="146">
        <f>IF(AZ454=2,G454,0)</f>
        <v>0</v>
      </c>
      <c r="BC454" s="146">
        <f>IF(AZ454=3,G454,0)</f>
        <v>0</v>
      </c>
      <c r="BD454" s="146">
        <f>IF(AZ454=4,G454,0)</f>
        <v>0</v>
      </c>
      <c r="BE454" s="146">
        <f>IF(AZ454=5,G454,0)</f>
        <v>0</v>
      </c>
      <c r="CA454" s="170">
        <v>1</v>
      </c>
      <c r="CB454" s="170">
        <v>1</v>
      </c>
      <c r="CZ454" s="146">
        <v>0</v>
      </c>
    </row>
    <row r="455" spans="1:15" ht="12.75">
      <c r="A455" s="177"/>
      <c r="B455" s="179"/>
      <c r="C455" s="229" t="s">
        <v>437</v>
      </c>
      <c r="D455" s="230"/>
      <c r="E455" s="180">
        <v>0</v>
      </c>
      <c r="F455" s="181"/>
      <c r="G455" s="182"/>
      <c r="M455" s="178" t="s">
        <v>437</v>
      </c>
      <c r="O455" s="170"/>
    </row>
    <row r="456" spans="1:15" ht="12.75">
      <c r="A456" s="177"/>
      <c r="B456" s="179"/>
      <c r="C456" s="229" t="s">
        <v>508</v>
      </c>
      <c r="D456" s="230"/>
      <c r="E456" s="180">
        <v>0</v>
      </c>
      <c r="F456" s="181"/>
      <c r="G456" s="182"/>
      <c r="M456" s="178" t="s">
        <v>508</v>
      </c>
      <c r="O456" s="170"/>
    </row>
    <row r="457" spans="1:15" ht="12.75">
      <c r="A457" s="177"/>
      <c r="B457" s="179"/>
      <c r="C457" s="229" t="s">
        <v>89</v>
      </c>
      <c r="D457" s="230"/>
      <c r="E457" s="180">
        <v>0</v>
      </c>
      <c r="F457" s="181"/>
      <c r="G457" s="182"/>
      <c r="M457" s="178" t="s">
        <v>89</v>
      </c>
      <c r="O457" s="170"/>
    </row>
    <row r="458" spans="1:15" ht="12.75">
      <c r="A458" s="177"/>
      <c r="B458" s="179"/>
      <c r="C458" s="229" t="s">
        <v>509</v>
      </c>
      <c r="D458" s="230"/>
      <c r="E458" s="180">
        <v>0</v>
      </c>
      <c r="F458" s="181"/>
      <c r="G458" s="182"/>
      <c r="M458" s="178" t="s">
        <v>509</v>
      </c>
      <c r="O458" s="170"/>
    </row>
    <row r="459" spans="1:15" ht="12.75">
      <c r="A459" s="177"/>
      <c r="B459" s="179"/>
      <c r="C459" s="229" t="s">
        <v>510</v>
      </c>
      <c r="D459" s="230"/>
      <c r="E459" s="180">
        <v>4</v>
      </c>
      <c r="F459" s="181"/>
      <c r="G459" s="182"/>
      <c r="M459" s="178" t="s">
        <v>510</v>
      </c>
      <c r="O459" s="170"/>
    </row>
    <row r="460" spans="1:104" ht="12.75">
      <c r="A460" s="171">
        <v>97</v>
      </c>
      <c r="B460" s="172" t="s">
        <v>511</v>
      </c>
      <c r="C460" s="173" t="s">
        <v>512</v>
      </c>
      <c r="D460" s="174" t="s">
        <v>165</v>
      </c>
      <c r="E460" s="175">
        <v>0.3</v>
      </c>
      <c r="F460" s="175">
        <v>0</v>
      </c>
      <c r="G460" s="176">
        <f>E460*F460</f>
        <v>0</v>
      </c>
      <c r="O460" s="170">
        <v>2</v>
      </c>
      <c r="AA460" s="146">
        <v>1</v>
      </c>
      <c r="AB460" s="146">
        <v>1</v>
      </c>
      <c r="AC460" s="146">
        <v>1</v>
      </c>
      <c r="AZ460" s="146">
        <v>1</v>
      </c>
      <c r="BA460" s="146">
        <f>IF(AZ460=1,G460,0)</f>
        <v>0</v>
      </c>
      <c r="BB460" s="146">
        <f>IF(AZ460=2,G460,0)</f>
        <v>0</v>
      </c>
      <c r="BC460" s="146">
        <f>IF(AZ460=3,G460,0)</f>
        <v>0</v>
      </c>
      <c r="BD460" s="146">
        <f>IF(AZ460=4,G460,0)</f>
        <v>0</v>
      </c>
      <c r="BE460" s="146">
        <f>IF(AZ460=5,G460,0)</f>
        <v>0</v>
      </c>
      <c r="CA460" s="170">
        <v>1</v>
      </c>
      <c r="CB460" s="170">
        <v>1</v>
      </c>
      <c r="CZ460" s="146">
        <v>0</v>
      </c>
    </row>
    <row r="461" spans="1:15" ht="12.75">
      <c r="A461" s="177"/>
      <c r="B461" s="179"/>
      <c r="C461" s="229" t="s">
        <v>149</v>
      </c>
      <c r="D461" s="230"/>
      <c r="E461" s="180">
        <v>0</v>
      </c>
      <c r="F461" s="181"/>
      <c r="G461" s="182"/>
      <c r="M461" s="178" t="s">
        <v>149</v>
      </c>
      <c r="O461" s="170"/>
    </row>
    <row r="462" spans="1:15" ht="12.75">
      <c r="A462" s="177"/>
      <c r="B462" s="179"/>
      <c r="C462" s="229" t="s">
        <v>89</v>
      </c>
      <c r="D462" s="230"/>
      <c r="E462" s="180">
        <v>0</v>
      </c>
      <c r="F462" s="181"/>
      <c r="G462" s="182"/>
      <c r="M462" s="178" t="s">
        <v>89</v>
      </c>
      <c r="O462" s="170"/>
    </row>
    <row r="463" spans="1:15" ht="12.75">
      <c r="A463" s="177"/>
      <c r="B463" s="179"/>
      <c r="C463" s="229" t="s">
        <v>513</v>
      </c>
      <c r="D463" s="230"/>
      <c r="E463" s="180">
        <v>0.3</v>
      </c>
      <c r="F463" s="181"/>
      <c r="G463" s="182"/>
      <c r="M463" s="178" t="s">
        <v>513</v>
      </c>
      <c r="O463" s="170"/>
    </row>
    <row r="464" spans="1:104" ht="12.75">
      <c r="A464" s="171">
        <v>98</v>
      </c>
      <c r="B464" s="172" t="s">
        <v>514</v>
      </c>
      <c r="C464" s="173" t="s">
        <v>515</v>
      </c>
      <c r="D464" s="174" t="s">
        <v>165</v>
      </c>
      <c r="E464" s="175">
        <v>0.4</v>
      </c>
      <c r="F464" s="175">
        <v>0</v>
      </c>
      <c r="G464" s="176">
        <f>E464*F464</f>
        <v>0</v>
      </c>
      <c r="O464" s="170">
        <v>2</v>
      </c>
      <c r="AA464" s="146">
        <v>1</v>
      </c>
      <c r="AB464" s="146">
        <v>1</v>
      </c>
      <c r="AC464" s="146">
        <v>1</v>
      </c>
      <c r="AZ464" s="146">
        <v>1</v>
      </c>
      <c r="BA464" s="146">
        <f>IF(AZ464=1,G464,0)</f>
        <v>0</v>
      </c>
      <c r="BB464" s="146">
        <f>IF(AZ464=2,G464,0)</f>
        <v>0</v>
      </c>
      <c r="BC464" s="146">
        <f>IF(AZ464=3,G464,0)</f>
        <v>0</v>
      </c>
      <c r="BD464" s="146">
        <f>IF(AZ464=4,G464,0)</f>
        <v>0</v>
      </c>
      <c r="BE464" s="146">
        <f>IF(AZ464=5,G464,0)</f>
        <v>0</v>
      </c>
      <c r="CA464" s="170">
        <v>1</v>
      </c>
      <c r="CB464" s="170">
        <v>1</v>
      </c>
      <c r="CZ464" s="146">
        <v>0</v>
      </c>
    </row>
    <row r="465" spans="1:15" ht="12.75">
      <c r="A465" s="177"/>
      <c r="B465" s="179"/>
      <c r="C465" s="229" t="s">
        <v>159</v>
      </c>
      <c r="D465" s="230"/>
      <c r="E465" s="180">
        <v>0</v>
      </c>
      <c r="F465" s="181"/>
      <c r="G465" s="182"/>
      <c r="M465" s="178" t="s">
        <v>159</v>
      </c>
      <c r="O465" s="170"/>
    </row>
    <row r="466" spans="1:15" ht="12.75">
      <c r="A466" s="177"/>
      <c r="B466" s="179"/>
      <c r="C466" s="229" t="s">
        <v>516</v>
      </c>
      <c r="D466" s="230"/>
      <c r="E466" s="180">
        <v>0.4</v>
      </c>
      <c r="F466" s="181"/>
      <c r="G466" s="182"/>
      <c r="M466" s="178" t="s">
        <v>516</v>
      </c>
      <c r="O466" s="170"/>
    </row>
    <row r="467" spans="1:104" ht="12.75">
      <c r="A467" s="171">
        <v>99</v>
      </c>
      <c r="B467" s="172" t="s">
        <v>517</v>
      </c>
      <c r="C467" s="173" t="s">
        <v>518</v>
      </c>
      <c r="D467" s="174" t="s">
        <v>95</v>
      </c>
      <c r="E467" s="175">
        <v>16.0272</v>
      </c>
      <c r="F467" s="175">
        <v>0</v>
      </c>
      <c r="G467" s="176">
        <f>E467*F467</f>
        <v>0</v>
      </c>
      <c r="O467" s="170">
        <v>2</v>
      </c>
      <c r="AA467" s="146">
        <v>1</v>
      </c>
      <c r="AB467" s="146">
        <v>1</v>
      </c>
      <c r="AC467" s="146">
        <v>1</v>
      </c>
      <c r="AZ467" s="146">
        <v>1</v>
      </c>
      <c r="BA467" s="146">
        <f>IF(AZ467=1,G467,0)</f>
        <v>0</v>
      </c>
      <c r="BB467" s="146">
        <f>IF(AZ467=2,G467,0)</f>
        <v>0</v>
      </c>
      <c r="BC467" s="146">
        <f>IF(AZ467=3,G467,0)</f>
        <v>0</v>
      </c>
      <c r="BD467" s="146">
        <f>IF(AZ467=4,G467,0)</f>
        <v>0</v>
      </c>
      <c r="BE467" s="146">
        <f>IF(AZ467=5,G467,0)</f>
        <v>0</v>
      </c>
      <c r="CA467" s="170">
        <v>1</v>
      </c>
      <c r="CB467" s="170">
        <v>1</v>
      </c>
      <c r="CZ467" s="146">
        <v>0</v>
      </c>
    </row>
    <row r="468" spans="1:15" ht="12.75">
      <c r="A468" s="177"/>
      <c r="B468" s="179"/>
      <c r="C468" s="229" t="s">
        <v>88</v>
      </c>
      <c r="D468" s="230"/>
      <c r="E468" s="180">
        <v>0</v>
      </c>
      <c r="F468" s="181"/>
      <c r="G468" s="182"/>
      <c r="M468" s="178" t="s">
        <v>88</v>
      </c>
      <c r="O468" s="170"/>
    </row>
    <row r="469" spans="1:15" ht="12.75">
      <c r="A469" s="177"/>
      <c r="B469" s="179"/>
      <c r="C469" s="229" t="s">
        <v>89</v>
      </c>
      <c r="D469" s="230"/>
      <c r="E469" s="180">
        <v>0</v>
      </c>
      <c r="F469" s="181"/>
      <c r="G469" s="182"/>
      <c r="M469" s="178" t="s">
        <v>89</v>
      </c>
      <c r="O469" s="170"/>
    </row>
    <row r="470" spans="1:15" ht="12.75">
      <c r="A470" s="177"/>
      <c r="B470" s="179"/>
      <c r="C470" s="229" t="s">
        <v>519</v>
      </c>
      <c r="D470" s="230"/>
      <c r="E470" s="180">
        <v>16.0272</v>
      </c>
      <c r="F470" s="181"/>
      <c r="G470" s="182"/>
      <c r="M470" s="178" t="s">
        <v>519</v>
      </c>
      <c r="O470" s="170"/>
    </row>
    <row r="471" spans="1:104" ht="12.75">
      <c r="A471" s="171">
        <v>100</v>
      </c>
      <c r="B471" s="172" t="s">
        <v>520</v>
      </c>
      <c r="C471" s="173" t="s">
        <v>521</v>
      </c>
      <c r="D471" s="174" t="s">
        <v>95</v>
      </c>
      <c r="E471" s="175">
        <v>296.418</v>
      </c>
      <c r="F471" s="175">
        <v>0</v>
      </c>
      <c r="G471" s="176">
        <f>E471*F471</f>
        <v>0</v>
      </c>
      <c r="O471" s="170">
        <v>2</v>
      </c>
      <c r="AA471" s="146">
        <v>1</v>
      </c>
      <c r="AB471" s="146">
        <v>1</v>
      </c>
      <c r="AC471" s="146">
        <v>1</v>
      </c>
      <c r="AZ471" s="146">
        <v>1</v>
      </c>
      <c r="BA471" s="146">
        <f>IF(AZ471=1,G471,0)</f>
        <v>0</v>
      </c>
      <c r="BB471" s="146">
        <f>IF(AZ471=2,G471,0)</f>
        <v>0</v>
      </c>
      <c r="BC471" s="146">
        <f>IF(AZ471=3,G471,0)</f>
        <v>0</v>
      </c>
      <c r="BD471" s="146">
        <f>IF(AZ471=4,G471,0)</f>
        <v>0</v>
      </c>
      <c r="BE471" s="146">
        <f>IF(AZ471=5,G471,0)</f>
        <v>0</v>
      </c>
      <c r="CA471" s="170">
        <v>1</v>
      </c>
      <c r="CB471" s="170">
        <v>1</v>
      </c>
      <c r="CZ471" s="146">
        <v>0</v>
      </c>
    </row>
    <row r="472" spans="1:15" ht="12.75">
      <c r="A472" s="177"/>
      <c r="B472" s="179"/>
      <c r="C472" s="229" t="s">
        <v>522</v>
      </c>
      <c r="D472" s="230"/>
      <c r="E472" s="180">
        <v>0</v>
      </c>
      <c r="F472" s="181"/>
      <c r="G472" s="182"/>
      <c r="M472" s="178" t="s">
        <v>522</v>
      </c>
      <c r="O472" s="170"/>
    </row>
    <row r="473" spans="1:15" ht="12.75">
      <c r="A473" s="177"/>
      <c r="B473" s="179"/>
      <c r="C473" s="229" t="s">
        <v>246</v>
      </c>
      <c r="D473" s="230"/>
      <c r="E473" s="180">
        <v>292.687</v>
      </c>
      <c r="F473" s="181"/>
      <c r="G473" s="182"/>
      <c r="M473" s="178" t="s">
        <v>246</v>
      </c>
      <c r="O473" s="170"/>
    </row>
    <row r="474" spans="1:15" ht="12.75">
      <c r="A474" s="177"/>
      <c r="B474" s="179"/>
      <c r="C474" s="229" t="s">
        <v>247</v>
      </c>
      <c r="D474" s="230"/>
      <c r="E474" s="180">
        <v>13.979</v>
      </c>
      <c r="F474" s="181"/>
      <c r="G474" s="182"/>
      <c r="M474" s="178" t="s">
        <v>247</v>
      </c>
      <c r="O474" s="170"/>
    </row>
    <row r="475" spans="1:15" ht="12.75">
      <c r="A475" s="177"/>
      <c r="B475" s="179"/>
      <c r="C475" s="229" t="s">
        <v>301</v>
      </c>
      <c r="D475" s="230"/>
      <c r="E475" s="180">
        <v>-10.248</v>
      </c>
      <c r="F475" s="181"/>
      <c r="G475" s="182"/>
      <c r="M475" s="178" t="s">
        <v>301</v>
      </c>
      <c r="O475" s="170"/>
    </row>
    <row r="476" spans="1:104" ht="12.75">
      <c r="A476" s="171">
        <v>101</v>
      </c>
      <c r="B476" s="172" t="s">
        <v>523</v>
      </c>
      <c r="C476" s="173" t="s">
        <v>524</v>
      </c>
      <c r="D476" s="174" t="s">
        <v>95</v>
      </c>
      <c r="E476" s="175">
        <v>7</v>
      </c>
      <c r="F476" s="175">
        <v>0</v>
      </c>
      <c r="G476" s="176">
        <f>E476*F476</f>
        <v>0</v>
      </c>
      <c r="O476" s="170">
        <v>2</v>
      </c>
      <c r="AA476" s="146">
        <v>1</v>
      </c>
      <c r="AB476" s="146">
        <v>1</v>
      </c>
      <c r="AC476" s="146">
        <v>1</v>
      </c>
      <c r="AZ476" s="146">
        <v>1</v>
      </c>
      <c r="BA476" s="146">
        <f>IF(AZ476=1,G476,0)</f>
        <v>0</v>
      </c>
      <c r="BB476" s="146">
        <f>IF(AZ476=2,G476,0)</f>
        <v>0</v>
      </c>
      <c r="BC476" s="146">
        <f>IF(AZ476=3,G476,0)</f>
        <v>0</v>
      </c>
      <c r="BD476" s="146">
        <f>IF(AZ476=4,G476,0)</f>
        <v>0</v>
      </c>
      <c r="BE476" s="146">
        <f>IF(AZ476=5,G476,0)</f>
        <v>0</v>
      </c>
      <c r="CA476" s="170">
        <v>1</v>
      </c>
      <c r="CB476" s="170">
        <v>1</v>
      </c>
      <c r="CZ476" s="146">
        <v>0</v>
      </c>
    </row>
    <row r="477" spans="1:15" ht="12.75">
      <c r="A477" s="177"/>
      <c r="B477" s="179"/>
      <c r="C477" s="229" t="s">
        <v>88</v>
      </c>
      <c r="D477" s="230"/>
      <c r="E477" s="180">
        <v>0</v>
      </c>
      <c r="F477" s="181"/>
      <c r="G477" s="182"/>
      <c r="M477" s="178" t="s">
        <v>88</v>
      </c>
      <c r="O477" s="170"/>
    </row>
    <row r="478" spans="1:15" ht="12.75">
      <c r="A478" s="177"/>
      <c r="B478" s="179"/>
      <c r="C478" s="229" t="s">
        <v>525</v>
      </c>
      <c r="D478" s="230"/>
      <c r="E478" s="180">
        <v>7</v>
      </c>
      <c r="F478" s="181"/>
      <c r="G478" s="182"/>
      <c r="M478" s="178" t="s">
        <v>525</v>
      </c>
      <c r="O478" s="170"/>
    </row>
    <row r="479" spans="1:104" ht="12.75">
      <c r="A479" s="171">
        <v>102</v>
      </c>
      <c r="B479" s="172" t="s">
        <v>526</v>
      </c>
      <c r="C479" s="173" t="s">
        <v>527</v>
      </c>
      <c r="D479" s="174" t="s">
        <v>95</v>
      </c>
      <c r="E479" s="175">
        <v>16.0272</v>
      </c>
      <c r="F479" s="175">
        <v>0</v>
      </c>
      <c r="G479" s="176">
        <f>E479*F479</f>
        <v>0</v>
      </c>
      <c r="O479" s="170">
        <v>2</v>
      </c>
      <c r="AA479" s="146">
        <v>1</v>
      </c>
      <c r="AB479" s="146">
        <v>1</v>
      </c>
      <c r="AC479" s="146">
        <v>1</v>
      </c>
      <c r="AZ479" s="146">
        <v>1</v>
      </c>
      <c r="BA479" s="146">
        <f>IF(AZ479=1,G479,0)</f>
        <v>0</v>
      </c>
      <c r="BB479" s="146">
        <f>IF(AZ479=2,G479,0)</f>
        <v>0</v>
      </c>
      <c r="BC479" s="146">
        <f>IF(AZ479=3,G479,0)</f>
        <v>0</v>
      </c>
      <c r="BD479" s="146">
        <f>IF(AZ479=4,G479,0)</f>
        <v>0</v>
      </c>
      <c r="BE479" s="146">
        <f>IF(AZ479=5,G479,0)</f>
        <v>0</v>
      </c>
      <c r="CA479" s="170">
        <v>1</v>
      </c>
      <c r="CB479" s="170">
        <v>1</v>
      </c>
      <c r="CZ479" s="146">
        <v>0</v>
      </c>
    </row>
    <row r="480" spans="1:15" ht="12.75">
      <c r="A480" s="177"/>
      <c r="B480" s="179"/>
      <c r="C480" s="229" t="s">
        <v>88</v>
      </c>
      <c r="D480" s="230"/>
      <c r="E480" s="180">
        <v>0</v>
      </c>
      <c r="F480" s="181"/>
      <c r="G480" s="182"/>
      <c r="M480" s="178" t="s">
        <v>88</v>
      </c>
      <c r="O480" s="170"/>
    </row>
    <row r="481" spans="1:15" ht="12.75">
      <c r="A481" s="177"/>
      <c r="B481" s="179"/>
      <c r="C481" s="229" t="s">
        <v>89</v>
      </c>
      <c r="D481" s="230"/>
      <c r="E481" s="180">
        <v>0</v>
      </c>
      <c r="F481" s="181"/>
      <c r="G481" s="182"/>
      <c r="M481" s="178" t="s">
        <v>89</v>
      </c>
      <c r="O481" s="170"/>
    </row>
    <row r="482" spans="1:15" ht="22.5">
      <c r="A482" s="177"/>
      <c r="B482" s="179"/>
      <c r="C482" s="229" t="s">
        <v>528</v>
      </c>
      <c r="D482" s="230"/>
      <c r="E482" s="180">
        <v>16.0272</v>
      </c>
      <c r="F482" s="181"/>
      <c r="G482" s="182"/>
      <c r="M482" s="178" t="s">
        <v>528</v>
      </c>
      <c r="O482" s="170"/>
    </row>
    <row r="483" spans="1:104" ht="12.75">
      <c r="A483" s="171">
        <v>103</v>
      </c>
      <c r="B483" s="172" t="s">
        <v>529</v>
      </c>
      <c r="C483" s="173" t="s">
        <v>530</v>
      </c>
      <c r="D483" s="174" t="s">
        <v>95</v>
      </c>
      <c r="E483" s="175">
        <v>1</v>
      </c>
      <c r="F483" s="175">
        <v>0</v>
      </c>
      <c r="G483" s="176">
        <f>E483*F483</f>
        <v>0</v>
      </c>
      <c r="O483" s="170">
        <v>2</v>
      </c>
      <c r="AA483" s="146">
        <v>1</v>
      </c>
      <c r="AB483" s="146">
        <v>1</v>
      </c>
      <c r="AC483" s="146">
        <v>1</v>
      </c>
      <c r="AZ483" s="146">
        <v>1</v>
      </c>
      <c r="BA483" s="146">
        <f>IF(AZ483=1,G483,0)</f>
        <v>0</v>
      </c>
      <c r="BB483" s="146">
        <f>IF(AZ483=2,G483,0)</f>
        <v>0</v>
      </c>
      <c r="BC483" s="146">
        <f>IF(AZ483=3,G483,0)</f>
        <v>0</v>
      </c>
      <c r="BD483" s="146">
        <f>IF(AZ483=4,G483,0)</f>
        <v>0</v>
      </c>
      <c r="BE483" s="146">
        <f>IF(AZ483=5,G483,0)</f>
        <v>0</v>
      </c>
      <c r="CA483" s="170">
        <v>1</v>
      </c>
      <c r="CB483" s="170">
        <v>1</v>
      </c>
      <c r="CZ483" s="146">
        <v>0</v>
      </c>
    </row>
    <row r="484" spans="1:15" ht="12.75">
      <c r="A484" s="177"/>
      <c r="B484" s="179"/>
      <c r="C484" s="229" t="s">
        <v>88</v>
      </c>
      <c r="D484" s="230"/>
      <c r="E484" s="180">
        <v>0</v>
      </c>
      <c r="F484" s="181"/>
      <c r="G484" s="182"/>
      <c r="M484" s="178" t="s">
        <v>88</v>
      </c>
      <c r="O484" s="170"/>
    </row>
    <row r="485" spans="1:15" ht="12.75">
      <c r="A485" s="177"/>
      <c r="B485" s="179"/>
      <c r="C485" s="229" t="s">
        <v>531</v>
      </c>
      <c r="D485" s="230"/>
      <c r="E485" s="180">
        <v>1</v>
      </c>
      <c r="F485" s="181"/>
      <c r="G485" s="182"/>
      <c r="M485" s="178" t="s">
        <v>531</v>
      </c>
      <c r="O485" s="170"/>
    </row>
    <row r="486" spans="1:104" ht="12.75">
      <c r="A486" s="171">
        <v>104</v>
      </c>
      <c r="B486" s="172" t="s">
        <v>532</v>
      </c>
      <c r="C486" s="173" t="s">
        <v>533</v>
      </c>
      <c r="D486" s="174" t="s">
        <v>95</v>
      </c>
      <c r="E486" s="175">
        <v>10.485</v>
      </c>
      <c r="F486" s="175">
        <v>0</v>
      </c>
      <c r="G486" s="176">
        <f>E486*F486</f>
        <v>0</v>
      </c>
      <c r="O486" s="170">
        <v>2</v>
      </c>
      <c r="AA486" s="146">
        <v>1</v>
      </c>
      <c r="AB486" s="146">
        <v>1</v>
      </c>
      <c r="AC486" s="146">
        <v>1</v>
      </c>
      <c r="AZ486" s="146">
        <v>1</v>
      </c>
      <c r="BA486" s="146">
        <f>IF(AZ486=1,G486,0)</f>
        <v>0</v>
      </c>
      <c r="BB486" s="146">
        <f>IF(AZ486=2,G486,0)</f>
        <v>0</v>
      </c>
      <c r="BC486" s="146">
        <f>IF(AZ486=3,G486,0)</f>
        <v>0</v>
      </c>
      <c r="BD486" s="146">
        <f>IF(AZ486=4,G486,0)</f>
        <v>0</v>
      </c>
      <c r="BE486" s="146">
        <f>IF(AZ486=5,G486,0)</f>
        <v>0</v>
      </c>
      <c r="CA486" s="170">
        <v>1</v>
      </c>
      <c r="CB486" s="170">
        <v>1</v>
      </c>
      <c r="CZ486" s="146">
        <v>0</v>
      </c>
    </row>
    <row r="487" spans="1:15" ht="12.75">
      <c r="A487" s="177"/>
      <c r="B487" s="179"/>
      <c r="C487" s="229" t="s">
        <v>88</v>
      </c>
      <c r="D487" s="230"/>
      <c r="E487" s="180">
        <v>0</v>
      </c>
      <c r="F487" s="181"/>
      <c r="G487" s="182"/>
      <c r="M487" s="178" t="s">
        <v>88</v>
      </c>
      <c r="O487" s="170"/>
    </row>
    <row r="488" spans="1:15" ht="12.75">
      <c r="A488" s="177"/>
      <c r="B488" s="179"/>
      <c r="C488" s="229" t="s">
        <v>89</v>
      </c>
      <c r="D488" s="230"/>
      <c r="E488" s="180">
        <v>0</v>
      </c>
      <c r="F488" s="181"/>
      <c r="G488" s="182"/>
      <c r="M488" s="178" t="s">
        <v>89</v>
      </c>
      <c r="O488" s="170"/>
    </row>
    <row r="489" spans="1:15" ht="22.5">
      <c r="A489" s="177"/>
      <c r="B489" s="179"/>
      <c r="C489" s="229" t="s">
        <v>534</v>
      </c>
      <c r="D489" s="230"/>
      <c r="E489" s="180">
        <v>10.485</v>
      </c>
      <c r="F489" s="181"/>
      <c r="G489" s="182"/>
      <c r="M489" s="178" t="s">
        <v>534</v>
      </c>
      <c r="O489" s="170"/>
    </row>
    <row r="490" spans="1:104" ht="12.75">
      <c r="A490" s="171">
        <v>105</v>
      </c>
      <c r="B490" s="172" t="s">
        <v>535</v>
      </c>
      <c r="C490" s="173" t="s">
        <v>536</v>
      </c>
      <c r="D490" s="174" t="s">
        <v>165</v>
      </c>
      <c r="E490" s="175">
        <v>28</v>
      </c>
      <c r="F490" s="175">
        <v>0</v>
      </c>
      <c r="G490" s="176">
        <f>E490*F490</f>
        <v>0</v>
      </c>
      <c r="O490" s="170">
        <v>2</v>
      </c>
      <c r="AA490" s="146">
        <v>12</v>
      </c>
      <c r="AB490" s="146">
        <v>0</v>
      </c>
      <c r="AC490" s="146">
        <v>103</v>
      </c>
      <c r="AZ490" s="146">
        <v>1</v>
      </c>
      <c r="BA490" s="146">
        <f>IF(AZ490=1,G490,0)</f>
        <v>0</v>
      </c>
      <c r="BB490" s="146">
        <f>IF(AZ490=2,G490,0)</f>
        <v>0</v>
      </c>
      <c r="BC490" s="146">
        <f>IF(AZ490=3,G490,0)</f>
        <v>0</v>
      </c>
      <c r="BD490" s="146">
        <f>IF(AZ490=4,G490,0)</f>
        <v>0</v>
      </c>
      <c r="BE490" s="146">
        <f>IF(AZ490=5,G490,0)</f>
        <v>0</v>
      </c>
      <c r="CA490" s="170">
        <v>12</v>
      </c>
      <c r="CB490" s="170">
        <v>0</v>
      </c>
      <c r="CZ490" s="146">
        <v>0</v>
      </c>
    </row>
    <row r="491" spans="1:15" ht="12.75">
      <c r="A491" s="177"/>
      <c r="B491" s="179"/>
      <c r="C491" s="229" t="s">
        <v>159</v>
      </c>
      <c r="D491" s="230"/>
      <c r="E491" s="180">
        <v>0</v>
      </c>
      <c r="F491" s="181"/>
      <c r="G491" s="182"/>
      <c r="M491" s="178" t="s">
        <v>159</v>
      </c>
      <c r="O491" s="170"/>
    </row>
    <row r="492" spans="1:15" ht="12.75">
      <c r="A492" s="177"/>
      <c r="B492" s="179"/>
      <c r="C492" s="229" t="s">
        <v>89</v>
      </c>
      <c r="D492" s="230"/>
      <c r="E492" s="180">
        <v>0</v>
      </c>
      <c r="F492" s="181"/>
      <c r="G492" s="182"/>
      <c r="M492" s="178" t="s">
        <v>89</v>
      </c>
      <c r="O492" s="170"/>
    </row>
    <row r="493" spans="1:15" ht="12.75">
      <c r="A493" s="177"/>
      <c r="B493" s="179"/>
      <c r="C493" s="229" t="s">
        <v>537</v>
      </c>
      <c r="D493" s="230"/>
      <c r="E493" s="180">
        <v>28</v>
      </c>
      <c r="F493" s="181"/>
      <c r="G493" s="182"/>
      <c r="M493" s="178" t="s">
        <v>537</v>
      </c>
      <c r="O493" s="170"/>
    </row>
    <row r="494" spans="1:57" ht="12.75">
      <c r="A494" s="183"/>
      <c r="B494" s="184" t="s">
        <v>76</v>
      </c>
      <c r="C494" s="185" t="str">
        <f>CONCATENATE(B392," ",C392)</f>
        <v>96 Bourání konstrukcí</v>
      </c>
      <c r="D494" s="186"/>
      <c r="E494" s="187"/>
      <c r="F494" s="188"/>
      <c r="G494" s="189">
        <f>SUM(G392:G493)</f>
        <v>0</v>
      </c>
      <c r="O494" s="170">
        <v>4</v>
      </c>
      <c r="BA494" s="190">
        <f>SUM(BA392:BA493)</f>
        <v>0</v>
      </c>
      <c r="BB494" s="190">
        <f>SUM(BB392:BB493)</f>
        <v>0</v>
      </c>
      <c r="BC494" s="190">
        <f>SUM(BC392:BC493)</f>
        <v>0</v>
      </c>
      <c r="BD494" s="190">
        <f>SUM(BD392:BD493)</f>
        <v>0</v>
      </c>
      <c r="BE494" s="190">
        <f>SUM(BE392:BE493)</f>
        <v>0</v>
      </c>
    </row>
    <row r="495" spans="1:15" ht="12.75">
      <c r="A495" s="163" t="s">
        <v>72</v>
      </c>
      <c r="B495" s="164" t="s">
        <v>538</v>
      </c>
      <c r="C495" s="165" t="s">
        <v>539</v>
      </c>
      <c r="D495" s="166"/>
      <c r="E495" s="167"/>
      <c r="F495" s="167"/>
      <c r="G495" s="168"/>
      <c r="H495" s="169"/>
      <c r="I495" s="169"/>
      <c r="O495" s="170">
        <v>1</v>
      </c>
    </row>
    <row r="496" spans="1:104" ht="12.75">
      <c r="A496" s="171">
        <v>106</v>
      </c>
      <c r="B496" s="172" t="s">
        <v>540</v>
      </c>
      <c r="C496" s="173" t="s">
        <v>541</v>
      </c>
      <c r="D496" s="174" t="s">
        <v>542</v>
      </c>
      <c r="E496" s="175">
        <v>73.6295</v>
      </c>
      <c r="F496" s="175">
        <v>0</v>
      </c>
      <c r="G496" s="176">
        <f>E496*F496</f>
        <v>0</v>
      </c>
      <c r="O496" s="170">
        <v>2</v>
      </c>
      <c r="AA496" s="146">
        <v>1</v>
      </c>
      <c r="AB496" s="146">
        <v>1</v>
      </c>
      <c r="AC496" s="146">
        <v>1</v>
      </c>
      <c r="AZ496" s="146">
        <v>1</v>
      </c>
      <c r="BA496" s="146">
        <f>IF(AZ496=1,G496,0)</f>
        <v>0</v>
      </c>
      <c r="BB496" s="146">
        <f>IF(AZ496=2,G496,0)</f>
        <v>0</v>
      </c>
      <c r="BC496" s="146">
        <f>IF(AZ496=3,G496,0)</f>
        <v>0</v>
      </c>
      <c r="BD496" s="146">
        <f>IF(AZ496=4,G496,0)</f>
        <v>0</v>
      </c>
      <c r="BE496" s="146">
        <f>IF(AZ496=5,G496,0)</f>
        <v>0</v>
      </c>
      <c r="CA496" s="170">
        <v>1</v>
      </c>
      <c r="CB496" s="170">
        <v>1</v>
      </c>
      <c r="CZ496" s="146">
        <v>0</v>
      </c>
    </row>
    <row r="497" spans="1:57" ht="12.75">
      <c r="A497" s="183"/>
      <c r="B497" s="184" t="s">
        <v>76</v>
      </c>
      <c r="C497" s="185" t="str">
        <f>CONCATENATE(B495," ",C495)</f>
        <v>99 Staveništní přesun hmot</v>
      </c>
      <c r="D497" s="186"/>
      <c r="E497" s="187"/>
      <c r="F497" s="188"/>
      <c r="G497" s="189">
        <f>SUM(G495:G496)</f>
        <v>0</v>
      </c>
      <c r="O497" s="170">
        <v>4</v>
      </c>
      <c r="BA497" s="190">
        <f>SUM(BA495:BA496)</f>
        <v>0</v>
      </c>
      <c r="BB497" s="190">
        <f>SUM(BB495:BB496)</f>
        <v>0</v>
      </c>
      <c r="BC497" s="190">
        <f>SUM(BC495:BC496)</f>
        <v>0</v>
      </c>
      <c r="BD497" s="190">
        <f>SUM(BD495:BD496)</f>
        <v>0</v>
      </c>
      <c r="BE497" s="190">
        <f>SUM(BE495:BE496)</f>
        <v>0</v>
      </c>
    </row>
    <row r="498" spans="1:15" ht="12.75">
      <c r="A498" s="163" t="s">
        <v>72</v>
      </c>
      <c r="B498" s="164" t="s">
        <v>543</v>
      </c>
      <c r="C498" s="165" t="s">
        <v>544</v>
      </c>
      <c r="D498" s="166"/>
      <c r="E498" s="167"/>
      <c r="F498" s="167"/>
      <c r="G498" s="168"/>
      <c r="H498" s="169"/>
      <c r="I498" s="169"/>
      <c r="O498" s="170">
        <v>1</v>
      </c>
    </row>
    <row r="499" spans="1:104" ht="22.5">
      <c r="A499" s="171">
        <v>107</v>
      </c>
      <c r="B499" s="172" t="s">
        <v>545</v>
      </c>
      <c r="C499" s="173" t="s">
        <v>546</v>
      </c>
      <c r="D499" s="174" t="s">
        <v>95</v>
      </c>
      <c r="E499" s="175">
        <v>39.9774</v>
      </c>
      <c r="F499" s="175">
        <v>0</v>
      </c>
      <c r="G499" s="176">
        <f>E499*F499</f>
        <v>0</v>
      </c>
      <c r="O499" s="170">
        <v>2</v>
      </c>
      <c r="AA499" s="146">
        <v>1</v>
      </c>
      <c r="AB499" s="146">
        <v>7</v>
      </c>
      <c r="AC499" s="146">
        <v>7</v>
      </c>
      <c r="AZ499" s="146">
        <v>2</v>
      </c>
      <c r="BA499" s="146">
        <f>IF(AZ499=1,G499,0)</f>
        <v>0</v>
      </c>
      <c r="BB499" s="146">
        <f>IF(AZ499=2,G499,0)</f>
        <v>0</v>
      </c>
      <c r="BC499" s="146">
        <f>IF(AZ499=3,G499,0)</f>
        <v>0</v>
      </c>
      <c r="BD499" s="146">
        <f>IF(AZ499=4,G499,0)</f>
        <v>0</v>
      </c>
      <c r="BE499" s="146">
        <f>IF(AZ499=5,G499,0)</f>
        <v>0</v>
      </c>
      <c r="CA499" s="170">
        <v>1</v>
      </c>
      <c r="CB499" s="170">
        <v>7</v>
      </c>
      <c r="CZ499" s="146">
        <v>0</v>
      </c>
    </row>
    <row r="500" spans="1:15" ht="12.75">
      <c r="A500" s="177"/>
      <c r="B500" s="179"/>
      <c r="C500" s="229" t="s">
        <v>284</v>
      </c>
      <c r="D500" s="230"/>
      <c r="E500" s="180">
        <v>39.9774</v>
      </c>
      <c r="F500" s="181"/>
      <c r="G500" s="182"/>
      <c r="M500" s="178" t="s">
        <v>284</v>
      </c>
      <c r="O500" s="170"/>
    </row>
    <row r="501" spans="1:104" ht="12.75">
      <c r="A501" s="171">
        <v>108</v>
      </c>
      <c r="B501" s="172" t="s">
        <v>547</v>
      </c>
      <c r="C501" s="173" t="s">
        <v>548</v>
      </c>
      <c r="D501" s="174" t="s">
        <v>61</v>
      </c>
      <c r="E501" s="175">
        <v>0</v>
      </c>
      <c r="F501" s="175">
        <v>0</v>
      </c>
      <c r="G501" s="176">
        <f>E501*F501</f>
        <v>0</v>
      </c>
      <c r="O501" s="170">
        <v>2</v>
      </c>
      <c r="AA501" s="146">
        <v>1</v>
      </c>
      <c r="AB501" s="146">
        <v>7</v>
      </c>
      <c r="AC501" s="146">
        <v>7</v>
      </c>
      <c r="AZ501" s="146">
        <v>2</v>
      </c>
      <c r="BA501" s="146">
        <f>IF(AZ501=1,G501,0)</f>
        <v>0</v>
      </c>
      <c r="BB501" s="146">
        <f>IF(AZ501=2,G501,0)</f>
        <v>0</v>
      </c>
      <c r="BC501" s="146">
        <f>IF(AZ501=3,G501,0)</f>
        <v>0</v>
      </c>
      <c r="BD501" s="146">
        <f>IF(AZ501=4,G501,0)</f>
        <v>0</v>
      </c>
      <c r="BE501" s="146">
        <f>IF(AZ501=5,G501,0)</f>
        <v>0</v>
      </c>
      <c r="CA501" s="170">
        <v>1</v>
      </c>
      <c r="CB501" s="170">
        <v>7</v>
      </c>
      <c r="CZ501" s="146">
        <v>0</v>
      </c>
    </row>
    <row r="502" spans="1:57" ht="12.75">
      <c r="A502" s="183"/>
      <c r="B502" s="184" t="s">
        <v>76</v>
      </c>
      <c r="C502" s="185" t="str">
        <f>CONCATENATE(B498," ",C498)</f>
        <v>711 Izolace proti vodě</v>
      </c>
      <c r="D502" s="186"/>
      <c r="E502" s="187"/>
      <c r="F502" s="188"/>
      <c r="G502" s="189">
        <f>SUM(G498:G501)</f>
        <v>0</v>
      </c>
      <c r="O502" s="170">
        <v>4</v>
      </c>
      <c r="BA502" s="190">
        <f>SUM(BA498:BA501)</f>
        <v>0</v>
      </c>
      <c r="BB502" s="190">
        <f>SUM(BB498:BB501)</f>
        <v>0</v>
      </c>
      <c r="BC502" s="190">
        <f>SUM(BC498:BC501)</f>
        <v>0</v>
      </c>
      <c r="BD502" s="190">
        <f>SUM(BD498:BD501)</f>
        <v>0</v>
      </c>
      <c r="BE502" s="190">
        <f>SUM(BE498:BE501)</f>
        <v>0</v>
      </c>
    </row>
    <row r="503" spans="1:15" ht="12.75">
      <c r="A503" s="163" t="s">
        <v>72</v>
      </c>
      <c r="B503" s="164" t="s">
        <v>549</v>
      </c>
      <c r="C503" s="165" t="s">
        <v>550</v>
      </c>
      <c r="D503" s="166"/>
      <c r="E503" s="167"/>
      <c r="F503" s="167"/>
      <c r="G503" s="168"/>
      <c r="H503" s="169"/>
      <c r="I503" s="169"/>
      <c r="O503" s="170">
        <v>1</v>
      </c>
    </row>
    <row r="504" spans="1:104" ht="22.5">
      <c r="A504" s="171">
        <v>109</v>
      </c>
      <c r="B504" s="172" t="s">
        <v>551</v>
      </c>
      <c r="C504" s="173" t="s">
        <v>552</v>
      </c>
      <c r="D504" s="174" t="s">
        <v>95</v>
      </c>
      <c r="E504" s="175">
        <v>321.6005</v>
      </c>
      <c r="F504" s="175">
        <v>0</v>
      </c>
      <c r="G504" s="176">
        <f>E504*F504</f>
        <v>0</v>
      </c>
      <c r="O504" s="170">
        <v>2</v>
      </c>
      <c r="AA504" s="146">
        <v>1</v>
      </c>
      <c r="AB504" s="146">
        <v>7</v>
      </c>
      <c r="AC504" s="146">
        <v>7</v>
      </c>
      <c r="AZ504" s="146">
        <v>2</v>
      </c>
      <c r="BA504" s="146">
        <f>IF(AZ504=1,G504,0)</f>
        <v>0</v>
      </c>
      <c r="BB504" s="146">
        <f>IF(AZ504=2,G504,0)</f>
        <v>0</v>
      </c>
      <c r="BC504" s="146">
        <f>IF(AZ504=3,G504,0)</f>
        <v>0</v>
      </c>
      <c r="BD504" s="146">
        <f>IF(AZ504=4,G504,0)</f>
        <v>0</v>
      </c>
      <c r="BE504" s="146">
        <f>IF(AZ504=5,G504,0)</f>
        <v>0</v>
      </c>
      <c r="CA504" s="170">
        <v>1</v>
      </c>
      <c r="CB504" s="170">
        <v>7</v>
      </c>
      <c r="CZ504" s="146">
        <v>0</v>
      </c>
    </row>
    <row r="505" spans="1:15" ht="12.75">
      <c r="A505" s="177"/>
      <c r="B505" s="179"/>
      <c r="C505" s="229" t="s">
        <v>89</v>
      </c>
      <c r="D505" s="230"/>
      <c r="E505" s="180">
        <v>0</v>
      </c>
      <c r="F505" s="181"/>
      <c r="G505" s="182"/>
      <c r="M505" s="178" t="s">
        <v>89</v>
      </c>
      <c r="O505" s="170"/>
    </row>
    <row r="506" spans="1:15" ht="12.75">
      <c r="A506" s="177"/>
      <c r="B506" s="179"/>
      <c r="C506" s="229" t="s">
        <v>476</v>
      </c>
      <c r="D506" s="230"/>
      <c r="E506" s="180">
        <v>0</v>
      </c>
      <c r="F506" s="181"/>
      <c r="G506" s="182"/>
      <c r="M506" s="178" t="s">
        <v>476</v>
      </c>
      <c r="O506" s="170"/>
    </row>
    <row r="507" spans="1:15" ht="12.75">
      <c r="A507" s="177"/>
      <c r="B507" s="179"/>
      <c r="C507" s="229" t="s">
        <v>553</v>
      </c>
      <c r="D507" s="230"/>
      <c r="E507" s="180">
        <v>0</v>
      </c>
      <c r="F507" s="181"/>
      <c r="G507" s="182"/>
      <c r="M507" s="178" t="s">
        <v>553</v>
      </c>
      <c r="O507" s="170"/>
    </row>
    <row r="508" spans="1:15" ht="12.75">
      <c r="A508" s="177"/>
      <c r="B508" s="179"/>
      <c r="C508" s="229" t="s">
        <v>554</v>
      </c>
      <c r="D508" s="230"/>
      <c r="E508" s="180">
        <v>275.2074</v>
      </c>
      <c r="F508" s="181"/>
      <c r="G508" s="182"/>
      <c r="M508" s="178" t="s">
        <v>554</v>
      </c>
      <c r="O508" s="170"/>
    </row>
    <row r="509" spans="1:15" ht="12.75">
      <c r="A509" s="177"/>
      <c r="B509" s="179"/>
      <c r="C509" s="229" t="s">
        <v>555</v>
      </c>
      <c r="D509" s="230"/>
      <c r="E509" s="180">
        <v>46.3931</v>
      </c>
      <c r="F509" s="181"/>
      <c r="G509" s="182"/>
      <c r="M509" s="178" t="s">
        <v>555</v>
      </c>
      <c r="O509" s="170"/>
    </row>
    <row r="510" spans="1:104" ht="22.5">
      <c r="A510" s="171">
        <v>110</v>
      </c>
      <c r="B510" s="172" t="s">
        <v>556</v>
      </c>
      <c r="C510" s="173" t="s">
        <v>557</v>
      </c>
      <c r="D510" s="174" t="s">
        <v>95</v>
      </c>
      <c r="E510" s="175">
        <v>353.7606</v>
      </c>
      <c r="F510" s="175">
        <v>0</v>
      </c>
      <c r="G510" s="176">
        <f>E510*F510</f>
        <v>0</v>
      </c>
      <c r="O510" s="170">
        <v>2</v>
      </c>
      <c r="AA510" s="146">
        <v>1</v>
      </c>
      <c r="AB510" s="146">
        <v>7</v>
      </c>
      <c r="AC510" s="146">
        <v>7</v>
      </c>
      <c r="AZ510" s="146">
        <v>2</v>
      </c>
      <c r="BA510" s="146">
        <f>IF(AZ510=1,G510,0)</f>
        <v>0</v>
      </c>
      <c r="BB510" s="146">
        <f>IF(AZ510=2,G510,0)</f>
        <v>0</v>
      </c>
      <c r="BC510" s="146">
        <f>IF(AZ510=3,G510,0)</f>
        <v>0</v>
      </c>
      <c r="BD510" s="146">
        <f>IF(AZ510=4,G510,0)</f>
        <v>0</v>
      </c>
      <c r="BE510" s="146">
        <f>IF(AZ510=5,G510,0)</f>
        <v>0</v>
      </c>
      <c r="CA510" s="170">
        <v>1</v>
      </c>
      <c r="CB510" s="170">
        <v>7</v>
      </c>
      <c r="CZ510" s="146">
        <v>0</v>
      </c>
    </row>
    <row r="511" spans="1:15" ht="12.75">
      <c r="A511" s="177"/>
      <c r="B511" s="179"/>
      <c r="C511" s="229" t="s">
        <v>89</v>
      </c>
      <c r="D511" s="230"/>
      <c r="E511" s="180">
        <v>0</v>
      </c>
      <c r="F511" s="181"/>
      <c r="G511" s="182"/>
      <c r="M511" s="178" t="s">
        <v>89</v>
      </c>
      <c r="O511" s="170"/>
    </row>
    <row r="512" spans="1:15" ht="12.75">
      <c r="A512" s="177"/>
      <c r="B512" s="179"/>
      <c r="C512" s="229" t="s">
        <v>476</v>
      </c>
      <c r="D512" s="230"/>
      <c r="E512" s="180">
        <v>0</v>
      </c>
      <c r="F512" s="181"/>
      <c r="G512" s="182"/>
      <c r="M512" s="178" t="s">
        <v>476</v>
      </c>
      <c r="O512" s="170"/>
    </row>
    <row r="513" spans="1:15" ht="12.75">
      <c r="A513" s="177"/>
      <c r="B513" s="179"/>
      <c r="C513" s="229" t="s">
        <v>558</v>
      </c>
      <c r="D513" s="230"/>
      <c r="E513" s="180">
        <v>0</v>
      </c>
      <c r="F513" s="181"/>
      <c r="G513" s="182"/>
      <c r="M513" s="178" t="s">
        <v>558</v>
      </c>
      <c r="O513" s="170"/>
    </row>
    <row r="514" spans="1:15" ht="12.75">
      <c r="A514" s="177"/>
      <c r="B514" s="179"/>
      <c r="C514" s="229" t="s">
        <v>559</v>
      </c>
      <c r="D514" s="230"/>
      <c r="E514" s="180">
        <v>302.7281</v>
      </c>
      <c r="F514" s="181"/>
      <c r="G514" s="182"/>
      <c r="M514" s="178" t="s">
        <v>559</v>
      </c>
      <c r="O514" s="170"/>
    </row>
    <row r="515" spans="1:15" ht="12.75">
      <c r="A515" s="177"/>
      <c r="B515" s="179"/>
      <c r="C515" s="229" t="s">
        <v>560</v>
      </c>
      <c r="D515" s="230"/>
      <c r="E515" s="180">
        <v>51.0324</v>
      </c>
      <c r="F515" s="181"/>
      <c r="G515" s="182"/>
      <c r="M515" s="178" t="s">
        <v>560</v>
      </c>
      <c r="O515" s="170"/>
    </row>
    <row r="516" spans="1:104" ht="22.5">
      <c r="A516" s="171">
        <v>111</v>
      </c>
      <c r="B516" s="172" t="s">
        <v>561</v>
      </c>
      <c r="C516" s="173" t="s">
        <v>562</v>
      </c>
      <c r="D516" s="174" t="s">
        <v>95</v>
      </c>
      <c r="E516" s="175">
        <v>323.498</v>
      </c>
      <c r="F516" s="175">
        <v>0</v>
      </c>
      <c r="G516" s="176">
        <f>E516*F516</f>
        <v>0</v>
      </c>
      <c r="O516" s="170">
        <v>2</v>
      </c>
      <c r="AA516" s="146">
        <v>1</v>
      </c>
      <c r="AB516" s="146">
        <v>7</v>
      </c>
      <c r="AC516" s="146">
        <v>7</v>
      </c>
      <c r="AZ516" s="146">
        <v>2</v>
      </c>
      <c r="BA516" s="146">
        <f>IF(AZ516=1,G516,0)</f>
        <v>0</v>
      </c>
      <c r="BB516" s="146">
        <f>IF(AZ516=2,G516,0)</f>
        <v>0</v>
      </c>
      <c r="BC516" s="146">
        <f>IF(AZ516=3,G516,0)</f>
        <v>0</v>
      </c>
      <c r="BD516" s="146">
        <f>IF(AZ516=4,G516,0)</f>
        <v>0</v>
      </c>
      <c r="BE516" s="146">
        <f>IF(AZ516=5,G516,0)</f>
        <v>0</v>
      </c>
      <c r="CA516" s="170">
        <v>1</v>
      </c>
      <c r="CB516" s="170">
        <v>7</v>
      </c>
      <c r="CZ516" s="146">
        <v>0</v>
      </c>
    </row>
    <row r="517" spans="1:15" ht="12.75">
      <c r="A517" s="177"/>
      <c r="B517" s="179"/>
      <c r="C517" s="229" t="s">
        <v>563</v>
      </c>
      <c r="D517" s="230"/>
      <c r="E517" s="180">
        <v>0</v>
      </c>
      <c r="F517" s="181"/>
      <c r="G517" s="182"/>
      <c r="M517" s="178" t="s">
        <v>563</v>
      </c>
      <c r="O517" s="170"/>
    </row>
    <row r="518" spans="1:15" ht="12.75">
      <c r="A518" s="177"/>
      <c r="B518" s="179"/>
      <c r="C518" s="229" t="s">
        <v>564</v>
      </c>
      <c r="D518" s="230"/>
      <c r="E518" s="180">
        <v>275.2074</v>
      </c>
      <c r="F518" s="181"/>
      <c r="G518" s="182"/>
      <c r="M518" s="178" t="s">
        <v>564</v>
      </c>
      <c r="O518" s="170"/>
    </row>
    <row r="519" spans="1:15" ht="12.75">
      <c r="A519" s="177"/>
      <c r="B519" s="179"/>
      <c r="C519" s="229" t="s">
        <v>565</v>
      </c>
      <c r="D519" s="230"/>
      <c r="E519" s="180">
        <v>48.2906</v>
      </c>
      <c r="F519" s="181"/>
      <c r="G519" s="182"/>
      <c r="M519" s="178" t="s">
        <v>565</v>
      </c>
      <c r="O519" s="170"/>
    </row>
    <row r="520" spans="1:104" ht="12.75">
      <c r="A520" s="171">
        <v>112</v>
      </c>
      <c r="B520" s="172" t="s">
        <v>566</v>
      </c>
      <c r="C520" s="173" t="s">
        <v>567</v>
      </c>
      <c r="D520" s="174" t="s">
        <v>95</v>
      </c>
      <c r="E520" s="175">
        <v>323.498</v>
      </c>
      <c r="F520" s="175">
        <v>0</v>
      </c>
      <c r="G520" s="176">
        <f>E520*F520</f>
        <v>0</v>
      </c>
      <c r="O520" s="170">
        <v>2</v>
      </c>
      <c r="AA520" s="146">
        <v>1</v>
      </c>
      <c r="AB520" s="146">
        <v>7</v>
      </c>
      <c r="AC520" s="146">
        <v>7</v>
      </c>
      <c r="AZ520" s="146">
        <v>2</v>
      </c>
      <c r="BA520" s="146">
        <f>IF(AZ520=1,G520,0)</f>
        <v>0</v>
      </c>
      <c r="BB520" s="146">
        <f>IF(AZ520=2,G520,0)</f>
        <v>0</v>
      </c>
      <c r="BC520" s="146">
        <f>IF(AZ520=3,G520,0)</f>
        <v>0</v>
      </c>
      <c r="BD520" s="146">
        <f>IF(AZ520=4,G520,0)</f>
        <v>0</v>
      </c>
      <c r="BE520" s="146">
        <f>IF(AZ520=5,G520,0)</f>
        <v>0</v>
      </c>
      <c r="CA520" s="170">
        <v>1</v>
      </c>
      <c r="CB520" s="170">
        <v>7</v>
      </c>
      <c r="CZ520" s="146">
        <v>0</v>
      </c>
    </row>
    <row r="521" spans="1:15" ht="12.75">
      <c r="A521" s="177"/>
      <c r="B521" s="179"/>
      <c r="C521" s="229" t="s">
        <v>568</v>
      </c>
      <c r="D521" s="230"/>
      <c r="E521" s="180">
        <v>0</v>
      </c>
      <c r="F521" s="181"/>
      <c r="G521" s="182"/>
      <c r="M521" s="178" t="s">
        <v>568</v>
      </c>
      <c r="O521" s="170"/>
    </row>
    <row r="522" spans="1:15" ht="12.75">
      <c r="A522" s="177"/>
      <c r="B522" s="179"/>
      <c r="C522" s="229" t="s">
        <v>564</v>
      </c>
      <c r="D522" s="230"/>
      <c r="E522" s="180">
        <v>275.2074</v>
      </c>
      <c r="F522" s="181"/>
      <c r="G522" s="182"/>
      <c r="M522" s="178" t="s">
        <v>564</v>
      </c>
      <c r="O522" s="170"/>
    </row>
    <row r="523" spans="1:15" ht="12.75">
      <c r="A523" s="177"/>
      <c r="B523" s="179"/>
      <c r="C523" s="229" t="s">
        <v>565</v>
      </c>
      <c r="D523" s="230"/>
      <c r="E523" s="180">
        <v>48.2906</v>
      </c>
      <c r="F523" s="181"/>
      <c r="G523" s="182"/>
      <c r="M523" s="178" t="s">
        <v>565</v>
      </c>
      <c r="O523" s="170"/>
    </row>
    <row r="524" spans="1:104" ht="22.5">
      <c r="A524" s="171">
        <v>113</v>
      </c>
      <c r="B524" s="172" t="s">
        <v>569</v>
      </c>
      <c r="C524" s="173" t="s">
        <v>570</v>
      </c>
      <c r="D524" s="174" t="s">
        <v>95</v>
      </c>
      <c r="E524" s="175">
        <v>367.3322</v>
      </c>
      <c r="F524" s="175">
        <v>0</v>
      </c>
      <c r="G524" s="176">
        <f>E524*F524</f>
        <v>0</v>
      </c>
      <c r="O524" s="170">
        <v>2</v>
      </c>
      <c r="AA524" s="146">
        <v>1</v>
      </c>
      <c r="AB524" s="146">
        <v>7</v>
      </c>
      <c r="AC524" s="146">
        <v>7</v>
      </c>
      <c r="AZ524" s="146">
        <v>2</v>
      </c>
      <c r="BA524" s="146">
        <f>IF(AZ524=1,G524,0)</f>
        <v>0</v>
      </c>
      <c r="BB524" s="146">
        <f>IF(AZ524=2,G524,0)</f>
        <v>0</v>
      </c>
      <c r="BC524" s="146">
        <f>IF(AZ524=3,G524,0)</f>
        <v>0</v>
      </c>
      <c r="BD524" s="146">
        <f>IF(AZ524=4,G524,0)</f>
        <v>0</v>
      </c>
      <c r="BE524" s="146">
        <f>IF(AZ524=5,G524,0)</f>
        <v>0</v>
      </c>
      <c r="CA524" s="170">
        <v>1</v>
      </c>
      <c r="CB524" s="170">
        <v>7</v>
      </c>
      <c r="CZ524" s="146">
        <v>0</v>
      </c>
    </row>
    <row r="525" spans="1:15" ht="22.5">
      <c r="A525" s="177"/>
      <c r="B525" s="179"/>
      <c r="C525" s="229" t="s">
        <v>571</v>
      </c>
      <c r="D525" s="230"/>
      <c r="E525" s="180">
        <v>0</v>
      </c>
      <c r="F525" s="181"/>
      <c r="G525" s="182"/>
      <c r="M525" s="178" t="s">
        <v>571</v>
      </c>
      <c r="O525" s="170"/>
    </row>
    <row r="526" spans="1:15" ht="12.75">
      <c r="A526" s="177"/>
      <c r="B526" s="179"/>
      <c r="C526" s="229" t="s">
        <v>572</v>
      </c>
      <c r="D526" s="230"/>
      <c r="E526" s="180">
        <v>0</v>
      </c>
      <c r="F526" s="181"/>
      <c r="G526" s="182"/>
      <c r="M526" s="178" t="s">
        <v>572</v>
      </c>
      <c r="O526" s="170"/>
    </row>
    <row r="527" spans="1:15" ht="22.5">
      <c r="A527" s="177"/>
      <c r="B527" s="179"/>
      <c r="C527" s="229" t="s">
        <v>573</v>
      </c>
      <c r="D527" s="230"/>
      <c r="E527" s="180">
        <v>0</v>
      </c>
      <c r="F527" s="181"/>
      <c r="G527" s="182"/>
      <c r="M527" s="178" t="s">
        <v>573</v>
      </c>
      <c r="O527" s="170"/>
    </row>
    <row r="528" spans="1:15" ht="12.75">
      <c r="A528" s="177"/>
      <c r="B528" s="179"/>
      <c r="C528" s="229" t="s">
        <v>574</v>
      </c>
      <c r="D528" s="230"/>
      <c r="E528" s="180">
        <v>0</v>
      </c>
      <c r="F528" s="181"/>
      <c r="G528" s="182"/>
      <c r="M528" s="178" t="s">
        <v>574</v>
      </c>
      <c r="O528" s="170"/>
    </row>
    <row r="529" spans="1:15" ht="12.75">
      <c r="A529" s="177"/>
      <c r="B529" s="179"/>
      <c r="C529" s="229" t="s">
        <v>159</v>
      </c>
      <c r="D529" s="230"/>
      <c r="E529" s="180">
        <v>0</v>
      </c>
      <c r="F529" s="181"/>
      <c r="G529" s="182"/>
      <c r="M529" s="178" t="s">
        <v>159</v>
      </c>
      <c r="O529" s="170"/>
    </row>
    <row r="530" spans="1:15" ht="12.75">
      <c r="A530" s="177"/>
      <c r="B530" s="179"/>
      <c r="C530" s="229" t="s">
        <v>575</v>
      </c>
      <c r="D530" s="230"/>
      <c r="E530" s="180">
        <v>0</v>
      </c>
      <c r="F530" s="181"/>
      <c r="G530" s="182"/>
      <c r="M530" s="178" t="s">
        <v>575</v>
      </c>
      <c r="O530" s="170"/>
    </row>
    <row r="531" spans="1:15" ht="12.75">
      <c r="A531" s="177"/>
      <c r="B531" s="179"/>
      <c r="C531" s="229" t="s">
        <v>576</v>
      </c>
      <c r="D531" s="230"/>
      <c r="E531" s="180">
        <v>265.595</v>
      </c>
      <c r="F531" s="181"/>
      <c r="G531" s="182"/>
      <c r="M531" s="178" t="s">
        <v>576</v>
      </c>
      <c r="O531" s="170"/>
    </row>
    <row r="532" spans="1:15" ht="12.75">
      <c r="A532" s="177"/>
      <c r="B532" s="179"/>
      <c r="C532" s="229" t="s">
        <v>577</v>
      </c>
      <c r="D532" s="230"/>
      <c r="E532" s="180">
        <v>51.4358</v>
      </c>
      <c r="F532" s="181"/>
      <c r="G532" s="182"/>
      <c r="M532" s="178" t="s">
        <v>577</v>
      </c>
      <c r="O532" s="170"/>
    </row>
    <row r="533" spans="1:15" ht="12.75">
      <c r="A533" s="177"/>
      <c r="B533" s="179"/>
      <c r="C533" s="236" t="s">
        <v>324</v>
      </c>
      <c r="D533" s="230"/>
      <c r="E533" s="203">
        <v>317.0308</v>
      </c>
      <c r="F533" s="181"/>
      <c r="G533" s="182"/>
      <c r="M533" s="178" t="s">
        <v>324</v>
      </c>
      <c r="O533" s="170"/>
    </row>
    <row r="534" spans="1:15" ht="12.75">
      <c r="A534" s="177"/>
      <c r="B534" s="179"/>
      <c r="C534" s="229" t="s">
        <v>578</v>
      </c>
      <c r="D534" s="230"/>
      <c r="E534" s="180">
        <v>0</v>
      </c>
      <c r="F534" s="181"/>
      <c r="G534" s="182"/>
      <c r="M534" s="178" t="s">
        <v>578</v>
      </c>
      <c r="O534" s="170"/>
    </row>
    <row r="535" spans="1:15" ht="12.75">
      <c r="A535" s="177"/>
      <c r="B535" s="179"/>
      <c r="C535" s="229" t="s">
        <v>579</v>
      </c>
      <c r="D535" s="230"/>
      <c r="E535" s="180">
        <v>47.3344</v>
      </c>
      <c r="F535" s="181"/>
      <c r="G535" s="182"/>
      <c r="M535" s="178" t="s">
        <v>579</v>
      </c>
      <c r="O535" s="170"/>
    </row>
    <row r="536" spans="1:15" ht="12.75">
      <c r="A536" s="177"/>
      <c r="B536" s="179"/>
      <c r="C536" s="229" t="s">
        <v>580</v>
      </c>
      <c r="D536" s="230"/>
      <c r="E536" s="180">
        <v>2.967</v>
      </c>
      <c r="F536" s="181"/>
      <c r="G536" s="182"/>
      <c r="M536" s="178" t="s">
        <v>580</v>
      </c>
      <c r="O536" s="170"/>
    </row>
    <row r="537" spans="1:15" ht="12.75">
      <c r="A537" s="177"/>
      <c r="B537" s="179"/>
      <c r="C537" s="236" t="s">
        <v>324</v>
      </c>
      <c r="D537" s="230"/>
      <c r="E537" s="203">
        <v>50.3014</v>
      </c>
      <c r="F537" s="181"/>
      <c r="G537" s="182"/>
      <c r="M537" s="178" t="s">
        <v>324</v>
      </c>
      <c r="O537" s="170"/>
    </row>
    <row r="538" spans="1:104" ht="12.75">
      <c r="A538" s="171">
        <v>114</v>
      </c>
      <c r="B538" s="172" t="s">
        <v>581</v>
      </c>
      <c r="C538" s="173" t="s">
        <v>582</v>
      </c>
      <c r="D538" s="174" t="s">
        <v>95</v>
      </c>
      <c r="E538" s="175">
        <v>412.3512</v>
      </c>
      <c r="F538" s="175">
        <v>0</v>
      </c>
      <c r="G538" s="176">
        <f>E538*F538</f>
        <v>0</v>
      </c>
      <c r="O538" s="170">
        <v>2</v>
      </c>
      <c r="AA538" s="146">
        <v>1</v>
      </c>
      <c r="AB538" s="146">
        <v>7</v>
      </c>
      <c r="AC538" s="146">
        <v>7</v>
      </c>
      <c r="AZ538" s="146">
        <v>2</v>
      </c>
      <c r="BA538" s="146">
        <f>IF(AZ538=1,G538,0)</f>
        <v>0</v>
      </c>
      <c r="BB538" s="146">
        <f>IF(AZ538=2,G538,0)</f>
        <v>0</v>
      </c>
      <c r="BC538" s="146">
        <f>IF(AZ538=3,G538,0)</f>
        <v>0</v>
      </c>
      <c r="BD538" s="146">
        <f>IF(AZ538=4,G538,0)</f>
        <v>0</v>
      </c>
      <c r="BE538" s="146">
        <f>IF(AZ538=5,G538,0)</f>
        <v>0</v>
      </c>
      <c r="CA538" s="170">
        <v>1</v>
      </c>
      <c r="CB538" s="170">
        <v>7</v>
      </c>
      <c r="CZ538" s="146">
        <v>0</v>
      </c>
    </row>
    <row r="539" spans="1:15" ht="12.75">
      <c r="A539" s="177"/>
      <c r="B539" s="179"/>
      <c r="C539" s="229" t="s">
        <v>583</v>
      </c>
      <c r="D539" s="230"/>
      <c r="E539" s="180">
        <v>0</v>
      </c>
      <c r="F539" s="181"/>
      <c r="G539" s="182"/>
      <c r="M539" s="178" t="s">
        <v>583</v>
      </c>
      <c r="O539" s="170"/>
    </row>
    <row r="540" spans="1:15" ht="12.75">
      <c r="A540" s="177"/>
      <c r="B540" s="179"/>
      <c r="C540" s="229" t="s">
        <v>159</v>
      </c>
      <c r="D540" s="230"/>
      <c r="E540" s="180">
        <v>0</v>
      </c>
      <c r="F540" s="181"/>
      <c r="G540" s="182"/>
      <c r="M540" s="178" t="s">
        <v>159</v>
      </c>
      <c r="O540" s="170"/>
    </row>
    <row r="541" spans="1:15" ht="12.75">
      <c r="A541" s="177"/>
      <c r="B541" s="179"/>
      <c r="C541" s="229" t="s">
        <v>576</v>
      </c>
      <c r="D541" s="230"/>
      <c r="E541" s="180">
        <v>265.595</v>
      </c>
      <c r="F541" s="181"/>
      <c r="G541" s="182"/>
      <c r="M541" s="178" t="s">
        <v>576</v>
      </c>
      <c r="O541" s="170"/>
    </row>
    <row r="542" spans="1:15" ht="12.75">
      <c r="A542" s="177"/>
      <c r="B542" s="179"/>
      <c r="C542" s="229" t="s">
        <v>577</v>
      </c>
      <c r="D542" s="230"/>
      <c r="E542" s="180">
        <v>51.4358</v>
      </c>
      <c r="F542" s="181"/>
      <c r="G542" s="182"/>
      <c r="M542" s="178" t="s">
        <v>577</v>
      </c>
      <c r="O542" s="170"/>
    </row>
    <row r="543" spans="1:15" ht="12.75">
      <c r="A543" s="177"/>
      <c r="B543" s="179"/>
      <c r="C543" s="229" t="s">
        <v>584</v>
      </c>
      <c r="D543" s="230"/>
      <c r="E543" s="180">
        <v>30.645</v>
      </c>
      <c r="F543" s="181"/>
      <c r="G543" s="182"/>
      <c r="M543" s="178" t="s">
        <v>584</v>
      </c>
      <c r="O543" s="170"/>
    </row>
    <row r="544" spans="1:15" ht="12.75">
      <c r="A544" s="177"/>
      <c r="B544" s="179"/>
      <c r="C544" s="236" t="s">
        <v>324</v>
      </c>
      <c r="D544" s="230"/>
      <c r="E544" s="203">
        <v>347.6758</v>
      </c>
      <c r="F544" s="181"/>
      <c r="G544" s="182"/>
      <c r="M544" s="178" t="s">
        <v>324</v>
      </c>
      <c r="O544" s="170"/>
    </row>
    <row r="545" spans="1:15" ht="12.75">
      <c r="A545" s="177"/>
      <c r="B545" s="179"/>
      <c r="C545" s="229" t="s">
        <v>585</v>
      </c>
      <c r="D545" s="230"/>
      <c r="E545" s="180">
        <v>0</v>
      </c>
      <c r="F545" s="181"/>
      <c r="G545" s="182"/>
      <c r="M545" s="178" t="s">
        <v>585</v>
      </c>
      <c r="O545" s="170"/>
    </row>
    <row r="546" spans="1:15" ht="12.75">
      <c r="A546" s="177"/>
      <c r="B546" s="179"/>
      <c r="C546" s="229" t="s">
        <v>579</v>
      </c>
      <c r="D546" s="230"/>
      <c r="E546" s="180">
        <v>47.3344</v>
      </c>
      <c r="F546" s="181"/>
      <c r="G546" s="182"/>
      <c r="M546" s="178" t="s">
        <v>579</v>
      </c>
      <c r="O546" s="170"/>
    </row>
    <row r="547" spans="1:15" ht="12.75">
      <c r="A547" s="177"/>
      <c r="B547" s="179"/>
      <c r="C547" s="229" t="s">
        <v>580</v>
      </c>
      <c r="D547" s="230"/>
      <c r="E547" s="180">
        <v>2.967</v>
      </c>
      <c r="F547" s="181"/>
      <c r="G547" s="182"/>
      <c r="M547" s="178" t="s">
        <v>580</v>
      </c>
      <c r="O547" s="170"/>
    </row>
    <row r="548" spans="1:15" ht="22.5">
      <c r="A548" s="177"/>
      <c r="B548" s="179"/>
      <c r="C548" s="229" t="s">
        <v>586</v>
      </c>
      <c r="D548" s="230"/>
      <c r="E548" s="180">
        <v>14.374</v>
      </c>
      <c r="F548" s="181"/>
      <c r="G548" s="182"/>
      <c r="M548" s="178" t="s">
        <v>586</v>
      </c>
      <c r="O548" s="170"/>
    </row>
    <row r="549" spans="1:15" ht="12.75">
      <c r="A549" s="177"/>
      <c r="B549" s="179"/>
      <c r="C549" s="236" t="s">
        <v>324</v>
      </c>
      <c r="D549" s="230"/>
      <c r="E549" s="203">
        <v>64.6754</v>
      </c>
      <c r="F549" s="181"/>
      <c r="G549" s="182"/>
      <c r="M549" s="178" t="s">
        <v>324</v>
      </c>
      <c r="O549" s="170"/>
    </row>
    <row r="550" spans="1:104" ht="22.5">
      <c r="A550" s="171">
        <v>115</v>
      </c>
      <c r="B550" s="172" t="s">
        <v>587</v>
      </c>
      <c r="C550" s="173" t="s">
        <v>588</v>
      </c>
      <c r="D550" s="174" t="s">
        <v>95</v>
      </c>
      <c r="E550" s="175">
        <v>78.0114</v>
      </c>
      <c r="F550" s="175">
        <v>0</v>
      </c>
      <c r="G550" s="176">
        <f>E550*F550</f>
        <v>0</v>
      </c>
      <c r="O550" s="170">
        <v>2</v>
      </c>
      <c r="AA550" s="146">
        <v>1</v>
      </c>
      <c r="AB550" s="146">
        <v>7</v>
      </c>
      <c r="AC550" s="146">
        <v>7</v>
      </c>
      <c r="AZ550" s="146">
        <v>2</v>
      </c>
      <c r="BA550" s="146">
        <f>IF(AZ550=1,G550,0)</f>
        <v>0</v>
      </c>
      <c r="BB550" s="146">
        <f>IF(AZ550=2,G550,0)</f>
        <v>0</v>
      </c>
      <c r="BC550" s="146">
        <f>IF(AZ550=3,G550,0)</f>
        <v>0</v>
      </c>
      <c r="BD550" s="146">
        <f>IF(AZ550=4,G550,0)</f>
        <v>0</v>
      </c>
      <c r="BE550" s="146">
        <f>IF(AZ550=5,G550,0)</f>
        <v>0</v>
      </c>
      <c r="CA550" s="170">
        <v>1</v>
      </c>
      <c r="CB550" s="170">
        <v>7</v>
      </c>
      <c r="CZ550" s="146">
        <v>0</v>
      </c>
    </row>
    <row r="551" spans="1:15" ht="12.75">
      <c r="A551" s="177"/>
      <c r="B551" s="179"/>
      <c r="C551" s="229" t="s">
        <v>563</v>
      </c>
      <c r="D551" s="230"/>
      <c r="E551" s="180">
        <v>0</v>
      </c>
      <c r="F551" s="181"/>
      <c r="G551" s="182"/>
      <c r="M551" s="178" t="s">
        <v>563</v>
      </c>
      <c r="O551" s="170"/>
    </row>
    <row r="552" spans="1:15" ht="12.75">
      <c r="A552" s="177"/>
      <c r="B552" s="179"/>
      <c r="C552" s="229" t="s">
        <v>159</v>
      </c>
      <c r="D552" s="230"/>
      <c r="E552" s="180">
        <v>0</v>
      </c>
      <c r="F552" s="181"/>
      <c r="G552" s="182"/>
      <c r="M552" s="178" t="s">
        <v>159</v>
      </c>
      <c r="O552" s="170"/>
    </row>
    <row r="553" spans="1:15" ht="12.75">
      <c r="A553" s="177"/>
      <c r="B553" s="179"/>
      <c r="C553" s="229" t="s">
        <v>589</v>
      </c>
      <c r="D553" s="230"/>
      <c r="E553" s="180">
        <v>0</v>
      </c>
      <c r="F553" s="181"/>
      <c r="G553" s="182"/>
      <c r="M553" s="178" t="s">
        <v>589</v>
      </c>
      <c r="O553" s="170"/>
    </row>
    <row r="554" spans="1:15" ht="12.75">
      <c r="A554" s="177"/>
      <c r="B554" s="179"/>
      <c r="C554" s="229" t="s">
        <v>590</v>
      </c>
      <c r="D554" s="230"/>
      <c r="E554" s="180">
        <v>51.915</v>
      </c>
      <c r="F554" s="181"/>
      <c r="G554" s="182"/>
      <c r="M554" s="178" t="s">
        <v>590</v>
      </c>
      <c r="O554" s="170"/>
    </row>
    <row r="555" spans="1:15" ht="12.75">
      <c r="A555" s="177"/>
      <c r="B555" s="179"/>
      <c r="C555" s="229" t="s">
        <v>591</v>
      </c>
      <c r="D555" s="230"/>
      <c r="E555" s="180">
        <v>26.0964</v>
      </c>
      <c r="F555" s="181"/>
      <c r="G555" s="182"/>
      <c r="M555" s="178" t="s">
        <v>591</v>
      </c>
      <c r="O555" s="170"/>
    </row>
    <row r="556" spans="1:104" ht="12.75">
      <c r="A556" s="171">
        <v>116</v>
      </c>
      <c r="B556" s="172" t="s">
        <v>592</v>
      </c>
      <c r="C556" s="173" t="s">
        <v>593</v>
      </c>
      <c r="D556" s="174" t="s">
        <v>95</v>
      </c>
      <c r="E556" s="175">
        <v>78.0114</v>
      </c>
      <c r="F556" s="175">
        <v>0</v>
      </c>
      <c r="G556" s="176">
        <f>E556*F556</f>
        <v>0</v>
      </c>
      <c r="O556" s="170">
        <v>2</v>
      </c>
      <c r="AA556" s="146">
        <v>1</v>
      </c>
      <c r="AB556" s="146">
        <v>7</v>
      </c>
      <c r="AC556" s="146">
        <v>7</v>
      </c>
      <c r="AZ556" s="146">
        <v>2</v>
      </c>
      <c r="BA556" s="146">
        <f>IF(AZ556=1,G556,0)</f>
        <v>0</v>
      </c>
      <c r="BB556" s="146">
        <f>IF(AZ556=2,G556,0)</f>
        <v>0</v>
      </c>
      <c r="BC556" s="146">
        <f>IF(AZ556=3,G556,0)</f>
        <v>0</v>
      </c>
      <c r="BD556" s="146">
        <f>IF(AZ556=4,G556,0)</f>
        <v>0</v>
      </c>
      <c r="BE556" s="146">
        <f>IF(AZ556=5,G556,0)</f>
        <v>0</v>
      </c>
      <c r="CA556" s="170">
        <v>1</v>
      </c>
      <c r="CB556" s="170">
        <v>7</v>
      </c>
      <c r="CZ556" s="146">
        <v>0</v>
      </c>
    </row>
    <row r="557" spans="1:15" ht="12.75">
      <c r="A557" s="177"/>
      <c r="B557" s="179"/>
      <c r="C557" s="229" t="s">
        <v>568</v>
      </c>
      <c r="D557" s="230"/>
      <c r="E557" s="180">
        <v>0</v>
      </c>
      <c r="F557" s="181"/>
      <c r="G557" s="182"/>
      <c r="M557" s="178" t="s">
        <v>568</v>
      </c>
      <c r="O557" s="170"/>
    </row>
    <row r="558" spans="1:15" ht="12.75">
      <c r="A558" s="177"/>
      <c r="B558" s="179"/>
      <c r="C558" s="229" t="s">
        <v>159</v>
      </c>
      <c r="D558" s="230"/>
      <c r="E558" s="180">
        <v>0</v>
      </c>
      <c r="F558" s="181"/>
      <c r="G558" s="182"/>
      <c r="M558" s="178" t="s">
        <v>159</v>
      </c>
      <c r="O558" s="170"/>
    </row>
    <row r="559" spans="1:15" ht="12.75">
      <c r="A559" s="177"/>
      <c r="B559" s="179"/>
      <c r="C559" s="229" t="s">
        <v>589</v>
      </c>
      <c r="D559" s="230"/>
      <c r="E559" s="180">
        <v>0</v>
      </c>
      <c r="F559" s="181"/>
      <c r="G559" s="182"/>
      <c r="M559" s="178" t="s">
        <v>589</v>
      </c>
      <c r="O559" s="170"/>
    </row>
    <row r="560" spans="1:15" ht="12.75">
      <c r="A560" s="177"/>
      <c r="B560" s="179"/>
      <c r="C560" s="229" t="s">
        <v>590</v>
      </c>
      <c r="D560" s="230"/>
      <c r="E560" s="180">
        <v>51.915</v>
      </c>
      <c r="F560" s="181"/>
      <c r="G560" s="182"/>
      <c r="M560" s="178" t="s">
        <v>590</v>
      </c>
      <c r="O560" s="170"/>
    </row>
    <row r="561" spans="1:15" ht="12.75">
      <c r="A561" s="177"/>
      <c r="B561" s="179"/>
      <c r="C561" s="229" t="s">
        <v>591</v>
      </c>
      <c r="D561" s="230"/>
      <c r="E561" s="180">
        <v>26.0964</v>
      </c>
      <c r="F561" s="181"/>
      <c r="G561" s="182"/>
      <c r="M561" s="178" t="s">
        <v>591</v>
      </c>
      <c r="O561" s="170"/>
    </row>
    <row r="562" spans="1:104" ht="12.75">
      <c r="A562" s="171">
        <v>117</v>
      </c>
      <c r="B562" s="172" t="s">
        <v>594</v>
      </c>
      <c r="C562" s="173" t="s">
        <v>595</v>
      </c>
      <c r="D562" s="174" t="s">
        <v>95</v>
      </c>
      <c r="E562" s="175">
        <v>45.019</v>
      </c>
      <c r="F562" s="175">
        <v>0</v>
      </c>
      <c r="G562" s="176">
        <f>E562*F562</f>
        <v>0</v>
      </c>
      <c r="O562" s="170">
        <v>2</v>
      </c>
      <c r="AA562" s="146">
        <v>1</v>
      </c>
      <c r="AB562" s="146">
        <v>7</v>
      </c>
      <c r="AC562" s="146">
        <v>7</v>
      </c>
      <c r="AZ562" s="146">
        <v>2</v>
      </c>
      <c r="BA562" s="146">
        <f>IF(AZ562=1,G562,0)</f>
        <v>0</v>
      </c>
      <c r="BB562" s="146">
        <f>IF(AZ562=2,G562,0)</f>
        <v>0</v>
      </c>
      <c r="BC562" s="146">
        <f>IF(AZ562=3,G562,0)</f>
        <v>0</v>
      </c>
      <c r="BD562" s="146">
        <f>IF(AZ562=4,G562,0)</f>
        <v>0</v>
      </c>
      <c r="BE562" s="146">
        <f>IF(AZ562=5,G562,0)</f>
        <v>0</v>
      </c>
      <c r="CA562" s="170">
        <v>1</v>
      </c>
      <c r="CB562" s="170">
        <v>7</v>
      </c>
      <c r="CZ562" s="146">
        <v>0</v>
      </c>
    </row>
    <row r="563" spans="1:15" ht="12.75">
      <c r="A563" s="177"/>
      <c r="B563" s="179"/>
      <c r="C563" s="229" t="s">
        <v>596</v>
      </c>
      <c r="D563" s="230"/>
      <c r="E563" s="180">
        <v>0</v>
      </c>
      <c r="F563" s="181"/>
      <c r="G563" s="182"/>
      <c r="M563" s="178" t="s">
        <v>596</v>
      </c>
      <c r="O563" s="170"/>
    </row>
    <row r="564" spans="1:15" ht="12.75">
      <c r="A564" s="177"/>
      <c r="B564" s="179"/>
      <c r="C564" s="229" t="s">
        <v>575</v>
      </c>
      <c r="D564" s="230"/>
      <c r="E564" s="180">
        <v>0</v>
      </c>
      <c r="F564" s="181"/>
      <c r="G564" s="182"/>
      <c r="M564" s="178" t="s">
        <v>575</v>
      </c>
      <c r="O564" s="170"/>
    </row>
    <row r="565" spans="1:15" ht="12.75">
      <c r="A565" s="177"/>
      <c r="B565" s="179"/>
      <c r="C565" s="229" t="s">
        <v>159</v>
      </c>
      <c r="D565" s="230"/>
      <c r="E565" s="180">
        <v>0</v>
      </c>
      <c r="F565" s="181"/>
      <c r="G565" s="182"/>
      <c r="M565" s="178" t="s">
        <v>159</v>
      </c>
      <c r="O565" s="170"/>
    </row>
    <row r="566" spans="1:15" ht="12.75">
      <c r="A566" s="177"/>
      <c r="B566" s="179"/>
      <c r="C566" s="229" t="s">
        <v>597</v>
      </c>
      <c r="D566" s="230"/>
      <c r="E566" s="180">
        <v>30.645</v>
      </c>
      <c r="F566" s="181"/>
      <c r="G566" s="182"/>
      <c r="M566" s="178" t="s">
        <v>597</v>
      </c>
      <c r="O566" s="170"/>
    </row>
    <row r="567" spans="1:15" ht="12.75">
      <c r="A567" s="177"/>
      <c r="B567" s="179"/>
      <c r="C567" s="229" t="s">
        <v>598</v>
      </c>
      <c r="D567" s="230"/>
      <c r="E567" s="180">
        <v>0</v>
      </c>
      <c r="F567" s="181"/>
      <c r="G567" s="182"/>
      <c r="M567" s="178" t="s">
        <v>598</v>
      </c>
      <c r="O567" s="170"/>
    </row>
    <row r="568" spans="1:15" ht="12.75">
      <c r="A568" s="177"/>
      <c r="B568" s="179"/>
      <c r="C568" s="229" t="s">
        <v>578</v>
      </c>
      <c r="D568" s="230"/>
      <c r="E568" s="180">
        <v>0</v>
      </c>
      <c r="F568" s="181"/>
      <c r="G568" s="182"/>
      <c r="M568" s="178" t="s">
        <v>578</v>
      </c>
      <c r="O568" s="170"/>
    </row>
    <row r="569" spans="1:15" ht="12.75">
      <c r="A569" s="177"/>
      <c r="B569" s="179"/>
      <c r="C569" s="229" t="s">
        <v>159</v>
      </c>
      <c r="D569" s="230"/>
      <c r="E569" s="180">
        <v>0</v>
      </c>
      <c r="F569" s="181"/>
      <c r="G569" s="182"/>
      <c r="M569" s="178" t="s">
        <v>159</v>
      </c>
      <c r="O569" s="170"/>
    </row>
    <row r="570" spans="1:15" ht="12.75">
      <c r="A570" s="177"/>
      <c r="B570" s="179"/>
      <c r="C570" s="229" t="s">
        <v>599</v>
      </c>
      <c r="D570" s="230"/>
      <c r="E570" s="180">
        <v>14.374</v>
      </c>
      <c r="F570" s="181"/>
      <c r="G570" s="182"/>
      <c r="M570" s="178" t="s">
        <v>599</v>
      </c>
      <c r="O570" s="170"/>
    </row>
    <row r="571" spans="1:104" ht="12.75">
      <c r="A571" s="171">
        <v>118</v>
      </c>
      <c r="B571" s="172" t="s">
        <v>600</v>
      </c>
      <c r="C571" s="173" t="s">
        <v>601</v>
      </c>
      <c r="D571" s="174" t="s">
        <v>165</v>
      </c>
      <c r="E571" s="175">
        <v>34.46</v>
      </c>
      <c r="F571" s="175">
        <v>0</v>
      </c>
      <c r="G571" s="176">
        <f>E571*F571</f>
        <v>0</v>
      </c>
      <c r="O571" s="170">
        <v>2</v>
      </c>
      <c r="AA571" s="146">
        <v>1</v>
      </c>
      <c r="AB571" s="146">
        <v>7</v>
      </c>
      <c r="AC571" s="146">
        <v>7</v>
      </c>
      <c r="AZ571" s="146">
        <v>2</v>
      </c>
      <c r="BA571" s="146">
        <f>IF(AZ571=1,G571,0)</f>
        <v>0</v>
      </c>
      <c r="BB571" s="146">
        <f>IF(AZ571=2,G571,0)</f>
        <v>0</v>
      </c>
      <c r="BC571" s="146">
        <f>IF(AZ571=3,G571,0)</f>
        <v>0</v>
      </c>
      <c r="BD571" s="146">
        <f>IF(AZ571=4,G571,0)</f>
        <v>0</v>
      </c>
      <c r="BE571" s="146">
        <f>IF(AZ571=5,G571,0)</f>
        <v>0</v>
      </c>
      <c r="CA571" s="170">
        <v>1</v>
      </c>
      <c r="CB571" s="170">
        <v>7</v>
      </c>
      <c r="CZ571" s="146">
        <v>0</v>
      </c>
    </row>
    <row r="572" spans="1:15" ht="12.75">
      <c r="A572" s="177"/>
      <c r="B572" s="179"/>
      <c r="C572" s="229" t="s">
        <v>602</v>
      </c>
      <c r="D572" s="230"/>
      <c r="E572" s="180">
        <v>0</v>
      </c>
      <c r="F572" s="181"/>
      <c r="G572" s="182"/>
      <c r="M572" s="178" t="s">
        <v>602</v>
      </c>
      <c r="O572" s="170"/>
    </row>
    <row r="573" spans="1:15" ht="12.75">
      <c r="A573" s="177"/>
      <c r="B573" s="179"/>
      <c r="C573" s="229" t="s">
        <v>310</v>
      </c>
      <c r="D573" s="230"/>
      <c r="E573" s="180">
        <v>0</v>
      </c>
      <c r="F573" s="181"/>
      <c r="G573" s="182"/>
      <c r="M573" s="178" t="s">
        <v>310</v>
      </c>
      <c r="O573" s="170"/>
    </row>
    <row r="574" spans="1:15" ht="12.75">
      <c r="A574" s="177"/>
      <c r="B574" s="179"/>
      <c r="C574" s="229" t="s">
        <v>603</v>
      </c>
      <c r="D574" s="230"/>
      <c r="E574" s="180">
        <v>24</v>
      </c>
      <c r="F574" s="181"/>
      <c r="G574" s="182"/>
      <c r="M574" s="178" t="s">
        <v>603</v>
      </c>
      <c r="O574" s="170"/>
    </row>
    <row r="575" spans="1:15" ht="12.75">
      <c r="A575" s="177"/>
      <c r="B575" s="179"/>
      <c r="C575" s="229" t="s">
        <v>604</v>
      </c>
      <c r="D575" s="230"/>
      <c r="E575" s="180">
        <v>6</v>
      </c>
      <c r="F575" s="181"/>
      <c r="G575" s="182"/>
      <c r="M575" s="178" t="s">
        <v>604</v>
      </c>
      <c r="O575" s="170"/>
    </row>
    <row r="576" spans="1:15" ht="12.75">
      <c r="A576" s="177"/>
      <c r="B576" s="179"/>
      <c r="C576" s="229" t="s">
        <v>605</v>
      </c>
      <c r="D576" s="230"/>
      <c r="E576" s="180">
        <v>1.76</v>
      </c>
      <c r="F576" s="181"/>
      <c r="G576" s="182"/>
      <c r="M576" s="178" t="s">
        <v>605</v>
      </c>
      <c r="O576" s="170"/>
    </row>
    <row r="577" spans="1:15" ht="12.75">
      <c r="A577" s="177"/>
      <c r="B577" s="179"/>
      <c r="C577" s="229" t="s">
        <v>606</v>
      </c>
      <c r="D577" s="230"/>
      <c r="E577" s="180">
        <v>2.7</v>
      </c>
      <c r="F577" s="181"/>
      <c r="G577" s="182"/>
      <c r="M577" s="178" t="s">
        <v>606</v>
      </c>
      <c r="O577" s="170"/>
    </row>
    <row r="578" spans="1:104" ht="22.5">
      <c r="A578" s="171">
        <v>119</v>
      </c>
      <c r="B578" s="172" t="s">
        <v>607</v>
      </c>
      <c r="C578" s="206" t="s">
        <v>608</v>
      </c>
      <c r="D578" s="174" t="s">
        <v>95</v>
      </c>
      <c r="E578" s="175">
        <v>390.3162</v>
      </c>
      <c r="F578" s="175">
        <v>0</v>
      </c>
      <c r="G578" s="176">
        <f>E578*F578</f>
        <v>0</v>
      </c>
      <c r="O578" s="170">
        <v>2</v>
      </c>
      <c r="AA578" s="146">
        <v>1</v>
      </c>
      <c r="AB578" s="146">
        <v>7</v>
      </c>
      <c r="AC578" s="146">
        <v>7</v>
      </c>
      <c r="AZ578" s="146">
        <v>2</v>
      </c>
      <c r="BA578" s="146">
        <f>IF(AZ578=1,G578,0)</f>
        <v>0</v>
      </c>
      <c r="BB578" s="146">
        <f>IF(AZ578=2,G578,0)</f>
        <v>0</v>
      </c>
      <c r="BC578" s="146">
        <f>IF(AZ578=3,G578,0)</f>
        <v>0</v>
      </c>
      <c r="BD578" s="146">
        <f>IF(AZ578=4,G578,0)</f>
        <v>0</v>
      </c>
      <c r="BE578" s="146">
        <f>IF(AZ578=5,G578,0)</f>
        <v>0</v>
      </c>
      <c r="CA578" s="170">
        <v>1</v>
      </c>
      <c r="CB578" s="170">
        <v>7</v>
      </c>
      <c r="CZ578" s="146">
        <v>0</v>
      </c>
    </row>
    <row r="579" spans="1:15" ht="12.75">
      <c r="A579" s="177"/>
      <c r="B579" s="179"/>
      <c r="C579" s="229" t="s">
        <v>609</v>
      </c>
      <c r="D579" s="230"/>
      <c r="E579" s="180">
        <v>0</v>
      </c>
      <c r="F579" s="181"/>
      <c r="G579" s="182"/>
      <c r="M579" s="178" t="s">
        <v>609</v>
      </c>
      <c r="O579" s="170"/>
    </row>
    <row r="580" spans="1:15" ht="22.5">
      <c r="A580" s="177"/>
      <c r="B580" s="179"/>
      <c r="C580" s="229" t="s">
        <v>610</v>
      </c>
      <c r="D580" s="230"/>
      <c r="E580" s="180">
        <v>390.3162</v>
      </c>
      <c r="F580" s="181"/>
      <c r="G580" s="182"/>
      <c r="M580" s="178" t="s">
        <v>610</v>
      </c>
      <c r="O580" s="170"/>
    </row>
    <row r="581" spans="1:104" ht="22.5">
      <c r="A581" s="171">
        <v>120</v>
      </c>
      <c r="B581" s="172" t="s">
        <v>611</v>
      </c>
      <c r="C581" s="206" t="s">
        <v>612</v>
      </c>
      <c r="D581" s="174" t="s">
        <v>95</v>
      </c>
      <c r="E581" s="175">
        <v>72.8677</v>
      </c>
      <c r="F581" s="175">
        <v>0</v>
      </c>
      <c r="G581" s="176">
        <f>E581*F581</f>
        <v>0</v>
      </c>
      <c r="O581" s="170">
        <v>2</v>
      </c>
      <c r="AA581" s="146">
        <v>1</v>
      </c>
      <c r="AB581" s="146">
        <v>7</v>
      </c>
      <c r="AC581" s="146">
        <v>7</v>
      </c>
      <c r="AZ581" s="146">
        <v>2</v>
      </c>
      <c r="BA581" s="146">
        <f>IF(AZ581=1,G581,0)</f>
        <v>0</v>
      </c>
      <c r="BB581" s="146">
        <f>IF(AZ581=2,G581,0)</f>
        <v>0</v>
      </c>
      <c r="BC581" s="146">
        <f>IF(AZ581=3,G581,0)</f>
        <v>0</v>
      </c>
      <c r="BD581" s="146">
        <f>IF(AZ581=4,G581,0)</f>
        <v>0</v>
      </c>
      <c r="BE581" s="146">
        <f>IF(AZ581=5,G581,0)</f>
        <v>0</v>
      </c>
      <c r="CA581" s="170">
        <v>1</v>
      </c>
      <c r="CB581" s="170">
        <v>7</v>
      </c>
      <c r="CZ581" s="146">
        <v>0</v>
      </c>
    </row>
    <row r="582" spans="1:15" ht="12.75">
      <c r="A582" s="177"/>
      <c r="B582" s="179"/>
      <c r="C582" s="229" t="s">
        <v>613</v>
      </c>
      <c r="D582" s="230"/>
      <c r="E582" s="180">
        <v>0</v>
      </c>
      <c r="F582" s="181"/>
      <c r="G582" s="182"/>
      <c r="M582" s="178" t="s">
        <v>613</v>
      </c>
      <c r="O582" s="170"/>
    </row>
    <row r="583" spans="1:15" ht="22.5">
      <c r="A583" s="177"/>
      <c r="B583" s="179"/>
      <c r="C583" s="229" t="s">
        <v>614</v>
      </c>
      <c r="D583" s="230"/>
      <c r="E583" s="180">
        <v>72.8677</v>
      </c>
      <c r="F583" s="181"/>
      <c r="G583" s="182"/>
      <c r="M583" s="178" t="s">
        <v>614</v>
      </c>
      <c r="O583" s="170"/>
    </row>
    <row r="584" spans="1:104" ht="12.75">
      <c r="A584" s="171">
        <v>121</v>
      </c>
      <c r="B584" s="172" t="s">
        <v>615</v>
      </c>
      <c r="C584" s="173" t="s">
        <v>616</v>
      </c>
      <c r="D584" s="174" t="s">
        <v>114</v>
      </c>
      <c r="E584" s="175">
        <v>0.3666</v>
      </c>
      <c r="F584" s="175">
        <v>0</v>
      </c>
      <c r="G584" s="176">
        <f>E584*F584</f>
        <v>0</v>
      </c>
      <c r="O584" s="170">
        <v>2</v>
      </c>
      <c r="AA584" s="146">
        <v>3</v>
      </c>
      <c r="AB584" s="146">
        <v>7</v>
      </c>
      <c r="AC584" s="146">
        <v>28375460</v>
      </c>
      <c r="AZ584" s="146">
        <v>2</v>
      </c>
      <c r="BA584" s="146">
        <f>IF(AZ584=1,G584,0)</f>
        <v>0</v>
      </c>
      <c r="BB584" s="146">
        <f>IF(AZ584=2,G584,0)</f>
        <v>0</v>
      </c>
      <c r="BC584" s="146">
        <f>IF(AZ584=3,G584,0)</f>
        <v>0</v>
      </c>
      <c r="BD584" s="146">
        <f>IF(AZ584=4,G584,0)</f>
        <v>0</v>
      </c>
      <c r="BE584" s="146">
        <f>IF(AZ584=5,G584,0)</f>
        <v>0</v>
      </c>
      <c r="CA584" s="170">
        <v>3</v>
      </c>
      <c r="CB584" s="170">
        <v>7</v>
      </c>
      <c r="CZ584" s="146">
        <v>0</v>
      </c>
    </row>
    <row r="585" spans="1:15" ht="12.75">
      <c r="A585" s="177"/>
      <c r="B585" s="179"/>
      <c r="C585" s="229" t="s">
        <v>602</v>
      </c>
      <c r="D585" s="230"/>
      <c r="E585" s="180">
        <v>0</v>
      </c>
      <c r="F585" s="181"/>
      <c r="G585" s="182"/>
      <c r="M585" s="178" t="s">
        <v>602</v>
      </c>
      <c r="O585" s="170"/>
    </row>
    <row r="586" spans="1:15" ht="12.75">
      <c r="A586" s="177"/>
      <c r="B586" s="179"/>
      <c r="C586" s="229" t="s">
        <v>310</v>
      </c>
      <c r="D586" s="230"/>
      <c r="E586" s="180">
        <v>0</v>
      </c>
      <c r="F586" s="181"/>
      <c r="G586" s="182"/>
      <c r="M586" s="178" t="s">
        <v>310</v>
      </c>
      <c r="O586" s="170"/>
    </row>
    <row r="587" spans="1:15" ht="12.75">
      <c r="A587" s="177"/>
      <c r="B587" s="179"/>
      <c r="C587" s="229" t="s">
        <v>617</v>
      </c>
      <c r="D587" s="230"/>
      <c r="E587" s="180">
        <v>0.264</v>
      </c>
      <c r="F587" s="181"/>
      <c r="G587" s="182"/>
      <c r="M587" s="178" t="s">
        <v>617</v>
      </c>
      <c r="O587" s="170"/>
    </row>
    <row r="588" spans="1:15" ht="12.75">
      <c r="A588" s="177"/>
      <c r="B588" s="179"/>
      <c r="C588" s="229" t="s">
        <v>618</v>
      </c>
      <c r="D588" s="230"/>
      <c r="E588" s="180">
        <v>0.066</v>
      </c>
      <c r="F588" s="181"/>
      <c r="G588" s="182"/>
      <c r="M588" s="178" t="s">
        <v>618</v>
      </c>
      <c r="O588" s="170"/>
    </row>
    <row r="589" spans="1:15" ht="12.75">
      <c r="A589" s="177"/>
      <c r="B589" s="179"/>
      <c r="C589" s="229" t="s">
        <v>619</v>
      </c>
      <c r="D589" s="230"/>
      <c r="E589" s="180">
        <v>0.0116</v>
      </c>
      <c r="F589" s="181"/>
      <c r="G589" s="182"/>
      <c r="M589" s="178" t="s">
        <v>619</v>
      </c>
      <c r="O589" s="170"/>
    </row>
    <row r="590" spans="1:15" ht="12.75">
      <c r="A590" s="177"/>
      <c r="B590" s="179"/>
      <c r="C590" s="229" t="s">
        <v>620</v>
      </c>
      <c r="D590" s="230"/>
      <c r="E590" s="180">
        <v>0.0178</v>
      </c>
      <c r="F590" s="181"/>
      <c r="G590" s="182"/>
      <c r="M590" s="178" t="s">
        <v>620</v>
      </c>
      <c r="O590" s="170"/>
    </row>
    <row r="591" spans="1:15" ht="12.75">
      <c r="A591" s="177"/>
      <c r="B591" s="179"/>
      <c r="C591" s="236" t="s">
        <v>324</v>
      </c>
      <c r="D591" s="230"/>
      <c r="E591" s="203">
        <v>0.3594</v>
      </c>
      <c r="F591" s="181"/>
      <c r="G591" s="182"/>
      <c r="M591" s="178" t="s">
        <v>324</v>
      </c>
      <c r="O591" s="170"/>
    </row>
    <row r="592" spans="1:15" ht="12.75">
      <c r="A592" s="177"/>
      <c r="B592" s="179"/>
      <c r="C592" s="229" t="s">
        <v>621</v>
      </c>
      <c r="D592" s="230"/>
      <c r="E592" s="180">
        <v>0.0072</v>
      </c>
      <c r="F592" s="181"/>
      <c r="G592" s="182"/>
      <c r="M592" s="178" t="s">
        <v>621</v>
      </c>
      <c r="O592" s="170"/>
    </row>
    <row r="593" spans="1:104" ht="12.75">
      <c r="A593" s="171">
        <v>122</v>
      </c>
      <c r="B593" s="172" t="s">
        <v>622</v>
      </c>
      <c r="C593" s="173" t="s">
        <v>623</v>
      </c>
      <c r="D593" s="174" t="s">
        <v>95</v>
      </c>
      <c r="E593" s="175">
        <v>465.6364</v>
      </c>
      <c r="F593" s="175">
        <v>0</v>
      </c>
      <c r="G593" s="176">
        <f>E593*F593</f>
        <v>0</v>
      </c>
      <c r="O593" s="170">
        <v>2</v>
      </c>
      <c r="AA593" s="146">
        <v>3</v>
      </c>
      <c r="AB593" s="146">
        <v>7</v>
      </c>
      <c r="AC593" s="146">
        <v>62833181</v>
      </c>
      <c r="AZ593" s="146">
        <v>2</v>
      </c>
      <c r="BA593" s="146">
        <f>IF(AZ593=1,G593,0)</f>
        <v>0</v>
      </c>
      <c r="BB593" s="146">
        <f>IF(AZ593=2,G593,0)</f>
        <v>0</v>
      </c>
      <c r="BC593" s="146">
        <f>IF(AZ593=3,G593,0)</f>
        <v>0</v>
      </c>
      <c r="BD593" s="146">
        <f>IF(AZ593=4,G593,0)</f>
        <v>0</v>
      </c>
      <c r="BE593" s="146">
        <f>IF(AZ593=5,G593,0)</f>
        <v>0</v>
      </c>
      <c r="CA593" s="170">
        <v>3</v>
      </c>
      <c r="CB593" s="170">
        <v>7</v>
      </c>
      <c r="CZ593" s="146">
        <v>0</v>
      </c>
    </row>
    <row r="594" spans="1:15" ht="22.5">
      <c r="A594" s="177"/>
      <c r="B594" s="179"/>
      <c r="C594" s="229" t="s">
        <v>624</v>
      </c>
      <c r="D594" s="230"/>
      <c r="E594" s="180">
        <v>465.6364</v>
      </c>
      <c r="F594" s="181"/>
      <c r="G594" s="182"/>
      <c r="M594" s="178" t="s">
        <v>624</v>
      </c>
      <c r="O594" s="170"/>
    </row>
    <row r="595" spans="1:104" ht="12.75">
      <c r="A595" s="171">
        <v>123</v>
      </c>
      <c r="B595" s="172" t="s">
        <v>625</v>
      </c>
      <c r="C595" s="173" t="s">
        <v>626</v>
      </c>
      <c r="D595" s="174" t="s">
        <v>95</v>
      </c>
      <c r="E595" s="175">
        <v>67.9092</v>
      </c>
      <c r="F595" s="175">
        <v>0</v>
      </c>
      <c r="G595" s="176">
        <f>E595*F595</f>
        <v>0</v>
      </c>
      <c r="O595" s="170">
        <v>2</v>
      </c>
      <c r="AA595" s="146">
        <v>1</v>
      </c>
      <c r="AB595" s="146">
        <v>7</v>
      </c>
      <c r="AC595" s="146">
        <v>7</v>
      </c>
      <c r="AZ595" s="146">
        <v>2</v>
      </c>
      <c r="BA595" s="146">
        <f>IF(AZ595=1,G595,0)</f>
        <v>0</v>
      </c>
      <c r="BB595" s="146">
        <f>IF(AZ595=2,G595,0)</f>
        <v>0</v>
      </c>
      <c r="BC595" s="146">
        <f>IF(AZ595=3,G595,0)</f>
        <v>0</v>
      </c>
      <c r="BD595" s="146">
        <f>IF(AZ595=4,G595,0)</f>
        <v>0</v>
      </c>
      <c r="BE595" s="146">
        <f>IF(AZ595=5,G595,0)</f>
        <v>0</v>
      </c>
      <c r="CA595" s="170">
        <v>1</v>
      </c>
      <c r="CB595" s="170">
        <v>7</v>
      </c>
      <c r="CZ595" s="146">
        <v>0</v>
      </c>
    </row>
    <row r="596" spans="1:15" ht="12.75">
      <c r="A596" s="177"/>
      <c r="B596" s="179"/>
      <c r="C596" s="229" t="s">
        <v>627</v>
      </c>
      <c r="D596" s="230"/>
      <c r="E596" s="180">
        <v>67.9092</v>
      </c>
      <c r="F596" s="181"/>
      <c r="G596" s="182"/>
      <c r="M596" s="178" t="s">
        <v>627</v>
      </c>
      <c r="O596" s="170"/>
    </row>
    <row r="597" spans="1:104" ht="12.75">
      <c r="A597" s="171">
        <v>124</v>
      </c>
      <c r="B597" s="172" t="s">
        <v>628</v>
      </c>
      <c r="C597" s="173" t="s">
        <v>629</v>
      </c>
      <c r="D597" s="174" t="s">
        <v>95</v>
      </c>
      <c r="E597" s="175">
        <v>365.0596</v>
      </c>
      <c r="F597" s="175">
        <v>0</v>
      </c>
      <c r="G597" s="176">
        <f>E597*F597</f>
        <v>0</v>
      </c>
      <c r="O597" s="170">
        <v>2</v>
      </c>
      <c r="AA597" s="146">
        <v>3</v>
      </c>
      <c r="AB597" s="146">
        <v>7</v>
      </c>
      <c r="AC597" s="146">
        <v>69366198</v>
      </c>
      <c r="AZ597" s="146">
        <v>2</v>
      </c>
      <c r="BA597" s="146">
        <f>IF(AZ597=1,G597,0)</f>
        <v>0</v>
      </c>
      <c r="BB597" s="146">
        <f>IF(AZ597=2,G597,0)</f>
        <v>0</v>
      </c>
      <c r="BC597" s="146">
        <f>IF(AZ597=3,G597,0)</f>
        <v>0</v>
      </c>
      <c r="BD597" s="146">
        <f>IF(AZ597=4,G597,0)</f>
        <v>0</v>
      </c>
      <c r="BE597" s="146">
        <f>IF(AZ597=5,G597,0)</f>
        <v>0</v>
      </c>
      <c r="CA597" s="170">
        <v>3</v>
      </c>
      <c r="CB597" s="170">
        <v>7</v>
      </c>
      <c r="CZ597" s="146">
        <v>0</v>
      </c>
    </row>
    <row r="598" spans="1:15" ht="12.75">
      <c r="A598" s="177"/>
      <c r="B598" s="179"/>
      <c r="C598" s="229" t="s">
        <v>630</v>
      </c>
      <c r="D598" s="230"/>
      <c r="E598" s="180">
        <v>365.0596</v>
      </c>
      <c r="F598" s="181"/>
      <c r="G598" s="182"/>
      <c r="M598" s="178" t="s">
        <v>630</v>
      </c>
      <c r="O598" s="170"/>
    </row>
    <row r="599" spans="1:104" ht="12.75">
      <c r="A599" s="171">
        <v>125</v>
      </c>
      <c r="B599" s="172" t="s">
        <v>631</v>
      </c>
      <c r="C599" s="173" t="s">
        <v>632</v>
      </c>
      <c r="D599" s="174" t="s">
        <v>61</v>
      </c>
      <c r="E599" s="175">
        <v>0</v>
      </c>
      <c r="F599" s="175">
        <v>0</v>
      </c>
      <c r="G599" s="176">
        <f>E599*F599</f>
        <v>0</v>
      </c>
      <c r="O599" s="170">
        <v>2</v>
      </c>
      <c r="AA599" s="146">
        <v>1</v>
      </c>
      <c r="AB599" s="146">
        <v>7</v>
      </c>
      <c r="AC599" s="146">
        <v>7</v>
      </c>
      <c r="AZ599" s="146">
        <v>2</v>
      </c>
      <c r="BA599" s="146">
        <f>IF(AZ599=1,G599,0)</f>
        <v>0</v>
      </c>
      <c r="BB599" s="146">
        <f>IF(AZ599=2,G599,0)</f>
        <v>0</v>
      </c>
      <c r="BC599" s="146">
        <f>IF(AZ599=3,G599,0)</f>
        <v>0</v>
      </c>
      <c r="BD599" s="146">
        <f>IF(AZ599=4,G599,0)</f>
        <v>0</v>
      </c>
      <c r="BE599" s="146">
        <f>IF(AZ599=5,G599,0)</f>
        <v>0</v>
      </c>
      <c r="CA599" s="170">
        <v>1</v>
      </c>
      <c r="CB599" s="170">
        <v>7</v>
      </c>
      <c r="CZ599" s="146">
        <v>0</v>
      </c>
    </row>
    <row r="600" spans="1:57" ht="12.75">
      <c r="A600" s="183"/>
      <c r="B600" s="184" t="s">
        <v>76</v>
      </c>
      <c r="C600" s="185" t="str">
        <f>CONCATENATE(B503," ",C503)</f>
        <v>712 Živičné krytiny</v>
      </c>
      <c r="D600" s="186"/>
      <c r="E600" s="187"/>
      <c r="F600" s="188"/>
      <c r="G600" s="189">
        <f>SUM(G503:G599)</f>
        <v>0</v>
      </c>
      <c r="O600" s="170">
        <v>4</v>
      </c>
      <c r="BA600" s="190">
        <f>SUM(BA503:BA599)</f>
        <v>0</v>
      </c>
      <c r="BB600" s="190">
        <f>SUM(BB503:BB599)</f>
        <v>0</v>
      </c>
      <c r="BC600" s="190">
        <f>SUM(BC503:BC599)</f>
        <v>0</v>
      </c>
      <c r="BD600" s="190">
        <f>SUM(BD503:BD599)</f>
        <v>0</v>
      </c>
      <c r="BE600" s="190">
        <f>SUM(BE503:BE599)</f>
        <v>0</v>
      </c>
    </row>
    <row r="601" spans="1:15" ht="12.75">
      <c r="A601" s="163" t="s">
        <v>72</v>
      </c>
      <c r="B601" s="164" t="s">
        <v>633</v>
      </c>
      <c r="C601" s="165" t="s">
        <v>634</v>
      </c>
      <c r="D601" s="166"/>
      <c r="E601" s="167"/>
      <c r="F601" s="167"/>
      <c r="G601" s="168"/>
      <c r="H601" s="169"/>
      <c r="I601" s="169"/>
      <c r="O601" s="170">
        <v>1</v>
      </c>
    </row>
    <row r="602" spans="1:104" ht="12.75">
      <c r="A602" s="171">
        <v>126</v>
      </c>
      <c r="B602" s="172" t="s">
        <v>635</v>
      </c>
      <c r="C602" s="173" t="s">
        <v>636</v>
      </c>
      <c r="D602" s="174" t="s">
        <v>95</v>
      </c>
      <c r="E602" s="175">
        <v>51.8914</v>
      </c>
      <c r="F602" s="175">
        <v>0</v>
      </c>
      <c r="G602" s="176">
        <f>E602*F602</f>
        <v>0</v>
      </c>
      <c r="O602" s="170">
        <v>2</v>
      </c>
      <c r="AA602" s="146">
        <v>1</v>
      </c>
      <c r="AB602" s="146">
        <v>7</v>
      </c>
      <c r="AC602" s="146">
        <v>7</v>
      </c>
      <c r="AZ602" s="146">
        <v>2</v>
      </c>
      <c r="BA602" s="146">
        <f>IF(AZ602=1,G602,0)</f>
        <v>0</v>
      </c>
      <c r="BB602" s="146">
        <f>IF(AZ602=2,G602,0)</f>
        <v>0</v>
      </c>
      <c r="BC602" s="146">
        <f>IF(AZ602=3,G602,0)</f>
        <v>0</v>
      </c>
      <c r="BD602" s="146">
        <f>IF(AZ602=4,G602,0)</f>
        <v>0</v>
      </c>
      <c r="BE602" s="146">
        <f>IF(AZ602=5,G602,0)</f>
        <v>0</v>
      </c>
      <c r="CA602" s="170">
        <v>1</v>
      </c>
      <c r="CB602" s="170">
        <v>7</v>
      </c>
      <c r="CZ602" s="146">
        <v>0</v>
      </c>
    </row>
    <row r="603" spans="1:15" ht="12.75">
      <c r="A603" s="177"/>
      <c r="B603" s="179"/>
      <c r="C603" s="229" t="s">
        <v>159</v>
      </c>
      <c r="D603" s="230"/>
      <c r="E603" s="180">
        <v>0</v>
      </c>
      <c r="F603" s="181"/>
      <c r="G603" s="182"/>
      <c r="M603" s="178" t="s">
        <v>159</v>
      </c>
      <c r="O603" s="170"/>
    </row>
    <row r="604" spans="1:15" ht="12.75">
      <c r="A604" s="177"/>
      <c r="B604" s="179"/>
      <c r="C604" s="229" t="s">
        <v>637</v>
      </c>
      <c r="D604" s="230"/>
      <c r="E604" s="180">
        <v>0</v>
      </c>
      <c r="F604" s="181"/>
      <c r="G604" s="182"/>
      <c r="M604" s="178" t="s">
        <v>637</v>
      </c>
      <c r="O604" s="170"/>
    </row>
    <row r="605" spans="1:15" ht="12.75">
      <c r="A605" s="177"/>
      <c r="B605" s="179"/>
      <c r="C605" s="229" t="s">
        <v>638</v>
      </c>
      <c r="D605" s="230"/>
      <c r="E605" s="180">
        <v>32.2702</v>
      </c>
      <c r="F605" s="181"/>
      <c r="G605" s="182"/>
      <c r="M605" s="178" t="s">
        <v>638</v>
      </c>
      <c r="O605" s="170"/>
    </row>
    <row r="606" spans="1:15" ht="12.75">
      <c r="A606" s="177"/>
      <c r="B606" s="179"/>
      <c r="C606" s="229" t="s">
        <v>639</v>
      </c>
      <c r="D606" s="230"/>
      <c r="E606" s="180">
        <v>10.048</v>
      </c>
      <c r="F606" s="181"/>
      <c r="G606" s="182"/>
      <c r="M606" s="178" t="s">
        <v>639</v>
      </c>
      <c r="O606" s="170"/>
    </row>
    <row r="607" spans="1:15" ht="12.75">
      <c r="A607" s="177"/>
      <c r="B607" s="179"/>
      <c r="C607" s="229" t="s">
        <v>640</v>
      </c>
      <c r="D607" s="230"/>
      <c r="E607" s="180">
        <v>9.5732</v>
      </c>
      <c r="F607" s="181"/>
      <c r="G607" s="182"/>
      <c r="M607" s="178" t="s">
        <v>640</v>
      </c>
      <c r="O607" s="170"/>
    </row>
    <row r="608" spans="1:104" ht="12.75">
      <c r="A608" s="171">
        <v>127</v>
      </c>
      <c r="B608" s="172" t="s">
        <v>641</v>
      </c>
      <c r="C608" s="173" t="s">
        <v>642</v>
      </c>
      <c r="D608" s="174" t="s">
        <v>95</v>
      </c>
      <c r="E608" s="175">
        <v>321.6005</v>
      </c>
      <c r="F608" s="175">
        <v>0</v>
      </c>
      <c r="G608" s="176">
        <f>E608*F608</f>
        <v>0</v>
      </c>
      <c r="O608" s="170">
        <v>2</v>
      </c>
      <c r="AA608" s="146">
        <v>1</v>
      </c>
      <c r="AB608" s="146">
        <v>7</v>
      </c>
      <c r="AC608" s="146">
        <v>7</v>
      </c>
      <c r="AZ608" s="146">
        <v>2</v>
      </c>
      <c r="BA608" s="146">
        <f>IF(AZ608=1,G608,0)</f>
        <v>0</v>
      </c>
      <c r="BB608" s="146">
        <f>IF(AZ608=2,G608,0)</f>
        <v>0</v>
      </c>
      <c r="BC608" s="146">
        <f>IF(AZ608=3,G608,0)</f>
        <v>0</v>
      </c>
      <c r="BD608" s="146">
        <f>IF(AZ608=4,G608,0)</f>
        <v>0</v>
      </c>
      <c r="BE608" s="146">
        <f>IF(AZ608=5,G608,0)</f>
        <v>0</v>
      </c>
      <c r="CA608" s="170">
        <v>1</v>
      </c>
      <c r="CB608" s="170">
        <v>7</v>
      </c>
      <c r="CZ608" s="146">
        <v>0</v>
      </c>
    </row>
    <row r="609" spans="1:15" ht="12.75">
      <c r="A609" s="177"/>
      <c r="B609" s="179"/>
      <c r="C609" s="229" t="s">
        <v>89</v>
      </c>
      <c r="D609" s="230"/>
      <c r="E609" s="180">
        <v>0</v>
      </c>
      <c r="F609" s="181"/>
      <c r="G609" s="182"/>
      <c r="M609" s="178" t="s">
        <v>89</v>
      </c>
      <c r="O609" s="170"/>
    </row>
    <row r="610" spans="1:15" ht="12.75">
      <c r="A610" s="177"/>
      <c r="B610" s="179"/>
      <c r="C610" s="229" t="s">
        <v>476</v>
      </c>
      <c r="D610" s="230"/>
      <c r="E610" s="180">
        <v>0</v>
      </c>
      <c r="F610" s="181"/>
      <c r="G610" s="182"/>
      <c r="M610" s="178" t="s">
        <v>476</v>
      </c>
      <c r="O610" s="170"/>
    </row>
    <row r="611" spans="1:15" ht="12.75">
      <c r="A611" s="177"/>
      <c r="B611" s="179"/>
      <c r="C611" s="229" t="s">
        <v>643</v>
      </c>
      <c r="D611" s="230"/>
      <c r="E611" s="180">
        <v>0</v>
      </c>
      <c r="F611" s="181"/>
      <c r="G611" s="182"/>
      <c r="M611" s="178" t="s">
        <v>643</v>
      </c>
      <c r="O611" s="170"/>
    </row>
    <row r="612" spans="1:15" ht="12.75">
      <c r="A612" s="177"/>
      <c r="B612" s="179"/>
      <c r="C612" s="229" t="s">
        <v>360</v>
      </c>
      <c r="D612" s="230"/>
      <c r="E612" s="180">
        <v>275.2074</v>
      </c>
      <c r="F612" s="181"/>
      <c r="G612" s="182"/>
      <c r="M612" s="178" t="s">
        <v>360</v>
      </c>
      <c r="O612" s="170"/>
    </row>
    <row r="613" spans="1:15" ht="12.75">
      <c r="A613" s="177"/>
      <c r="B613" s="179"/>
      <c r="C613" s="229" t="s">
        <v>555</v>
      </c>
      <c r="D613" s="230"/>
      <c r="E613" s="180">
        <v>46.3931</v>
      </c>
      <c r="F613" s="181"/>
      <c r="G613" s="182"/>
      <c r="M613" s="178" t="s">
        <v>555</v>
      </c>
      <c r="O613" s="170"/>
    </row>
    <row r="614" spans="1:104" ht="12.75">
      <c r="A614" s="171">
        <v>128</v>
      </c>
      <c r="B614" s="172" t="s">
        <v>644</v>
      </c>
      <c r="C614" s="173" t="s">
        <v>645</v>
      </c>
      <c r="D614" s="174" t="s">
        <v>95</v>
      </c>
      <c r="E614" s="175">
        <v>13.4184</v>
      </c>
      <c r="F614" s="175">
        <v>0</v>
      </c>
      <c r="G614" s="176">
        <f>E614*F614</f>
        <v>0</v>
      </c>
      <c r="O614" s="170">
        <v>2</v>
      </c>
      <c r="AA614" s="146">
        <v>1</v>
      </c>
      <c r="AB614" s="146">
        <v>7</v>
      </c>
      <c r="AC614" s="146">
        <v>7</v>
      </c>
      <c r="AZ614" s="146">
        <v>2</v>
      </c>
      <c r="BA614" s="146">
        <f>IF(AZ614=1,G614,0)</f>
        <v>0</v>
      </c>
      <c r="BB614" s="146">
        <f>IF(AZ614=2,G614,0)</f>
        <v>0</v>
      </c>
      <c r="BC614" s="146">
        <f>IF(AZ614=3,G614,0)</f>
        <v>0</v>
      </c>
      <c r="BD614" s="146">
        <f>IF(AZ614=4,G614,0)</f>
        <v>0</v>
      </c>
      <c r="BE614" s="146">
        <f>IF(AZ614=5,G614,0)</f>
        <v>0</v>
      </c>
      <c r="CA614" s="170">
        <v>1</v>
      </c>
      <c r="CB614" s="170">
        <v>7</v>
      </c>
      <c r="CZ614" s="146">
        <v>0</v>
      </c>
    </row>
    <row r="615" spans="1:15" ht="12.75">
      <c r="A615" s="177"/>
      <c r="B615" s="179"/>
      <c r="C615" s="229" t="s">
        <v>159</v>
      </c>
      <c r="D615" s="230"/>
      <c r="E615" s="180">
        <v>0</v>
      </c>
      <c r="F615" s="181"/>
      <c r="G615" s="182"/>
      <c r="M615" s="178" t="s">
        <v>159</v>
      </c>
      <c r="O615" s="170"/>
    </row>
    <row r="616" spans="1:15" ht="22.5">
      <c r="A616" s="177"/>
      <c r="B616" s="179"/>
      <c r="C616" s="229" t="s">
        <v>646</v>
      </c>
      <c r="D616" s="230"/>
      <c r="E616" s="180">
        <v>0</v>
      </c>
      <c r="F616" s="181"/>
      <c r="G616" s="182"/>
      <c r="M616" s="178" t="s">
        <v>646</v>
      </c>
      <c r="O616" s="170"/>
    </row>
    <row r="617" spans="1:15" ht="12.75">
      <c r="A617" s="177"/>
      <c r="B617" s="179"/>
      <c r="C617" s="229" t="s">
        <v>647</v>
      </c>
      <c r="D617" s="230"/>
      <c r="E617" s="180">
        <v>12.3305</v>
      </c>
      <c r="F617" s="181"/>
      <c r="G617" s="182"/>
      <c r="M617" s="178" t="s">
        <v>647</v>
      </c>
      <c r="O617" s="170"/>
    </row>
    <row r="618" spans="1:15" ht="12.75">
      <c r="A618" s="177"/>
      <c r="B618" s="179"/>
      <c r="C618" s="229" t="s">
        <v>648</v>
      </c>
      <c r="D618" s="230"/>
      <c r="E618" s="180">
        <v>1.0879</v>
      </c>
      <c r="F618" s="181"/>
      <c r="G618" s="182"/>
      <c r="M618" s="178" t="s">
        <v>648</v>
      </c>
      <c r="O618" s="170"/>
    </row>
    <row r="619" spans="1:104" ht="12.75">
      <c r="A619" s="171">
        <v>129</v>
      </c>
      <c r="B619" s="172" t="s">
        <v>649</v>
      </c>
      <c r="C619" s="173" t="s">
        <v>650</v>
      </c>
      <c r="D619" s="174" t="s">
        <v>95</v>
      </c>
      <c r="E619" s="175">
        <v>922.2034</v>
      </c>
      <c r="F619" s="175">
        <v>0</v>
      </c>
      <c r="G619" s="176">
        <f>E619*F619</f>
        <v>0</v>
      </c>
      <c r="O619" s="170">
        <v>2</v>
      </c>
      <c r="AA619" s="146">
        <v>1</v>
      </c>
      <c r="AB619" s="146">
        <v>7</v>
      </c>
      <c r="AC619" s="146">
        <v>7</v>
      </c>
      <c r="AZ619" s="146">
        <v>2</v>
      </c>
      <c r="BA619" s="146">
        <f>IF(AZ619=1,G619,0)</f>
        <v>0</v>
      </c>
      <c r="BB619" s="146">
        <f>IF(AZ619=2,G619,0)</f>
        <v>0</v>
      </c>
      <c r="BC619" s="146">
        <f>IF(AZ619=3,G619,0)</f>
        <v>0</v>
      </c>
      <c r="BD619" s="146">
        <f>IF(AZ619=4,G619,0)</f>
        <v>0</v>
      </c>
      <c r="BE619" s="146">
        <f>IF(AZ619=5,G619,0)</f>
        <v>0</v>
      </c>
      <c r="CA619" s="170">
        <v>1</v>
      </c>
      <c r="CB619" s="170">
        <v>7</v>
      </c>
      <c r="CZ619" s="146">
        <v>0</v>
      </c>
    </row>
    <row r="620" spans="1:15" ht="12.75">
      <c r="A620" s="177"/>
      <c r="B620" s="179"/>
      <c r="C620" s="229" t="s">
        <v>159</v>
      </c>
      <c r="D620" s="230"/>
      <c r="E620" s="180">
        <v>0</v>
      </c>
      <c r="F620" s="181"/>
      <c r="G620" s="182"/>
      <c r="M620" s="178" t="s">
        <v>159</v>
      </c>
      <c r="O620" s="170"/>
    </row>
    <row r="621" spans="1:15" ht="12.75">
      <c r="A621" s="177"/>
      <c r="B621" s="179"/>
      <c r="C621" s="229" t="s">
        <v>651</v>
      </c>
      <c r="D621" s="230"/>
      <c r="E621" s="180">
        <v>0</v>
      </c>
      <c r="F621" s="181"/>
      <c r="G621" s="182"/>
      <c r="M621" s="178" t="s">
        <v>651</v>
      </c>
      <c r="O621" s="170"/>
    </row>
    <row r="622" spans="1:15" ht="12.75">
      <c r="A622" s="177"/>
      <c r="B622" s="179"/>
      <c r="C622" s="229" t="s">
        <v>652</v>
      </c>
      <c r="D622" s="230"/>
      <c r="E622" s="180">
        <v>0</v>
      </c>
      <c r="F622" s="181"/>
      <c r="G622" s="182"/>
      <c r="M622" s="178" t="s">
        <v>652</v>
      </c>
      <c r="O622" s="170"/>
    </row>
    <row r="623" spans="1:15" ht="12.75">
      <c r="A623" s="177"/>
      <c r="B623" s="179"/>
      <c r="C623" s="229" t="s">
        <v>653</v>
      </c>
      <c r="D623" s="230"/>
      <c r="E623" s="180">
        <v>825.6222</v>
      </c>
      <c r="F623" s="181"/>
      <c r="G623" s="182"/>
      <c r="M623" s="178" t="s">
        <v>653</v>
      </c>
      <c r="O623" s="170"/>
    </row>
    <row r="624" spans="1:15" ht="12.75">
      <c r="A624" s="177"/>
      <c r="B624" s="179"/>
      <c r="C624" s="229" t="s">
        <v>654</v>
      </c>
      <c r="D624" s="230"/>
      <c r="E624" s="180">
        <v>0</v>
      </c>
      <c r="F624" s="181"/>
      <c r="G624" s="182"/>
      <c r="M624" s="178" t="s">
        <v>654</v>
      </c>
      <c r="O624" s="170"/>
    </row>
    <row r="625" spans="1:15" ht="12.75">
      <c r="A625" s="177"/>
      <c r="B625" s="179"/>
      <c r="C625" s="229" t="s">
        <v>655</v>
      </c>
      <c r="D625" s="230"/>
      <c r="E625" s="180">
        <v>0</v>
      </c>
      <c r="F625" s="181"/>
      <c r="G625" s="182"/>
      <c r="M625" s="178" t="s">
        <v>655</v>
      </c>
      <c r="O625" s="170"/>
    </row>
    <row r="626" spans="1:15" ht="12.75">
      <c r="A626" s="177"/>
      <c r="B626" s="179"/>
      <c r="C626" s="229" t="s">
        <v>656</v>
      </c>
      <c r="D626" s="230"/>
      <c r="E626" s="180">
        <v>96.5812</v>
      </c>
      <c r="F626" s="181"/>
      <c r="G626" s="182"/>
      <c r="M626" s="178" t="s">
        <v>656</v>
      </c>
      <c r="O626" s="170"/>
    </row>
    <row r="627" spans="1:104" ht="12.75">
      <c r="A627" s="171">
        <v>130</v>
      </c>
      <c r="B627" s="172" t="s">
        <v>657</v>
      </c>
      <c r="C627" s="173" t="s">
        <v>658</v>
      </c>
      <c r="D627" s="174" t="s">
        <v>165</v>
      </c>
      <c r="E627" s="175">
        <v>98.875</v>
      </c>
      <c r="F627" s="175">
        <v>0</v>
      </c>
      <c r="G627" s="176">
        <f>E627*F627</f>
        <v>0</v>
      </c>
      <c r="O627" s="170">
        <v>2</v>
      </c>
      <c r="AA627" s="146">
        <v>1</v>
      </c>
      <c r="AB627" s="146">
        <v>7</v>
      </c>
      <c r="AC627" s="146">
        <v>7</v>
      </c>
      <c r="AZ627" s="146">
        <v>2</v>
      </c>
      <c r="BA627" s="146">
        <f>IF(AZ627=1,G627,0)</f>
        <v>0</v>
      </c>
      <c r="BB627" s="146">
        <f>IF(AZ627=2,G627,0)</f>
        <v>0</v>
      </c>
      <c r="BC627" s="146">
        <f>IF(AZ627=3,G627,0)</f>
        <v>0</v>
      </c>
      <c r="BD627" s="146">
        <f>IF(AZ627=4,G627,0)</f>
        <v>0</v>
      </c>
      <c r="BE627" s="146">
        <f>IF(AZ627=5,G627,0)</f>
        <v>0</v>
      </c>
      <c r="CA627" s="170">
        <v>1</v>
      </c>
      <c r="CB627" s="170">
        <v>7</v>
      </c>
      <c r="CZ627" s="146">
        <v>0</v>
      </c>
    </row>
    <row r="628" spans="1:15" ht="12.75">
      <c r="A628" s="177"/>
      <c r="B628" s="179"/>
      <c r="C628" s="229" t="s">
        <v>159</v>
      </c>
      <c r="D628" s="230"/>
      <c r="E628" s="180">
        <v>0</v>
      </c>
      <c r="F628" s="181"/>
      <c r="G628" s="182"/>
      <c r="M628" s="178" t="s">
        <v>159</v>
      </c>
      <c r="O628" s="170"/>
    </row>
    <row r="629" spans="1:15" ht="12.75">
      <c r="A629" s="177"/>
      <c r="B629" s="179"/>
      <c r="C629" s="229" t="s">
        <v>659</v>
      </c>
      <c r="D629" s="230"/>
      <c r="E629" s="180">
        <v>0</v>
      </c>
      <c r="F629" s="181"/>
      <c r="G629" s="182"/>
      <c r="M629" s="178" t="s">
        <v>659</v>
      </c>
      <c r="O629" s="170"/>
    </row>
    <row r="630" spans="1:15" ht="12.75">
      <c r="A630" s="177"/>
      <c r="B630" s="179"/>
      <c r="C630" s="229" t="s">
        <v>660</v>
      </c>
      <c r="D630" s="230"/>
      <c r="E630" s="180">
        <v>69.22</v>
      </c>
      <c r="F630" s="181"/>
      <c r="G630" s="182"/>
      <c r="M630" s="178" t="s">
        <v>660</v>
      </c>
      <c r="O630" s="170"/>
    </row>
    <row r="631" spans="1:15" ht="12.75">
      <c r="A631" s="177"/>
      <c r="B631" s="179"/>
      <c r="C631" s="229" t="s">
        <v>661</v>
      </c>
      <c r="D631" s="230"/>
      <c r="E631" s="180">
        <v>29.655</v>
      </c>
      <c r="F631" s="181"/>
      <c r="G631" s="182"/>
      <c r="M631" s="178" t="s">
        <v>661</v>
      </c>
      <c r="O631" s="170"/>
    </row>
    <row r="632" spans="1:104" ht="12.75">
      <c r="A632" s="171">
        <v>131</v>
      </c>
      <c r="B632" s="172" t="s">
        <v>615</v>
      </c>
      <c r="C632" s="173" t="s">
        <v>616</v>
      </c>
      <c r="D632" s="174" t="s">
        <v>114</v>
      </c>
      <c r="E632" s="175">
        <v>0.5475</v>
      </c>
      <c r="F632" s="175">
        <v>0</v>
      </c>
      <c r="G632" s="176">
        <f>E632*F632</f>
        <v>0</v>
      </c>
      <c r="O632" s="170">
        <v>2</v>
      </c>
      <c r="AA632" s="146">
        <v>3</v>
      </c>
      <c r="AB632" s="146">
        <v>7</v>
      </c>
      <c r="AC632" s="146">
        <v>28375460</v>
      </c>
      <c r="AZ632" s="146">
        <v>2</v>
      </c>
      <c r="BA632" s="146">
        <f>IF(AZ632=1,G632,0)</f>
        <v>0</v>
      </c>
      <c r="BB632" s="146">
        <f>IF(AZ632=2,G632,0)</f>
        <v>0</v>
      </c>
      <c r="BC632" s="146">
        <f>IF(AZ632=3,G632,0)</f>
        <v>0</v>
      </c>
      <c r="BD632" s="146">
        <f>IF(AZ632=4,G632,0)</f>
        <v>0</v>
      </c>
      <c r="BE632" s="146">
        <f>IF(AZ632=5,G632,0)</f>
        <v>0</v>
      </c>
      <c r="CA632" s="170">
        <v>3</v>
      </c>
      <c r="CB632" s="170">
        <v>7</v>
      </c>
      <c r="CZ632" s="146">
        <v>0</v>
      </c>
    </row>
    <row r="633" spans="1:15" ht="22.5">
      <c r="A633" s="177"/>
      <c r="B633" s="179"/>
      <c r="C633" s="229" t="s">
        <v>662</v>
      </c>
      <c r="D633" s="230"/>
      <c r="E633" s="180">
        <v>0.5475</v>
      </c>
      <c r="F633" s="181"/>
      <c r="G633" s="182"/>
      <c r="M633" s="178" t="s">
        <v>662</v>
      </c>
      <c r="O633" s="170"/>
    </row>
    <row r="634" spans="1:104" ht="12.75">
      <c r="A634" s="171">
        <v>132</v>
      </c>
      <c r="B634" s="172" t="s">
        <v>663</v>
      </c>
      <c r="C634" s="206" t="s">
        <v>664</v>
      </c>
      <c r="D634" s="174" t="s">
        <v>95</v>
      </c>
      <c r="E634" s="175">
        <v>52.9292</v>
      </c>
      <c r="F634" s="175">
        <v>0</v>
      </c>
      <c r="G634" s="176">
        <f>E634*F634</f>
        <v>0</v>
      </c>
      <c r="O634" s="170">
        <v>2</v>
      </c>
      <c r="AA634" s="146">
        <v>12</v>
      </c>
      <c r="AB634" s="146">
        <v>0</v>
      </c>
      <c r="AC634" s="146">
        <v>130</v>
      </c>
      <c r="AZ634" s="146">
        <v>2</v>
      </c>
      <c r="BA634" s="146">
        <f>IF(AZ634=1,G634,0)</f>
        <v>0</v>
      </c>
      <c r="BB634" s="146">
        <f>IF(AZ634=2,G634,0)</f>
        <v>0</v>
      </c>
      <c r="BC634" s="146">
        <f>IF(AZ634=3,G634,0)</f>
        <v>0</v>
      </c>
      <c r="BD634" s="146">
        <f>IF(AZ634=4,G634,0)</f>
        <v>0</v>
      </c>
      <c r="BE634" s="146">
        <f>IF(AZ634=5,G634,0)</f>
        <v>0</v>
      </c>
      <c r="CA634" s="170">
        <v>12</v>
      </c>
      <c r="CB634" s="170">
        <v>0</v>
      </c>
      <c r="CZ634" s="146">
        <v>0</v>
      </c>
    </row>
    <row r="635" spans="1:15" ht="12.75">
      <c r="A635" s="177"/>
      <c r="B635" s="179"/>
      <c r="C635" s="229" t="s">
        <v>665</v>
      </c>
      <c r="D635" s="230"/>
      <c r="E635" s="180">
        <v>52.9292</v>
      </c>
      <c r="F635" s="181"/>
      <c r="G635" s="182"/>
      <c r="M635" s="178" t="s">
        <v>665</v>
      </c>
      <c r="O635" s="170"/>
    </row>
    <row r="636" spans="1:104" ht="12.75">
      <c r="A636" s="171">
        <v>133</v>
      </c>
      <c r="B636" s="172" t="s">
        <v>666</v>
      </c>
      <c r="C636" s="206" t="s">
        <v>667</v>
      </c>
      <c r="D636" s="174" t="s">
        <v>114</v>
      </c>
      <c r="E636" s="175">
        <v>129.8687</v>
      </c>
      <c r="F636" s="175">
        <v>0</v>
      </c>
      <c r="G636" s="176">
        <f>E636*F636</f>
        <v>0</v>
      </c>
      <c r="O636" s="170">
        <v>2</v>
      </c>
      <c r="AA636" s="146">
        <v>3</v>
      </c>
      <c r="AB636" s="146">
        <v>7</v>
      </c>
      <c r="AC636" s="146">
        <v>28375971</v>
      </c>
      <c r="AZ636" s="146">
        <v>2</v>
      </c>
      <c r="BA636" s="146">
        <f>IF(AZ636=1,G636,0)</f>
        <v>0</v>
      </c>
      <c r="BB636" s="146">
        <f>IF(AZ636=2,G636,0)</f>
        <v>0</v>
      </c>
      <c r="BC636" s="146">
        <f>IF(AZ636=3,G636,0)</f>
        <v>0</v>
      </c>
      <c r="BD636" s="146">
        <f>IF(AZ636=4,G636,0)</f>
        <v>0</v>
      </c>
      <c r="BE636" s="146">
        <f>IF(AZ636=5,G636,0)</f>
        <v>0</v>
      </c>
      <c r="CA636" s="170">
        <v>3</v>
      </c>
      <c r="CB636" s="170">
        <v>7</v>
      </c>
      <c r="CZ636" s="146">
        <v>0</v>
      </c>
    </row>
    <row r="637" spans="1:15" ht="12.75">
      <c r="A637" s="177"/>
      <c r="B637" s="179"/>
      <c r="C637" s="229" t="s">
        <v>651</v>
      </c>
      <c r="D637" s="230"/>
      <c r="E637" s="180">
        <v>0</v>
      </c>
      <c r="F637" s="181"/>
      <c r="G637" s="182"/>
      <c r="M637" s="178" t="s">
        <v>651</v>
      </c>
      <c r="O637" s="170"/>
    </row>
    <row r="638" spans="1:15" ht="12.75">
      <c r="A638" s="177"/>
      <c r="B638" s="179"/>
      <c r="C638" s="229" t="s">
        <v>668</v>
      </c>
      <c r="D638" s="230"/>
      <c r="E638" s="180">
        <v>115.0917</v>
      </c>
      <c r="F638" s="181"/>
      <c r="G638" s="182"/>
      <c r="M638" s="178" t="s">
        <v>668</v>
      </c>
      <c r="O638" s="170"/>
    </row>
    <row r="639" spans="1:15" ht="12.75">
      <c r="A639" s="177"/>
      <c r="B639" s="179"/>
      <c r="C639" s="229" t="s">
        <v>654</v>
      </c>
      <c r="D639" s="230"/>
      <c r="E639" s="180">
        <v>0</v>
      </c>
      <c r="F639" s="181"/>
      <c r="G639" s="182"/>
      <c r="M639" s="178" t="s">
        <v>654</v>
      </c>
      <c r="O639" s="170"/>
    </row>
    <row r="640" spans="1:15" ht="12.75">
      <c r="A640" s="177"/>
      <c r="B640" s="179"/>
      <c r="C640" s="229" t="s">
        <v>669</v>
      </c>
      <c r="D640" s="230"/>
      <c r="E640" s="180">
        <v>14.7769</v>
      </c>
      <c r="F640" s="181"/>
      <c r="G640" s="182"/>
      <c r="M640" s="178" t="s">
        <v>669</v>
      </c>
      <c r="O640" s="170"/>
    </row>
    <row r="641" spans="1:104" ht="12.75">
      <c r="A641" s="171">
        <v>134</v>
      </c>
      <c r="B641" s="172" t="s">
        <v>670</v>
      </c>
      <c r="C641" s="173" t="s">
        <v>671</v>
      </c>
      <c r="D641" s="174" t="s">
        <v>165</v>
      </c>
      <c r="E641" s="175">
        <v>100.8525</v>
      </c>
      <c r="F641" s="175">
        <v>0</v>
      </c>
      <c r="G641" s="176">
        <f>E641*F641</f>
        <v>0</v>
      </c>
      <c r="O641" s="170">
        <v>2</v>
      </c>
      <c r="AA641" s="146">
        <v>3</v>
      </c>
      <c r="AB641" s="146">
        <v>7</v>
      </c>
      <c r="AC641" s="146">
        <v>28375982</v>
      </c>
      <c r="AZ641" s="146">
        <v>2</v>
      </c>
      <c r="BA641" s="146">
        <f>IF(AZ641=1,G641,0)</f>
        <v>0</v>
      </c>
      <c r="BB641" s="146">
        <f>IF(AZ641=2,G641,0)</f>
        <v>0</v>
      </c>
      <c r="BC641" s="146">
        <f>IF(AZ641=3,G641,0)</f>
        <v>0</v>
      </c>
      <c r="BD641" s="146">
        <f>IF(AZ641=4,G641,0)</f>
        <v>0</v>
      </c>
      <c r="BE641" s="146">
        <f>IF(AZ641=5,G641,0)</f>
        <v>0</v>
      </c>
      <c r="CA641" s="170">
        <v>3</v>
      </c>
      <c r="CB641" s="170">
        <v>7</v>
      </c>
      <c r="CZ641" s="146">
        <v>0</v>
      </c>
    </row>
    <row r="642" spans="1:15" ht="22.5">
      <c r="A642" s="177"/>
      <c r="B642" s="179"/>
      <c r="C642" s="229" t="s">
        <v>672</v>
      </c>
      <c r="D642" s="230"/>
      <c r="E642" s="180">
        <v>100.8525</v>
      </c>
      <c r="F642" s="181"/>
      <c r="G642" s="182"/>
      <c r="M642" s="178" t="s">
        <v>672</v>
      </c>
      <c r="O642" s="170"/>
    </row>
    <row r="643" spans="1:104" ht="12.75">
      <c r="A643" s="171">
        <v>135</v>
      </c>
      <c r="B643" s="172" t="s">
        <v>673</v>
      </c>
      <c r="C643" s="173" t="s">
        <v>674</v>
      </c>
      <c r="D643" s="174" t="s">
        <v>61</v>
      </c>
      <c r="E643" s="175">
        <v>0</v>
      </c>
      <c r="F643" s="175">
        <v>0</v>
      </c>
      <c r="G643" s="176">
        <f>E643*F643</f>
        <v>0</v>
      </c>
      <c r="O643" s="170">
        <v>2</v>
      </c>
      <c r="AA643" s="146">
        <v>1</v>
      </c>
      <c r="AB643" s="146">
        <v>7</v>
      </c>
      <c r="AC643" s="146">
        <v>7</v>
      </c>
      <c r="AZ643" s="146">
        <v>2</v>
      </c>
      <c r="BA643" s="146">
        <f>IF(AZ643=1,G643,0)</f>
        <v>0</v>
      </c>
      <c r="BB643" s="146">
        <f>IF(AZ643=2,G643,0)</f>
        <v>0</v>
      </c>
      <c r="BC643" s="146">
        <f>IF(AZ643=3,G643,0)</f>
        <v>0</v>
      </c>
      <c r="BD643" s="146">
        <f>IF(AZ643=4,G643,0)</f>
        <v>0</v>
      </c>
      <c r="BE643" s="146">
        <f>IF(AZ643=5,G643,0)</f>
        <v>0</v>
      </c>
      <c r="CA643" s="170">
        <v>1</v>
      </c>
      <c r="CB643" s="170">
        <v>7</v>
      </c>
      <c r="CZ643" s="146">
        <v>0</v>
      </c>
    </row>
    <row r="644" spans="1:57" ht="12.75">
      <c r="A644" s="183"/>
      <c r="B644" s="184" t="s">
        <v>76</v>
      </c>
      <c r="C644" s="185" t="str">
        <f>CONCATENATE(B601," ",C601)</f>
        <v>713 Izolace tepelné</v>
      </c>
      <c r="D644" s="186"/>
      <c r="E644" s="187"/>
      <c r="F644" s="188"/>
      <c r="G644" s="189">
        <f>SUM(G601:G643)</f>
        <v>0</v>
      </c>
      <c r="O644" s="170">
        <v>4</v>
      </c>
      <c r="BA644" s="190">
        <f>SUM(BA601:BA643)</f>
        <v>0</v>
      </c>
      <c r="BB644" s="190">
        <f>SUM(BB601:BB643)</f>
        <v>0</v>
      </c>
      <c r="BC644" s="190">
        <f>SUM(BC601:BC643)</f>
        <v>0</v>
      </c>
      <c r="BD644" s="190">
        <f>SUM(BD601:BD643)</f>
        <v>0</v>
      </c>
      <c r="BE644" s="190">
        <f>SUM(BE601:BE643)</f>
        <v>0</v>
      </c>
    </row>
    <row r="645" spans="1:15" ht="12.75">
      <c r="A645" s="163" t="s">
        <v>72</v>
      </c>
      <c r="B645" s="164" t="s">
        <v>675</v>
      </c>
      <c r="C645" s="165" t="s">
        <v>676</v>
      </c>
      <c r="D645" s="166"/>
      <c r="E645" s="167"/>
      <c r="F645" s="167"/>
      <c r="G645" s="168"/>
      <c r="H645" s="169"/>
      <c r="I645" s="169"/>
      <c r="O645" s="170">
        <v>1</v>
      </c>
    </row>
    <row r="646" spans="1:104" ht="12.75">
      <c r="A646" s="171">
        <v>136</v>
      </c>
      <c r="B646" s="172" t="s">
        <v>677</v>
      </c>
      <c r="C646" s="173" t="s">
        <v>678</v>
      </c>
      <c r="D646" s="174" t="s">
        <v>87</v>
      </c>
      <c r="E646" s="175">
        <v>1</v>
      </c>
      <c r="F646" s="175">
        <v>0</v>
      </c>
      <c r="G646" s="176">
        <f>E646*F646</f>
        <v>0</v>
      </c>
      <c r="O646" s="170">
        <v>2</v>
      </c>
      <c r="AA646" s="146">
        <v>1</v>
      </c>
      <c r="AB646" s="146">
        <v>7</v>
      </c>
      <c r="AC646" s="146">
        <v>7</v>
      </c>
      <c r="AZ646" s="146">
        <v>2</v>
      </c>
      <c r="BA646" s="146">
        <f>IF(AZ646=1,G646,0)</f>
        <v>0</v>
      </c>
      <c r="BB646" s="146">
        <f>IF(AZ646=2,G646,0)</f>
        <v>0</v>
      </c>
      <c r="BC646" s="146">
        <f>IF(AZ646=3,G646,0)</f>
        <v>0</v>
      </c>
      <c r="BD646" s="146">
        <f>IF(AZ646=4,G646,0)</f>
        <v>0</v>
      </c>
      <c r="BE646" s="146">
        <f>IF(AZ646=5,G646,0)</f>
        <v>0</v>
      </c>
      <c r="CA646" s="170">
        <v>1</v>
      </c>
      <c r="CB646" s="170">
        <v>7</v>
      </c>
      <c r="CZ646" s="146">
        <v>0</v>
      </c>
    </row>
    <row r="647" spans="1:15" ht="12.75">
      <c r="A647" s="177"/>
      <c r="B647" s="179"/>
      <c r="C647" s="229" t="s">
        <v>159</v>
      </c>
      <c r="D647" s="230"/>
      <c r="E647" s="180">
        <v>0</v>
      </c>
      <c r="F647" s="181"/>
      <c r="G647" s="182"/>
      <c r="M647" s="178" t="s">
        <v>159</v>
      </c>
      <c r="O647" s="170"/>
    </row>
    <row r="648" spans="1:15" ht="12.75">
      <c r="A648" s="177"/>
      <c r="B648" s="179"/>
      <c r="C648" s="229" t="s">
        <v>679</v>
      </c>
      <c r="D648" s="230"/>
      <c r="E648" s="180">
        <v>1</v>
      </c>
      <c r="F648" s="181"/>
      <c r="G648" s="182"/>
      <c r="M648" s="178" t="s">
        <v>679</v>
      </c>
      <c r="O648" s="170"/>
    </row>
    <row r="649" spans="1:104" ht="12.75">
      <c r="A649" s="171">
        <v>137</v>
      </c>
      <c r="B649" s="172" t="s">
        <v>680</v>
      </c>
      <c r="C649" s="173" t="s">
        <v>681</v>
      </c>
      <c r="D649" s="174" t="s">
        <v>87</v>
      </c>
      <c r="E649" s="175">
        <v>1</v>
      </c>
      <c r="F649" s="175">
        <v>0</v>
      </c>
      <c r="G649" s="176">
        <f>E649*F649</f>
        <v>0</v>
      </c>
      <c r="O649" s="170">
        <v>2</v>
      </c>
      <c r="AA649" s="146">
        <v>1</v>
      </c>
      <c r="AB649" s="146">
        <v>7</v>
      </c>
      <c r="AC649" s="146">
        <v>7</v>
      </c>
      <c r="AZ649" s="146">
        <v>2</v>
      </c>
      <c r="BA649" s="146">
        <f>IF(AZ649=1,G649,0)</f>
        <v>0</v>
      </c>
      <c r="BB649" s="146">
        <f>IF(AZ649=2,G649,0)</f>
        <v>0</v>
      </c>
      <c r="BC649" s="146">
        <f>IF(AZ649=3,G649,0)</f>
        <v>0</v>
      </c>
      <c r="BD649" s="146">
        <f>IF(AZ649=4,G649,0)</f>
        <v>0</v>
      </c>
      <c r="BE649" s="146">
        <f>IF(AZ649=5,G649,0)</f>
        <v>0</v>
      </c>
      <c r="CA649" s="170">
        <v>1</v>
      </c>
      <c r="CB649" s="170">
        <v>7</v>
      </c>
      <c r="CZ649" s="146">
        <v>0</v>
      </c>
    </row>
    <row r="650" spans="1:15" ht="12.75">
      <c r="A650" s="177"/>
      <c r="B650" s="179"/>
      <c r="C650" s="229" t="s">
        <v>260</v>
      </c>
      <c r="D650" s="230"/>
      <c r="E650" s="180">
        <v>0</v>
      </c>
      <c r="F650" s="181"/>
      <c r="G650" s="182"/>
      <c r="M650" s="178" t="s">
        <v>260</v>
      </c>
      <c r="O650" s="170"/>
    </row>
    <row r="651" spans="1:15" ht="12.75">
      <c r="A651" s="177"/>
      <c r="B651" s="179"/>
      <c r="C651" s="229" t="s">
        <v>682</v>
      </c>
      <c r="D651" s="230"/>
      <c r="E651" s="180">
        <v>1</v>
      </c>
      <c r="F651" s="181"/>
      <c r="G651" s="182"/>
      <c r="M651" s="178" t="s">
        <v>682</v>
      </c>
      <c r="O651" s="170"/>
    </row>
    <row r="652" spans="1:104" ht="12.75">
      <c r="A652" s="171">
        <v>138</v>
      </c>
      <c r="B652" s="172" t="s">
        <v>683</v>
      </c>
      <c r="C652" s="173" t="s">
        <v>684</v>
      </c>
      <c r="D652" s="174" t="s">
        <v>87</v>
      </c>
      <c r="E652" s="175">
        <v>1</v>
      </c>
      <c r="F652" s="175">
        <v>0</v>
      </c>
      <c r="G652" s="176">
        <f>E652*F652</f>
        <v>0</v>
      </c>
      <c r="O652" s="170">
        <v>2</v>
      </c>
      <c r="AA652" s="146">
        <v>12</v>
      </c>
      <c r="AB652" s="146">
        <v>0</v>
      </c>
      <c r="AC652" s="146">
        <v>136</v>
      </c>
      <c r="AZ652" s="146">
        <v>2</v>
      </c>
      <c r="BA652" s="146">
        <f>IF(AZ652=1,G652,0)</f>
        <v>0</v>
      </c>
      <c r="BB652" s="146">
        <f>IF(AZ652=2,G652,0)</f>
        <v>0</v>
      </c>
      <c r="BC652" s="146">
        <f>IF(AZ652=3,G652,0)</f>
        <v>0</v>
      </c>
      <c r="BD652" s="146">
        <f>IF(AZ652=4,G652,0)</f>
        <v>0</v>
      </c>
      <c r="BE652" s="146">
        <f>IF(AZ652=5,G652,0)</f>
        <v>0</v>
      </c>
      <c r="CA652" s="170">
        <v>12</v>
      </c>
      <c r="CB652" s="170">
        <v>0</v>
      </c>
      <c r="CZ652" s="146">
        <v>0</v>
      </c>
    </row>
    <row r="653" spans="1:15" ht="12.75">
      <c r="A653" s="177"/>
      <c r="B653" s="179"/>
      <c r="C653" s="229" t="s">
        <v>88</v>
      </c>
      <c r="D653" s="230"/>
      <c r="E653" s="180">
        <v>0</v>
      </c>
      <c r="F653" s="181"/>
      <c r="G653" s="182"/>
      <c r="M653" s="178" t="s">
        <v>88</v>
      </c>
      <c r="O653" s="170"/>
    </row>
    <row r="654" spans="1:15" ht="12.75">
      <c r="A654" s="177"/>
      <c r="B654" s="179"/>
      <c r="C654" s="229" t="s">
        <v>685</v>
      </c>
      <c r="D654" s="230"/>
      <c r="E654" s="180">
        <v>1</v>
      </c>
      <c r="F654" s="181"/>
      <c r="G654" s="182"/>
      <c r="M654" s="178" t="s">
        <v>685</v>
      </c>
      <c r="O654" s="170"/>
    </row>
    <row r="655" spans="1:104" ht="22.5">
      <c r="A655" s="171">
        <v>139</v>
      </c>
      <c r="B655" s="172" t="s">
        <v>686</v>
      </c>
      <c r="C655" s="173" t="s">
        <v>687</v>
      </c>
      <c r="D655" s="174" t="s">
        <v>75</v>
      </c>
      <c r="E655" s="175">
        <v>1</v>
      </c>
      <c r="F655" s="175">
        <v>0</v>
      </c>
      <c r="G655" s="176">
        <f>E655*F655</f>
        <v>0</v>
      </c>
      <c r="O655" s="170">
        <v>2</v>
      </c>
      <c r="AA655" s="146">
        <v>3</v>
      </c>
      <c r="AB655" s="146">
        <v>7</v>
      </c>
      <c r="AC655" s="146" t="s">
        <v>686</v>
      </c>
      <c r="AZ655" s="146">
        <v>2</v>
      </c>
      <c r="BA655" s="146">
        <f>IF(AZ655=1,G655,0)</f>
        <v>0</v>
      </c>
      <c r="BB655" s="146">
        <f>IF(AZ655=2,G655,0)</f>
        <v>0</v>
      </c>
      <c r="BC655" s="146">
        <f>IF(AZ655=3,G655,0)</f>
        <v>0</v>
      </c>
      <c r="BD655" s="146">
        <f>IF(AZ655=4,G655,0)</f>
        <v>0</v>
      </c>
      <c r="BE655" s="146">
        <f>IF(AZ655=5,G655,0)</f>
        <v>0</v>
      </c>
      <c r="CA655" s="170">
        <v>3</v>
      </c>
      <c r="CB655" s="170">
        <v>7</v>
      </c>
      <c r="CZ655" s="146">
        <v>0</v>
      </c>
    </row>
    <row r="656" spans="1:15" ht="12.75">
      <c r="A656" s="177"/>
      <c r="B656" s="179"/>
      <c r="C656" s="229" t="s">
        <v>260</v>
      </c>
      <c r="D656" s="230"/>
      <c r="E656" s="180">
        <v>0</v>
      </c>
      <c r="F656" s="181"/>
      <c r="G656" s="182"/>
      <c r="M656" s="178" t="s">
        <v>260</v>
      </c>
      <c r="O656" s="170"/>
    </row>
    <row r="657" spans="1:15" ht="12.75">
      <c r="A657" s="177"/>
      <c r="B657" s="179"/>
      <c r="C657" s="229" t="s">
        <v>688</v>
      </c>
      <c r="D657" s="230"/>
      <c r="E657" s="180">
        <v>1</v>
      </c>
      <c r="F657" s="181"/>
      <c r="G657" s="182"/>
      <c r="M657" s="178" t="s">
        <v>688</v>
      </c>
      <c r="O657" s="170"/>
    </row>
    <row r="658" spans="1:104" ht="22.5">
      <c r="A658" s="171">
        <v>140</v>
      </c>
      <c r="B658" s="172" t="s">
        <v>689</v>
      </c>
      <c r="C658" s="173" t="s">
        <v>690</v>
      </c>
      <c r="D658" s="174" t="s">
        <v>75</v>
      </c>
      <c r="E658" s="175">
        <v>1</v>
      </c>
      <c r="F658" s="175">
        <v>0</v>
      </c>
      <c r="G658" s="176">
        <f>E658*F658</f>
        <v>0</v>
      </c>
      <c r="O658" s="170">
        <v>2</v>
      </c>
      <c r="AA658" s="146">
        <v>3</v>
      </c>
      <c r="AB658" s="146">
        <v>7</v>
      </c>
      <c r="AC658" s="146" t="s">
        <v>689</v>
      </c>
      <c r="AZ658" s="146">
        <v>2</v>
      </c>
      <c r="BA658" s="146">
        <f>IF(AZ658=1,G658,0)</f>
        <v>0</v>
      </c>
      <c r="BB658" s="146">
        <f>IF(AZ658=2,G658,0)</f>
        <v>0</v>
      </c>
      <c r="BC658" s="146">
        <f>IF(AZ658=3,G658,0)</f>
        <v>0</v>
      </c>
      <c r="BD658" s="146">
        <f>IF(AZ658=4,G658,0)</f>
        <v>0</v>
      </c>
      <c r="BE658" s="146">
        <f>IF(AZ658=5,G658,0)</f>
        <v>0</v>
      </c>
      <c r="CA658" s="170">
        <v>3</v>
      </c>
      <c r="CB658" s="170">
        <v>7</v>
      </c>
      <c r="CZ658" s="146">
        <v>0</v>
      </c>
    </row>
    <row r="659" spans="1:15" ht="12.75">
      <c r="A659" s="177"/>
      <c r="B659" s="179"/>
      <c r="C659" s="229" t="s">
        <v>260</v>
      </c>
      <c r="D659" s="230"/>
      <c r="E659" s="180">
        <v>0</v>
      </c>
      <c r="F659" s="181"/>
      <c r="G659" s="182"/>
      <c r="M659" s="178" t="s">
        <v>260</v>
      </c>
      <c r="O659" s="170"/>
    </row>
    <row r="660" spans="1:15" ht="12.75">
      <c r="A660" s="177"/>
      <c r="B660" s="179"/>
      <c r="C660" s="229" t="s">
        <v>691</v>
      </c>
      <c r="D660" s="230"/>
      <c r="E660" s="180">
        <v>1</v>
      </c>
      <c r="F660" s="181"/>
      <c r="G660" s="182"/>
      <c r="M660" s="178" t="s">
        <v>691</v>
      </c>
      <c r="O660" s="170"/>
    </row>
    <row r="661" spans="1:104" ht="12.75">
      <c r="A661" s="171">
        <v>141</v>
      </c>
      <c r="B661" s="172" t="s">
        <v>692</v>
      </c>
      <c r="C661" s="173" t="s">
        <v>693</v>
      </c>
      <c r="D661" s="174" t="s">
        <v>61</v>
      </c>
      <c r="E661" s="175">
        <v>0</v>
      </c>
      <c r="F661" s="175">
        <v>0</v>
      </c>
      <c r="G661" s="176">
        <f>E661*F661</f>
        <v>0</v>
      </c>
      <c r="O661" s="170">
        <v>2</v>
      </c>
      <c r="AA661" s="146">
        <v>1</v>
      </c>
      <c r="AB661" s="146">
        <v>7</v>
      </c>
      <c r="AC661" s="146">
        <v>7</v>
      </c>
      <c r="AZ661" s="146">
        <v>2</v>
      </c>
      <c r="BA661" s="146">
        <f>IF(AZ661=1,G661,0)</f>
        <v>0</v>
      </c>
      <c r="BB661" s="146">
        <f>IF(AZ661=2,G661,0)</f>
        <v>0</v>
      </c>
      <c r="BC661" s="146">
        <f>IF(AZ661=3,G661,0)</f>
        <v>0</v>
      </c>
      <c r="BD661" s="146">
        <f>IF(AZ661=4,G661,0)</f>
        <v>0</v>
      </c>
      <c r="BE661" s="146">
        <f>IF(AZ661=5,G661,0)</f>
        <v>0</v>
      </c>
      <c r="CA661" s="170">
        <v>1</v>
      </c>
      <c r="CB661" s="170">
        <v>7</v>
      </c>
      <c r="CZ661" s="146">
        <v>0</v>
      </c>
    </row>
    <row r="662" spans="1:57" ht="12.75">
      <c r="A662" s="183"/>
      <c r="B662" s="184" t="s">
        <v>76</v>
      </c>
      <c r="C662" s="185" t="str">
        <f>CONCATENATE(B645," ",C645)</f>
        <v>721 Vnitřní kanalizace</v>
      </c>
      <c r="D662" s="186"/>
      <c r="E662" s="187"/>
      <c r="F662" s="188"/>
      <c r="G662" s="189">
        <f>SUM(G645:G661)</f>
        <v>0</v>
      </c>
      <c r="O662" s="170">
        <v>4</v>
      </c>
      <c r="BA662" s="190">
        <f>SUM(BA645:BA661)</f>
        <v>0</v>
      </c>
      <c r="BB662" s="190">
        <f>SUM(BB645:BB661)</f>
        <v>0</v>
      </c>
      <c r="BC662" s="190">
        <f>SUM(BC645:BC661)</f>
        <v>0</v>
      </c>
      <c r="BD662" s="190">
        <f>SUM(BD645:BD661)</f>
        <v>0</v>
      </c>
      <c r="BE662" s="190">
        <f>SUM(BE645:BE661)</f>
        <v>0</v>
      </c>
    </row>
    <row r="663" spans="1:15" ht="12.75">
      <c r="A663" s="163" t="s">
        <v>72</v>
      </c>
      <c r="B663" s="164" t="s">
        <v>694</v>
      </c>
      <c r="C663" s="165" t="s">
        <v>695</v>
      </c>
      <c r="D663" s="166"/>
      <c r="E663" s="167"/>
      <c r="F663" s="167"/>
      <c r="G663" s="168"/>
      <c r="H663" s="169"/>
      <c r="I663" s="169"/>
      <c r="O663" s="170">
        <v>1</v>
      </c>
    </row>
    <row r="664" spans="1:104" ht="12.75">
      <c r="A664" s="171">
        <v>142</v>
      </c>
      <c r="B664" s="172" t="s">
        <v>696</v>
      </c>
      <c r="C664" s="173" t="s">
        <v>697</v>
      </c>
      <c r="D664" s="174" t="s">
        <v>87</v>
      </c>
      <c r="E664" s="175">
        <v>304</v>
      </c>
      <c r="F664" s="175">
        <v>0</v>
      </c>
      <c r="G664" s="176">
        <f>E664*F664</f>
        <v>0</v>
      </c>
      <c r="O664" s="170">
        <v>2</v>
      </c>
      <c r="AA664" s="146">
        <v>1</v>
      </c>
      <c r="AB664" s="146">
        <v>7</v>
      </c>
      <c r="AC664" s="146">
        <v>7</v>
      </c>
      <c r="AZ664" s="146">
        <v>2</v>
      </c>
      <c r="BA664" s="146">
        <f>IF(AZ664=1,G664,0)</f>
        <v>0</v>
      </c>
      <c r="BB664" s="146">
        <f>IF(AZ664=2,G664,0)</f>
        <v>0</v>
      </c>
      <c r="BC664" s="146">
        <f>IF(AZ664=3,G664,0)</f>
        <v>0</v>
      </c>
      <c r="BD664" s="146">
        <f>IF(AZ664=4,G664,0)</f>
        <v>0</v>
      </c>
      <c r="BE664" s="146">
        <f>IF(AZ664=5,G664,0)</f>
        <v>0</v>
      </c>
      <c r="CA664" s="170">
        <v>1</v>
      </c>
      <c r="CB664" s="170">
        <v>7</v>
      </c>
      <c r="CZ664" s="146">
        <v>0</v>
      </c>
    </row>
    <row r="665" spans="1:15" ht="12.75">
      <c r="A665" s="177"/>
      <c r="B665" s="179"/>
      <c r="C665" s="229" t="s">
        <v>159</v>
      </c>
      <c r="D665" s="230"/>
      <c r="E665" s="180">
        <v>0</v>
      </c>
      <c r="F665" s="181"/>
      <c r="G665" s="182"/>
      <c r="M665" s="178" t="s">
        <v>159</v>
      </c>
      <c r="O665" s="170"/>
    </row>
    <row r="666" spans="1:15" ht="22.5">
      <c r="A666" s="177"/>
      <c r="B666" s="179"/>
      <c r="C666" s="229" t="s">
        <v>698</v>
      </c>
      <c r="D666" s="230"/>
      <c r="E666" s="180">
        <v>304</v>
      </c>
      <c r="F666" s="181"/>
      <c r="G666" s="182"/>
      <c r="M666" s="178" t="s">
        <v>698</v>
      </c>
      <c r="O666" s="170"/>
    </row>
    <row r="667" spans="1:104" ht="12.75">
      <c r="A667" s="171">
        <v>143</v>
      </c>
      <c r="B667" s="172" t="s">
        <v>699</v>
      </c>
      <c r="C667" s="173" t="s">
        <v>700</v>
      </c>
      <c r="D667" s="174" t="s">
        <v>165</v>
      </c>
      <c r="E667" s="175">
        <v>151.93</v>
      </c>
      <c r="F667" s="175">
        <v>0</v>
      </c>
      <c r="G667" s="176">
        <f>E667*F667</f>
        <v>0</v>
      </c>
      <c r="O667" s="170">
        <v>2</v>
      </c>
      <c r="AA667" s="146">
        <v>1</v>
      </c>
      <c r="AB667" s="146">
        <v>7</v>
      </c>
      <c r="AC667" s="146">
        <v>7</v>
      </c>
      <c r="AZ667" s="146">
        <v>2</v>
      </c>
      <c r="BA667" s="146">
        <f>IF(AZ667=1,G667,0)</f>
        <v>0</v>
      </c>
      <c r="BB667" s="146">
        <f>IF(AZ667=2,G667,0)</f>
        <v>0</v>
      </c>
      <c r="BC667" s="146">
        <f>IF(AZ667=3,G667,0)</f>
        <v>0</v>
      </c>
      <c r="BD667" s="146">
        <f>IF(AZ667=4,G667,0)</f>
        <v>0</v>
      </c>
      <c r="BE667" s="146">
        <f>IF(AZ667=5,G667,0)</f>
        <v>0</v>
      </c>
      <c r="CA667" s="170">
        <v>1</v>
      </c>
      <c r="CB667" s="170">
        <v>7</v>
      </c>
      <c r="CZ667" s="146">
        <v>0</v>
      </c>
    </row>
    <row r="668" spans="1:15" ht="12.75">
      <c r="A668" s="177"/>
      <c r="B668" s="179"/>
      <c r="C668" s="229" t="s">
        <v>159</v>
      </c>
      <c r="D668" s="230"/>
      <c r="E668" s="180">
        <v>0</v>
      </c>
      <c r="F668" s="181"/>
      <c r="G668" s="182"/>
      <c r="M668" s="178" t="s">
        <v>159</v>
      </c>
      <c r="O668" s="170"/>
    </row>
    <row r="669" spans="1:15" ht="12.75">
      <c r="A669" s="177"/>
      <c r="B669" s="179"/>
      <c r="C669" s="229" t="s">
        <v>701</v>
      </c>
      <c r="D669" s="230"/>
      <c r="E669" s="180">
        <v>0</v>
      </c>
      <c r="F669" s="181"/>
      <c r="G669" s="182"/>
      <c r="M669" s="178" t="s">
        <v>701</v>
      </c>
      <c r="O669" s="170"/>
    </row>
    <row r="670" spans="1:15" ht="12.75">
      <c r="A670" s="177"/>
      <c r="B670" s="179"/>
      <c r="C670" s="229" t="s">
        <v>702</v>
      </c>
      <c r="D670" s="230"/>
      <c r="E670" s="180">
        <v>142.04</v>
      </c>
      <c r="F670" s="181"/>
      <c r="G670" s="182"/>
      <c r="M670" s="178" t="s">
        <v>702</v>
      </c>
      <c r="O670" s="170"/>
    </row>
    <row r="671" spans="1:15" ht="12.75">
      <c r="A671" s="177"/>
      <c r="B671" s="179"/>
      <c r="C671" s="229" t="s">
        <v>703</v>
      </c>
      <c r="D671" s="230"/>
      <c r="E671" s="180">
        <v>9.89</v>
      </c>
      <c r="F671" s="181"/>
      <c r="G671" s="182"/>
      <c r="M671" s="178" t="s">
        <v>703</v>
      </c>
      <c r="O671" s="170"/>
    </row>
    <row r="672" spans="1:104" ht="12.75">
      <c r="A672" s="171">
        <v>144</v>
      </c>
      <c r="B672" s="172" t="s">
        <v>704</v>
      </c>
      <c r="C672" s="173" t="s">
        <v>705</v>
      </c>
      <c r="D672" s="174" t="s">
        <v>165</v>
      </c>
      <c r="E672" s="175">
        <v>3.81</v>
      </c>
      <c r="F672" s="175">
        <v>0</v>
      </c>
      <c r="G672" s="176">
        <f>E672*F672</f>
        <v>0</v>
      </c>
      <c r="O672" s="170">
        <v>2</v>
      </c>
      <c r="AA672" s="146">
        <v>1</v>
      </c>
      <c r="AB672" s="146">
        <v>7</v>
      </c>
      <c r="AC672" s="146">
        <v>7</v>
      </c>
      <c r="AZ672" s="146">
        <v>2</v>
      </c>
      <c r="BA672" s="146">
        <f>IF(AZ672=1,G672,0)</f>
        <v>0</v>
      </c>
      <c r="BB672" s="146">
        <f>IF(AZ672=2,G672,0)</f>
        <v>0</v>
      </c>
      <c r="BC672" s="146">
        <f>IF(AZ672=3,G672,0)</f>
        <v>0</v>
      </c>
      <c r="BD672" s="146">
        <f>IF(AZ672=4,G672,0)</f>
        <v>0</v>
      </c>
      <c r="BE672" s="146">
        <f>IF(AZ672=5,G672,0)</f>
        <v>0</v>
      </c>
      <c r="CA672" s="170">
        <v>1</v>
      </c>
      <c r="CB672" s="170">
        <v>7</v>
      </c>
      <c r="CZ672" s="146">
        <v>0</v>
      </c>
    </row>
    <row r="673" spans="1:15" ht="12.75">
      <c r="A673" s="177"/>
      <c r="B673" s="179"/>
      <c r="C673" s="229" t="s">
        <v>159</v>
      </c>
      <c r="D673" s="230"/>
      <c r="E673" s="180">
        <v>0</v>
      </c>
      <c r="F673" s="181"/>
      <c r="G673" s="182"/>
      <c r="M673" s="178" t="s">
        <v>159</v>
      </c>
      <c r="O673" s="170"/>
    </row>
    <row r="674" spans="1:15" ht="12.75">
      <c r="A674" s="177"/>
      <c r="B674" s="179"/>
      <c r="C674" s="229" t="s">
        <v>706</v>
      </c>
      <c r="D674" s="230"/>
      <c r="E674" s="180">
        <v>3.21</v>
      </c>
      <c r="F674" s="181"/>
      <c r="G674" s="182"/>
      <c r="M674" s="178" t="s">
        <v>706</v>
      </c>
      <c r="O674" s="170"/>
    </row>
    <row r="675" spans="1:15" ht="12.75">
      <c r="A675" s="177"/>
      <c r="B675" s="179"/>
      <c r="C675" s="229" t="s">
        <v>707</v>
      </c>
      <c r="D675" s="230"/>
      <c r="E675" s="180">
        <v>0.6</v>
      </c>
      <c r="F675" s="181"/>
      <c r="G675" s="182"/>
      <c r="M675" s="178" t="s">
        <v>707</v>
      </c>
      <c r="O675" s="170"/>
    </row>
    <row r="676" spans="1:104" ht="12.75">
      <c r="A676" s="171">
        <v>145</v>
      </c>
      <c r="B676" s="172" t="s">
        <v>708</v>
      </c>
      <c r="C676" s="173" t="s">
        <v>709</v>
      </c>
      <c r="D676" s="174" t="s">
        <v>114</v>
      </c>
      <c r="E676" s="175">
        <v>0.3819</v>
      </c>
      <c r="F676" s="175">
        <v>0</v>
      </c>
      <c r="G676" s="176">
        <f>E676*F676</f>
        <v>0</v>
      </c>
      <c r="O676" s="170">
        <v>2</v>
      </c>
      <c r="AA676" s="146">
        <v>1</v>
      </c>
      <c r="AB676" s="146">
        <v>7</v>
      </c>
      <c r="AC676" s="146">
        <v>7</v>
      </c>
      <c r="AZ676" s="146">
        <v>2</v>
      </c>
      <c r="BA676" s="146">
        <f>IF(AZ676=1,G676,0)</f>
        <v>0</v>
      </c>
      <c r="BB676" s="146">
        <f>IF(AZ676=2,G676,0)</f>
        <v>0</v>
      </c>
      <c r="BC676" s="146">
        <f>IF(AZ676=3,G676,0)</f>
        <v>0</v>
      </c>
      <c r="BD676" s="146">
        <f>IF(AZ676=4,G676,0)</f>
        <v>0</v>
      </c>
      <c r="BE676" s="146">
        <f>IF(AZ676=5,G676,0)</f>
        <v>0</v>
      </c>
      <c r="CA676" s="170">
        <v>1</v>
      </c>
      <c r="CB676" s="170">
        <v>7</v>
      </c>
      <c r="CZ676" s="146">
        <v>0</v>
      </c>
    </row>
    <row r="677" spans="1:15" ht="12.75">
      <c r="A677" s="177"/>
      <c r="B677" s="179"/>
      <c r="C677" s="229" t="s">
        <v>710</v>
      </c>
      <c r="D677" s="230"/>
      <c r="E677" s="180">
        <v>0.0642</v>
      </c>
      <c r="F677" s="181"/>
      <c r="G677" s="182"/>
      <c r="M677" s="178" t="s">
        <v>710</v>
      </c>
      <c r="O677" s="170"/>
    </row>
    <row r="678" spans="1:15" ht="12.75">
      <c r="A678" s="177"/>
      <c r="B678" s="179"/>
      <c r="C678" s="229" t="s">
        <v>711</v>
      </c>
      <c r="D678" s="230"/>
      <c r="E678" s="180">
        <v>0.012</v>
      </c>
      <c r="F678" s="181"/>
      <c r="G678" s="182"/>
      <c r="M678" s="178" t="s">
        <v>711</v>
      </c>
      <c r="O678" s="170"/>
    </row>
    <row r="679" spans="1:15" ht="22.5">
      <c r="A679" s="177"/>
      <c r="B679" s="179"/>
      <c r="C679" s="229" t="s">
        <v>712</v>
      </c>
      <c r="D679" s="230"/>
      <c r="E679" s="180">
        <v>0.1944</v>
      </c>
      <c r="F679" s="181"/>
      <c r="G679" s="182"/>
      <c r="M679" s="178" t="s">
        <v>712</v>
      </c>
      <c r="O679" s="170"/>
    </row>
    <row r="680" spans="1:15" ht="22.5">
      <c r="A680" s="177"/>
      <c r="B680" s="179"/>
      <c r="C680" s="229" t="s">
        <v>713</v>
      </c>
      <c r="D680" s="230"/>
      <c r="E680" s="180">
        <v>0.1112</v>
      </c>
      <c r="F680" s="181"/>
      <c r="G680" s="182"/>
      <c r="M680" s="178" t="s">
        <v>713</v>
      </c>
      <c r="O680" s="170"/>
    </row>
    <row r="681" spans="1:104" ht="12.75">
      <c r="A681" s="171">
        <v>146</v>
      </c>
      <c r="B681" s="172" t="s">
        <v>714</v>
      </c>
      <c r="C681" s="173" t="s">
        <v>715</v>
      </c>
      <c r="D681" s="174" t="s">
        <v>95</v>
      </c>
      <c r="E681" s="175">
        <v>54.8116</v>
      </c>
      <c r="F681" s="175">
        <v>0</v>
      </c>
      <c r="G681" s="176">
        <f>E681*F681</f>
        <v>0</v>
      </c>
      <c r="O681" s="170">
        <v>2</v>
      </c>
      <c r="AA681" s="146">
        <v>1</v>
      </c>
      <c r="AB681" s="146">
        <v>7</v>
      </c>
      <c r="AC681" s="146">
        <v>7</v>
      </c>
      <c r="AZ681" s="146">
        <v>2</v>
      </c>
      <c r="BA681" s="146">
        <f>IF(AZ681=1,G681,0)</f>
        <v>0</v>
      </c>
      <c r="BB681" s="146">
        <f>IF(AZ681=2,G681,0)</f>
        <v>0</v>
      </c>
      <c r="BC681" s="146">
        <f>IF(AZ681=3,G681,0)</f>
        <v>0</v>
      </c>
      <c r="BD681" s="146">
        <f>IF(AZ681=4,G681,0)</f>
        <v>0</v>
      </c>
      <c r="BE681" s="146">
        <f>IF(AZ681=5,G681,0)</f>
        <v>0</v>
      </c>
      <c r="CA681" s="170">
        <v>1</v>
      </c>
      <c r="CB681" s="170">
        <v>7</v>
      </c>
      <c r="CZ681" s="146">
        <v>0</v>
      </c>
    </row>
    <row r="682" spans="1:15" ht="12.75">
      <c r="A682" s="177"/>
      <c r="B682" s="179"/>
      <c r="C682" s="229" t="s">
        <v>159</v>
      </c>
      <c r="D682" s="230"/>
      <c r="E682" s="180">
        <v>0</v>
      </c>
      <c r="F682" s="181"/>
      <c r="G682" s="182"/>
      <c r="M682" s="178" t="s">
        <v>159</v>
      </c>
      <c r="O682" s="170"/>
    </row>
    <row r="683" spans="1:15" ht="12.75">
      <c r="A683" s="177"/>
      <c r="B683" s="179"/>
      <c r="C683" s="229" t="s">
        <v>716</v>
      </c>
      <c r="D683" s="230"/>
      <c r="E683" s="180">
        <v>0</v>
      </c>
      <c r="F683" s="181"/>
      <c r="G683" s="182"/>
      <c r="M683" s="178" t="s">
        <v>716</v>
      </c>
      <c r="O683" s="170"/>
    </row>
    <row r="684" spans="1:15" ht="12.75">
      <c r="A684" s="177"/>
      <c r="B684" s="179"/>
      <c r="C684" s="229" t="s">
        <v>717</v>
      </c>
      <c r="D684" s="230"/>
      <c r="E684" s="180">
        <v>51.8446</v>
      </c>
      <c r="F684" s="181"/>
      <c r="G684" s="182"/>
      <c r="M684" s="178" t="s">
        <v>717</v>
      </c>
      <c r="O684" s="170"/>
    </row>
    <row r="685" spans="1:15" ht="12.75">
      <c r="A685" s="177"/>
      <c r="B685" s="179"/>
      <c r="C685" s="229" t="s">
        <v>718</v>
      </c>
      <c r="D685" s="230"/>
      <c r="E685" s="180">
        <v>2.967</v>
      </c>
      <c r="F685" s="181"/>
      <c r="G685" s="182"/>
      <c r="M685" s="178" t="s">
        <v>718</v>
      </c>
      <c r="O685" s="170"/>
    </row>
    <row r="686" spans="1:104" ht="12.75">
      <c r="A686" s="171">
        <v>147</v>
      </c>
      <c r="B686" s="172" t="s">
        <v>719</v>
      </c>
      <c r="C686" s="173" t="s">
        <v>720</v>
      </c>
      <c r="D686" s="174" t="s">
        <v>95</v>
      </c>
      <c r="E686" s="175">
        <v>54.8116</v>
      </c>
      <c r="F686" s="175">
        <v>0</v>
      </c>
      <c r="G686" s="176">
        <f>E686*F686</f>
        <v>0</v>
      </c>
      <c r="O686" s="170">
        <v>2</v>
      </c>
      <c r="AA686" s="146">
        <v>1</v>
      </c>
      <c r="AB686" s="146">
        <v>7</v>
      </c>
      <c r="AC686" s="146">
        <v>7</v>
      </c>
      <c r="AZ686" s="146">
        <v>2</v>
      </c>
      <c r="BA686" s="146">
        <f>IF(AZ686=1,G686,0)</f>
        <v>0</v>
      </c>
      <c r="BB686" s="146">
        <f>IF(AZ686=2,G686,0)</f>
        <v>0</v>
      </c>
      <c r="BC686" s="146">
        <f>IF(AZ686=3,G686,0)</f>
        <v>0</v>
      </c>
      <c r="BD686" s="146">
        <f>IF(AZ686=4,G686,0)</f>
        <v>0</v>
      </c>
      <c r="BE686" s="146">
        <f>IF(AZ686=5,G686,0)</f>
        <v>0</v>
      </c>
      <c r="CA686" s="170">
        <v>1</v>
      </c>
      <c r="CB686" s="170">
        <v>7</v>
      </c>
      <c r="CZ686" s="146">
        <v>0</v>
      </c>
    </row>
    <row r="687" spans="1:15" ht="12.75">
      <c r="A687" s="177"/>
      <c r="B687" s="179"/>
      <c r="C687" s="229" t="s">
        <v>721</v>
      </c>
      <c r="D687" s="230"/>
      <c r="E687" s="180">
        <v>54.8116</v>
      </c>
      <c r="F687" s="181"/>
      <c r="G687" s="182"/>
      <c r="M687" s="178" t="s">
        <v>721</v>
      </c>
      <c r="O687" s="170"/>
    </row>
    <row r="688" spans="1:104" ht="12.75">
      <c r="A688" s="171">
        <v>148</v>
      </c>
      <c r="B688" s="172" t="s">
        <v>722</v>
      </c>
      <c r="C688" s="173" t="s">
        <v>723</v>
      </c>
      <c r="D688" s="174" t="s">
        <v>95</v>
      </c>
      <c r="E688" s="175">
        <v>29.7054</v>
      </c>
      <c r="F688" s="175">
        <v>0</v>
      </c>
      <c r="G688" s="176">
        <f>E688*F688</f>
        <v>0</v>
      </c>
      <c r="O688" s="170">
        <v>2</v>
      </c>
      <c r="AA688" s="146">
        <v>1</v>
      </c>
      <c r="AB688" s="146">
        <v>7</v>
      </c>
      <c r="AC688" s="146">
        <v>7</v>
      </c>
      <c r="AZ688" s="146">
        <v>2</v>
      </c>
      <c r="BA688" s="146">
        <f>IF(AZ688=1,G688,0)</f>
        <v>0</v>
      </c>
      <c r="BB688" s="146">
        <f>IF(AZ688=2,G688,0)</f>
        <v>0</v>
      </c>
      <c r="BC688" s="146">
        <f>IF(AZ688=3,G688,0)</f>
        <v>0</v>
      </c>
      <c r="BD688" s="146">
        <f>IF(AZ688=4,G688,0)</f>
        <v>0</v>
      </c>
      <c r="BE688" s="146">
        <f>IF(AZ688=5,G688,0)</f>
        <v>0</v>
      </c>
      <c r="CA688" s="170">
        <v>1</v>
      </c>
      <c r="CB688" s="170">
        <v>7</v>
      </c>
      <c r="CZ688" s="146">
        <v>0</v>
      </c>
    </row>
    <row r="689" spans="1:15" ht="12.75">
      <c r="A689" s="177"/>
      <c r="B689" s="179"/>
      <c r="C689" s="229" t="s">
        <v>724</v>
      </c>
      <c r="D689" s="230"/>
      <c r="E689" s="180">
        <v>1.926</v>
      </c>
      <c r="F689" s="181"/>
      <c r="G689" s="182"/>
      <c r="M689" s="178" t="s">
        <v>724</v>
      </c>
      <c r="O689" s="170"/>
    </row>
    <row r="690" spans="1:15" ht="12.75">
      <c r="A690" s="177"/>
      <c r="B690" s="179"/>
      <c r="C690" s="229" t="s">
        <v>725</v>
      </c>
      <c r="D690" s="230"/>
      <c r="E690" s="180">
        <v>0.36</v>
      </c>
      <c r="F690" s="181"/>
      <c r="G690" s="182"/>
      <c r="M690" s="178" t="s">
        <v>725</v>
      </c>
      <c r="O690" s="170"/>
    </row>
    <row r="691" spans="1:15" ht="12.75">
      <c r="A691" s="177"/>
      <c r="B691" s="179"/>
      <c r="C691" s="229" t="s">
        <v>726</v>
      </c>
      <c r="D691" s="230"/>
      <c r="E691" s="180">
        <v>15.553</v>
      </c>
      <c r="F691" s="181"/>
      <c r="G691" s="182"/>
      <c r="M691" s="178" t="s">
        <v>726</v>
      </c>
      <c r="O691" s="170"/>
    </row>
    <row r="692" spans="1:15" ht="22.5">
      <c r="A692" s="177"/>
      <c r="B692" s="179"/>
      <c r="C692" s="229" t="s">
        <v>727</v>
      </c>
      <c r="D692" s="230"/>
      <c r="E692" s="180">
        <v>11.8664</v>
      </c>
      <c r="F692" s="181"/>
      <c r="G692" s="182"/>
      <c r="M692" s="178" t="s">
        <v>727</v>
      </c>
      <c r="O692" s="170"/>
    </row>
    <row r="693" spans="1:104" ht="12.75">
      <c r="A693" s="171">
        <v>149</v>
      </c>
      <c r="B693" s="172" t="s">
        <v>728</v>
      </c>
      <c r="C693" s="173" t="s">
        <v>729</v>
      </c>
      <c r="D693" s="174" t="s">
        <v>87</v>
      </c>
      <c r="E693" s="175">
        <v>9</v>
      </c>
      <c r="F693" s="175">
        <v>0</v>
      </c>
      <c r="G693" s="176">
        <f>E693*F693</f>
        <v>0</v>
      </c>
      <c r="O693" s="170">
        <v>2</v>
      </c>
      <c r="AA693" s="146">
        <v>1</v>
      </c>
      <c r="AB693" s="146">
        <v>7</v>
      </c>
      <c r="AC693" s="146">
        <v>7</v>
      </c>
      <c r="AZ693" s="146">
        <v>2</v>
      </c>
      <c r="BA693" s="146">
        <f>IF(AZ693=1,G693,0)</f>
        <v>0</v>
      </c>
      <c r="BB693" s="146">
        <f>IF(AZ693=2,G693,0)</f>
        <v>0</v>
      </c>
      <c r="BC693" s="146">
        <f>IF(AZ693=3,G693,0)</f>
        <v>0</v>
      </c>
      <c r="BD693" s="146">
        <f>IF(AZ693=4,G693,0)</f>
        <v>0</v>
      </c>
      <c r="BE693" s="146">
        <f>IF(AZ693=5,G693,0)</f>
        <v>0</v>
      </c>
      <c r="CA693" s="170">
        <v>1</v>
      </c>
      <c r="CB693" s="170">
        <v>7</v>
      </c>
      <c r="CZ693" s="146">
        <v>0</v>
      </c>
    </row>
    <row r="694" spans="1:15" ht="12.75">
      <c r="A694" s="177"/>
      <c r="B694" s="179"/>
      <c r="C694" s="229" t="s">
        <v>159</v>
      </c>
      <c r="D694" s="230"/>
      <c r="E694" s="180">
        <v>0</v>
      </c>
      <c r="F694" s="181"/>
      <c r="G694" s="182"/>
      <c r="M694" s="178" t="s">
        <v>159</v>
      </c>
      <c r="O694" s="170"/>
    </row>
    <row r="695" spans="1:15" ht="12.75">
      <c r="A695" s="177"/>
      <c r="B695" s="179"/>
      <c r="C695" s="229" t="s">
        <v>730</v>
      </c>
      <c r="D695" s="230"/>
      <c r="E695" s="180">
        <v>6</v>
      </c>
      <c r="F695" s="181"/>
      <c r="G695" s="182"/>
      <c r="M695" s="178" t="s">
        <v>730</v>
      </c>
      <c r="O695" s="170"/>
    </row>
    <row r="696" spans="1:15" ht="12.75">
      <c r="A696" s="177"/>
      <c r="B696" s="179"/>
      <c r="C696" s="229" t="s">
        <v>731</v>
      </c>
      <c r="D696" s="230"/>
      <c r="E696" s="180">
        <v>3</v>
      </c>
      <c r="F696" s="181"/>
      <c r="G696" s="182"/>
      <c r="M696" s="178" t="s">
        <v>731</v>
      </c>
      <c r="O696" s="170"/>
    </row>
    <row r="697" spans="1:104" ht="12.75">
      <c r="A697" s="171">
        <v>150</v>
      </c>
      <c r="B697" s="172" t="s">
        <v>732</v>
      </c>
      <c r="C697" s="173" t="s">
        <v>733</v>
      </c>
      <c r="D697" s="174" t="s">
        <v>87</v>
      </c>
      <c r="E697" s="175">
        <v>9</v>
      </c>
      <c r="F697" s="175">
        <v>0</v>
      </c>
      <c r="G697" s="176">
        <f>E697*F697</f>
        <v>0</v>
      </c>
      <c r="O697" s="170">
        <v>2</v>
      </c>
      <c r="AA697" s="146">
        <v>1</v>
      </c>
      <c r="AB697" s="146">
        <v>7</v>
      </c>
      <c r="AC697" s="146">
        <v>7</v>
      </c>
      <c r="AZ697" s="146">
        <v>2</v>
      </c>
      <c r="BA697" s="146">
        <f>IF(AZ697=1,G697,0)</f>
        <v>0</v>
      </c>
      <c r="BB697" s="146">
        <f>IF(AZ697=2,G697,0)</f>
        <v>0</v>
      </c>
      <c r="BC697" s="146">
        <f>IF(AZ697=3,G697,0)</f>
        <v>0</v>
      </c>
      <c r="BD697" s="146">
        <f>IF(AZ697=4,G697,0)</f>
        <v>0</v>
      </c>
      <c r="BE697" s="146">
        <f>IF(AZ697=5,G697,0)</f>
        <v>0</v>
      </c>
      <c r="CA697" s="170">
        <v>1</v>
      </c>
      <c r="CB697" s="170">
        <v>7</v>
      </c>
      <c r="CZ697" s="146">
        <v>0</v>
      </c>
    </row>
    <row r="698" spans="1:15" ht="12.75">
      <c r="A698" s="177"/>
      <c r="B698" s="179"/>
      <c r="C698" s="229" t="s">
        <v>159</v>
      </c>
      <c r="D698" s="230"/>
      <c r="E698" s="180">
        <v>0</v>
      </c>
      <c r="F698" s="181"/>
      <c r="G698" s="182"/>
      <c r="M698" s="178" t="s">
        <v>159</v>
      </c>
      <c r="O698" s="170"/>
    </row>
    <row r="699" spans="1:15" ht="12.75">
      <c r="A699" s="177"/>
      <c r="B699" s="179"/>
      <c r="C699" s="229" t="s">
        <v>730</v>
      </c>
      <c r="D699" s="230"/>
      <c r="E699" s="180">
        <v>6</v>
      </c>
      <c r="F699" s="181"/>
      <c r="G699" s="182"/>
      <c r="M699" s="178" t="s">
        <v>730</v>
      </c>
      <c r="O699" s="170"/>
    </row>
    <row r="700" spans="1:15" ht="12.75">
      <c r="A700" s="177"/>
      <c r="B700" s="179"/>
      <c r="C700" s="229" t="s">
        <v>731</v>
      </c>
      <c r="D700" s="230"/>
      <c r="E700" s="180">
        <v>3</v>
      </c>
      <c r="F700" s="181"/>
      <c r="G700" s="182"/>
      <c r="M700" s="178" t="s">
        <v>731</v>
      </c>
      <c r="O700" s="170"/>
    </row>
    <row r="701" spans="1:104" ht="22.5">
      <c r="A701" s="171">
        <v>151</v>
      </c>
      <c r="B701" s="172" t="s">
        <v>734</v>
      </c>
      <c r="C701" s="173" t="s">
        <v>735</v>
      </c>
      <c r="D701" s="174" t="s">
        <v>87</v>
      </c>
      <c r="E701" s="175">
        <v>304</v>
      </c>
      <c r="F701" s="175">
        <v>0</v>
      </c>
      <c r="G701" s="176">
        <f>E701*F701</f>
        <v>0</v>
      </c>
      <c r="O701" s="170">
        <v>2</v>
      </c>
      <c r="AA701" s="146">
        <v>1</v>
      </c>
      <c r="AB701" s="146">
        <v>7</v>
      </c>
      <c r="AC701" s="146">
        <v>7</v>
      </c>
      <c r="AZ701" s="146">
        <v>2</v>
      </c>
      <c r="BA701" s="146">
        <f>IF(AZ701=1,G701,0)</f>
        <v>0</v>
      </c>
      <c r="BB701" s="146">
        <f>IF(AZ701=2,G701,0)</f>
        <v>0</v>
      </c>
      <c r="BC701" s="146">
        <f>IF(AZ701=3,G701,0)</f>
        <v>0</v>
      </c>
      <c r="BD701" s="146">
        <f>IF(AZ701=4,G701,0)</f>
        <v>0</v>
      </c>
      <c r="BE701" s="146">
        <f>IF(AZ701=5,G701,0)</f>
        <v>0</v>
      </c>
      <c r="CA701" s="170">
        <v>1</v>
      </c>
      <c r="CB701" s="170">
        <v>7</v>
      </c>
      <c r="CZ701" s="146">
        <v>0</v>
      </c>
    </row>
    <row r="702" spans="1:15" ht="12.75">
      <c r="A702" s="177"/>
      <c r="B702" s="179"/>
      <c r="C702" s="229" t="s">
        <v>159</v>
      </c>
      <c r="D702" s="230"/>
      <c r="E702" s="180">
        <v>0</v>
      </c>
      <c r="F702" s="181"/>
      <c r="G702" s="182"/>
      <c r="M702" s="178" t="s">
        <v>159</v>
      </c>
      <c r="O702" s="170"/>
    </row>
    <row r="703" spans="1:15" ht="22.5">
      <c r="A703" s="177"/>
      <c r="B703" s="179"/>
      <c r="C703" s="229" t="s">
        <v>698</v>
      </c>
      <c r="D703" s="230"/>
      <c r="E703" s="180">
        <v>304</v>
      </c>
      <c r="F703" s="181"/>
      <c r="G703" s="182"/>
      <c r="M703" s="178" t="s">
        <v>698</v>
      </c>
      <c r="O703" s="170"/>
    </row>
    <row r="704" spans="1:104" ht="12.75">
      <c r="A704" s="171">
        <v>152</v>
      </c>
      <c r="B704" s="172" t="s">
        <v>736</v>
      </c>
      <c r="C704" s="173" t="s">
        <v>737</v>
      </c>
      <c r="D704" s="174" t="s">
        <v>738</v>
      </c>
      <c r="E704" s="175">
        <v>0.3344</v>
      </c>
      <c r="F704" s="175">
        <v>0</v>
      </c>
      <c r="G704" s="176">
        <f>E704*F704</f>
        <v>0</v>
      </c>
      <c r="O704" s="170">
        <v>2</v>
      </c>
      <c r="AA704" s="146">
        <v>3</v>
      </c>
      <c r="AB704" s="146">
        <v>7</v>
      </c>
      <c r="AC704" s="146">
        <v>31140658</v>
      </c>
      <c r="AZ704" s="146">
        <v>2</v>
      </c>
      <c r="BA704" s="146">
        <f>IF(AZ704=1,G704,0)</f>
        <v>0</v>
      </c>
      <c r="BB704" s="146">
        <f>IF(AZ704=2,G704,0)</f>
        <v>0</v>
      </c>
      <c r="BC704" s="146">
        <f>IF(AZ704=3,G704,0)</f>
        <v>0</v>
      </c>
      <c r="BD704" s="146">
        <f>IF(AZ704=4,G704,0)</f>
        <v>0</v>
      </c>
      <c r="BE704" s="146">
        <f>IF(AZ704=5,G704,0)</f>
        <v>0</v>
      </c>
      <c r="CA704" s="170">
        <v>3</v>
      </c>
      <c r="CB704" s="170">
        <v>7</v>
      </c>
      <c r="CZ704" s="146">
        <v>0</v>
      </c>
    </row>
    <row r="705" spans="1:15" ht="12.75">
      <c r="A705" s="177"/>
      <c r="B705" s="179"/>
      <c r="C705" s="229" t="s">
        <v>739</v>
      </c>
      <c r="D705" s="230"/>
      <c r="E705" s="180">
        <v>0.3344</v>
      </c>
      <c r="F705" s="181"/>
      <c r="G705" s="182"/>
      <c r="M705" s="178" t="s">
        <v>739</v>
      </c>
      <c r="O705" s="170"/>
    </row>
    <row r="706" spans="1:104" ht="12.75">
      <c r="A706" s="171">
        <v>153</v>
      </c>
      <c r="B706" s="172" t="s">
        <v>740</v>
      </c>
      <c r="C706" s="173" t="s">
        <v>741</v>
      </c>
      <c r="D706" s="174" t="s">
        <v>114</v>
      </c>
      <c r="E706" s="175">
        <v>0.3362</v>
      </c>
      <c r="F706" s="175">
        <v>0</v>
      </c>
      <c r="G706" s="176">
        <f>E706*F706</f>
        <v>0</v>
      </c>
      <c r="O706" s="170">
        <v>2</v>
      </c>
      <c r="AA706" s="146">
        <v>3</v>
      </c>
      <c r="AB706" s="146">
        <v>7</v>
      </c>
      <c r="AC706" s="146">
        <v>60510103</v>
      </c>
      <c r="AZ706" s="146">
        <v>2</v>
      </c>
      <c r="BA706" s="146">
        <f>IF(AZ706=1,G706,0)</f>
        <v>0</v>
      </c>
      <c r="BB706" s="146">
        <f>IF(AZ706=2,G706,0)</f>
        <v>0</v>
      </c>
      <c r="BC706" s="146">
        <f>IF(AZ706=3,G706,0)</f>
        <v>0</v>
      </c>
      <c r="BD706" s="146">
        <f>IF(AZ706=4,G706,0)</f>
        <v>0</v>
      </c>
      <c r="BE706" s="146">
        <f>IF(AZ706=5,G706,0)</f>
        <v>0</v>
      </c>
      <c r="CA706" s="170">
        <v>3</v>
      </c>
      <c r="CB706" s="170">
        <v>7</v>
      </c>
      <c r="CZ706" s="146">
        <v>0</v>
      </c>
    </row>
    <row r="707" spans="1:15" ht="22.5">
      <c r="A707" s="177"/>
      <c r="B707" s="179"/>
      <c r="C707" s="229" t="s">
        <v>742</v>
      </c>
      <c r="D707" s="230"/>
      <c r="E707" s="180">
        <v>0.2139</v>
      </c>
      <c r="F707" s="181"/>
      <c r="G707" s="182"/>
      <c r="M707" s="178" t="s">
        <v>742</v>
      </c>
      <c r="O707" s="170"/>
    </row>
    <row r="708" spans="1:15" ht="22.5">
      <c r="A708" s="177"/>
      <c r="B708" s="179"/>
      <c r="C708" s="229" t="s">
        <v>743</v>
      </c>
      <c r="D708" s="230"/>
      <c r="E708" s="180">
        <v>0.1224</v>
      </c>
      <c r="F708" s="181"/>
      <c r="G708" s="182"/>
      <c r="M708" s="178" t="s">
        <v>743</v>
      </c>
      <c r="O708" s="170"/>
    </row>
    <row r="709" spans="1:104" ht="12.75">
      <c r="A709" s="171">
        <v>154</v>
      </c>
      <c r="B709" s="172" t="s">
        <v>744</v>
      </c>
      <c r="C709" s="173" t="s">
        <v>745</v>
      </c>
      <c r="D709" s="174" t="s">
        <v>114</v>
      </c>
      <c r="E709" s="175">
        <v>0.0838</v>
      </c>
      <c r="F709" s="175">
        <v>0</v>
      </c>
      <c r="G709" s="176">
        <f>E709*F709</f>
        <v>0</v>
      </c>
      <c r="O709" s="170">
        <v>2</v>
      </c>
      <c r="AA709" s="146">
        <v>3</v>
      </c>
      <c r="AB709" s="146">
        <v>7</v>
      </c>
      <c r="AC709" s="146">
        <v>60510112</v>
      </c>
      <c r="AZ709" s="146">
        <v>2</v>
      </c>
      <c r="BA709" s="146">
        <f>IF(AZ709=1,G709,0)</f>
        <v>0</v>
      </c>
      <c r="BB709" s="146">
        <f>IF(AZ709=2,G709,0)</f>
        <v>0</v>
      </c>
      <c r="BC709" s="146">
        <f>IF(AZ709=3,G709,0)</f>
        <v>0</v>
      </c>
      <c r="BD709" s="146">
        <f>IF(AZ709=4,G709,0)</f>
        <v>0</v>
      </c>
      <c r="BE709" s="146">
        <f>IF(AZ709=5,G709,0)</f>
        <v>0</v>
      </c>
      <c r="CA709" s="170">
        <v>3</v>
      </c>
      <c r="CB709" s="170">
        <v>7</v>
      </c>
      <c r="CZ709" s="146">
        <v>0</v>
      </c>
    </row>
    <row r="710" spans="1:15" ht="12.75">
      <c r="A710" s="177"/>
      <c r="B710" s="179"/>
      <c r="C710" s="229" t="s">
        <v>746</v>
      </c>
      <c r="D710" s="230"/>
      <c r="E710" s="180">
        <v>0.0706</v>
      </c>
      <c r="F710" s="181"/>
      <c r="G710" s="182"/>
      <c r="M710" s="178" t="s">
        <v>746</v>
      </c>
      <c r="O710" s="170"/>
    </row>
    <row r="711" spans="1:15" ht="12.75">
      <c r="A711" s="177"/>
      <c r="B711" s="179"/>
      <c r="C711" s="229" t="s">
        <v>747</v>
      </c>
      <c r="D711" s="230"/>
      <c r="E711" s="180">
        <v>0.0132</v>
      </c>
      <c r="F711" s="181"/>
      <c r="G711" s="182"/>
      <c r="M711" s="178" t="s">
        <v>747</v>
      </c>
      <c r="O711" s="170"/>
    </row>
    <row r="712" spans="1:104" ht="12.75">
      <c r="A712" s="171">
        <v>155</v>
      </c>
      <c r="B712" s="172" t="s">
        <v>748</v>
      </c>
      <c r="C712" s="173" t="s">
        <v>749</v>
      </c>
      <c r="D712" s="174" t="s">
        <v>61</v>
      </c>
      <c r="E712" s="175">
        <v>0</v>
      </c>
      <c r="F712" s="175">
        <v>0</v>
      </c>
      <c r="G712" s="176">
        <f>E712*F712</f>
        <v>0</v>
      </c>
      <c r="O712" s="170">
        <v>2</v>
      </c>
      <c r="AA712" s="146">
        <v>1</v>
      </c>
      <c r="AB712" s="146">
        <v>7</v>
      </c>
      <c r="AC712" s="146">
        <v>7</v>
      </c>
      <c r="AZ712" s="146">
        <v>2</v>
      </c>
      <c r="BA712" s="146">
        <f>IF(AZ712=1,G712,0)</f>
        <v>0</v>
      </c>
      <c r="BB712" s="146">
        <f>IF(AZ712=2,G712,0)</f>
        <v>0</v>
      </c>
      <c r="BC712" s="146">
        <f>IF(AZ712=3,G712,0)</f>
        <v>0</v>
      </c>
      <c r="BD712" s="146">
        <f>IF(AZ712=4,G712,0)</f>
        <v>0</v>
      </c>
      <c r="BE712" s="146">
        <f>IF(AZ712=5,G712,0)</f>
        <v>0</v>
      </c>
      <c r="CA712" s="170">
        <v>1</v>
      </c>
      <c r="CB712" s="170">
        <v>7</v>
      </c>
      <c r="CZ712" s="146">
        <v>0</v>
      </c>
    </row>
    <row r="713" spans="1:57" ht="12.75">
      <c r="A713" s="183"/>
      <c r="B713" s="184" t="s">
        <v>76</v>
      </c>
      <c r="C713" s="185" t="str">
        <f>CONCATENATE(B663," ",C663)</f>
        <v>762 Konstrukce tesařské</v>
      </c>
      <c r="D713" s="186"/>
      <c r="E713" s="187"/>
      <c r="F713" s="188"/>
      <c r="G713" s="189">
        <f>SUM(G663:G712)</f>
        <v>0</v>
      </c>
      <c r="O713" s="170">
        <v>4</v>
      </c>
      <c r="BA713" s="190">
        <f>SUM(BA663:BA712)</f>
        <v>0</v>
      </c>
      <c r="BB713" s="190">
        <f>SUM(BB663:BB712)</f>
        <v>0</v>
      </c>
      <c r="BC713" s="190">
        <f>SUM(BC663:BC712)</f>
        <v>0</v>
      </c>
      <c r="BD713" s="190">
        <f>SUM(BD663:BD712)</f>
        <v>0</v>
      </c>
      <c r="BE713" s="190">
        <f>SUM(BE663:BE712)</f>
        <v>0</v>
      </c>
    </row>
    <row r="714" spans="1:15" ht="12.75">
      <c r="A714" s="163" t="s">
        <v>72</v>
      </c>
      <c r="B714" s="164" t="s">
        <v>750</v>
      </c>
      <c r="C714" s="165" t="s">
        <v>751</v>
      </c>
      <c r="D714" s="166"/>
      <c r="E714" s="167"/>
      <c r="F714" s="167"/>
      <c r="G714" s="168"/>
      <c r="H714" s="169"/>
      <c r="I714" s="169"/>
      <c r="O714" s="170">
        <v>1</v>
      </c>
    </row>
    <row r="715" spans="1:104" ht="12.75">
      <c r="A715" s="171">
        <v>156</v>
      </c>
      <c r="B715" s="172" t="s">
        <v>752</v>
      </c>
      <c r="C715" s="173" t="s">
        <v>753</v>
      </c>
      <c r="D715" s="174" t="s">
        <v>165</v>
      </c>
      <c r="E715" s="175">
        <v>12.175</v>
      </c>
      <c r="F715" s="175">
        <v>0</v>
      </c>
      <c r="G715" s="176">
        <f>E715*F715</f>
        <v>0</v>
      </c>
      <c r="O715" s="170">
        <v>2</v>
      </c>
      <c r="AA715" s="146">
        <v>1</v>
      </c>
      <c r="AB715" s="146">
        <v>7</v>
      </c>
      <c r="AC715" s="146">
        <v>7</v>
      </c>
      <c r="AZ715" s="146">
        <v>2</v>
      </c>
      <c r="BA715" s="146">
        <f>IF(AZ715=1,G715,0)</f>
        <v>0</v>
      </c>
      <c r="BB715" s="146">
        <f>IF(AZ715=2,G715,0)</f>
        <v>0</v>
      </c>
      <c r="BC715" s="146">
        <f>IF(AZ715=3,G715,0)</f>
        <v>0</v>
      </c>
      <c r="BD715" s="146">
        <f>IF(AZ715=4,G715,0)</f>
        <v>0</v>
      </c>
      <c r="BE715" s="146">
        <f>IF(AZ715=5,G715,0)</f>
        <v>0</v>
      </c>
      <c r="CA715" s="170">
        <v>1</v>
      </c>
      <c r="CB715" s="170">
        <v>7</v>
      </c>
      <c r="CZ715" s="146">
        <v>0</v>
      </c>
    </row>
    <row r="716" spans="1:15" ht="12.75">
      <c r="A716" s="177"/>
      <c r="B716" s="179"/>
      <c r="C716" s="229" t="s">
        <v>159</v>
      </c>
      <c r="D716" s="230"/>
      <c r="E716" s="180">
        <v>0</v>
      </c>
      <c r="F716" s="181"/>
      <c r="G716" s="182"/>
      <c r="M716" s="178" t="s">
        <v>159</v>
      </c>
      <c r="O716" s="170"/>
    </row>
    <row r="717" spans="1:15" ht="12.75">
      <c r="A717" s="177"/>
      <c r="B717" s="179"/>
      <c r="C717" s="229" t="s">
        <v>89</v>
      </c>
      <c r="D717" s="230"/>
      <c r="E717" s="180">
        <v>0</v>
      </c>
      <c r="F717" s="181"/>
      <c r="G717" s="182"/>
      <c r="M717" s="178" t="s">
        <v>89</v>
      </c>
      <c r="O717" s="170"/>
    </row>
    <row r="718" spans="1:15" ht="12.75">
      <c r="A718" s="177"/>
      <c r="B718" s="179"/>
      <c r="C718" s="229" t="s">
        <v>754</v>
      </c>
      <c r="D718" s="230"/>
      <c r="E718" s="180">
        <v>12.175</v>
      </c>
      <c r="F718" s="181"/>
      <c r="G718" s="182"/>
      <c r="M718" s="178" t="s">
        <v>754</v>
      </c>
      <c r="O718" s="170"/>
    </row>
    <row r="719" spans="1:104" ht="12.75">
      <c r="A719" s="171">
        <v>157</v>
      </c>
      <c r="B719" s="172" t="s">
        <v>755</v>
      </c>
      <c r="C719" s="173" t="s">
        <v>756</v>
      </c>
      <c r="D719" s="174" t="s">
        <v>165</v>
      </c>
      <c r="E719" s="175">
        <v>71.02</v>
      </c>
      <c r="F719" s="175">
        <v>0</v>
      </c>
      <c r="G719" s="176">
        <f>E719*F719</f>
        <v>0</v>
      </c>
      <c r="O719" s="170">
        <v>2</v>
      </c>
      <c r="AA719" s="146">
        <v>1</v>
      </c>
      <c r="AB719" s="146">
        <v>7</v>
      </c>
      <c r="AC719" s="146">
        <v>7</v>
      </c>
      <c r="AZ719" s="146">
        <v>2</v>
      </c>
      <c r="BA719" s="146">
        <f>IF(AZ719=1,G719,0)</f>
        <v>0</v>
      </c>
      <c r="BB719" s="146">
        <f>IF(AZ719=2,G719,0)</f>
        <v>0</v>
      </c>
      <c r="BC719" s="146">
        <f>IF(AZ719=3,G719,0)</f>
        <v>0</v>
      </c>
      <c r="BD719" s="146">
        <f>IF(AZ719=4,G719,0)</f>
        <v>0</v>
      </c>
      <c r="BE719" s="146">
        <f>IF(AZ719=5,G719,0)</f>
        <v>0</v>
      </c>
      <c r="CA719" s="170">
        <v>1</v>
      </c>
      <c r="CB719" s="170">
        <v>7</v>
      </c>
      <c r="CZ719" s="146">
        <v>0</v>
      </c>
    </row>
    <row r="720" spans="1:15" ht="12.75">
      <c r="A720" s="177"/>
      <c r="B720" s="179"/>
      <c r="C720" s="229" t="s">
        <v>159</v>
      </c>
      <c r="D720" s="230"/>
      <c r="E720" s="180">
        <v>0</v>
      </c>
      <c r="F720" s="181"/>
      <c r="G720" s="182"/>
      <c r="M720" s="178" t="s">
        <v>159</v>
      </c>
      <c r="O720" s="170"/>
    </row>
    <row r="721" spans="1:15" ht="12.75">
      <c r="A721" s="177"/>
      <c r="B721" s="179"/>
      <c r="C721" s="229" t="s">
        <v>89</v>
      </c>
      <c r="D721" s="230"/>
      <c r="E721" s="180">
        <v>0</v>
      </c>
      <c r="F721" s="181"/>
      <c r="G721" s="182"/>
      <c r="M721" s="178" t="s">
        <v>89</v>
      </c>
      <c r="O721" s="170"/>
    </row>
    <row r="722" spans="1:15" ht="12.75">
      <c r="A722" s="177"/>
      <c r="B722" s="179"/>
      <c r="C722" s="229" t="s">
        <v>757</v>
      </c>
      <c r="D722" s="230"/>
      <c r="E722" s="180">
        <v>71.02</v>
      </c>
      <c r="F722" s="181"/>
      <c r="G722" s="182"/>
      <c r="M722" s="178" t="s">
        <v>757</v>
      </c>
      <c r="O722" s="170"/>
    </row>
    <row r="723" spans="1:104" ht="12.75">
      <c r="A723" s="171">
        <v>158</v>
      </c>
      <c r="B723" s="172" t="s">
        <v>758</v>
      </c>
      <c r="C723" s="173" t="s">
        <v>759</v>
      </c>
      <c r="D723" s="174" t="s">
        <v>95</v>
      </c>
      <c r="E723" s="175">
        <v>9.2976</v>
      </c>
      <c r="F723" s="175">
        <v>0</v>
      </c>
      <c r="G723" s="176">
        <f>E723*F723</f>
        <v>0</v>
      </c>
      <c r="O723" s="170">
        <v>2</v>
      </c>
      <c r="AA723" s="146">
        <v>1</v>
      </c>
      <c r="AB723" s="146">
        <v>7</v>
      </c>
      <c r="AC723" s="146">
        <v>7</v>
      </c>
      <c r="AZ723" s="146">
        <v>2</v>
      </c>
      <c r="BA723" s="146">
        <f>IF(AZ723=1,G723,0)</f>
        <v>0</v>
      </c>
      <c r="BB723" s="146">
        <f>IF(AZ723=2,G723,0)</f>
        <v>0</v>
      </c>
      <c r="BC723" s="146">
        <f>IF(AZ723=3,G723,0)</f>
        <v>0</v>
      </c>
      <c r="BD723" s="146">
        <f>IF(AZ723=4,G723,0)</f>
        <v>0</v>
      </c>
      <c r="BE723" s="146">
        <f>IF(AZ723=5,G723,0)</f>
        <v>0</v>
      </c>
      <c r="CA723" s="170">
        <v>1</v>
      </c>
      <c r="CB723" s="170">
        <v>7</v>
      </c>
      <c r="CZ723" s="146">
        <v>0</v>
      </c>
    </row>
    <row r="724" spans="1:15" ht="12.75">
      <c r="A724" s="177"/>
      <c r="B724" s="179"/>
      <c r="C724" s="229" t="s">
        <v>159</v>
      </c>
      <c r="D724" s="230"/>
      <c r="E724" s="180">
        <v>0</v>
      </c>
      <c r="F724" s="181"/>
      <c r="G724" s="182"/>
      <c r="M724" s="178" t="s">
        <v>159</v>
      </c>
      <c r="O724" s="170"/>
    </row>
    <row r="725" spans="1:15" ht="12.75">
      <c r="A725" s="177"/>
      <c r="B725" s="179"/>
      <c r="C725" s="229" t="s">
        <v>89</v>
      </c>
      <c r="D725" s="230"/>
      <c r="E725" s="180">
        <v>0</v>
      </c>
      <c r="F725" s="181"/>
      <c r="G725" s="182"/>
      <c r="M725" s="178" t="s">
        <v>89</v>
      </c>
      <c r="O725" s="170"/>
    </row>
    <row r="726" spans="1:15" ht="22.5">
      <c r="A726" s="177"/>
      <c r="B726" s="179"/>
      <c r="C726" s="229" t="s">
        <v>760</v>
      </c>
      <c r="D726" s="230"/>
      <c r="E726" s="180">
        <v>9.2976</v>
      </c>
      <c r="F726" s="181"/>
      <c r="G726" s="182"/>
      <c r="M726" s="178" t="s">
        <v>760</v>
      </c>
      <c r="O726" s="170"/>
    </row>
    <row r="727" spans="1:104" ht="12.75">
      <c r="A727" s="171">
        <v>159</v>
      </c>
      <c r="B727" s="172" t="s">
        <v>761</v>
      </c>
      <c r="C727" s="173" t="s">
        <v>762</v>
      </c>
      <c r="D727" s="174" t="s">
        <v>87</v>
      </c>
      <c r="E727" s="175">
        <v>4</v>
      </c>
      <c r="F727" s="175">
        <v>0</v>
      </c>
      <c r="G727" s="176">
        <f>E727*F727</f>
        <v>0</v>
      </c>
      <c r="O727" s="170">
        <v>2</v>
      </c>
      <c r="AA727" s="146">
        <v>1</v>
      </c>
      <c r="AB727" s="146">
        <v>7</v>
      </c>
      <c r="AC727" s="146">
        <v>7</v>
      </c>
      <c r="AZ727" s="146">
        <v>2</v>
      </c>
      <c r="BA727" s="146">
        <f>IF(AZ727=1,G727,0)</f>
        <v>0</v>
      </c>
      <c r="BB727" s="146">
        <f>IF(AZ727=2,G727,0)</f>
        <v>0</v>
      </c>
      <c r="BC727" s="146">
        <f>IF(AZ727=3,G727,0)</f>
        <v>0</v>
      </c>
      <c r="BD727" s="146">
        <f>IF(AZ727=4,G727,0)</f>
        <v>0</v>
      </c>
      <c r="BE727" s="146">
        <f>IF(AZ727=5,G727,0)</f>
        <v>0</v>
      </c>
      <c r="CA727" s="170">
        <v>1</v>
      </c>
      <c r="CB727" s="170">
        <v>7</v>
      </c>
      <c r="CZ727" s="146">
        <v>0</v>
      </c>
    </row>
    <row r="728" spans="1:15" ht="12.75">
      <c r="A728" s="177"/>
      <c r="B728" s="179"/>
      <c r="C728" s="229" t="s">
        <v>159</v>
      </c>
      <c r="D728" s="230"/>
      <c r="E728" s="180">
        <v>0</v>
      </c>
      <c r="F728" s="181"/>
      <c r="G728" s="182"/>
      <c r="M728" s="178" t="s">
        <v>159</v>
      </c>
      <c r="O728" s="170"/>
    </row>
    <row r="729" spans="1:15" ht="12.75">
      <c r="A729" s="177"/>
      <c r="B729" s="179"/>
      <c r="C729" s="229" t="s">
        <v>89</v>
      </c>
      <c r="D729" s="230"/>
      <c r="E729" s="180">
        <v>0</v>
      </c>
      <c r="F729" s="181"/>
      <c r="G729" s="182"/>
      <c r="M729" s="178" t="s">
        <v>89</v>
      </c>
      <c r="O729" s="170"/>
    </row>
    <row r="730" spans="1:15" ht="12.75">
      <c r="A730" s="177"/>
      <c r="B730" s="179"/>
      <c r="C730" s="229" t="s">
        <v>763</v>
      </c>
      <c r="D730" s="230"/>
      <c r="E730" s="180">
        <v>4</v>
      </c>
      <c r="F730" s="181"/>
      <c r="G730" s="182"/>
      <c r="M730" s="178" t="s">
        <v>763</v>
      </c>
      <c r="O730" s="170"/>
    </row>
    <row r="731" spans="1:104" ht="12.75">
      <c r="A731" s="171">
        <v>160</v>
      </c>
      <c r="B731" s="172" t="s">
        <v>764</v>
      </c>
      <c r="C731" s="173" t="s">
        <v>765</v>
      </c>
      <c r="D731" s="174" t="s">
        <v>165</v>
      </c>
      <c r="E731" s="175">
        <v>3.21</v>
      </c>
      <c r="F731" s="175">
        <v>0</v>
      </c>
      <c r="G731" s="176">
        <f>E731*F731</f>
        <v>0</v>
      </c>
      <c r="O731" s="170">
        <v>2</v>
      </c>
      <c r="AA731" s="146">
        <v>1</v>
      </c>
      <c r="AB731" s="146">
        <v>7</v>
      </c>
      <c r="AC731" s="146">
        <v>7</v>
      </c>
      <c r="AZ731" s="146">
        <v>2</v>
      </c>
      <c r="BA731" s="146">
        <f>IF(AZ731=1,G731,0)</f>
        <v>0</v>
      </c>
      <c r="BB731" s="146">
        <f>IF(AZ731=2,G731,0)</f>
        <v>0</v>
      </c>
      <c r="BC731" s="146">
        <f>IF(AZ731=3,G731,0)</f>
        <v>0</v>
      </c>
      <c r="BD731" s="146">
        <f>IF(AZ731=4,G731,0)</f>
        <v>0</v>
      </c>
      <c r="BE731" s="146">
        <f>IF(AZ731=5,G731,0)</f>
        <v>0</v>
      </c>
      <c r="CA731" s="170">
        <v>1</v>
      </c>
      <c r="CB731" s="170">
        <v>7</v>
      </c>
      <c r="CZ731" s="146">
        <v>0</v>
      </c>
    </row>
    <row r="732" spans="1:15" ht="12.75">
      <c r="A732" s="177"/>
      <c r="B732" s="179"/>
      <c r="C732" s="229" t="s">
        <v>159</v>
      </c>
      <c r="D732" s="230"/>
      <c r="E732" s="180">
        <v>0</v>
      </c>
      <c r="F732" s="181"/>
      <c r="G732" s="182"/>
      <c r="M732" s="178" t="s">
        <v>159</v>
      </c>
      <c r="O732" s="170"/>
    </row>
    <row r="733" spans="1:15" ht="12.75">
      <c r="A733" s="177"/>
      <c r="B733" s="179"/>
      <c r="C733" s="229" t="s">
        <v>89</v>
      </c>
      <c r="D733" s="230"/>
      <c r="E733" s="180">
        <v>0</v>
      </c>
      <c r="F733" s="181"/>
      <c r="G733" s="182"/>
      <c r="M733" s="178" t="s">
        <v>89</v>
      </c>
      <c r="O733" s="170"/>
    </row>
    <row r="734" spans="1:15" ht="12.75">
      <c r="A734" s="177"/>
      <c r="B734" s="179"/>
      <c r="C734" s="229" t="s">
        <v>766</v>
      </c>
      <c r="D734" s="230"/>
      <c r="E734" s="180">
        <v>3.21</v>
      </c>
      <c r="F734" s="181"/>
      <c r="G734" s="182"/>
      <c r="M734" s="178" t="s">
        <v>766</v>
      </c>
      <c r="O734" s="170"/>
    </row>
    <row r="735" spans="1:104" ht="22.5">
      <c r="A735" s="171">
        <v>161</v>
      </c>
      <c r="B735" s="172" t="s">
        <v>767</v>
      </c>
      <c r="C735" s="173" t="s">
        <v>768</v>
      </c>
      <c r="D735" s="174" t="s">
        <v>165</v>
      </c>
      <c r="E735" s="175">
        <v>4.46</v>
      </c>
      <c r="F735" s="175">
        <v>0</v>
      </c>
      <c r="G735" s="176">
        <f>E735*F735</f>
        <v>0</v>
      </c>
      <c r="O735" s="170">
        <v>2</v>
      </c>
      <c r="AA735" s="146">
        <v>1</v>
      </c>
      <c r="AB735" s="146">
        <v>7</v>
      </c>
      <c r="AC735" s="146">
        <v>7</v>
      </c>
      <c r="AZ735" s="146">
        <v>2</v>
      </c>
      <c r="BA735" s="146">
        <f>IF(AZ735=1,G735,0)</f>
        <v>0</v>
      </c>
      <c r="BB735" s="146">
        <f>IF(AZ735=2,G735,0)</f>
        <v>0</v>
      </c>
      <c r="BC735" s="146">
        <f>IF(AZ735=3,G735,0)</f>
        <v>0</v>
      </c>
      <c r="BD735" s="146">
        <f>IF(AZ735=4,G735,0)</f>
        <v>0</v>
      </c>
      <c r="BE735" s="146">
        <f>IF(AZ735=5,G735,0)</f>
        <v>0</v>
      </c>
      <c r="CA735" s="170">
        <v>1</v>
      </c>
      <c r="CB735" s="170">
        <v>7</v>
      </c>
      <c r="CZ735" s="146">
        <v>0</v>
      </c>
    </row>
    <row r="736" spans="1:15" ht="12.75">
      <c r="A736" s="177"/>
      <c r="B736" s="179"/>
      <c r="C736" s="229" t="s">
        <v>310</v>
      </c>
      <c r="D736" s="230"/>
      <c r="E736" s="180">
        <v>0</v>
      </c>
      <c r="F736" s="181"/>
      <c r="G736" s="182"/>
      <c r="M736" s="178" t="s">
        <v>310</v>
      </c>
      <c r="O736" s="170"/>
    </row>
    <row r="737" spans="1:15" ht="12.75">
      <c r="A737" s="177"/>
      <c r="B737" s="179"/>
      <c r="C737" s="229" t="s">
        <v>605</v>
      </c>
      <c r="D737" s="230"/>
      <c r="E737" s="180">
        <v>1.76</v>
      </c>
      <c r="F737" s="181"/>
      <c r="G737" s="182"/>
      <c r="M737" s="178" t="s">
        <v>605</v>
      </c>
      <c r="O737" s="170"/>
    </row>
    <row r="738" spans="1:15" ht="12.75">
      <c r="A738" s="177"/>
      <c r="B738" s="179"/>
      <c r="C738" s="229" t="s">
        <v>606</v>
      </c>
      <c r="D738" s="230"/>
      <c r="E738" s="180">
        <v>2.7</v>
      </c>
      <c r="F738" s="181"/>
      <c r="G738" s="182"/>
      <c r="M738" s="178" t="s">
        <v>606</v>
      </c>
      <c r="O738" s="170"/>
    </row>
    <row r="739" spans="1:104" ht="22.5">
      <c r="A739" s="171">
        <v>162</v>
      </c>
      <c r="B739" s="172" t="s">
        <v>769</v>
      </c>
      <c r="C739" s="173" t="s">
        <v>770</v>
      </c>
      <c r="D739" s="174" t="s">
        <v>165</v>
      </c>
      <c r="E739" s="175">
        <v>30</v>
      </c>
      <c r="F739" s="175">
        <v>0</v>
      </c>
      <c r="G739" s="176">
        <f>E739*F739</f>
        <v>0</v>
      </c>
      <c r="O739" s="170">
        <v>2</v>
      </c>
      <c r="AA739" s="146">
        <v>1</v>
      </c>
      <c r="AB739" s="146">
        <v>7</v>
      </c>
      <c r="AC739" s="146">
        <v>7</v>
      </c>
      <c r="AZ739" s="146">
        <v>2</v>
      </c>
      <c r="BA739" s="146">
        <f>IF(AZ739=1,G739,0)</f>
        <v>0</v>
      </c>
      <c r="BB739" s="146">
        <f>IF(AZ739=2,G739,0)</f>
        <v>0</v>
      </c>
      <c r="BC739" s="146">
        <f>IF(AZ739=3,G739,0)</f>
        <v>0</v>
      </c>
      <c r="BD739" s="146">
        <f>IF(AZ739=4,G739,0)</f>
        <v>0</v>
      </c>
      <c r="BE739" s="146">
        <f>IF(AZ739=5,G739,0)</f>
        <v>0</v>
      </c>
      <c r="CA739" s="170">
        <v>1</v>
      </c>
      <c r="CB739" s="170">
        <v>7</v>
      </c>
      <c r="CZ739" s="146">
        <v>0</v>
      </c>
    </row>
    <row r="740" spans="1:15" ht="12.75">
      <c r="A740" s="177"/>
      <c r="B740" s="179"/>
      <c r="C740" s="229" t="s">
        <v>310</v>
      </c>
      <c r="D740" s="230"/>
      <c r="E740" s="180">
        <v>0</v>
      </c>
      <c r="F740" s="181"/>
      <c r="G740" s="182"/>
      <c r="M740" s="178" t="s">
        <v>310</v>
      </c>
      <c r="O740" s="170"/>
    </row>
    <row r="741" spans="1:15" ht="12.75">
      <c r="A741" s="177"/>
      <c r="B741" s="179"/>
      <c r="C741" s="229" t="s">
        <v>603</v>
      </c>
      <c r="D741" s="230"/>
      <c r="E741" s="180">
        <v>24</v>
      </c>
      <c r="F741" s="181"/>
      <c r="G741" s="182"/>
      <c r="M741" s="178" t="s">
        <v>603</v>
      </c>
      <c r="O741" s="170"/>
    </row>
    <row r="742" spans="1:15" ht="12.75">
      <c r="A742" s="177"/>
      <c r="B742" s="179"/>
      <c r="C742" s="229" t="s">
        <v>604</v>
      </c>
      <c r="D742" s="230"/>
      <c r="E742" s="180">
        <v>6</v>
      </c>
      <c r="F742" s="181"/>
      <c r="G742" s="182"/>
      <c r="M742" s="178" t="s">
        <v>604</v>
      </c>
      <c r="O742" s="170"/>
    </row>
    <row r="743" spans="1:104" ht="12.75">
      <c r="A743" s="171">
        <v>163</v>
      </c>
      <c r="B743" s="172" t="s">
        <v>771</v>
      </c>
      <c r="C743" s="173" t="s">
        <v>772</v>
      </c>
      <c r="D743" s="174" t="s">
        <v>165</v>
      </c>
      <c r="E743" s="175">
        <v>37.46</v>
      </c>
      <c r="F743" s="175">
        <v>0</v>
      </c>
      <c r="G743" s="176">
        <f>E743*F743</f>
        <v>0</v>
      </c>
      <c r="O743" s="170">
        <v>2</v>
      </c>
      <c r="AA743" s="146">
        <v>1</v>
      </c>
      <c r="AB743" s="146">
        <v>7</v>
      </c>
      <c r="AC743" s="146">
        <v>7</v>
      </c>
      <c r="AZ743" s="146">
        <v>2</v>
      </c>
      <c r="BA743" s="146">
        <f>IF(AZ743=1,G743,0)</f>
        <v>0</v>
      </c>
      <c r="BB743" s="146">
        <f>IF(AZ743=2,G743,0)</f>
        <v>0</v>
      </c>
      <c r="BC743" s="146">
        <f>IF(AZ743=3,G743,0)</f>
        <v>0</v>
      </c>
      <c r="BD743" s="146">
        <f>IF(AZ743=4,G743,0)</f>
        <v>0</v>
      </c>
      <c r="BE743" s="146">
        <f>IF(AZ743=5,G743,0)</f>
        <v>0</v>
      </c>
      <c r="CA743" s="170">
        <v>1</v>
      </c>
      <c r="CB743" s="170">
        <v>7</v>
      </c>
      <c r="CZ743" s="146">
        <v>0</v>
      </c>
    </row>
    <row r="744" spans="1:15" ht="12.75">
      <c r="A744" s="177"/>
      <c r="B744" s="179"/>
      <c r="C744" s="229" t="s">
        <v>773</v>
      </c>
      <c r="D744" s="230"/>
      <c r="E744" s="180">
        <v>1.76</v>
      </c>
      <c r="F744" s="181"/>
      <c r="G744" s="182"/>
      <c r="M744" s="178" t="s">
        <v>773</v>
      </c>
      <c r="O744" s="170"/>
    </row>
    <row r="745" spans="1:15" ht="12.75">
      <c r="A745" s="177"/>
      <c r="B745" s="179"/>
      <c r="C745" s="229" t="s">
        <v>774</v>
      </c>
      <c r="D745" s="230"/>
      <c r="E745" s="180">
        <v>35.7</v>
      </c>
      <c r="F745" s="181"/>
      <c r="G745" s="182"/>
      <c r="M745" s="178" t="s">
        <v>774</v>
      </c>
      <c r="O745" s="170"/>
    </row>
    <row r="746" spans="1:104" ht="12.75">
      <c r="A746" s="171">
        <v>164</v>
      </c>
      <c r="B746" s="172" t="s">
        <v>775</v>
      </c>
      <c r="C746" s="173" t="s">
        <v>776</v>
      </c>
      <c r="D746" s="174" t="s">
        <v>165</v>
      </c>
      <c r="E746" s="175">
        <v>5</v>
      </c>
      <c r="F746" s="175">
        <v>0</v>
      </c>
      <c r="G746" s="176">
        <f>E746*F746</f>
        <v>0</v>
      </c>
      <c r="O746" s="170">
        <v>2</v>
      </c>
      <c r="AA746" s="146">
        <v>1</v>
      </c>
      <c r="AB746" s="146">
        <v>7</v>
      </c>
      <c r="AC746" s="146">
        <v>7</v>
      </c>
      <c r="AZ746" s="146">
        <v>2</v>
      </c>
      <c r="BA746" s="146">
        <f>IF(AZ746=1,G746,0)</f>
        <v>0</v>
      </c>
      <c r="BB746" s="146">
        <f>IF(AZ746=2,G746,0)</f>
        <v>0</v>
      </c>
      <c r="BC746" s="146">
        <f>IF(AZ746=3,G746,0)</f>
        <v>0</v>
      </c>
      <c r="BD746" s="146">
        <f>IF(AZ746=4,G746,0)</f>
        <v>0</v>
      </c>
      <c r="BE746" s="146">
        <f>IF(AZ746=5,G746,0)</f>
        <v>0</v>
      </c>
      <c r="CA746" s="170">
        <v>1</v>
      </c>
      <c r="CB746" s="170">
        <v>7</v>
      </c>
      <c r="CZ746" s="146">
        <v>0</v>
      </c>
    </row>
    <row r="747" spans="1:15" ht="12.75">
      <c r="A747" s="177"/>
      <c r="B747" s="179"/>
      <c r="C747" s="229" t="s">
        <v>220</v>
      </c>
      <c r="D747" s="230"/>
      <c r="E747" s="180">
        <v>0</v>
      </c>
      <c r="F747" s="181"/>
      <c r="G747" s="182"/>
      <c r="M747" s="178" t="s">
        <v>220</v>
      </c>
      <c r="O747" s="170"/>
    </row>
    <row r="748" spans="1:15" ht="12.75">
      <c r="A748" s="177"/>
      <c r="B748" s="179"/>
      <c r="C748" s="229" t="s">
        <v>89</v>
      </c>
      <c r="D748" s="230"/>
      <c r="E748" s="180">
        <v>0</v>
      </c>
      <c r="F748" s="181"/>
      <c r="G748" s="182"/>
      <c r="M748" s="178" t="s">
        <v>89</v>
      </c>
      <c r="O748" s="170"/>
    </row>
    <row r="749" spans="1:15" ht="12.75">
      <c r="A749" s="177"/>
      <c r="B749" s="179"/>
      <c r="C749" s="229" t="s">
        <v>777</v>
      </c>
      <c r="D749" s="230"/>
      <c r="E749" s="180">
        <v>5</v>
      </c>
      <c r="F749" s="181"/>
      <c r="G749" s="182"/>
      <c r="M749" s="178" t="s">
        <v>777</v>
      </c>
      <c r="O749" s="170"/>
    </row>
    <row r="750" spans="1:104" ht="12.75">
      <c r="A750" s="171">
        <v>165</v>
      </c>
      <c r="B750" s="172" t="s">
        <v>778</v>
      </c>
      <c r="C750" s="173" t="s">
        <v>779</v>
      </c>
      <c r="D750" s="174" t="s">
        <v>165</v>
      </c>
      <c r="E750" s="175">
        <v>80</v>
      </c>
      <c r="F750" s="175">
        <v>0</v>
      </c>
      <c r="G750" s="176">
        <f>E750*F750</f>
        <v>0</v>
      </c>
      <c r="O750" s="170">
        <v>2</v>
      </c>
      <c r="AA750" s="146">
        <v>1</v>
      </c>
      <c r="AB750" s="146">
        <v>7</v>
      </c>
      <c r="AC750" s="146">
        <v>7</v>
      </c>
      <c r="AZ750" s="146">
        <v>2</v>
      </c>
      <c r="BA750" s="146">
        <f>IF(AZ750=1,G750,0)</f>
        <v>0</v>
      </c>
      <c r="BB750" s="146">
        <f>IF(AZ750=2,G750,0)</f>
        <v>0</v>
      </c>
      <c r="BC750" s="146">
        <f>IF(AZ750=3,G750,0)</f>
        <v>0</v>
      </c>
      <c r="BD750" s="146">
        <f>IF(AZ750=4,G750,0)</f>
        <v>0</v>
      </c>
      <c r="BE750" s="146">
        <f>IF(AZ750=5,G750,0)</f>
        <v>0</v>
      </c>
      <c r="CA750" s="170">
        <v>1</v>
      </c>
      <c r="CB750" s="170">
        <v>7</v>
      </c>
      <c r="CZ750" s="146">
        <v>0</v>
      </c>
    </row>
    <row r="751" spans="1:15" ht="12.75">
      <c r="A751" s="177"/>
      <c r="B751" s="179"/>
      <c r="C751" s="229" t="s">
        <v>310</v>
      </c>
      <c r="D751" s="230"/>
      <c r="E751" s="180">
        <v>0</v>
      </c>
      <c r="F751" s="181"/>
      <c r="G751" s="182"/>
      <c r="M751" s="178" t="s">
        <v>310</v>
      </c>
      <c r="O751" s="170"/>
    </row>
    <row r="752" spans="1:15" ht="12.75">
      <c r="A752" s="177"/>
      <c r="B752" s="179"/>
      <c r="C752" s="229" t="s">
        <v>780</v>
      </c>
      <c r="D752" s="230"/>
      <c r="E752" s="180">
        <v>80</v>
      </c>
      <c r="F752" s="181"/>
      <c r="G752" s="182"/>
      <c r="M752" s="178" t="s">
        <v>780</v>
      </c>
      <c r="O752" s="170"/>
    </row>
    <row r="753" spans="1:104" ht="12.75">
      <c r="A753" s="171">
        <v>166</v>
      </c>
      <c r="B753" s="172" t="s">
        <v>781</v>
      </c>
      <c r="C753" s="173" t="s">
        <v>782</v>
      </c>
      <c r="D753" s="174" t="s">
        <v>165</v>
      </c>
      <c r="E753" s="175">
        <v>3.5</v>
      </c>
      <c r="F753" s="175">
        <v>0</v>
      </c>
      <c r="G753" s="176">
        <f>E753*F753</f>
        <v>0</v>
      </c>
      <c r="O753" s="170">
        <v>2</v>
      </c>
      <c r="AA753" s="146">
        <v>1</v>
      </c>
      <c r="AB753" s="146">
        <v>7</v>
      </c>
      <c r="AC753" s="146">
        <v>7</v>
      </c>
      <c r="AZ753" s="146">
        <v>2</v>
      </c>
      <c r="BA753" s="146">
        <f>IF(AZ753=1,G753,0)</f>
        <v>0</v>
      </c>
      <c r="BB753" s="146">
        <f>IF(AZ753=2,G753,0)</f>
        <v>0</v>
      </c>
      <c r="BC753" s="146">
        <f>IF(AZ753=3,G753,0)</f>
        <v>0</v>
      </c>
      <c r="BD753" s="146">
        <f>IF(AZ753=4,G753,0)</f>
        <v>0</v>
      </c>
      <c r="BE753" s="146">
        <f>IF(AZ753=5,G753,0)</f>
        <v>0</v>
      </c>
      <c r="CA753" s="170">
        <v>1</v>
      </c>
      <c r="CB753" s="170">
        <v>7</v>
      </c>
      <c r="CZ753" s="146">
        <v>0</v>
      </c>
    </row>
    <row r="754" spans="1:15" ht="12.75">
      <c r="A754" s="177"/>
      <c r="B754" s="179"/>
      <c r="C754" s="229" t="s">
        <v>310</v>
      </c>
      <c r="D754" s="230"/>
      <c r="E754" s="180">
        <v>0</v>
      </c>
      <c r="F754" s="181"/>
      <c r="G754" s="182"/>
      <c r="M754" s="178" t="s">
        <v>310</v>
      </c>
      <c r="O754" s="170"/>
    </row>
    <row r="755" spans="1:15" ht="12.75">
      <c r="A755" s="177"/>
      <c r="B755" s="179"/>
      <c r="C755" s="229" t="s">
        <v>783</v>
      </c>
      <c r="D755" s="230"/>
      <c r="E755" s="180">
        <v>3.5</v>
      </c>
      <c r="F755" s="181"/>
      <c r="G755" s="182"/>
      <c r="M755" s="178" t="s">
        <v>783</v>
      </c>
      <c r="O755" s="170"/>
    </row>
    <row r="756" spans="1:104" ht="12.75">
      <c r="A756" s="171">
        <v>167</v>
      </c>
      <c r="B756" s="172" t="s">
        <v>784</v>
      </c>
      <c r="C756" s="173" t="s">
        <v>785</v>
      </c>
      <c r="D756" s="174" t="s">
        <v>165</v>
      </c>
      <c r="E756" s="175">
        <v>13</v>
      </c>
      <c r="F756" s="175">
        <v>0</v>
      </c>
      <c r="G756" s="176">
        <f>E756*F756</f>
        <v>0</v>
      </c>
      <c r="O756" s="170">
        <v>2</v>
      </c>
      <c r="AA756" s="146">
        <v>1</v>
      </c>
      <c r="AB756" s="146">
        <v>7</v>
      </c>
      <c r="AC756" s="146">
        <v>7</v>
      </c>
      <c r="AZ756" s="146">
        <v>2</v>
      </c>
      <c r="BA756" s="146">
        <f>IF(AZ756=1,G756,0)</f>
        <v>0</v>
      </c>
      <c r="BB756" s="146">
        <f>IF(AZ756=2,G756,0)</f>
        <v>0</v>
      </c>
      <c r="BC756" s="146">
        <f>IF(AZ756=3,G756,0)</f>
        <v>0</v>
      </c>
      <c r="BD756" s="146">
        <f>IF(AZ756=4,G756,0)</f>
        <v>0</v>
      </c>
      <c r="BE756" s="146">
        <f>IF(AZ756=5,G756,0)</f>
        <v>0</v>
      </c>
      <c r="CA756" s="170">
        <v>1</v>
      </c>
      <c r="CB756" s="170">
        <v>7</v>
      </c>
      <c r="CZ756" s="146">
        <v>0</v>
      </c>
    </row>
    <row r="757" spans="1:15" ht="12.75">
      <c r="A757" s="177"/>
      <c r="B757" s="179"/>
      <c r="C757" s="229" t="s">
        <v>310</v>
      </c>
      <c r="D757" s="230"/>
      <c r="E757" s="180">
        <v>0</v>
      </c>
      <c r="F757" s="181"/>
      <c r="G757" s="182"/>
      <c r="M757" s="178" t="s">
        <v>310</v>
      </c>
      <c r="O757" s="170"/>
    </row>
    <row r="758" spans="1:15" ht="12.75">
      <c r="A758" s="177"/>
      <c r="B758" s="179"/>
      <c r="C758" s="229" t="s">
        <v>786</v>
      </c>
      <c r="D758" s="230"/>
      <c r="E758" s="180">
        <v>13</v>
      </c>
      <c r="F758" s="181"/>
      <c r="G758" s="182"/>
      <c r="M758" s="178" t="s">
        <v>786</v>
      </c>
      <c r="O758" s="170"/>
    </row>
    <row r="759" spans="1:104" ht="12.75">
      <c r="A759" s="171">
        <v>168</v>
      </c>
      <c r="B759" s="172" t="s">
        <v>787</v>
      </c>
      <c r="C759" s="173" t="s">
        <v>788</v>
      </c>
      <c r="D759" s="174" t="s">
        <v>165</v>
      </c>
      <c r="E759" s="175">
        <v>39</v>
      </c>
      <c r="F759" s="175">
        <v>0</v>
      </c>
      <c r="G759" s="176">
        <f>E759*F759</f>
        <v>0</v>
      </c>
      <c r="O759" s="170">
        <v>2</v>
      </c>
      <c r="AA759" s="146">
        <v>1</v>
      </c>
      <c r="AB759" s="146">
        <v>7</v>
      </c>
      <c r="AC759" s="146">
        <v>7</v>
      </c>
      <c r="AZ759" s="146">
        <v>2</v>
      </c>
      <c r="BA759" s="146">
        <f>IF(AZ759=1,G759,0)</f>
        <v>0</v>
      </c>
      <c r="BB759" s="146">
        <f>IF(AZ759=2,G759,0)</f>
        <v>0</v>
      </c>
      <c r="BC759" s="146">
        <f>IF(AZ759=3,G759,0)</f>
        <v>0</v>
      </c>
      <c r="BD759" s="146">
        <f>IF(AZ759=4,G759,0)</f>
        <v>0</v>
      </c>
      <c r="BE759" s="146">
        <f>IF(AZ759=5,G759,0)</f>
        <v>0</v>
      </c>
      <c r="CA759" s="170">
        <v>1</v>
      </c>
      <c r="CB759" s="170">
        <v>7</v>
      </c>
      <c r="CZ759" s="146">
        <v>0</v>
      </c>
    </row>
    <row r="760" spans="1:15" ht="12.75">
      <c r="A760" s="177"/>
      <c r="B760" s="179"/>
      <c r="C760" s="229" t="s">
        <v>310</v>
      </c>
      <c r="D760" s="230"/>
      <c r="E760" s="180">
        <v>0</v>
      </c>
      <c r="F760" s="181"/>
      <c r="G760" s="182"/>
      <c r="M760" s="178" t="s">
        <v>310</v>
      </c>
      <c r="O760" s="170"/>
    </row>
    <row r="761" spans="1:15" ht="12.75">
      <c r="A761" s="177"/>
      <c r="B761" s="179"/>
      <c r="C761" s="229" t="s">
        <v>789</v>
      </c>
      <c r="D761" s="230"/>
      <c r="E761" s="180">
        <v>26</v>
      </c>
      <c r="F761" s="181"/>
      <c r="G761" s="182"/>
      <c r="M761" s="178" t="s">
        <v>789</v>
      </c>
      <c r="O761" s="170"/>
    </row>
    <row r="762" spans="1:15" ht="12.75">
      <c r="A762" s="177"/>
      <c r="B762" s="179"/>
      <c r="C762" s="229" t="s">
        <v>786</v>
      </c>
      <c r="D762" s="230"/>
      <c r="E762" s="180">
        <v>13</v>
      </c>
      <c r="F762" s="181"/>
      <c r="G762" s="182"/>
      <c r="M762" s="178" t="s">
        <v>786</v>
      </c>
      <c r="O762" s="170"/>
    </row>
    <row r="763" spans="1:104" ht="12.75">
      <c r="A763" s="171">
        <v>169</v>
      </c>
      <c r="B763" s="172" t="s">
        <v>790</v>
      </c>
      <c r="C763" s="173" t="s">
        <v>791</v>
      </c>
      <c r="D763" s="174" t="s">
        <v>165</v>
      </c>
      <c r="E763" s="175">
        <v>3.5</v>
      </c>
      <c r="F763" s="175">
        <v>0</v>
      </c>
      <c r="G763" s="176">
        <f>E763*F763</f>
        <v>0</v>
      </c>
      <c r="O763" s="170">
        <v>2</v>
      </c>
      <c r="AA763" s="146">
        <v>1</v>
      </c>
      <c r="AB763" s="146">
        <v>7</v>
      </c>
      <c r="AC763" s="146">
        <v>7</v>
      </c>
      <c r="AZ763" s="146">
        <v>2</v>
      </c>
      <c r="BA763" s="146">
        <f>IF(AZ763=1,G763,0)</f>
        <v>0</v>
      </c>
      <c r="BB763" s="146">
        <f>IF(AZ763=2,G763,0)</f>
        <v>0</v>
      </c>
      <c r="BC763" s="146">
        <f>IF(AZ763=3,G763,0)</f>
        <v>0</v>
      </c>
      <c r="BD763" s="146">
        <f>IF(AZ763=4,G763,0)</f>
        <v>0</v>
      </c>
      <c r="BE763" s="146">
        <f>IF(AZ763=5,G763,0)</f>
        <v>0</v>
      </c>
      <c r="CA763" s="170">
        <v>1</v>
      </c>
      <c r="CB763" s="170">
        <v>7</v>
      </c>
      <c r="CZ763" s="146">
        <v>0</v>
      </c>
    </row>
    <row r="764" spans="1:15" ht="12.75">
      <c r="A764" s="177"/>
      <c r="B764" s="179"/>
      <c r="C764" s="229" t="s">
        <v>310</v>
      </c>
      <c r="D764" s="230"/>
      <c r="E764" s="180">
        <v>0</v>
      </c>
      <c r="F764" s="181"/>
      <c r="G764" s="182"/>
      <c r="M764" s="178" t="s">
        <v>310</v>
      </c>
      <c r="O764" s="170"/>
    </row>
    <row r="765" spans="1:15" ht="12.75">
      <c r="A765" s="177"/>
      <c r="B765" s="179"/>
      <c r="C765" s="229" t="s">
        <v>783</v>
      </c>
      <c r="D765" s="230"/>
      <c r="E765" s="180">
        <v>3.5</v>
      </c>
      <c r="F765" s="181"/>
      <c r="G765" s="182"/>
      <c r="M765" s="178" t="s">
        <v>783</v>
      </c>
      <c r="O765" s="170"/>
    </row>
    <row r="766" spans="1:104" ht="12.75">
      <c r="A766" s="171">
        <v>170</v>
      </c>
      <c r="B766" s="172" t="s">
        <v>792</v>
      </c>
      <c r="C766" s="173" t="s">
        <v>793</v>
      </c>
      <c r="D766" s="174" t="s">
        <v>87</v>
      </c>
      <c r="E766" s="175">
        <v>1</v>
      </c>
      <c r="F766" s="175">
        <v>0</v>
      </c>
      <c r="G766" s="176">
        <f>E766*F766</f>
        <v>0</v>
      </c>
      <c r="O766" s="170">
        <v>2</v>
      </c>
      <c r="AA766" s="146">
        <v>1</v>
      </c>
      <c r="AB766" s="146">
        <v>7</v>
      </c>
      <c r="AC766" s="146">
        <v>7</v>
      </c>
      <c r="AZ766" s="146">
        <v>2</v>
      </c>
      <c r="BA766" s="146">
        <f>IF(AZ766=1,G766,0)</f>
        <v>0</v>
      </c>
      <c r="BB766" s="146">
        <f>IF(AZ766=2,G766,0)</f>
        <v>0</v>
      </c>
      <c r="BC766" s="146">
        <f>IF(AZ766=3,G766,0)</f>
        <v>0</v>
      </c>
      <c r="BD766" s="146">
        <f>IF(AZ766=4,G766,0)</f>
        <v>0</v>
      </c>
      <c r="BE766" s="146">
        <f>IF(AZ766=5,G766,0)</f>
        <v>0</v>
      </c>
      <c r="CA766" s="170">
        <v>1</v>
      </c>
      <c r="CB766" s="170">
        <v>7</v>
      </c>
      <c r="CZ766" s="146">
        <v>0</v>
      </c>
    </row>
    <row r="767" spans="1:15" ht="12.75">
      <c r="A767" s="177"/>
      <c r="B767" s="179"/>
      <c r="C767" s="229" t="s">
        <v>310</v>
      </c>
      <c r="D767" s="230"/>
      <c r="E767" s="180">
        <v>0</v>
      </c>
      <c r="F767" s="181"/>
      <c r="G767" s="182"/>
      <c r="M767" s="178" t="s">
        <v>310</v>
      </c>
      <c r="O767" s="170"/>
    </row>
    <row r="768" spans="1:15" ht="12.75">
      <c r="A768" s="177"/>
      <c r="B768" s="179"/>
      <c r="C768" s="229" t="s">
        <v>794</v>
      </c>
      <c r="D768" s="230"/>
      <c r="E768" s="180">
        <v>1</v>
      </c>
      <c r="F768" s="181"/>
      <c r="G768" s="182"/>
      <c r="M768" s="178" t="s">
        <v>794</v>
      </c>
      <c r="O768" s="170"/>
    </row>
    <row r="769" spans="1:104" ht="12.75">
      <c r="A769" s="171">
        <v>171</v>
      </c>
      <c r="B769" s="172" t="s">
        <v>795</v>
      </c>
      <c r="C769" s="173" t="s">
        <v>796</v>
      </c>
      <c r="D769" s="174" t="s">
        <v>165</v>
      </c>
      <c r="E769" s="175">
        <v>11.1</v>
      </c>
      <c r="F769" s="175">
        <v>0</v>
      </c>
      <c r="G769" s="176">
        <f>E769*F769</f>
        <v>0</v>
      </c>
      <c r="O769" s="170">
        <v>2</v>
      </c>
      <c r="AA769" s="146">
        <v>1</v>
      </c>
      <c r="AB769" s="146">
        <v>7</v>
      </c>
      <c r="AC769" s="146">
        <v>7</v>
      </c>
      <c r="AZ769" s="146">
        <v>2</v>
      </c>
      <c r="BA769" s="146">
        <f>IF(AZ769=1,G769,0)</f>
        <v>0</v>
      </c>
      <c r="BB769" s="146">
        <f>IF(AZ769=2,G769,0)</f>
        <v>0</v>
      </c>
      <c r="BC769" s="146">
        <f>IF(AZ769=3,G769,0)</f>
        <v>0</v>
      </c>
      <c r="BD769" s="146">
        <f>IF(AZ769=4,G769,0)</f>
        <v>0</v>
      </c>
      <c r="BE769" s="146">
        <f>IF(AZ769=5,G769,0)</f>
        <v>0</v>
      </c>
      <c r="CA769" s="170">
        <v>1</v>
      </c>
      <c r="CB769" s="170">
        <v>7</v>
      </c>
      <c r="CZ769" s="146">
        <v>0</v>
      </c>
    </row>
    <row r="770" spans="1:15" ht="12.75">
      <c r="A770" s="177"/>
      <c r="B770" s="179"/>
      <c r="C770" s="229" t="s">
        <v>310</v>
      </c>
      <c r="D770" s="230"/>
      <c r="E770" s="180">
        <v>0</v>
      </c>
      <c r="F770" s="181"/>
      <c r="G770" s="182"/>
      <c r="M770" s="178" t="s">
        <v>310</v>
      </c>
      <c r="O770" s="170"/>
    </row>
    <row r="771" spans="1:15" ht="12.75">
      <c r="A771" s="177"/>
      <c r="B771" s="179"/>
      <c r="C771" s="229" t="s">
        <v>797</v>
      </c>
      <c r="D771" s="230"/>
      <c r="E771" s="180">
        <v>5</v>
      </c>
      <c r="F771" s="181"/>
      <c r="G771" s="182"/>
      <c r="M771" s="178" t="s">
        <v>797</v>
      </c>
      <c r="O771" s="170"/>
    </row>
    <row r="772" spans="1:15" ht="12.75">
      <c r="A772" s="177"/>
      <c r="B772" s="179"/>
      <c r="C772" s="229" t="s">
        <v>798</v>
      </c>
      <c r="D772" s="230"/>
      <c r="E772" s="180">
        <v>6.1</v>
      </c>
      <c r="F772" s="181"/>
      <c r="G772" s="182"/>
      <c r="M772" s="178" t="s">
        <v>798</v>
      </c>
      <c r="O772" s="170"/>
    </row>
    <row r="773" spans="1:104" ht="12.75">
      <c r="A773" s="171">
        <v>172</v>
      </c>
      <c r="B773" s="172" t="s">
        <v>799</v>
      </c>
      <c r="C773" s="173" t="s">
        <v>800</v>
      </c>
      <c r="D773" s="174" t="s">
        <v>95</v>
      </c>
      <c r="E773" s="175">
        <v>40.0199</v>
      </c>
      <c r="F773" s="175">
        <v>0</v>
      </c>
      <c r="G773" s="176">
        <f>E773*F773</f>
        <v>0</v>
      </c>
      <c r="O773" s="170">
        <v>2</v>
      </c>
      <c r="AA773" s="146">
        <v>12</v>
      </c>
      <c r="AB773" s="146">
        <v>0</v>
      </c>
      <c r="AC773" s="146">
        <v>170</v>
      </c>
      <c r="AZ773" s="146">
        <v>2</v>
      </c>
      <c r="BA773" s="146">
        <f>IF(AZ773=1,G773,0)</f>
        <v>0</v>
      </c>
      <c r="BB773" s="146">
        <f>IF(AZ773=2,G773,0)</f>
        <v>0</v>
      </c>
      <c r="BC773" s="146">
        <f>IF(AZ773=3,G773,0)</f>
        <v>0</v>
      </c>
      <c r="BD773" s="146">
        <f>IF(AZ773=4,G773,0)</f>
        <v>0</v>
      </c>
      <c r="BE773" s="146">
        <f>IF(AZ773=5,G773,0)</f>
        <v>0</v>
      </c>
      <c r="CA773" s="170">
        <v>12</v>
      </c>
      <c r="CB773" s="170">
        <v>0</v>
      </c>
      <c r="CZ773" s="146">
        <v>0</v>
      </c>
    </row>
    <row r="774" spans="1:15" ht="12.75">
      <c r="A774" s="177"/>
      <c r="B774" s="179"/>
      <c r="C774" s="229" t="s">
        <v>310</v>
      </c>
      <c r="D774" s="230"/>
      <c r="E774" s="180">
        <v>0</v>
      </c>
      <c r="F774" s="181"/>
      <c r="G774" s="182"/>
      <c r="M774" s="178" t="s">
        <v>310</v>
      </c>
      <c r="O774" s="170"/>
    </row>
    <row r="775" spans="1:15" ht="12.75">
      <c r="A775" s="177"/>
      <c r="B775" s="179"/>
      <c r="C775" s="229" t="s">
        <v>801</v>
      </c>
      <c r="D775" s="230"/>
      <c r="E775" s="180">
        <v>3.1955</v>
      </c>
      <c r="F775" s="181"/>
      <c r="G775" s="182"/>
      <c r="M775" s="178" t="s">
        <v>801</v>
      </c>
      <c r="O775" s="170"/>
    </row>
    <row r="776" spans="1:15" ht="12.75">
      <c r="A776" s="177"/>
      <c r="B776" s="179"/>
      <c r="C776" s="229" t="s">
        <v>802</v>
      </c>
      <c r="D776" s="230"/>
      <c r="E776" s="180">
        <v>2.1588</v>
      </c>
      <c r="F776" s="181"/>
      <c r="G776" s="182"/>
      <c r="M776" s="178" t="s">
        <v>802</v>
      </c>
      <c r="O776" s="170"/>
    </row>
    <row r="777" spans="1:15" ht="12.75">
      <c r="A777" s="177"/>
      <c r="B777" s="179"/>
      <c r="C777" s="229" t="s">
        <v>803</v>
      </c>
      <c r="D777" s="230"/>
      <c r="E777" s="180">
        <v>2.7987</v>
      </c>
      <c r="F777" s="181"/>
      <c r="G777" s="182"/>
      <c r="M777" s="178" t="s">
        <v>803</v>
      </c>
      <c r="O777" s="170"/>
    </row>
    <row r="778" spans="1:15" ht="12.75">
      <c r="A778" s="177"/>
      <c r="B778" s="179"/>
      <c r="C778" s="229" t="s">
        <v>804</v>
      </c>
      <c r="D778" s="230"/>
      <c r="E778" s="180">
        <v>22</v>
      </c>
      <c r="F778" s="181"/>
      <c r="G778" s="182"/>
      <c r="M778" s="178" t="s">
        <v>804</v>
      </c>
      <c r="O778" s="170"/>
    </row>
    <row r="779" spans="1:15" ht="12.75">
      <c r="A779" s="177"/>
      <c r="B779" s="179"/>
      <c r="C779" s="229" t="s">
        <v>805</v>
      </c>
      <c r="D779" s="230"/>
      <c r="E779" s="180">
        <v>3.432</v>
      </c>
      <c r="F779" s="181"/>
      <c r="G779" s="182"/>
      <c r="M779" s="178" t="s">
        <v>805</v>
      </c>
      <c r="O779" s="170"/>
    </row>
    <row r="780" spans="1:15" ht="12.75">
      <c r="A780" s="177"/>
      <c r="B780" s="179"/>
      <c r="C780" s="229" t="s">
        <v>806</v>
      </c>
      <c r="D780" s="230"/>
      <c r="E780" s="180">
        <v>6.435</v>
      </c>
      <c r="F780" s="181"/>
      <c r="G780" s="182"/>
      <c r="M780" s="178" t="s">
        <v>806</v>
      </c>
      <c r="O780" s="170"/>
    </row>
    <row r="781" spans="1:104" ht="12.75">
      <c r="A781" s="171">
        <v>173</v>
      </c>
      <c r="B781" s="172" t="s">
        <v>807</v>
      </c>
      <c r="C781" s="173" t="s">
        <v>808</v>
      </c>
      <c r="D781" s="174" t="s">
        <v>61</v>
      </c>
      <c r="E781" s="175">
        <v>0</v>
      </c>
      <c r="F781" s="175">
        <v>0</v>
      </c>
      <c r="G781" s="176">
        <f>E781*F781</f>
        <v>0</v>
      </c>
      <c r="O781" s="170">
        <v>2</v>
      </c>
      <c r="AA781" s="146">
        <v>1</v>
      </c>
      <c r="AB781" s="146">
        <v>7</v>
      </c>
      <c r="AC781" s="146">
        <v>7</v>
      </c>
      <c r="AZ781" s="146">
        <v>2</v>
      </c>
      <c r="BA781" s="146">
        <f>IF(AZ781=1,G781,0)</f>
        <v>0</v>
      </c>
      <c r="BB781" s="146">
        <f>IF(AZ781=2,G781,0)</f>
        <v>0</v>
      </c>
      <c r="BC781" s="146">
        <f>IF(AZ781=3,G781,0)</f>
        <v>0</v>
      </c>
      <c r="BD781" s="146">
        <f>IF(AZ781=4,G781,0)</f>
        <v>0</v>
      </c>
      <c r="BE781" s="146">
        <f>IF(AZ781=5,G781,0)</f>
        <v>0</v>
      </c>
      <c r="CA781" s="170">
        <v>1</v>
      </c>
      <c r="CB781" s="170">
        <v>7</v>
      </c>
      <c r="CZ781" s="146">
        <v>0</v>
      </c>
    </row>
    <row r="782" spans="1:57" ht="12.75">
      <c r="A782" s="183"/>
      <c r="B782" s="184" t="s">
        <v>76</v>
      </c>
      <c r="C782" s="185" t="str">
        <f>CONCATENATE(B714," ",C714)</f>
        <v>764 Konstrukce klempířské</v>
      </c>
      <c r="D782" s="186"/>
      <c r="E782" s="187"/>
      <c r="F782" s="188"/>
      <c r="G782" s="189">
        <f>SUM(G714:G781)</f>
        <v>0</v>
      </c>
      <c r="O782" s="170">
        <v>4</v>
      </c>
      <c r="BA782" s="190">
        <f>SUM(BA714:BA781)</f>
        <v>0</v>
      </c>
      <c r="BB782" s="190">
        <f>SUM(BB714:BB781)</f>
        <v>0</v>
      </c>
      <c r="BC782" s="190">
        <f>SUM(BC714:BC781)</f>
        <v>0</v>
      </c>
      <c r="BD782" s="190">
        <f>SUM(BD714:BD781)</f>
        <v>0</v>
      </c>
      <c r="BE782" s="190">
        <f>SUM(BE714:BE781)</f>
        <v>0</v>
      </c>
    </row>
    <row r="783" spans="1:15" ht="12.75">
      <c r="A783" s="163" t="s">
        <v>72</v>
      </c>
      <c r="B783" s="164" t="s">
        <v>809</v>
      </c>
      <c r="C783" s="165" t="s">
        <v>810</v>
      </c>
      <c r="D783" s="166"/>
      <c r="E783" s="167"/>
      <c r="F783" s="167"/>
      <c r="G783" s="168"/>
      <c r="H783" s="169"/>
      <c r="I783" s="169"/>
      <c r="O783" s="170">
        <v>1</v>
      </c>
    </row>
    <row r="784" spans="1:104" ht="12.75">
      <c r="A784" s="171">
        <v>174</v>
      </c>
      <c r="B784" s="172" t="s">
        <v>811</v>
      </c>
      <c r="C784" s="173" t="s">
        <v>812</v>
      </c>
      <c r="D784" s="174" t="s">
        <v>165</v>
      </c>
      <c r="E784" s="175">
        <v>4.2</v>
      </c>
      <c r="F784" s="175">
        <v>0</v>
      </c>
      <c r="G784" s="176">
        <f>E784*F784</f>
        <v>0</v>
      </c>
      <c r="O784" s="170">
        <v>2</v>
      </c>
      <c r="AA784" s="146">
        <v>1</v>
      </c>
      <c r="AB784" s="146">
        <v>7</v>
      </c>
      <c r="AC784" s="146">
        <v>7</v>
      </c>
      <c r="AZ784" s="146">
        <v>2</v>
      </c>
      <c r="BA784" s="146">
        <f>IF(AZ784=1,G784,0)</f>
        <v>0</v>
      </c>
      <c r="BB784" s="146">
        <f>IF(AZ784=2,G784,0)</f>
        <v>0</v>
      </c>
      <c r="BC784" s="146">
        <f>IF(AZ784=3,G784,0)</f>
        <v>0</v>
      </c>
      <c r="BD784" s="146">
        <f>IF(AZ784=4,G784,0)</f>
        <v>0</v>
      </c>
      <c r="BE784" s="146">
        <f>IF(AZ784=5,G784,0)</f>
        <v>0</v>
      </c>
      <c r="CA784" s="170">
        <v>1</v>
      </c>
      <c r="CB784" s="170">
        <v>7</v>
      </c>
      <c r="CZ784" s="146">
        <v>0</v>
      </c>
    </row>
    <row r="785" spans="1:15" ht="12.75">
      <c r="A785" s="177"/>
      <c r="B785" s="179"/>
      <c r="C785" s="229" t="s">
        <v>437</v>
      </c>
      <c r="D785" s="230"/>
      <c r="E785" s="180">
        <v>0</v>
      </c>
      <c r="F785" s="181"/>
      <c r="G785" s="182"/>
      <c r="M785" s="178" t="s">
        <v>437</v>
      </c>
      <c r="O785" s="170"/>
    </row>
    <row r="786" spans="1:15" ht="12.75">
      <c r="A786" s="177"/>
      <c r="B786" s="179"/>
      <c r="C786" s="229" t="s">
        <v>813</v>
      </c>
      <c r="D786" s="230"/>
      <c r="E786" s="180">
        <v>4.2</v>
      </c>
      <c r="F786" s="181"/>
      <c r="G786" s="182"/>
      <c r="M786" s="178" t="s">
        <v>813</v>
      </c>
      <c r="O786" s="170"/>
    </row>
    <row r="787" spans="1:104" ht="12.75">
      <c r="A787" s="171">
        <v>175</v>
      </c>
      <c r="B787" s="172" t="s">
        <v>814</v>
      </c>
      <c r="C787" s="173" t="s">
        <v>815</v>
      </c>
      <c r="D787" s="174" t="s">
        <v>816</v>
      </c>
      <c r="E787" s="175">
        <v>63</v>
      </c>
      <c r="F787" s="175">
        <v>0</v>
      </c>
      <c r="G787" s="176">
        <f>E787*F787</f>
        <v>0</v>
      </c>
      <c r="O787" s="170">
        <v>2</v>
      </c>
      <c r="AA787" s="146">
        <v>1</v>
      </c>
      <c r="AB787" s="146">
        <v>7</v>
      </c>
      <c r="AC787" s="146">
        <v>7</v>
      </c>
      <c r="AZ787" s="146">
        <v>2</v>
      </c>
      <c r="BA787" s="146">
        <f>IF(AZ787=1,G787,0)</f>
        <v>0</v>
      </c>
      <c r="BB787" s="146">
        <f>IF(AZ787=2,G787,0)</f>
        <v>0</v>
      </c>
      <c r="BC787" s="146">
        <f>IF(AZ787=3,G787,0)</f>
        <v>0</v>
      </c>
      <c r="BD787" s="146">
        <f>IF(AZ787=4,G787,0)</f>
        <v>0</v>
      </c>
      <c r="BE787" s="146">
        <f>IF(AZ787=5,G787,0)</f>
        <v>0</v>
      </c>
      <c r="CA787" s="170">
        <v>1</v>
      </c>
      <c r="CB787" s="170">
        <v>7</v>
      </c>
      <c r="CZ787" s="146">
        <v>0</v>
      </c>
    </row>
    <row r="788" spans="1:15" ht="12.75">
      <c r="A788" s="177"/>
      <c r="B788" s="179"/>
      <c r="C788" s="229" t="s">
        <v>437</v>
      </c>
      <c r="D788" s="230"/>
      <c r="E788" s="180">
        <v>0</v>
      </c>
      <c r="F788" s="181"/>
      <c r="G788" s="182"/>
      <c r="M788" s="178" t="s">
        <v>437</v>
      </c>
      <c r="O788" s="170"/>
    </row>
    <row r="789" spans="1:15" ht="12.75">
      <c r="A789" s="177"/>
      <c r="B789" s="179"/>
      <c r="C789" s="229" t="s">
        <v>508</v>
      </c>
      <c r="D789" s="230"/>
      <c r="E789" s="180">
        <v>0</v>
      </c>
      <c r="F789" s="181"/>
      <c r="G789" s="182"/>
      <c r="M789" s="178" t="s">
        <v>508</v>
      </c>
      <c r="O789" s="170"/>
    </row>
    <row r="790" spans="1:15" ht="12.75">
      <c r="A790" s="177"/>
      <c r="B790" s="179"/>
      <c r="C790" s="229" t="s">
        <v>89</v>
      </c>
      <c r="D790" s="230"/>
      <c r="E790" s="180">
        <v>0</v>
      </c>
      <c r="F790" s="181"/>
      <c r="G790" s="182"/>
      <c r="M790" s="178" t="s">
        <v>89</v>
      </c>
      <c r="O790" s="170"/>
    </row>
    <row r="791" spans="1:15" ht="12.75">
      <c r="A791" s="177"/>
      <c r="B791" s="179"/>
      <c r="C791" s="229" t="s">
        <v>817</v>
      </c>
      <c r="D791" s="230"/>
      <c r="E791" s="180">
        <v>0</v>
      </c>
      <c r="F791" s="181"/>
      <c r="G791" s="182"/>
      <c r="M791" s="178" t="s">
        <v>817</v>
      </c>
      <c r="O791" s="170"/>
    </row>
    <row r="792" spans="1:15" ht="12.75">
      <c r="A792" s="177"/>
      <c r="B792" s="179"/>
      <c r="C792" s="229" t="s">
        <v>818</v>
      </c>
      <c r="D792" s="230"/>
      <c r="E792" s="180">
        <v>63</v>
      </c>
      <c r="F792" s="181"/>
      <c r="G792" s="182"/>
      <c r="M792" s="178" t="s">
        <v>818</v>
      </c>
      <c r="O792" s="170"/>
    </row>
    <row r="793" spans="1:104" ht="12.75">
      <c r="A793" s="171">
        <v>176</v>
      </c>
      <c r="B793" s="172" t="s">
        <v>819</v>
      </c>
      <c r="C793" s="173" t="s">
        <v>820</v>
      </c>
      <c r="D793" s="174" t="s">
        <v>816</v>
      </c>
      <c r="E793" s="175">
        <v>220.712</v>
      </c>
      <c r="F793" s="175">
        <v>0</v>
      </c>
      <c r="G793" s="176">
        <f>E793*F793</f>
        <v>0</v>
      </c>
      <c r="O793" s="170">
        <v>2</v>
      </c>
      <c r="AA793" s="146">
        <v>1</v>
      </c>
      <c r="AB793" s="146">
        <v>7</v>
      </c>
      <c r="AC793" s="146">
        <v>7</v>
      </c>
      <c r="AZ793" s="146">
        <v>2</v>
      </c>
      <c r="BA793" s="146">
        <f>IF(AZ793=1,G793,0)</f>
        <v>0</v>
      </c>
      <c r="BB793" s="146">
        <f>IF(AZ793=2,G793,0)</f>
        <v>0</v>
      </c>
      <c r="BC793" s="146">
        <f>IF(AZ793=3,G793,0)</f>
        <v>0</v>
      </c>
      <c r="BD793" s="146">
        <f>IF(AZ793=4,G793,0)</f>
        <v>0</v>
      </c>
      <c r="BE793" s="146">
        <f>IF(AZ793=5,G793,0)</f>
        <v>0</v>
      </c>
      <c r="CA793" s="170">
        <v>1</v>
      </c>
      <c r="CB793" s="170">
        <v>7</v>
      </c>
      <c r="CZ793" s="146">
        <v>0</v>
      </c>
    </row>
    <row r="794" spans="1:15" ht="12.75">
      <c r="A794" s="177"/>
      <c r="B794" s="179"/>
      <c r="C794" s="229" t="s">
        <v>403</v>
      </c>
      <c r="D794" s="230"/>
      <c r="E794" s="180">
        <v>0</v>
      </c>
      <c r="F794" s="181"/>
      <c r="G794" s="182"/>
      <c r="M794" s="178" t="s">
        <v>403</v>
      </c>
      <c r="O794" s="170"/>
    </row>
    <row r="795" spans="1:15" ht="12.75">
      <c r="A795" s="177"/>
      <c r="B795" s="179"/>
      <c r="C795" s="229" t="s">
        <v>89</v>
      </c>
      <c r="D795" s="230"/>
      <c r="E795" s="180">
        <v>0</v>
      </c>
      <c r="F795" s="181"/>
      <c r="G795" s="182"/>
      <c r="M795" s="178" t="s">
        <v>89</v>
      </c>
      <c r="O795" s="170"/>
    </row>
    <row r="796" spans="1:15" ht="22.5">
      <c r="A796" s="177"/>
      <c r="B796" s="179"/>
      <c r="C796" s="229" t="s">
        <v>821</v>
      </c>
      <c r="D796" s="230"/>
      <c r="E796" s="180">
        <v>0</v>
      </c>
      <c r="F796" s="181"/>
      <c r="G796" s="182"/>
      <c r="M796" s="178" t="s">
        <v>821</v>
      </c>
      <c r="O796" s="170"/>
    </row>
    <row r="797" spans="1:15" ht="12.75">
      <c r="A797" s="177"/>
      <c r="B797" s="179"/>
      <c r="C797" s="229" t="s">
        <v>822</v>
      </c>
      <c r="D797" s="230"/>
      <c r="E797" s="180">
        <v>0</v>
      </c>
      <c r="F797" s="181"/>
      <c r="G797" s="182"/>
      <c r="M797" s="178" t="s">
        <v>822</v>
      </c>
      <c r="O797" s="170"/>
    </row>
    <row r="798" spans="1:15" ht="12.75">
      <c r="A798" s="177"/>
      <c r="B798" s="179"/>
      <c r="C798" s="229" t="s">
        <v>823</v>
      </c>
      <c r="D798" s="230"/>
      <c r="E798" s="180">
        <v>220.712</v>
      </c>
      <c r="F798" s="181"/>
      <c r="G798" s="182"/>
      <c r="M798" s="178" t="s">
        <v>823</v>
      </c>
      <c r="O798" s="170"/>
    </row>
    <row r="799" spans="1:104" ht="12.75">
      <c r="A799" s="171">
        <v>177</v>
      </c>
      <c r="B799" s="172" t="s">
        <v>824</v>
      </c>
      <c r="C799" s="173" t="s">
        <v>825</v>
      </c>
      <c r="D799" s="174" t="s">
        <v>816</v>
      </c>
      <c r="E799" s="175">
        <v>2371.432</v>
      </c>
      <c r="F799" s="175">
        <v>0</v>
      </c>
      <c r="G799" s="176">
        <f>E799*F799</f>
        <v>0</v>
      </c>
      <c r="O799" s="170">
        <v>2</v>
      </c>
      <c r="AA799" s="146">
        <v>1</v>
      </c>
      <c r="AB799" s="146">
        <v>7</v>
      </c>
      <c r="AC799" s="146">
        <v>7</v>
      </c>
      <c r="AZ799" s="146">
        <v>2</v>
      </c>
      <c r="BA799" s="146">
        <f>IF(AZ799=1,G799,0)</f>
        <v>0</v>
      </c>
      <c r="BB799" s="146">
        <f>IF(AZ799=2,G799,0)</f>
        <v>0</v>
      </c>
      <c r="BC799" s="146">
        <f>IF(AZ799=3,G799,0)</f>
        <v>0</v>
      </c>
      <c r="BD799" s="146">
        <f>IF(AZ799=4,G799,0)</f>
        <v>0</v>
      </c>
      <c r="BE799" s="146">
        <f>IF(AZ799=5,G799,0)</f>
        <v>0</v>
      </c>
      <c r="CA799" s="170">
        <v>1</v>
      </c>
      <c r="CB799" s="170">
        <v>7</v>
      </c>
      <c r="CZ799" s="146">
        <v>0</v>
      </c>
    </row>
    <row r="800" spans="1:15" ht="12.75">
      <c r="A800" s="177"/>
      <c r="B800" s="179"/>
      <c r="C800" s="229" t="s">
        <v>403</v>
      </c>
      <c r="D800" s="230"/>
      <c r="E800" s="180">
        <v>0</v>
      </c>
      <c r="F800" s="181"/>
      <c r="G800" s="182"/>
      <c r="M800" s="178" t="s">
        <v>403</v>
      </c>
      <c r="O800" s="170"/>
    </row>
    <row r="801" spans="1:15" ht="12.75">
      <c r="A801" s="177"/>
      <c r="B801" s="179"/>
      <c r="C801" s="229" t="s">
        <v>89</v>
      </c>
      <c r="D801" s="230"/>
      <c r="E801" s="180">
        <v>0</v>
      </c>
      <c r="F801" s="181"/>
      <c r="G801" s="182"/>
      <c r="M801" s="178" t="s">
        <v>89</v>
      </c>
      <c r="O801" s="170"/>
    </row>
    <row r="802" spans="1:15" ht="22.5">
      <c r="A802" s="177"/>
      <c r="B802" s="179"/>
      <c r="C802" s="229" t="s">
        <v>821</v>
      </c>
      <c r="D802" s="230"/>
      <c r="E802" s="180">
        <v>0</v>
      </c>
      <c r="F802" s="181"/>
      <c r="G802" s="182"/>
      <c r="M802" s="178" t="s">
        <v>821</v>
      </c>
      <c r="O802" s="170"/>
    </row>
    <row r="803" spans="1:15" ht="12.75">
      <c r="A803" s="177"/>
      <c r="B803" s="179"/>
      <c r="C803" s="229" t="s">
        <v>822</v>
      </c>
      <c r="D803" s="230"/>
      <c r="E803" s="180">
        <v>0</v>
      </c>
      <c r="F803" s="181"/>
      <c r="G803" s="182"/>
      <c r="M803" s="178" t="s">
        <v>822</v>
      </c>
      <c r="O803" s="170"/>
    </row>
    <row r="804" spans="1:15" ht="12.75">
      <c r="A804" s="177"/>
      <c r="B804" s="179"/>
      <c r="C804" s="229" t="s">
        <v>826</v>
      </c>
      <c r="D804" s="230"/>
      <c r="E804" s="180">
        <v>1726.968</v>
      </c>
      <c r="F804" s="181"/>
      <c r="G804" s="182"/>
      <c r="M804" s="178" t="s">
        <v>826</v>
      </c>
      <c r="O804" s="170"/>
    </row>
    <row r="805" spans="1:15" ht="12.75">
      <c r="A805" s="177"/>
      <c r="B805" s="179"/>
      <c r="C805" s="229" t="s">
        <v>827</v>
      </c>
      <c r="D805" s="230"/>
      <c r="E805" s="180">
        <v>644.464</v>
      </c>
      <c r="F805" s="181"/>
      <c r="G805" s="182"/>
      <c r="M805" s="178" t="s">
        <v>827</v>
      </c>
      <c r="O805" s="170"/>
    </row>
    <row r="806" spans="1:104" ht="22.5">
      <c r="A806" s="171">
        <v>178</v>
      </c>
      <c r="B806" s="172" t="s">
        <v>828</v>
      </c>
      <c r="C806" s="173" t="s">
        <v>829</v>
      </c>
      <c r="D806" s="174" t="s">
        <v>441</v>
      </c>
      <c r="E806" s="175">
        <v>1</v>
      </c>
      <c r="F806" s="175">
        <v>0</v>
      </c>
      <c r="G806" s="176">
        <f>E806*F806</f>
        <v>0</v>
      </c>
      <c r="O806" s="170">
        <v>2</v>
      </c>
      <c r="AA806" s="146">
        <v>3</v>
      </c>
      <c r="AB806" s="146">
        <v>7</v>
      </c>
      <c r="AC806" s="146" t="s">
        <v>828</v>
      </c>
      <c r="AZ806" s="146">
        <v>2</v>
      </c>
      <c r="BA806" s="146">
        <f>IF(AZ806=1,G806,0)</f>
        <v>0</v>
      </c>
      <c r="BB806" s="146">
        <f>IF(AZ806=2,G806,0)</f>
        <v>0</v>
      </c>
      <c r="BC806" s="146">
        <f>IF(AZ806=3,G806,0)</f>
        <v>0</v>
      </c>
      <c r="BD806" s="146">
        <f>IF(AZ806=4,G806,0)</f>
        <v>0</v>
      </c>
      <c r="BE806" s="146">
        <f>IF(AZ806=5,G806,0)</f>
        <v>0</v>
      </c>
      <c r="CA806" s="170">
        <v>3</v>
      </c>
      <c r="CB806" s="170">
        <v>7</v>
      </c>
      <c r="CZ806" s="146">
        <v>0</v>
      </c>
    </row>
    <row r="807" spans="1:15" ht="12.75">
      <c r="A807" s="177"/>
      <c r="B807" s="179"/>
      <c r="C807" s="229" t="s">
        <v>437</v>
      </c>
      <c r="D807" s="230"/>
      <c r="E807" s="180">
        <v>0</v>
      </c>
      <c r="F807" s="181"/>
      <c r="G807" s="182"/>
      <c r="M807" s="178" t="s">
        <v>437</v>
      </c>
      <c r="O807" s="170"/>
    </row>
    <row r="808" spans="1:15" ht="12.75">
      <c r="A808" s="177"/>
      <c r="B808" s="179"/>
      <c r="C808" s="229" t="s">
        <v>830</v>
      </c>
      <c r="D808" s="230"/>
      <c r="E808" s="180">
        <v>1</v>
      </c>
      <c r="F808" s="181"/>
      <c r="G808" s="182"/>
      <c r="M808" s="178" t="s">
        <v>830</v>
      </c>
      <c r="O808" s="170"/>
    </row>
    <row r="809" spans="1:104" ht="12.75">
      <c r="A809" s="171">
        <v>179</v>
      </c>
      <c r="B809" s="172" t="s">
        <v>831</v>
      </c>
      <c r="C809" s="173" t="s">
        <v>832</v>
      </c>
      <c r="D809" s="174" t="s">
        <v>61</v>
      </c>
      <c r="E809" s="175">
        <v>0</v>
      </c>
      <c r="F809" s="175">
        <v>0</v>
      </c>
      <c r="G809" s="176">
        <f>E809*F809</f>
        <v>0</v>
      </c>
      <c r="O809" s="170">
        <v>2</v>
      </c>
      <c r="AA809" s="146">
        <v>1</v>
      </c>
      <c r="AB809" s="146">
        <v>7</v>
      </c>
      <c r="AC809" s="146">
        <v>7</v>
      </c>
      <c r="AZ809" s="146">
        <v>2</v>
      </c>
      <c r="BA809" s="146">
        <f>IF(AZ809=1,G809,0)</f>
        <v>0</v>
      </c>
      <c r="BB809" s="146">
        <f>IF(AZ809=2,G809,0)</f>
        <v>0</v>
      </c>
      <c r="BC809" s="146">
        <f>IF(AZ809=3,G809,0)</f>
        <v>0</v>
      </c>
      <c r="BD809" s="146">
        <f>IF(AZ809=4,G809,0)</f>
        <v>0</v>
      </c>
      <c r="BE809" s="146">
        <f>IF(AZ809=5,G809,0)</f>
        <v>0</v>
      </c>
      <c r="CA809" s="170">
        <v>1</v>
      </c>
      <c r="CB809" s="170">
        <v>7</v>
      </c>
      <c r="CZ809" s="146">
        <v>0</v>
      </c>
    </row>
    <row r="810" spans="1:57" ht="12.75">
      <c r="A810" s="183"/>
      <c r="B810" s="184" t="s">
        <v>76</v>
      </c>
      <c r="C810" s="185" t="str">
        <f>CONCATENATE(B783," ",C783)</f>
        <v>767 Konstrukce zámečnické</v>
      </c>
      <c r="D810" s="186"/>
      <c r="E810" s="187"/>
      <c r="F810" s="188"/>
      <c r="G810" s="189">
        <f>SUM(G783:G809)</f>
        <v>0</v>
      </c>
      <c r="O810" s="170">
        <v>4</v>
      </c>
      <c r="BA810" s="190">
        <f>SUM(BA783:BA809)</f>
        <v>0</v>
      </c>
      <c r="BB810" s="190">
        <f>SUM(BB783:BB809)</f>
        <v>0</v>
      </c>
      <c r="BC810" s="190">
        <f>SUM(BC783:BC809)</f>
        <v>0</v>
      </c>
      <c r="BD810" s="190">
        <f>SUM(BD783:BD809)</f>
        <v>0</v>
      </c>
      <c r="BE810" s="190">
        <f>SUM(BE783:BE809)</f>
        <v>0</v>
      </c>
    </row>
    <row r="811" spans="1:15" ht="12.75">
      <c r="A811" s="163" t="s">
        <v>72</v>
      </c>
      <c r="B811" s="164" t="s">
        <v>833</v>
      </c>
      <c r="C811" s="165" t="s">
        <v>834</v>
      </c>
      <c r="D811" s="166"/>
      <c r="E811" s="167"/>
      <c r="F811" s="167"/>
      <c r="G811" s="168"/>
      <c r="H811" s="169"/>
      <c r="I811" s="169"/>
      <c r="O811" s="170">
        <v>1</v>
      </c>
    </row>
    <row r="812" spans="1:104" ht="12.75">
      <c r="A812" s="171">
        <v>180</v>
      </c>
      <c r="B812" s="172" t="s">
        <v>835</v>
      </c>
      <c r="C812" s="173" t="s">
        <v>836</v>
      </c>
      <c r="D812" s="174" t="s">
        <v>165</v>
      </c>
      <c r="E812" s="175">
        <v>110.4</v>
      </c>
      <c r="F812" s="175">
        <v>0</v>
      </c>
      <c r="G812" s="176">
        <f>E812*F812</f>
        <v>0</v>
      </c>
      <c r="O812" s="170">
        <v>2</v>
      </c>
      <c r="AA812" s="146">
        <v>1</v>
      </c>
      <c r="AB812" s="146">
        <v>7</v>
      </c>
      <c r="AC812" s="146">
        <v>7</v>
      </c>
      <c r="AZ812" s="146">
        <v>2</v>
      </c>
      <c r="BA812" s="146">
        <f>IF(AZ812=1,G812,0)</f>
        <v>0</v>
      </c>
      <c r="BB812" s="146">
        <f>IF(AZ812=2,G812,0)</f>
        <v>0</v>
      </c>
      <c r="BC812" s="146">
        <f>IF(AZ812=3,G812,0)</f>
        <v>0</v>
      </c>
      <c r="BD812" s="146">
        <f>IF(AZ812=4,G812,0)</f>
        <v>0</v>
      </c>
      <c r="BE812" s="146">
        <f>IF(AZ812=5,G812,0)</f>
        <v>0</v>
      </c>
      <c r="CA812" s="170">
        <v>1</v>
      </c>
      <c r="CB812" s="170">
        <v>7</v>
      </c>
      <c r="CZ812" s="146">
        <v>0</v>
      </c>
    </row>
    <row r="813" spans="1:15" ht="12.75">
      <c r="A813" s="177"/>
      <c r="B813" s="179"/>
      <c r="C813" s="229" t="s">
        <v>211</v>
      </c>
      <c r="D813" s="230"/>
      <c r="E813" s="180">
        <v>0</v>
      </c>
      <c r="F813" s="181"/>
      <c r="G813" s="182"/>
      <c r="M813" s="178" t="s">
        <v>211</v>
      </c>
      <c r="O813" s="170"/>
    </row>
    <row r="814" spans="1:15" ht="12.75">
      <c r="A814" s="177"/>
      <c r="B814" s="179"/>
      <c r="C814" s="229" t="s">
        <v>837</v>
      </c>
      <c r="D814" s="230"/>
      <c r="E814" s="180">
        <v>38.04</v>
      </c>
      <c r="F814" s="181"/>
      <c r="G814" s="182"/>
      <c r="M814" s="178" t="s">
        <v>837</v>
      </c>
      <c r="O814" s="170"/>
    </row>
    <row r="815" spans="1:15" ht="12.75">
      <c r="A815" s="177"/>
      <c r="B815" s="179"/>
      <c r="C815" s="229" t="s">
        <v>838</v>
      </c>
      <c r="D815" s="230"/>
      <c r="E815" s="180">
        <v>13.02</v>
      </c>
      <c r="F815" s="181"/>
      <c r="G815" s="182"/>
      <c r="M815" s="178" t="s">
        <v>838</v>
      </c>
      <c r="O815" s="170"/>
    </row>
    <row r="816" spans="1:15" ht="12.75">
      <c r="A816" s="177"/>
      <c r="B816" s="179"/>
      <c r="C816" s="229" t="s">
        <v>839</v>
      </c>
      <c r="D816" s="230"/>
      <c r="E816" s="180">
        <v>34.28</v>
      </c>
      <c r="F816" s="181"/>
      <c r="G816" s="182"/>
      <c r="M816" s="178" t="s">
        <v>839</v>
      </c>
      <c r="O816" s="170"/>
    </row>
    <row r="817" spans="1:15" ht="12.75">
      <c r="A817" s="177"/>
      <c r="B817" s="179"/>
      <c r="C817" s="229" t="s">
        <v>840</v>
      </c>
      <c r="D817" s="230"/>
      <c r="E817" s="180">
        <v>11.14</v>
      </c>
      <c r="F817" s="181"/>
      <c r="G817" s="182"/>
      <c r="M817" s="178" t="s">
        <v>840</v>
      </c>
      <c r="O817" s="170"/>
    </row>
    <row r="818" spans="1:15" ht="12.75">
      <c r="A818" s="177"/>
      <c r="B818" s="179"/>
      <c r="C818" s="229" t="s">
        <v>841</v>
      </c>
      <c r="D818" s="230"/>
      <c r="E818" s="180">
        <v>5.28</v>
      </c>
      <c r="F818" s="181"/>
      <c r="G818" s="182"/>
      <c r="M818" s="178" t="s">
        <v>841</v>
      </c>
      <c r="O818" s="170"/>
    </row>
    <row r="819" spans="1:15" ht="12.75">
      <c r="A819" s="177"/>
      <c r="B819" s="179"/>
      <c r="C819" s="229" t="s">
        <v>842</v>
      </c>
      <c r="D819" s="230"/>
      <c r="E819" s="180">
        <v>8.64</v>
      </c>
      <c r="F819" s="181"/>
      <c r="G819" s="182"/>
      <c r="M819" s="178" t="s">
        <v>842</v>
      </c>
      <c r="O819" s="170"/>
    </row>
    <row r="820" spans="1:104" ht="22.5">
      <c r="A820" s="171">
        <v>181</v>
      </c>
      <c r="B820" s="205" t="s">
        <v>843</v>
      </c>
      <c r="C820" s="206" t="s">
        <v>844</v>
      </c>
      <c r="D820" s="207" t="s">
        <v>75</v>
      </c>
      <c r="E820" s="175">
        <v>2</v>
      </c>
      <c r="F820" s="175">
        <v>0</v>
      </c>
      <c r="G820" s="176">
        <f>E820*F820</f>
        <v>0</v>
      </c>
      <c r="O820" s="170">
        <v>2</v>
      </c>
      <c r="AA820" s="146">
        <v>3</v>
      </c>
      <c r="AB820" s="146">
        <v>7</v>
      </c>
      <c r="AC820" s="146" t="s">
        <v>843</v>
      </c>
      <c r="AZ820" s="146">
        <v>2</v>
      </c>
      <c r="BA820" s="146">
        <f>IF(AZ820=1,G820,0)</f>
        <v>0</v>
      </c>
      <c r="BB820" s="146">
        <f>IF(AZ820=2,G820,0)</f>
        <v>0</v>
      </c>
      <c r="BC820" s="146">
        <f>IF(AZ820=3,G820,0)</f>
        <v>0</v>
      </c>
      <c r="BD820" s="146">
        <f>IF(AZ820=4,G820,0)</f>
        <v>0</v>
      </c>
      <c r="BE820" s="146">
        <f>IF(AZ820=5,G820,0)</f>
        <v>0</v>
      </c>
      <c r="CA820" s="170">
        <v>3</v>
      </c>
      <c r="CB820" s="170">
        <v>7</v>
      </c>
      <c r="CZ820" s="146">
        <v>0</v>
      </c>
    </row>
    <row r="821" spans="1:15" ht="12.75">
      <c r="A821" s="177"/>
      <c r="B821" s="179"/>
      <c r="C821" s="229" t="s">
        <v>845</v>
      </c>
      <c r="D821" s="230"/>
      <c r="E821" s="180">
        <v>0</v>
      </c>
      <c r="F821" s="181"/>
      <c r="G821" s="182"/>
      <c r="M821" s="178" t="s">
        <v>845</v>
      </c>
      <c r="O821" s="170"/>
    </row>
    <row r="822" spans="1:15" ht="12.75">
      <c r="A822" s="177"/>
      <c r="B822" s="179"/>
      <c r="C822" s="229" t="s">
        <v>846</v>
      </c>
      <c r="D822" s="230"/>
      <c r="E822" s="180">
        <v>0</v>
      </c>
      <c r="F822" s="181"/>
      <c r="G822" s="182"/>
      <c r="M822" s="178" t="s">
        <v>846</v>
      </c>
      <c r="O822" s="170"/>
    </row>
    <row r="823" spans="1:15" ht="12.75">
      <c r="A823" s="177"/>
      <c r="B823" s="179"/>
      <c r="C823" s="229" t="s">
        <v>847</v>
      </c>
      <c r="D823" s="230"/>
      <c r="E823" s="180">
        <v>0</v>
      </c>
      <c r="F823" s="181"/>
      <c r="G823" s="182"/>
      <c r="M823" s="178" t="s">
        <v>847</v>
      </c>
      <c r="O823" s="170"/>
    </row>
    <row r="824" spans="1:15" ht="12.75">
      <c r="A824" s="177"/>
      <c r="B824" s="179"/>
      <c r="C824" s="229" t="s">
        <v>848</v>
      </c>
      <c r="D824" s="230"/>
      <c r="E824" s="180">
        <v>0</v>
      </c>
      <c r="F824" s="181"/>
      <c r="G824" s="182"/>
      <c r="M824" s="178" t="s">
        <v>848</v>
      </c>
      <c r="O824" s="170"/>
    </row>
    <row r="825" spans="1:15" ht="12.75">
      <c r="A825" s="177"/>
      <c r="B825" s="179"/>
      <c r="C825" s="229" t="s">
        <v>849</v>
      </c>
      <c r="D825" s="230"/>
      <c r="E825" s="180">
        <v>0</v>
      </c>
      <c r="F825" s="181"/>
      <c r="G825" s="182"/>
      <c r="M825" s="178" t="s">
        <v>849</v>
      </c>
      <c r="O825" s="170"/>
    </row>
    <row r="826" spans="1:15" ht="12.75">
      <c r="A826" s="177"/>
      <c r="B826" s="179"/>
      <c r="C826" s="229" t="s">
        <v>850</v>
      </c>
      <c r="D826" s="230"/>
      <c r="E826" s="180">
        <v>0</v>
      </c>
      <c r="F826" s="181"/>
      <c r="G826" s="182"/>
      <c r="M826" s="178" t="s">
        <v>850</v>
      </c>
      <c r="O826" s="170"/>
    </row>
    <row r="827" spans="1:15" ht="12.75">
      <c r="A827" s="177"/>
      <c r="B827" s="179"/>
      <c r="C827" s="229" t="s">
        <v>851</v>
      </c>
      <c r="D827" s="230"/>
      <c r="E827" s="180">
        <v>0</v>
      </c>
      <c r="F827" s="181"/>
      <c r="G827" s="182"/>
      <c r="M827" s="178" t="s">
        <v>851</v>
      </c>
      <c r="O827" s="170"/>
    </row>
    <row r="828" spans="1:15" ht="12.75">
      <c r="A828" s="177"/>
      <c r="B828" s="179"/>
      <c r="C828" s="229" t="s">
        <v>852</v>
      </c>
      <c r="D828" s="230"/>
      <c r="E828" s="180">
        <v>0</v>
      </c>
      <c r="F828" s="181"/>
      <c r="G828" s="182"/>
      <c r="M828" s="178" t="s">
        <v>852</v>
      </c>
      <c r="O828" s="170"/>
    </row>
    <row r="829" spans="1:15" ht="12.75">
      <c r="A829" s="177"/>
      <c r="B829" s="179"/>
      <c r="C829" s="229" t="s">
        <v>853</v>
      </c>
      <c r="D829" s="230"/>
      <c r="E829" s="180">
        <v>0</v>
      </c>
      <c r="F829" s="181"/>
      <c r="G829" s="182"/>
      <c r="M829" s="178" t="s">
        <v>853</v>
      </c>
      <c r="O829" s="170"/>
    </row>
    <row r="830" spans="1:15" ht="12.75">
      <c r="A830" s="177"/>
      <c r="B830" s="179"/>
      <c r="C830" s="229" t="s">
        <v>854</v>
      </c>
      <c r="D830" s="230"/>
      <c r="E830" s="180">
        <v>0</v>
      </c>
      <c r="F830" s="181"/>
      <c r="G830" s="182"/>
      <c r="M830" s="178" t="s">
        <v>854</v>
      </c>
      <c r="O830" s="170"/>
    </row>
    <row r="831" spans="1:15" ht="12.75">
      <c r="A831" s="177"/>
      <c r="B831" s="179"/>
      <c r="C831" s="229" t="s">
        <v>855</v>
      </c>
      <c r="D831" s="230"/>
      <c r="E831" s="180">
        <v>0</v>
      </c>
      <c r="F831" s="181"/>
      <c r="G831" s="182"/>
      <c r="M831" s="178" t="s">
        <v>855</v>
      </c>
      <c r="O831" s="170"/>
    </row>
    <row r="832" spans="1:15" ht="12.75">
      <c r="A832" s="177"/>
      <c r="B832" s="179"/>
      <c r="C832" s="229" t="s">
        <v>856</v>
      </c>
      <c r="D832" s="230"/>
      <c r="E832" s="180">
        <v>0</v>
      </c>
      <c r="F832" s="181"/>
      <c r="G832" s="182"/>
      <c r="M832" s="178" t="s">
        <v>856</v>
      </c>
      <c r="O832" s="170"/>
    </row>
    <row r="833" spans="1:15" ht="22.5">
      <c r="A833" s="177"/>
      <c r="B833" s="179"/>
      <c r="C833" s="229" t="s">
        <v>857</v>
      </c>
      <c r="D833" s="230"/>
      <c r="E833" s="180">
        <v>0</v>
      </c>
      <c r="F833" s="181"/>
      <c r="G833" s="182"/>
      <c r="M833" s="178" t="s">
        <v>857</v>
      </c>
      <c r="O833" s="170"/>
    </row>
    <row r="834" spans="1:15" ht="12.75">
      <c r="A834" s="177"/>
      <c r="B834" s="179"/>
      <c r="C834" s="229" t="s">
        <v>858</v>
      </c>
      <c r="D834" s="230"/>
      <c r="E834" s="180">
        <v>0</v>
      </c>
      <c r="F834" s="181"/>
      <c r="G834" s="182"/>
      <c r="M834" s="178" t="s">
        <v>858</v>
      </c>
      <c r="O834" s="170"/>
    </row>
    <row r="835" spans="1:15" ht="12.75">
      <c r="A835" s="177"/>
      <c r="B835" s="179"/>
      <c r="C835" s="229" t="s">
        <v>859</v>
      </c>
      <c r="D835" s="230"/>
      <c r="E835" s="180">
        <v>0</v>
      </c>
      <c r="F835" s="181"/>
      <c r="G835" s="182"/>
      <c r="M835" s="178" t="s">
        <v>859</v>
      </c>
      <c r="O835" s="170"/>
    </row>
    <row r="836" spans="1:15" ht="12.75">
      <c r="A836" s="177"/>
      <c r="B836" s="179"/>
      <c r="C836" s="229" t="s">
        <v>860</v>
      </c>
      <c r="D836" s="230"/>
      <c r="E836" s="180">
        <v>0</v>
      </c>
      <c r="F836" s="181"/>
      <c r="G836" s="182"/>
      <c r="M836" s="178" t="s">
        <v>860</v>
      </c>
      <c r="O836" s="170"/>
    </row>
    <row r="837" spans="1:15" ht="12.75">
      <c r="A837" s="177"/>
      <c r="B837" s="179"/>
      <c r="C837" s="229" t="s">
        <v>861</v>
      </c>
      <c r="D837" s="230"/>
      <c r="E837" s="180">
        <v>0</v>
      </c>
      <c r="F837" s="181"/>
      <c r="G837" s="182"/>
      <c r="M837" s="178" t="s">
        <v>861</v>
      </c>
      <c r="O837" s="170"/>
    </row>
    <row r="838" spans="1:15" ht="12.75">
      <c r="A838" s="177"/>
      <c r="B838" s="179"/>
      <c r="C838" s="229" t="s">
        <v>862</v>
      </c>
      <c r="D838" s="230"/>
      <c r="E838" s="180">
        <v>0</v>
      </c>
      <c r="F838" s="181"/>
      <c r="G838" s="182"/>
      <c r="M838" s="178" t="s">
        <v>862</v>
      </c>
      <c r="O838" s="170"/>
    </row>
    <row r="839" spans="1:15" ht="12.75">
      <c r="A839" s="177"/>
      <c r="B839" s="179"/>
      <c r="C839" s="229" t="s">
        <v>211</v>
      </c>
      <c r="D839" s="230"/>
      <c r="E839" s="180">
        <v>0</v>
      </c>
      <c r="F839" s="181"/>
      <c r="G839" s="182"/>
      <c r="M839" s="178" t="s">
        <v>211</v>
      </c>
      <c r="O839" s="170"/>
    </row>
    <row r="840" spans="1:15" ht="12.75">
      <c r="A840" s="177"/>
      <c r="B840" s="179"/>
      <c r="C840" s="229" t="s">
        <v>863</v>
      </c>
      <c r="D840" s="230"/>
      <c r="E840" s="180">
        <v>2</v>
      </c>
      <c r="F840" s="181"/>
      <c r="G840" s="182"/>
      <c r="M840" s="178" t="s">
        <v>863</v>
      </c>
      <c r="O840" s="170"/>
    </row>
    <row r="841" spans="1:104" ht="22.5">
      <c r="A841" s="171">
        <v>182</v>
      </c>
      <c r="B841" s="205" t="s">
        <v>864</v>
      </c>
      <c r="C841" s="206" t="s">
        <v>865</v>
      </c>
      <c r="D841" s="207" t="s">
        <v>75</v>
      </c>
      <c r="E841" s="175">
        <v>1</v>
      </c>
      <c r="F841" s="175">
        <v>0</v>
      </c>
      <c r="G841" s="176">
        <f>E841*F841</f>
        <v>0</v>
      </c>
      <c r="O841" s="170">
        <v>2</v>
      </c>
      <c r="AA841" s="146">
        <v>3</v>
      </c>
      <c r="AB841" s="146">
        <v>7</v>
      </c>
      <c r="AC841" s="146" t="s">
        <v>864</v>
      </c>
      <c r="AZ841" s="146">
        <v>2</v>
      </c>
      <c r="BA841" s="146">
        <f>IF(AZ841=1,G841,0)</f>
        <v>0</v>
      </c>
      <c r="BB841" s="146">
        <f>IF(AZ841=2,G841,0)</f>
        <v>0</v>
      </c>
      <c r="BC841" s="146">
        <f>IF(AZ841=3,G841,0)</f>
        <v>0</v>
      </c>
      <c r="BD841" s="146">
        <f>IF(AZ841=4,G841,0)</f>
        <v>0</v>
      </c>
      <c r="BE841" s="146">
        <f>IF(AZ841=5,G841,0)</f>
        <v>0</v>
      </c>
      <c r="CA841" s="170">
        <v>3</v>
      </c>
      <c r="CB841" s="170">
        <v>7</v>
      </c>
      <c r="CZ841" s="146">
        <v>0</v>
      </c>
    </row>
    <row r="842" spans="1:15" ht="12.75">
      <c r="A842" s="177"/>
      <c r="B842" s="179"/>
      <c r="C842" s="229" t="s">
        <v>866</v>
      </c>
      <c r="D842" s="230"/>
      <c r="E842" s="180">
        <v>0</v>
      </c>
      <c r="F842" s="181"/>
      <c r="G842" s="182"/>
      <c r="M842" s="178" t="s">
        <v>866</v>
      </c>
      <c r="O842" s="170"/>
    </row>
    <row r="843" spans="1:15" ht="12.75">
      <c r="A843" s="177"/>
      <c r="B843" s="179"/>
      <c r="C843" s="229" t="s">
        <v>867</v>
      </c>
      <c r="D843" s="230"/>
      <c r="E843" s="180">
        <v>0</v>
      </c>
      <c r="F843" s="181"/>
      <c r="G843" s="182"/>
      <c r="M843" s="178" t="s">
        <v>867</v>
      </c>
      <c r="O843" s="170"/>
    </row>
    <row r="844" spans="1:15" ht="12.75">
      <c r="A844" s="177"/>
      <c r="B844" s="179"/>
      <c r="C844" s="229" t="s">
        <v>847</v>
      </c>
      <c r="D844" s="230"/>
      <c r="E844" s="180">
        <v>0</v>
      </c>
      <c r="F844" s="181"/>
      <c r="G844" s="182"/>
      <c r="M844" s="178" t="s">
        <v>847</v>
      </c>
      <c r="O844" s="170"/>
    </row>
    <row r="845" spans="1:15" ht="12.75">
      <c r="A845" s="177"/>
      <c r="B845" s="179"/>
      <c r="C845" s="229" t="s">
        <v>848</v>
      </c>
      <c r="D845" s="230"/>
      <c r="E845" s="180">
        <v>0</v>
      </c>
      <c r="F845" s="181"/>
      <c r="G845" s="182"/>
      <c r="M845" s="178" t="s">
        <v>848</v>
      </c>
      <c r="O845" s="170"/>
    </row>
    <row r="846" spans="1:15" ht="12.75">
      <c r="A846" s="177"/>
      <c r="B846" s="179"/>
      <c r="C846" s="229" t="s">
        <v>849</v>
      </c>
      <c r="D846" s="230"/>
      <c r="E846" s="180">
        <v>0</v>
      </c>
      <c r="F846" s="181"/>
      <c r="G846" s="182"/>
      <c r="M846" s="178" t="s">
        <v>849</v>
      </c>
      <c r="O846" s="170"/>
    </row>
    <row r="847" spans="1:15" ht="12.75">
      <c r="A847" s="177"/>
      <c r="B847" s="179"/>
      <c r="C847" s="229" t="s">
        <v>855</v>
      </c>
      <c r="D847" s="230"/>
      <c r="E847" s="180">
        <v>0</v>
      </c>
      <c r="F847" s="181"/>
      <c r="G847" s="182"/>
      <c r="M847" s="178" t="s">
        <v>855</v>
      </c>
      <c r="O847" s="170"/>
    </row>
    <row r="848" spans="1:15" ht="12.75">
      <c r="A848" s="177"/>
      <c r="B848" s="179"/>
      <c r="C848" s="229" t="s">
        <v>856</v>
      </c>
      <c r="D848" s="230"/>
      <c r="E848" s="180">
        <v>0</v>
      </c>
      <c r="F848" s="181"/>
      <c r="G848" s="182"/>
      <c r="M848" s="178" t="s">
        <v>856</v>
      </c>
      <c r="O848" s="170"/>
    </row>
    <row r="849" spans="1:15" ht="22.5">
      <c r="A849" s="177"/>
      <c r="B849" s="179"/>
      <c r="C849" s="229" t="s">
        <v>857</v>
      </c>
      <c r="D849" s="230"/>
      <c r="E849" s="180">
        <v>0</v>
      </c>
      <c r="F849" s="181"/>
      <c r="G849" s="182"/>
      <c r="M849" s="178" t="s">
        <v>857</v>
      </c>
      <c r="O849" s="170"/>
    </row>
    <row r="850" spans="1:15" ht="12.75">
      <c r="A850" s="177"/>
      <c r="B850" s="179"/>
      <c r="C850" s="229" t="s">
        <v>858</v>
      </c>
      <c r="D850" s="230"/>
      <c r="E850" s="180">
        <v>0</v>
      </c>
      <c r="F850" s="181"/>
      <c r="G850" s="182"/>
      <c r="M850" s="178" t="s">
        <v>858</v>
      </c>
      <c r="O850" s="170"/>
    </row>
    <row r="851" spans="1:15" ht="12.75">
      <c r="A851" s="177"/>
      <c r="B851" s="179"/>
      <c r="C851" s="229" t="s">
        <v>859</v>
      </c>
      <c r="D851" s="230"/>
      <c r="E851" s="180">
        <v>0</v>
      </c>
      <c r="F851" s="181"/>
      <c r="G851" s="182"/>
      <c r="M851" s="178" t="s">
        <v>859</v>
      </c>
      <c r="O851" s="170"/>
    </row>
    <row r="852" spans="1:15" ht="12.75">
      <c r="A852" s="177"/>
      <c r="B852" s="179"/>
      <c r="C852" s="229" t="s">
        <v>860</v>
      </c>
      <c r="D852" s="230"/>
      <c r="E852" s="180">
        <v>0</v>
      </c>
      <c r="F852" s="181"/>
      <c r="G852" s="182"/>
      <c r="M852" s="178" t="s">
        <v>860</v>
      </c>
      <c r="O852" s="170"/>
    </row>
    <row r="853" spans="1:15" ht="12.75">
      <c r="A853" s="177"/>
      <c r="B853" s="179"/>
      <c r="C853" s="229" t="s">
        <v>861</v>
      </c>
      <c r="D853" s="230"/>
      <c r="E853" s="180">
        <v>0</v>
      </c>
      <c r="F853" s="181"/>
      <c r="G853" s="182"/>
      <c r="M853" s="178" t="s">
        <v>861</v>
      </c>
      <c r="O853" s="170"/>
    </row>
    <row r="854" spans="1:15" ht="12.75">
      <c r="A854" s="177"/>
      <c r="B854" s="179"/>
      <c r="C854" s="229" t="s">
        <v>862</v>
      </c>
      <c r="D854" s="230"/>
      <c r="E854" s="180">
        <v>0</v>
      </c>
      <c r="F854" s="181"/>
      <c r="G854" s="182"/>
      <c r="M854" s="178" t="s">
        <v>862</v>
      </c>
      <c r="O854" s="170"/>
    </row>
    <row r="855" spans="1:15" ht="12.75">
      <c r="A855" s="177"/>
      <c r="B855" s="179"/>
      <c r="C855" s="229" t="s">
        <v>211</v>
      </c>
      <c r="D855" s="230"/>
      <c r="E855" s="180">
        <v>0</v>
      </c>
      <c r="F855" s="181"/>
      <c r="G855" s="182"/>
      <c r="M855" s="178" t="s">
        <v>211</v>
      </c>
      <c r="O855" s="170"/>
    </row>
    <row r="856" spans="1:15" ht="12.75">
      <c r="A856" s="177"/>
      <c r="B856" s="179"/>
      <c r="C856" s="229" t="s">
        <v>868</v>
      </c>
      <c r="D856" s="230"/>
      <c r="E856" s="180">
        <v>1</v>
      </c>
      <c r="F856" s="181"/>
      <c r="G856" s="182"/>
      <c r="M856" s="178" t="s">
        <v>868</v>
      </c>
      <c r="O856" s="170"/>
    </row>
    <row r="857" spans="1:104" ht="22.5">
      <c r="A857" s="171">
        <v>183</v>
      </c>
      <c r="B857" s="205" t="s">
        <v>869</v>
      </c>
      <c r="C857" s="206" t="s">
        <v>870</v>
      </c>
      <c r="D857" s="207" t="s">
        <v>75</v>
      </c>
      <c r="E857" s="175">
        <v>2</v>
      </c>
      <c r="F857" s="175">
        <v>0</v>
      </c>
      <c r="G857" s="176">
        <f>E857*F857</f>
        <v>0</v>
      </c>
      <c r="O857" s="170">
        <v>2</v>
      </c>
      <c r="AA857" s="146">
        <v>3</v>
      </c>
      <c r="AB857" s="146">
        <v>7</v>
      </c>
      <c r="AC857" s="146" t="s">
        <v>869</v>
      </c>
      <c r="AZ857" s="146">
        <v>2</v>
      </c>
      <c r="BA857" s="146">
        <f>IF(AZ857=1,G857,0)</f>
        <v>0</v>
      </c>
      <c r="BB857" s="146">
        <f>IF(AZ857=2,G857,0)</f>
        <v>0</v>
      </c>
      <c r="BC857" s="146">
        <f>IF(AZ857=3,G857,0)</f>
        <v>0</v>
      </c>
      <c r="BD857" s="146">
        <f>IF(AZ857=4,G857,0)</f>
        <v>0</v>
      </c>
      <c r="BE857" s="146">
        <f>IF(AZ857=5,G857,0)</f>
        <v>0</v>
      </c>
      <c r="CA857" s="170">
        <v>3</v>
      </c>
      <c r="CB857" s="170">
        <v>7</v>
      </c>
      <c r="CZ857" s="146">
        <v>0</v>
      </c>
    </row>
    <row r="858" spans="1:15" ht="12.75">
      <c r="A858" s="177"/>
      <c r="B858" s="179"/>
      <c r="C858" s="229" t="s">
        <v>871</v>
      </c>
      <c r="D858" s="230"/>
      <c r="E858" s="180">
        <v>0</v>
      </c>
      <c r="F858" s="181"/>
      <c r="G858" s="182"/>
      <c r="M858" s="178" t="s">
        <v>871</v>
      </c>
      <c r="O858" s="170"/>
    </row>
    <row r="859" spans="1:15" ht="12.75">
      <c r="A859" s="177"/>
      <c r="B859" s="179"/>
      <c r="C859" s="229" t="s">
        <v>872</v>
      </c>
      <c r="D859" s="230"/>
      <c r="E859" s="180">
        <v>0</v>
      </c>
      <c r="F859" s="181"/>
      <c r="G859" s="182"/>
      <c r="M859" s="178" t="s">
        <v>872</v>
      </c>
      <c r="O859" s="170"/>
    </row>
    <row r="860" spans="1:15" ht="12.75">
      <c r="A860" s="177"/>
      <c r="B860" s="179"/>
      <c r="C860" s="229" t="s">
        <v>847</v>
      </c>
      <c r="D860" s="230"/>
      <c r="E860" s="180">
        <v>0</v>
      </c>
      <c r="F860" s="181"/>
      <c r="G860" s="182"/>
      <c r="M860" s="178" t="s">
        <v>847</v>
      </c>
      <c r="O860" s="170"/>
    </row>
    <row r="861" spans="1:15" ht="12.75">
      <c r="A861" s="177"/>
      <c r="B861" s="179"/>
      <c r="C861" s="229" t="s">
        <v>873</v>
      </c>
      <c r="D861" s="230"/>
      <c r="E861" s="180">
        <v>0</v>
      </c>
      <c r="F861" s="181"/>
      <c r="G861" s="182"/>
      <c r="M861" s="178" t="s">
        <v>873</v>
      </c>
      <c r="O861" s="170"/>
    </row>
    <row r="862" spans="1:15" ht="12.75">
      <c r="A862" s="177"/>
      <c r="B862" s="179"/>
      <c r="C862" s="229" t="s">
        <v>874</v>
      </c>
      <c r="D862" s="230"/>
      <c r="E862" s="180">
        <v>0</v>
      </c>
      <c r="F862" s="181"/>
      <c r="G862" s="182"/>
      <c r="M862" s="178" t="s">
        <v>874</v>
      </c>
      <c r="O862" s="170"/>
    </row>
    <row r="863" spans="1:15" ht="12.75">
      <c r="A863" s="177"/>
      <c r="B863" s="179"/>
      <c r="C863" s="229" t="s">
        <v>851</v>
      </c>
      <c r="D863" s="230"/>
      <c r="E863" s="180">
        <v>0</v>
      </c>
      <c r="F863" s="181"/>
      <c r="G863" s="182"/>
      <c r="M863" s="178" t="s">
        <v>851</v>
      </c>
      <c r="O863" s="170"/>
    </row>
    <row r="864" spans="1:15" ht="12.75">
      <c r="A864" s="177"/>
      <c r="B864" s="179"/>
      <c r="C864" s="229" t="s">
        <v>852</v>
      </c>
      <c r="D864" s="230"/>
      <c r="E864" s="180">
        <v>0</v>
      </c>
      <c r="F864" s="181"/>
      <c r="G864" s="182"/>
      <c r="M864" s="178" t="s">
        <v>852</v>
      </c>
      <c r="O864" s="170"/>
    </row>
    <row r="865" spans="1:15" ht="12.75">
      <c r="A865" s="177"/>
      <c r="B865" s="179"/>
      <c r="C865" s="229" t="s">
        <v>875</v>
      </c>
      <c r="D865" s="230"/>
      <c r="E865" s="180">
        <v>0</v>
      </c>
      <c r="F865" s="181"/>
      <c r="G865" s="182"/>
      <c r="M865" s="178" t="s">
        <v>875</v>
      </c>
      <c r="O865" s="170"/>
    </row>
    <row r="866" spans="1:15" ht="12.75">
      <c r="A866" s="177"/>
      <c r="B866" s="179"/>
      <c r="C866" s="229" t="s">
        <v>855</v>
      </c>
      <c r="D866" s="230"/>
      <c r="E866" s="180">
        <v>0</v>
      </c>
      <c r="F866" s="181"/>
      <c r="G866" s="182"/>
      <c r="M866" s="178" t="s">
        <v>855</v>
      </c>
      <c r="O866" s="170"/>
    </row>
    <row r="867" spans="1:15" ht="12.75">
      <c r="A867" s="177"/>
      <c r="B867" s="179"/>
      <c r="C867" s="229" t="s">
        <v>856</v>
      </c>
      <c r="D867" s="230"/>
      <c r="E867" s="180">
        <v>0</v>
      </c>
      <c r="F867" s="181"/>
      <c r="G867" s="182"/>
      <c r="M867" s="178" t="s">
        <v>856</v>
      </c>
      <c r="O867" s="170"/>
    </row>
    <row r="868" spans="1:15" ht="22.5">
      <c r="A868" s="177"/>
      <c r="B868" s="179"/>
      <c r="C868" s="229" t="s">
        <v>857</v>
      </c>
      <c r="D868" s="230"/>
      <c r="E868" s="180">
        <v>0</v>
      </c>
      <c r="F868" s="181"/>
      <c r="G868" s="182"/>
      <c r="M868" s="178" t="s">
        <v>857</v>
      </c>
      <c r="O868" s="170"/>
    </row>
    <row r="869" spans="1:15" ht="12.75">
      <c r="A869" s="177"/>
      <c r="B869" s="179"/>
      <c r="C869" s="229" t="s">
        <v>858</v>
      </c>
      <c r="D869" s="230"/>
      <c r="E869" s="180">
        <v>0</v>
      </c>
      <c r="F869" s="181"/>
      <c r="G869" s="182"/>
      <c r="M869" s="178" t="s">
        <v>858</v>
      </c>
      <c r="O869" s="170"/>
    </row>
    <row r="870" spans="1:15" ht="12.75">
      <c r="A870" s="177"/>
      <c r="B870" s="179"/>
      <c r="C870" s="229" t="s">
        <v>859</v>
      </c>
      <c r="D870" s="230"/>
      <c r="E870" s="180">
        <v>0</v>
      </c>
      <c r="F870" s="181"/>
      <c r="G870" s="182"/>
      <c r="M870" s="178" t="s">
        <v>859</v>
      </c>
      <c r="O870" s="170"/>
    </row>
    <row r="871" spans="1:15" ht="12.75">
      <c r="A871" s="177"/>
      <c r="B871" s="179"/>
      <c r="C871" s="229" t="s">
        <v>860</v>
      </c>
      <c r="D871" s="230"/>
      <c r="E871" s="180">
        <v>0</v>
      </c>
      <c r="F871" s="181"/>
      <c r="G871" s="182"/>
      <c r="M871" s="178" t="s">
        <v>860</v>
      </c>
      <c r="O871" s="170"/>
    </row>
    <row r="872" spans="1:15" ht="12.75">
      <c r="A872" s="177"/>
      <c r="B872" s="179"/>
      <c r="C872" s="229" t="s">
        <v>861</v>
      </c>
      <c r="D872" s="230"/>
      <c r="E872" s="180">
        <v>0</v>
      </c>
      <c r="F872" s="181"/>
      <c r="G872" s="182"/>
      <c r="M872" s="178" t="s">
        <v>861</v>
      </c>
      <c r="O872" s="170"/>
    </row>
    <row r="873" spans="1:15" ht="12.75">
      <c r="A873" s="177"/>
      <c r="B873" s="179"/>
      <c r="C873" s="229" t="s">
        <v>862</v>
      </c>
      <c r="D873" s="230"/>
      <c r="E873" s="180">
        <v>0</v>
      </c>
      <c r="F873" s="181"/>
      <c r="G873" s="182"/>
      <c r="M873" s="178" t="s">
        <v>862</v>
      </c>
      <c r="O873" s="170"/>
    </row>
    <row r="874" spans="1:15" ht="12.75">
      <c r="A874" s="177"/>
      <c r="B874" s="179"/>
      <c r="C874" s="229" t="s">
        <v>211</v>
      </c>
      <c r="D874" s="230"/>
      <c r="E874" s="180">
        <v>0</v>
      </c>
      <c r="F874" s="181"/>
      <c r="G874" s="182"/>
      <c r="M874" s="178" t="s">
        <v>211</v>
      </c>
      <c r="O874" s="170"/>
    </row>
    <row r="875" spans="1:15" ht="12.75">
      <c r="A875" s="177"/>
      <c r="B875" s="179"/>
      <c r="C875" s="229" t="s">
        <v>876</v>
      </c>
      <c r="D875" s="230"/>
      <c r="E875" s="180">
        <v>2</v>
      </c>
      <c r="F875" s="181"/>
      <c r="G875" s="182"/>
      <c r="M875" s="178" t="s">
        <v>876</v>
      </c>
      <c r="O875" s="170"/>
    </row>
    <row r="876" spans="1:104" ht="22.5">
      <c r="A876" s="171">
        <v>184</v>
      </c>
      <c r="B876" s="205" t="s">
        <v>877</v>
      </c>
      <c r="C876" s="206" t="s">
        <v>878</v>
      </c>
      <c r="D876" s="207" t="s">
        <v>75</v>
      </c>
      <c r="E876" s="175">
        <v>1</v>
      </c>
      <c r="F876" s="175">
        <v>0</v>
      </c>
      <c r="G876" s="176">
        <f>E876*F876</f>
        <v>0</v>
      </c>
      <c r="O876" s="170">
        <v>2</v>
      </c>
      <c r="AA876" s="146">
        <v>3</v>
      </c>
      <c r="AB876" s="146">
        <v>7</v>
      </c>
      <c r="AC876" s="146" t="s">
        <v>877</v>
      </c>
      <c r="AZ876" s="146">
        <v>2</v>
      </c>
      <c r="BA876" s="146">
        <f>IF(AZ876=1,G876,0)</f>
        <v>0</v>
      </c>
      <c r="BB876" s="146">
        <f>IF(AZ876=2,G876,0)</f>
        <v>0</v>
      </c>
      <c r="BC876" s="146">
        <f>IF(AZ876=3,G876,0)</f>
        <v>0</v>
      </c>
      <c r="BD876" s="146">
        <f>IF(AZ876=4,G876,0)</f>
        <v>0</v>
      </c>
      <c r="BE876" s="146">
        <f>IF(AZ876=5,G876,0)</f>
        <v>0</v>
      </c>
      <c r="CA876" s="170">
        <v>3</v>
      </c>
      <c r="CB876" s="170">
        <v>7</v>
      </c>
      <c r="CZ876" s="146">
        <v>0</v>
      </c>
    </row>
    <row r="877" spans="1:15" ht="12.75">
      <c r="A877" s="177"/>
      <c r="B877" s="179"/>
      <c r="C877" s="229" t="s">
        <v>879</v>
      </c>
      <c r="D877" s="230"/>
      <c r="E877" s="180">
        <v>0</v>
      </c>
      <c r="F877" s="181"/>
      <c r="G877" s="182"/>
      <c r="M877" s="178" t="s">
        <v>879</v>
      </c>
      <c r="O877" s="170"/>
    </row>
    <row r="878" spans="1:15" ht="12.75">
      <c r="A878" s="177"/>
      <c r="B878" s="179"/>
      <c r="C878" s="229" t="s">
        <v>880</v>
      </c>
      <c r="D878" s="230"/>
      <c r="E878" s="180">
        <v>0</v>
      </c>
      <c r="F878" s="181"/>
      <c r="G878" s="182"/>
      <c r="M878" s="178" t="s">
        <v>880</v>
      </c>
      <c r="O878" s="170"/>
    </row>
    <row r="879" spans="1:15" ht="12.75">
      <c r="A879" s="177"/>
      <c r="B879" s="179"/>
      <c r="C879" s="229" t="s">
        <v>847</v>
      </c>
      <c r="D879" s="230"/>
      <c r="E879" s="180">
        <v>0</v>
      </c>
      <c r="F879" s="181"/>
      <c r="G879" s="182"/>
      <c r="M879" s="178" t="s">
        <v>847</v>
      </c>
      <c r="O879" s="170"/>
    </row>
    <row r="880" spans="1:15" ht="12.75">
      <c r="A880" s="177"/>
      <c r="B880" s="179"/>
      <c r="C880" s="229" t="s">
        <v>881</v>
      </c>
      <c r="D880" s="230"/>
      <c r="E880" s="180">
        <v>0</v>
      </c>
      <c r="F880" s="181"/>
      <c r="G880" s="182"/>
      <c r="M880" s="178" t="s">
        <v>881</v>
      </c>
      <c r="O880" s="170"/>
    </row>
    <row r="881" spans="1:15" ht="12.75">
      <c r="A881" s="177"/>
      <c r="B881" s="179"/>
      <c r="C881" s="229" t="s">
        <v>855</v>
      </c>
      <c r="D881" s="230"/>
      <c r="E881" s="180">
        <v>0</v>
      </c>
      <c r="F881" s="181"/>
      <c r="G881" s="182"/>
      <c r="M881" s="178" t="s">
        <v>855</v>
      </c>
      <c r="O881" s="170"/>
    </row>
    <row r="882" spans="1:15" ht="12.75">
      <c r="A882" s="177"/>
      <c r="B882" s="179"/>
      <c r="C882" s="229" t="s">
        <v>856</v>
      </c>
      <c r="D882" s="230"/>
      <c r="E882" s="180">
        <v>0</v>
      </c>
      <c r="F882" s="181"/>
      <c r="G882" s="182"/>
      <c r="M882" s="178" t="s">
        <v>856</v>
      </c>
      <c r="O882" s="170"/>
    </row>
    <row r="883" spans="1:15" ht="22.5">
      <c r="A883" s="177"/>
      <c r="B883" s="179"/>
      <c r="C883" s="229" t="s">
        <v>857</v>
      </c>
      <c r="D883" s="230"/>
      <c r="E883" s="180">
        <v>0</v>
      </c>
      <c r="F883" s="181"/>
      <c r="G883" s="182"/>
      <c r="M883" s="178" t="s">
        <v>857</v>
      </c>
      <c r="O883" s="170"/>
    </row>
    <row r="884" spans="1:15" ht="12.75">
      <c r="A884" s="177"/>
      <c r="B884" s="179"/>
      <c r="C884" s="229" t="s">
        <v>858</v>
      </c>
      <c r="D884" s="230"/>
      <c r="E884" s="180">
        <v>0</v>
      </c>
      <c r="F884" s="181"/>
      <c r="G884" s="182"/>
      <c r="M884" s="178" t="s">
        <v>858</v>
      </c>
      <c r="O884" s="170"/>
    </row>
    <row r="885" spans="1:15" ht="12.75">
      <c r="A885" s="177"/>
      <c r="B885" s="179"/>
      <c r="C885" s="229" t="s">
        <v>859</v>
      </c>
      <c r="D885" s="230"/>
      <c r="E885" s="180">
        <v>0</v>
      </c>
      <c r="F885" s="181"/>
      <c r="G885" s="182"/>
      <c r="M885" s="178" t="s">
        <v>859</v>
      </c>
      <c r="O885" s="170"/>
    </row>
    <row r="886" spans="1:15" ht="12.75">
      <c r="A886" s="177"/>
      <c r="B886" s="179"/>
      <c r="C886" s="229" t="s">
        <v>860</v>
      </c>
      <c r="D886" s="230"/>
      <c r="E886" s="180">
        <v>0</v>
      </c>
      <c r="F886" s="181"/>
      <c r="G886" s="182"/>
      <c r="M886" s="178" t="s">
        <v>860</v>
      </c>
      <c r="O886" s="170"/>
    </row>
    <row r="887" spans="1:15" ht="12.75">
      <c r="A887" s="177"/>
      <c r="B887" s="179"/>
      <c r="C887" s="229" t="s">
        <v>861</v>
      </c>
      <c r="D887" s="230"/>
      <c r="E887" s="180">
        <v>0</v>
      </c>
      <c r="F887" s="181"/>
      <c r="G887" s="182"/>
      <c r="M887" s="178" t="s">
        <v>861</v>
      </c>
      <c r="O887" s="170"/>
    </row>
    <row r="888" spans="1:15" ht="12.75">
      <c r="A888" s="177"/>
      <c r="B888" s="179"/>
      <c r="C888" s="229" t="s">
        <v>862</v>
      </c>
      <c r="D888" s="230"/>
      <c r="E888" s="180">
        <v>0</v>
      </c>
      <c r="F888" s="181"/>
      <c r="G888" s="182"/>
      <c r="M888" s="178" t="s">
        <v>862</v>
      </c>
      <c r="O888" s="170"/>
    </row>
    <row r="889" spans="1:15" ht="12.75">
      <c r="A889" s="177"/>
      <c r="B889" s="179"/>
      <c r="C889" s="229" t="s">
        <v>211</v>
      </c>
      <c r="D889" s="230"/>
      <c r="E889" s="180">
        <v>0</v>
      </c>
      <c r="F889" s="181"/>
      <c r="G889" s="182"/>
      <c r="M889" s="178" t="s">
        <v>211</v>
      </c>
      <c r="O889" s="170"/>
    </row>
    <row r="890" spans="1:15" ht="12.75">
      <c r="A890" s="177"/>
      <c r="B890" s="179"/>
      <c r="C890" s="229" t="s">
        <v>882</v>
      </c>
      <c r="D890" s="230"/>
      <c r="E890" s="180">
        <v>1</v>
      </c>
      <c r="F890" s="181"/>
      <c r="G890" s="182"/>
      <c r="M890" s="178" t="s">
        <v>882</v>
      </c>
      <c r="O890" s="170"/>
    </row>
    <row r="891" spans="1:104" ht="22.5">
      <c r="A891" s="171">
        <v>185</v>
      </c>
      <c r="B891" s="205" t="s">
        <v>883</v>
      </c>
      <c r="C891" s="206" t="s">
        <v>884</v>
      </c>
      <c r="D891" s="207" t="s">
        <v>75</v>
      </c>
      <c r="E891" s="175">
        <v>1</v>
      </c>
      <c r="F891" s="175">
        <v>0</v>
      </c>
      <c r="G891" s="176">
        <f>E891*F891</f>
        <v>0</v>
      </c>
      <c r="O891" s="170">
        <v>2</v>
      </c>
      <c r="AA891" s="146">
        <v>3</v>
      </c>
      <c r="AB891" s="146">
        <v>7</v>
      </c>
      <c r="AC891" s="146" t="s">
        <v>883</v>
      </c>
      <c r="AZ891" s="146">
        <v>2</v>
      </c>
      <c r="BA891" s="146">
        <f>IF(AZ891=1,G891,0)</f>
        <v>0</v>
      </c>
      <c r="BB891" s="146">
        <f>IF(AZ891=2,G891,0)</f>
        <v>0</v>
      </c>
      <c r="BC891" s="146">
        <f>IF(AZ891=3,G891,0)</f>
        <v>0</v>
      </c>
      <c r="BD891" s="146">
        <f>IF(AZ891=4,G891,0)</f>
        <v>0</v>
      </c>
      <c r="BE891" s="146">
        <f>IF(AZ891=5,G891,0)</f>
        <v>0</v>
      </c>
      <c r="CA891" s="170">
        <v>3</v>
      </c>
      <c r="CB891" s="170">
        <v>7</v>
      </c>
      <c r="CZ891" s="146">
        <v>0</v>
      </c>
    </row>
    <row r="892" spans="1:15" ht="12.75">
      <c r="A892" s="177"/>
      <c r="B892" s="179"/>
      <c r="C892" s="229" t="s">
        <v>885</v>
      </c>
      <c r="D892" s="230"/>
      <c r="E892" s="180">
        <v>0</v>
      </c>
      <c r="F892" s="181"/>
      <c r="G892" s="182"/>
      <c r="M892" s="178" t="s">
        <v>885</v>
      </c>
      <c r="O892" s="170"/>
    </row>
    <row r="893" spans="1:15" ht="12.75">
      <c r="A893" s="177"/>
      <c r="B893" s="179"/>
      <c r="C893" s="229" t="s">
        <v>880</v>
      </c>
      <c r="D893" s="230"/>
      <c r="E893" s="180">
        <v>0</v>
      </c>
      <c r="F893" s="181"/>
      <c r="G893" s="182"/>
      <c r="M893" s="178" t="s">
        <v>880</v>
      </c>
      <c r="O893" s="170"/>
    </row>
    <row r="894" spans="1:15" ht="12.75">
      <c r="A894" s="177"/>
      <c r="B894" s="179"/>
      <c r="C894" s="229" t="s">
        <v>886</v>
      </c>
      <c r="D894" s="230"/>
      <c r="E894" s="180">
        <v>0</v>
      </c>
      <c r="F894" s="181"/>
      <c r="G894" s="182"/>
      <c r="M894" s="178" t="s">
        <v>886</v>
      </c>
      <c r="O894" s="170"/>
    </row>
    <row r="895" spans="1:15" ht="12.75">
      <c r="A895" s="177"/>
      <c r="B895" s="179"/>
      <c r="C895" s="229" t="s">
        <v>887</v>
      </c>
      <c r="D895" s="230"/>
      <c r="E895" s="180">
        <v>0</v>
      </c>
      <c r="F895" s="181"/>
      <c r="G895" s="182"/>
      <c r="M895" s="178" t="s">
        <v>887</v>
      </c>
      <c r="O895" s="170"/>
    </row>
    <row r="896" spans="1:15" ht="12.75">
      <c r="A896" s="177"/>
      <c r="B896" s="179"/>
      <c r="C896" s="229" t="s">
        <v>859</v>
      </c>
      <c r="D896" s="230"/>
      <c r="E896" s="180">
        <v>0</v>
      </c>
      <c r="F896" s="181"/>
      <c r="G896" s="182"/>
      <c r="M896" s="178" t="s">
        <v>859</v>
      </c>
      <c r="O896" s="170"/>
    </row>
    <row r="897" spans="1:15" ht="12.75">
      <c r="A897" s="177"/>
      <c r="B897" s="179"/>
      <c r="C897" s="229" t="s">
        <v>860</v>
      </c>
      <c r="D897" s="230"/>
      <c r="E897" s="180">
        <v>0</v>
      </c>
      <c r="F897" s="181"/>
      <c r="G897" s="182"/>
      <c r="M897" s="178" t="s">
        <v>860</v>
      </c>
      <c r="O897" s="170"/>
    </row>
    <row r="898" spans="1:15" ht="12.75">
      <c r="A898" s="177"/>
      <c r="B898" s="179"/>
      <c r="C898" s="229" t="s">
        <v>861</v>
      </c>
      <c r="D898" s="230"/>
      <c r="E898" s="180">
        <v>0</v>
      </c>
      <c r="F898" s="181"/>
      <c r="G898" s="182"/>
      <c r="M898" s="178" t="s">
        <v>861</v>
      </c>
      <c r="O898" s="170"/>
    </row>
    <row r="899" spans="1:15" ht="12.75">
      <c r="A899" s="177"/>
      <c r="B899" s="179"/>
      <c r="C899" s="229" t="s">
        <v>862</v>
      </c>
      <c r="D899" s="230"/>
      <c r="E899" s="180">
        <v>0</v>
      </c>
      <c r="F899" s="181"/>
      <c r="G899" s="182"/>
      <c r="M899" s="178" t="s">
        <v>862</v>
      </c>
      <c r="O899" s="170"/>
    </row>
    <row r="900" spans="1:15" ht="12.75">
      <c r="A900" s="177"/>
      <c r="B900" s="179"/>
      <c r="C900" s="229" t="s">
        <v>211</v>
      </c>
      <c r="D900" s="230"/>
      <c r="E900" s="180">
        <v>0</v>
      </c>
      <c r="F900" s="181"/>
      <c r="G900" s="182"/>
      <c r="M900" s="178" t="s">
        <v>211</v>
      </c>
      <c r="O900" s="170"/>
    </row>
    <row r="901" spans="1:15" ht="12.75">
      <c r="A901" s="177"/>
      <c r="B901" s="179"/>
      <c r="C901" s="229" t="s">
        <v>888</v>
      </c>
      <c r="D901" s="230"/>
      <c r="E901" s="180">
        <v>1</v>
      </c>
      <c r="F901" s="181"/>
      <c r="G901" s="182"/>
      <c r="M901" s="178" t="s">
        <v>888</v>
      </c>
      <c r="O901" s="170"/>
    </row>
    <row r="902" spans="1:104" ht="22.5">
      <c r="A902" s="171">
        <v>186</v>
      </c>
      <c r="B902" s="205" t="s">
        <v>889</v>
      </c>
      <c r="C902" s="206" t="s">
        <v>890</v>
      </c>
      <c r="D902" s="207" t="s">
        <v>75</v>
      </c>
      <c r="E902" s="175">
        <v>1</v>
      </c>
      <c r="F902" s="175">
        <v>0</v>
      </c>
      <c r="G902" s="176">
        <f>E902*F902</f>
        <v>0</v>
      </c>
      <c r="O902" s="170">
        <v>2</v>
      </c>
      <c r="AA902" s="146">
        <v>3</v>
      </c>
      <c r="AB902" s="146">
        <v>7</v>
      </c>
      <c r="AC902" s="146" t="s">
        <v>889</v>
      </c>
      <c r="AZ902" s="146">
        <v>2</v>
      </c>
      <c r="BA902" s="146">
        <f>IF(AZ902=1,G902,0)</f>
        <v>0</v>
      </c>
      <c r="BB902" s="146">
        <f>IF(AZ902=2,G902,0)</f>
        <v>0</v>
      </c>
      <c r="BC902" s="146">
        <f>IF(AZ902=3,G902,0)</f>
        <v>0</v>
      </c>
      <c r="BD902" s="146">
        <f>IF(AZ902=4,G902,0)</f>
        <v>0</v>
      </c>
      <c r="BE902" s="146">
        <f>IF(AZ902=5,G902,0)</f>
        <v>0</v>
      </c>
      <c r="CA902" s="170">
        <v>3</v>
      </c>
      <c r="CB902" s="170">
        <v>7</v>
      </c>
      <c r="CZ902" s="146">
        <v>0</v>
      </c>
    </row>
    <row r="903" spans="1:15" ht="12.75">
      <c r="A903" s="177"/>
      <c r="B903" s="179"/>
      <c r="C903" s="229" t="s">
        <v>891</v>
      </c>
      <c r="D903" s="230"/>
      <c r="E903" s="180">
        <v>0</v>
      </c>
      <c r="F903" s="181"/>
      <c r="G903" s="182"/>
      <c r="M903" s="178" t="s">
        <v>891</v>
      </c>
      <c r="O903" s="170"/>
    </row>
    <row r="904" spans="1:15" ht="12.75">
      <c r="A904" s="177"/>
      <c r="B904" s="179"/>
      <c r="C904" s="229" t="s">
        <v>892</v>
      </c>
      <c r="D904" s="230"/>
      <c r="E904" s="180">
        <v>0</v>
      </c>
      <c r="F904" s="181"/>
      <c r="G904" s="182"/>
      <c r="M904" s="178" t="s">
        <v>892</v>
      </c>
      <c r="O904" s="170"/>
    </row>
    <row r="905" spans="1:15" ht="12.75">
      <c r="A905" s="177"/>
      <c r="B905" s="179"/>
      <c r="C905" s="229" t="s">
        <v>893</v>
      </c>
      <c r="D905" s="230"/>
      <c r="E905" s="180">
        <v>0</v>
      </c>
      <c r="F905" s="181"/>
      <c r="G905" s="182"/>
      <c r="M905" s="178" t="s">
        <v>893</v>
      </c>
      <c r="O905" s="170"/>
    </row>
    <row r="906" spans="1:15" ht="12.75">
      <c r="A906" s="177"/>
      <c r="B906" s="179"/>
      <c r="C906" s="229" t="s">
        <v>887</v>
      </c>
      <c r="D906" s="230"/>
      <c r="E906" s="180">
        <v>0</v>
      </c>
      <c r="F906" s="181"/>
      <c r="G906" s="182"/>
      <c r="M906" s="178" t="s">
        <v>887</v>
      </c>
      <c r="O906" s="170"/>
    </row>
    <row r="907" spans="1:15" ht="12.75">
      <c r="A907" s="177"/>
      <c r="B907" s="179"/>
      <c r="C907" s="229" t="s">
        <v>859</v>
      </c>
      <c r="D907" s="230"/>
      <c r="E907" s="180">
        <v>0</v>
      </c>
      <c r="F907" s="181"/>
      <c r="G907" s="182"/>
      <c r="M907" s="178" t="s">
        <v>859</v>
      </c>
      <c r="O907" s="170"/>
    </row>
    <row r="908" spans="1:15" ht="12.75">
      <c r="A908" s="177"/>
      <c r="B908" s="179"/>
      <c r="C908" s="229" t="s">
        <v>860</v>
      </c>
      <c r="D908" s="230"/>
      <c r="E908" s="180">
        <v>0</v>
      </c>
      <c r="F908" s="181"/>
      <c r="G908" s="182"/>
      <c r="M908" s="178" t="s">
        <v>860</v>
      </c>
      <c r="O908" s="170"/>
    </row>
    <row r="909" spans="1:15" ht="12.75">
      <c r="A909" s="177"/>
      <c r="B909" s="179"/>
      <c r="C909" s="229" t="s">
        <v>861</v>
      </c>
      <c r="D909" s="230"/>
      <c r="E909" s="180">
        <v>0</v>
      </c>
      <c r="F909" s="181"/>
      <c r="G909" s="182"/>
      <c r="M909" s="178" t="s">
        <v>861</v>
      </c>
      <c r="O909" s="170"/>
    </row>
    <row r="910" spans="1:15" ht="12.75">
      <c r="A910" s="177"/>
      <c r="B910" s="179"/>
      <c r="C910" s="229" t="s">
        <v>894</v>
      </c>
      <c r="D910" s="230"/>
      <c r="E910" s="180">
        <v>0</v>
      </c>
      <c r="F910" s="181"/>
      <c r="G910" s="182"/>
      <c r="M910" s="178" t="s">
        <v>894</v>
      </c>
      <c r="O910" s="170"/>
    </row>
    <row r="911" spans="1:15" ht="12.75">
      <c r="A911" s="177"/>
      <c r="B911" s="179"/>
      <c r="C911" s="229" t="s">
        <v>895</v>
      </c>
      <c r="D911" s="230"/>
      <c r="E911" s="180">
        <v>0</v>
      </c>
      <c r="F911" s="181"/>
      <c r="G911" s="182"/>
      <c r="M911" s="178" t="s">
        <v>895</v>
      </c>
      <c r="O911" s="170"/>
    </row>
    <row r="912" spans="1:15" ht="12.75">
      <c r="A912" s="177"/>
      <c r="B912" s="179"/>
      <c r="C912" s="229" t="s">
        <v>211</v>
      </c>
      <c r="D912" s="230"/>
      <c r="E912" s="180">
        <v>0</v>
      </c>
      <c r="F912" s="181"/>
      <c r="G912" s="182"/>
      <c r="M912" s="178" t="s">
        <v>211</v>
      </c>
      <c r="O912" s="170"/>
    </row>
    <row r="913" spans="1:15" ht="12.75">
      <c r="A913" s="177"/>
      <c r="B913" s="179"/>
      <c r="C913" s="229" t="s">
        <v>896</v>
      </c>
      <c r="D913" s="230"/>
      <c r="E913" s="180">
        <v>1</v>
      </c>
      <c r="F913" s="181"/>
      <c r="G913" s="182"/>
      <c r="M913" s="178" t="s">
        <v>896</v>
      </c>
      <c r="O913" s="170"/>
    </row>
    <row r="914" spans="1:104" ht="12.75">
      <c r="A914" s="171">
        <v>187</v>
      </c>
      <c r="B914" s="172" t="s">
        <v>897</v>
      </c>
      <c r="C914" s="173" t="s">
        <v>898</v>
      </c>
      <c r="D914" s="174" t="s">
        <v>75</v>
      </c>
      <c r="E914" s="175">
        <v>1</v>
      </c>
      <c r="F914" s="175">
        <v>0</v>
      </c>
      <c r="G914" s="176">
        <f>E914*F914</f>
        <v>0</v>
      </c>
      <c r="O914" s="170">
        <v>2</v>
      </c>
      <c r="AA914" s="146">
        <v>12</v>
      </c>
      <c r="AB914" s="146">
        <v>0</v>
      </c>
      <c r="AC914" s="146">
        <v>185</v>
      </c>
      <c r="AZ914" s="146">
        <v>2</v>
      </c>
      <c r="BA914" s="146">
        <f>IF(AZ914=1,G914,0)</f>
        <v>0</v>
      </c>
      <c r="BB914" s="146">
        <f>IF(AZ914=2,G914,0)</f>
        <v>0</v>
      </c>
      <c r="BC914" s="146">
        <f>IF(AZ914=3,G914,0)</f>
        <v>0</v>
      </c>
      <c r="BD914" s="146">
        <f>IF(AZ914=4,G914,0)</f>
        <v>0</v>
      </c>
      <c r="BE914" s="146">
        <f>IF(AZ914=5,G914,0)</f>
        <v>0</v>
      </c>
      <c r="CA914" s="170">
        <v>12</v>
      </c>
      <c r="CB914" s="170">
        <v>0</v>
      </c>
      <c r="CZ914" s="146">
        <v>0</v>
      </c>
    </row>
    <row r="915" spans="1:15" ht="12.75">
      <c r="A915" s="177"/>
      <c r="B915" s="179"/>
      <c r="C915" s="229" t="s">
        <v>891</v>
      </c>
      <c r="D915" s="230"/>
      <c r="E915" s="180">
        <v>0</v>
      </c>
      <c r="F915" s="181"/>
      <c r="G915" s="182"/>
      <c r="M915" s="178" t="s">
        <v>891</v>
      </c>
      <c r="O915" s="170"/>
    </row>
    <row r="916" spans="1:15" ht="12.75">
      <c r="A916" s="177"/>
      <c r="B916" s="179"/>
      <c r="C916" s="229" t="s">
        <v>899</v>
      </c>
      <c r="D916" s="230"/>
      <c r="E916" s="180">
        <v>0</v>
      </c>
      <c r="F916" s="181"/>
      <c r="G916" s="182"/>
      <c r="M916" s="178" t="s">
        <v>899</v>
      </c>
      <c r="O916" s="170"/>
    </row>
    <row r="917" spans="1:15" ht="12.75">
      <c r="A917" s="177"/>
      <c r="B917" s="179"/>
      <c r="C917" s="229" t="s">
        <v>211</v>
      </c>
      <c r="D917" s="230"/>
      <c r="E917" s="180">
        <v>0</v>
      </c>
      <c r="F917" s="181"/>
      <c r="G917" s="182"/>
      <c r="M917" s="178" t="s">
        <v>211</v>
      </c>
      <c r="O917" s="170"/>
    </row>
    <row r="918" spans="1:15" ht="12.75">
      <c r="A918" s="177"/>
      <c r="B918" s="179"/>
      <c r="C918" s="229" t="s">
        <v>896</v>
      </c>
      <c r="D918" s="230"/>
      <c r="E918" s="180">
        <v>1</v>
      </c>
      <c r="F918" s="181"/>
      <c r="G918" s="182"/>
      <c r="M918" s="178" t="s">
        <v>896</v>
      </c>
      <c r="O918" s="170"/>
    </row>
    <row r="919" spans="1:104" ht="12.75">
      <c r="A919" s="171">
        <v>188</v>
      </c>
      <c r="B919" s="172" t="s">
        <v>900</v>
      </c>
      <c r="C919" s="173" t="s">
        <v>901</v>
      </c>
      <c r="D919" s="174" t="s">
        <v>441</v>
      </c>
      <c r="E919" s="175">
        <v>0</v>
      </c>
      <c r="F919" s="175">
        <v>0</v>
      </c>
      <c r="G919" s="176">
        <f>E919*F919</f>
        <v>0</v>
      </c>
      <c r="O919" s="170">
        <v>2</v>
      </c>
      <c r="AA919" s="146">
        <v>12</v>
      </c>
      <c r="AB919" s="146">
        <v>0</v>
      </c>
      <c r="AC919" s="146">
        <v>186</v>
      </c>
      <c r="AZ919" s="146">
        <v>2</v>
      </c>
      <c r="BA919" s="146">
        <f>IF(AZ919=1,G919,0)</f>
        <v>0</v>
      </c>
      <c r="BB919" s="146">
        <f>IF(AZ919=2,G919,0)</f>
        <v>0</v>
      </c>
      <c r="BC919" s="146">
        <f>IF(AZ919=3,G919,0)</f>
        <v>0</v>
      </c>
      <c r="BD919" s="146">
        <f>IF(AZ919=4,G919,0)</f>
        <v>0</v>
      </c>
      <c r="BE919" s="146">
        <f>IF(AZ919=5,G919,0)</f>
        <v>0</v>
      </c>
      <c r="CA919" s="170">
        <v>12</v>
      </c>
      <c r="CB919" s="170">
        <v>0</v>
      </c>
      <c r="CZ919" s="146">
        <v>0</v>
      </c>
    </row>
    <row r="920" spans="1:104" ht="12.75">
      <c r="A920" s="171">
        <v>189</v>
      </c>
      <c r="B920" s="172" t="s">
        <v>902</v>
      </c>
      <c r="C920" s="173" t="s">
        <v>903</v>
      </c>
      <c r="D920" s="174" t="s">
        <v>61</v>
      </c>
      <c r="E920" s="175">
        <v>0</v>
      </c>
      <c r="F920" s="175">
        <v>0</v>
      </c>
      <c r="G920" s="176">
        <f>E920*F920</f>
        <v>0</v>
      </c>
      <c r="O920" s="170">
        <v>2</v>
      </c>
      <c r="AA920" s="146">
        <v>1</v>
      </c>
      <c r="AB920" s="146">
        <v>7</v>
      </c>
      <c r="AC920" s="146">
        <v>7</v>
      </c>
      <c r="AZ920" s="146">
        <v>2</v>
      </c>
      <c r="BA920" s="146">
        <f>IF(AZ920=1,G920,0)</f>
        <v>0</v>
      </c>
      <c r="BB920" s="146">
        <f>IF(AZ920=2,G920,0)</f>
        <v>0</v>
      </c>
      <c r="BC920" s="146">
        <f>IF(AZ920=3,G920,0)</f>
        <v>0</v>
      </c>
      <c r="BD920" s="146">
        <f>IF(AZ920=4,G920,0)</f>
        <v>0</v>
      </c>
      <c r="BE920" s="146">
        <f>IF(AZ920=5,G920,0)</f>
        <v>0</v>
      </c>
      <c r="CA920" s="170">
        <v>1</v>
      </c>
      <c r="CB920" s="170">
        <v>7</v>
      </c>
      <c r="CZ920" s="146">
        <v>0</v>
      </c>
    </row>
    <row r="921" spans="1:57" ht="12.75">
      <c r="A921" s="183"/>
      <c r="B921" s="184" t="s">
        <v>76</v>
      </c>
      <c r="C921" s="185" t="str">
        <f>CONCATENATE(B811," ",C811)</f>
        <v>769 Otvorové prvky z plastu</v>
      </c>
      <c r="D921" s="186"/>
      <c r="E921" s="187"/>
      <c r="F921" s="188"/>
      <c r="G921" s="189">
        <f>SUM(G811:G920)</f>
        <v>0</v>
      </c>
      <c r="O921" s="170">
        <v>4</v>
      </c>
      <c r="BA921" s="190">
        <f>SUM(BA811:BA920)</f>
        <v>0</v>
      </c>
      <c r="BB921" s="190">
        <f>SUM(BB811:BB920)</f>
        <v>0</v>
      </c>
      <c r="BC921" s="190">
        <f>SUM(BC811:BC920)</f>
        <v>0</v>
      </c>
      <c r="BD921" s="190">
        <f>SUM(BD811:BD920)</f>
        <v>0</v>
      </c>
      <c r="BE921" s="190">
        <f>SUM(BE811:BE920)</f>
        <v>0</v>
      </c>
    </row>
    <row r="922" spans="1:15" ht="12.75">
      <c r="A922" s="163" t="s">
        <v>72</v>
      </c>
      <c r="B922" s="164" t="s">
        <v>904</v>
      </c>
      <c r="C922" s="165" t="s">
        <v>905</v>
      </c>
      <c r="D922" s="166"/>
      <c r="E922" s="167"/>
      <c r="F922" s="167"/>
      <c r="G922" s="168"/>
      <c r="H922" s="169"/>
      <c r="I922" s="169"/>
      <c r="O922" s="170">
        <v>1</v>
      </c>
    </row>
    <row r="923" spans="1:104" ht="12.75">
      <c r="A923" s="171">
        <v>190</v>
      </c>
      <c r="B923" s="172" t="s">
        <v>906</v>
      </c>
      <c r="C923" s="173" t="s">
        <v>907</v>
      </c>
      <c r="D923" s="174" t="s">
        <v>95</v>
      </c>
      <c r="E923" s="175">
        <v>2.68</v>
      </c>
      <c r="F923" s="175">
        <v>0</v>
      </c>
      <c r="G923" s="176">
        <f>E923*F923</f>
        <v>0</v>
      </c>
      <c r="O923" s="170">
        <v>2</v>
      </c>
      <c r="AA923" s="146">
        <v>1</v>
      </c>
      <c r="AB923" s="146">
        <v>7</v>
      </c>
      <c r="AC923" s="146">
        <v>7</v>
      </c>
      <c r="AZ923" s="146">
        <v>2</v>
      </c>
      <c r="BA923" s="146">
        <f>IF(AZ923=1,G923,0)</f>
        <v>0</v>
      </c>
      <c r="BB923" s="146">
        <f>IF(AZ923=2,G923,0)</f>
        <v>0</v>
      </c>
      <c r="BC923" s="146">
        <f>IF(AZ923=3,G923,0)</f>
        <v>0</v>
      </c>
      <c r="BD923" s="146">
        <f>IF(AZ923=4,G923,0)</f>
        <v>0</v>
      </c>
      <c r="BE923" s="146">
        <f>IF(AZ923=5,G923,0)</f>
        <v>0</v>
      </c>
      <c r="CA923" s="170">
        <v>1</v>
      </c>
      <c r="CB923" s="170">
        <v>7</v>
      </c>
      <c r="CZ923" s="146">
        <v>0</v>
      </c>
    </row>
    <row r="924" spans="1:15" ht="12.75">
      <c r="A924" s="177"/>
      <c r="B924" s="179"/>
      <c r="C924" s="229" t="s">
        <v>437</v>
      </c>
      <c r="D924" s="230"/>
      <c r="E924" s="180">
        <v>0</v>
      </c>
      <c r="F924" s="181"/>
      <c r="G924" s="182"/>
      <c r="M924" s="178" t="s">
        <v>437</v>
      </c>
      <c r="O924" s="170"/>
    </row>
    <row r="925" spans="1:15" ht="12.75">
      <c r="A925" s="177"/>
      <c r="B925" s="179"/>
      <c r="C925" s="229" t="s">
        <v>908</v>
      </c>
      <c r="D925" s="230"/>
      <c r="E925" s="180">
        <v>2.68</v>
      </c>
      <c r="F925" s="181"/>
      <c r="G925" s="182"/>
      <c r="M925" s="178" t="s">
        <v>908</v>
      </c>
      <c r="O925" s="170"/>
    </row>
    <row r="926" spans="1:104" ht="12.75">
      <c r="A926" s="171">
        <v>191</v>
      </c>
      <c r="B926" s="172" t="s">
        <v>909</v>
      </c>
      <c r="C926" s="173" t="s">
        <v>910</v>
      </c>
      <c r="D926" s="174" t="s">
        <v>95</v>
      </c>
      <c r="E926" s="175">
        <v>2.68</v>
      </c>
      <c r="F926" s="175">
        <v>0</v>
      </c>
      <c r="G926" s="176">
        <f>E926*F926</f>
        <v>0</v>
      </c>
      <c r="O926" s="170">
        <v>2</v>
      </c>
      <c r="AA926" s="146">
        <v>1</v>
      </c>
      <c r="AB926" s="146">
        <v>7</v>
      </c>
      <c r="AC926" s="146">
        <v>7</v>
      </c>
      <c r="AZ926" s="146">
        <v>2</v>
      </c>
      <c r="BA926" s="146">
        <f>IF(AZ926=1,G926,0)</f>
        <v>0</v>
      </c>
      <c r="BB926" s="146">
        <f>IF(AZ926=2,G926,0)</f>
        <v>0</v>
      </c>
      <c r="BC926" s="146">
        <f>IF(AZ926=3,G926,0)</f>
        <v>0</v>
      </c>
      <c r="BD926" s="146">
        <f>IF(AZ926=4,G926,0)</f>
        <v>0</v>
      </c>
      <c r="BE926" s="146">
        <f>IF(AZ926=5,G926,0)</f>
        <v>0</v>
      </c>
      <c r="CA926" s="170">
        <v>1</v>
      </c>
      <c r="CB926" s="170">
        <v>7</v>
      </c>
      <c r="CZ926" s="146">
        <v>0</v>
      </c>
    </row>
    <row r="927" spans="1:15" ht="12.75">
      <c r="A927" s="177"/>
      <c r="B927" s="179"/>
      <c r="C927" s="229" t="s">
        <v>437</v>
      </c>
      <c r="D927" s="230"/>
      <c r="E927" s="180">
        <v>0</v>
      </c>
      <c r="F927" s="181"/>
      <c r="G927" s="182"/>
      <c r="M927" s="178" t="s">
        <v>437</v>
      </c>
      <c r="O927" s="170"/>
    </row>
    <row r="928" spans="1:15" ht="12.75">
      <c r="A928" s="177"/>
      <c r="B928" s="179"/>
      <c r="C928" s="229" t="s">
        <v>908</v>
      </c>
      <c r="D928" s="230"/>
      <c r="E928" s="180">
        <v>2.68</v>
      </c>
      <c r="F928" s="181"/>
      <c r="G928" s="182"/>
      <c r="M928" s="178" t="s">
        <v>908</v>
      </c>
      <c r="O928" s="170"/>
    </row>
    <row r="929" spans="1:57" ht="12.75">
      <c r="A929" s="183"/>
      <c r="B929" s="184" t="s">
        <v>76</v>
      </c>
      <c r="C929" s="185" t="str">
        <f>CONCATENATE(B922," ",C922)</f>
        <v>783 Nátěry</v>
      </c>
      <c r="D929" s="186"/>
      <c r="E929" s="187"/>
      <c r="F929" s="188"/>
      <c r="G929" s="189">
        <f>SUM(G922:G928)</f>
        <v>0</v>
      </c>
      <c r="O929" s="170">
        <v>4</v>
      </c>
      <c r="BA929" s="190">
        <f>SUM(BA922:BA928)</f>
        <v>0</v>
      </c>
      <c r="BB929" s="190">
        <f>SUM(BB922:BB928)</f>
        <v>0</v>
      </c>
      <c r="BC929" s="190">
        <f>SUM(BC922:BC928)</f>
        <v>0</v>
      </c>
      <c r="BD929" s="190">
        <f>SUM(BD922:BD928)</f>
        <v>0</v>
      </c>
      <c r="BE929" s="190">
        <f>SUM(BE922:BE928)</f>
        <v>0</v>
      </c>
    </row>
    <row r="930" spans="1:15" ht="12.75">
      <c r="A930" s="163" t="s">
        <v>72</v>
      </c>
      <c r="B930" s="164" t="s">
        <v>911</v>
      </c>
      <c r="C930" s="165" t="s">
        <v>912</v>
      </c>
      <c r="D930" s="166"/>
      <c r="E930" s="167"/>
      <c r="F930" s="167"/>
      <c r="G930" s="168"/>
      <c r="H930" s="169"/>
      <c r="I930" s="169"/>
      <c r="O930" s="170">
        <v>1</v>
      </c>
    </row>
    <row r="931" spans="1:104" ht="12.75">
      <c r="A931" s="171">
        <v>192</v>
      </c>
      <c r="B931" s="172" t="s">
        <v>913</v>
      </c>
      <c r="C931" s="173" t="s">
        <v>914</v>
      </c>
      <c r="D931" s="174" t="s">
        <v>95</v>
      </c>
      <c r="E931" s="175">
        <v>135</v>
      </c>
      <c r="F931" s="175">
        <v>0</v>
      </c>
      <c r="G931" s="176">
        <f>E931*F931</f>
        <v>0</v>
      </c>
      <c r="O931" s="170">
        <v>2</v>
      </c>
      <c r="AA931" s="146">
        <v>12</v>
      </c>
      <c r="AB931" s="146">
        <v>0</v>
      </c>
      <c r="AC931" s="146">
        <v>190</v>
      </c>
      <c r="AZ931" s="146">
        <v>2</v>
      </c>
      <c r="BA931" s="146">
        <f>IF(AZ931=1,G931,0)</f>
        <v>0</v>
      </c>
      <c r="BB931" s="146">
        <f>IF(AZ931=2,G931,0)</f>
        <v>0</v>
      </c>
      <c r="BC931" s="146">
        <f>IF(AZ931=3,G931,0)</f>
        <v>0</v>
      </c>
      <c r="BD931" s="146">
        <f>IF(AZ931=4,G931,0)</f>
        <v>0</v>
      </c>
      <c r="BE931" s="146">
        <f>IF(AZ931=5,G931,0)</f>
        <v>0</v>
      </c>
      <c r="CA931" s="170">
        <v>12</v>
      </c>
      <c r="CB931" s="170">
        <v>0</v>
      </c>
      <c r="CZ931" s="146">
        <v>0</v>
      </c>
    </row>
    <row r="932" spans="1:15" ht="12.75">
      <c r="A932" s="177"/>
      <c r="B932" s="179"/>
      <c r="C932" s="229" t="s">
        <v>1024</v>
      </c>
      <c r="D932" s="230"/>
      <c r="E932" s="180"/>
      <c r="F932" s="181"/>
      <c r="G932" s="182"/>
      <c r="M932" s="178" t="s">
        <v>915</v>
      </c>
      <c r="O932" s="170"/>
    </row>
    <row r="933" spans="1:15" ht="12.75">
      <c r="A933" s="177"/>
      <c r="B933" s="179"/>
      <c r="C933" s="229" t="s">
        <v>1025</v>
      </c>
      <c r="D933" s="230"/>
      <c r="E933" s="180"/>
      <c r="F933" s="208"/>
      <c r="G933" s="182"/>
      <c r="M933" s="178"/>
      <c r="O933" s="170"/>
    </row>
    <row r="934" spans="1:15" ht="12.75">
      <c r="A934" s="177"/>
      <c r="B934" s="179"/>
      <c r="C934" s="229" t="s">
        <v>1026</v>
      </c>
      <c r="D934" s="230"/>
      <c r="E934" s="180">
        <v>135</v>
      </c>
      <c r="F934" s="208"/>
      <c r="G934" s="182"/>
      <c r="M934" s="178"/>
      <c r="O934" s="170"/>
    </row>
    <row r="935" spans="1:57" ht="12.75">
      <c r="A935" s="183"/>
      <c r="B935" s="184" t="s">
        <v>76</v>
      </c>
      <c r="C935" s="185" t="str">
        <f>CONCATENATE(B930," ",C930)</f>
        <v>784 Malby</v>
      </c>
      <c r="D935" s="186"/>
      <c r="E935" s="187"/>
      <c r="F935" s="188"/>
      <c r="G935" s="189">
        <f>SUM(G930:G932)</f>
        <v>0</v>
      </c>
      <c r="O935" s="170">
        <v>4</v>
      </c>
      <c r="BA935" s="190">
        <f>SUM(BA930:BA932)</f>
        <v>0</v>
      </c>
      <c r="BB935" s="190">
        <f>SUM(BB930:BB932)</f>
        <v>0</v>
      </c>
      <c r="BC935" s="190">
        <f>SUM(BC930:BC932)</f>
        <v>0</v>
      </c>
      <c r="BD935" s="190">
        <f>SUM(BD930:BD932)</f>
        <v>0</v>
      </c>
      <c r="BE935" s="190">
        <f>SUM(BE930:BE932)</f>
        <v>0</v>
      </c>
    </row>
    <row r="936" spans="1:15" ht="12.75">
      <c r="A936" s="163" t="s">
        <v>72</v>
      </c>
      <c r="B936" s="164" t="s">
        <v>916</v>
      </c>
      <c r="C936" s="165" t="s">
        <v>917</v>
      </c>
      <c r="D936" s="166"/>
      <c r="E936" s="167"/>
      <c r="F936" s="167"/>
      <c r="G936" s="168"/>
      <c r="H936" s="169"/>
      <c r="I936" s="169"/>
      <c r="O936" s="170">
        <v>1</v>
      </c>
    </row>
    <row r="937" spans="1:104" ht="22.5">
      <c r="A937" s="171">
        <v>193</v>
      </c>
      <c r="B937" s="172" t="s">
        <v>918</v>
      </c>
      <c r="C937" s="173" t="s">
        <v>919</v>
      </c>
      <c r="D937" s="174" t="s">
        <v>95</v>
      </c>
      <c r="E937" s="175">
        <v>90.3</v>
      </c>
      <c r="F937" s="175">
        <v>0</v>
      </c>
      <c r="G937" s="176">
        <f>E937*F937</f>
        <v>0</v>
      </c>
      <c r="O937" s="170">
        <v>2</v>
      </c>
      <c r="AA937" s="146">
        <v>1</v>
      </c>
      <c r="AB937" s="146">
        <v>7</v>
      </c>
      <c r="AC937" s="146">
        <v>7</v>
      </c>
      <c r="AZ937" s="146">
        <v>2</v>
      </c>
      <c r="BA937" s="146">
        <f>IF(AZ937=1,G937,0)</f>
        <v>0</v>
      </c>
      <c r="BB937" s="146">
        <f>IF(AZ937=2,G937,0)</f>
        <v>0</v>
      </c>
      <c r="BC937" s="146">
        <f>IF(AZ937=3,G937,0)</f>
        <v>0</v>
      </c>
      <c r="BD937" s="146">
        <f>IF(AZ937=4,G937,0)</f>
        <v>0</v>
      </c>
      <c r="BE937" s="146">
        <f>IF(AZ937=5,G937,0)</f>
        <v>0</v>
      </c>
      <c r="CA937" s="170">
        <v>1</v>
      </c>
      <c r="CB937" s="170">
        <v>7</v>
      </c>
      <c r="CZ937" s="146">
        <v>0</v>
      </c>
    </row>
    <row r="938" spans="1:15" ht="12.75">
      <c r="A938" s="177"/>
      <c r="B938" s="179"/>
      <c r="C938" s="229" t="s">
        <v>920</v>
      </c>
      <c r="D938" s="230"/>
      <c r="E938" s="180">
        <v>0</v>
      </c>
      <c r="F938" s="181"/>
      <c r="G938" s="182"/>
      <c r="M938" s="178" t="s">
        <v>920</v>
      </c>
      <c r="O938" s="170"/>
    </row>
    <row r="939" spans="1:15" ht="12.75">
      <c r="A939" s="177"/>
      <c r="B939" s="179"/>
      <c r="C939" s="229" t="s">
        <v>921</v>
      </c>
      <c r="D939" s="230"/>
      <c r="E939" s="180">
        <v>0</v>
      </c>
      <c r="F939" s="181"/>
      <c r="G939" s="182"/>
      <c r="M939" s="178" t="s">
        <v>921</v>
      </c>
      <c r="O939" s="170"/>
    </row>
    <row r="940" spans="1:15" ht="12.75">
      <c r="A940" s="177"/>
      <c r="B940" s="179"/>
      <c r="C940" s="229" t="s">
        <v>922</v>
      </c>
      <c r="D940" s="230"/>
      <c r="E940" s="180">
        <v>0</v>
      </c>
      <c r="F940" s="181"/>
      <c r="G940" s="182"/>
      <c r="M940" s="178" t="s">
        <v>922</v>
      </c>
      <c r="O940" s="170"/>
    </row>
    <row r="941" spans="1:15" ht="12.75">
      <c r="A941" s="177"/>
      <c r="B941" s="179"/>
      <c r="C941" s="229" t="s">
        <v>923</v>
      </c>
      <c r="D941" s="230"/>
      <c r="E941" s="180">
        <v>0</v>
      </c>
      <c r="F941" s="181"/>
      <c r="G941" s="182"/>
      <c r="M941" s="178" t="s">
        <v>923</v>
      </c>
      <c r="O941" s="170"/>
    </row>
    <row r="942" spans="1:15" ht="12.75">
      <c r="A942" s="177"/>
      <c r="B942" s="179"/>
      <c r="C942" s="229" t="s">
        <v>260</v>
      </c>
      <c r="D942" s="230"/>
      <c r="E942" s="180">
        <v>0</v>
      </c>
      <c r="F942" s="181"/>
      <c r="G942" s="182"/>
      <c r="M942" s="178" t="s">
        <v>260</v>
      </c>
      <c r="O942" s="170"/>
    </row>
    <row r="943" spans="1:15" ht="12.75">
      <c r="A943" s="177"/>
      <c r="B943" s="179"/>
      <c r="C943" s="229" t="s">
        <v>924</v>
      </c>
      <c r="D943" s="230"/>
      <c r="E943" s="180">
        <v>52.65</v>
      </c>
      <c r="F943" s="181"/>
      <c r="G943" s="182"/>
      <c r="M943" s="178" t="s">
        <v>924</v>
      </c>
      <c r="O943" s="170"/>
    </row>
    <row r="944" spans="1:15" ht="12.75">
      <c r="A944" s="177"/>
      <c r="B944" s="179"/>
      <c r="C944" s="229" t="s">
        <v>925</v>
      </c>
      <c r="D944" s="230"/>
      <c r="E944" s="180">
        <v>37.65</v>
      </c>
      <c r="F944" s="181"/>
      <c r="G944" s="182"/>
      <c r="M944" s="178" t="s">
        <v>925</v>
      </c>
      <c r="O944" s="170"/>
    </row>
    <row r="945" spans="1:104" ht="12.75">
      <c r="A945" s="171">
        <v>194</v>
      </c>
      <c r="B945" s="172" t="s">
        <v>926</v>
      </c>
      <c r="C945" s="173" t="s">
        <v>927</v>
      </c>
      <c r="D945" s="174" t="s">
        <v>61</v>
      </c>
      <c r="E945" s="175">
        <v>0</v>
      </c>
      <c r="F945" s="175">
        <v>0</v>
      </c>
      <c r="G945" s="176">
        <f>E945*F945</f>
        <v>0</v>
      </c>
      <c r="O945" s="170">
        <v>2</v>
      </c>
      <c r="AA945" s="146">
        <v>1</v>
      </c>
      <c r="AB945" s="146">
        <v>7</v>
      </c>
      <c r="AC945" s="146">
        <v>7</v>
      </c>
      <c r="AZ945" s="146">
        <v>2</v>
      </c>
      <c r="BA945" s="146">
        <f>IF(AZ945=1,G945,0)</f>
        <v>0</v>
      </c>
      <c r="BB945" s="146">
        <f>IF(AZ945=2,G945,0)</f>
        <v>0</v>
      </c>
      <c r="BC945" s="146">
        <f>IF(AZ945=3,G945,0)</f>
        <v>0</v>
      </c>
      <c r="BD945" s="146">
        <f>IF(AZ945=4,G945,0)</f>
        <v>0</v>
      </c>
      <c r="BE945" s="146">
        <f>IF(AZ945=5,G945,0)</f>
        <v>0</v>
      </c>
      <c r="CA945" s="170">
        <v>1</v>
      </c>
      <c r="CB945" s="170">
        <v>7</v>
      </c>
      <c r="CZ945" s="146">
        <v>0</v>
      </c>
    </row>
    <row r="946" spans="1:57" ht="12.75">
      <c r="A946" s="183"/>
      <c r="B946" s="184" t="s">
        <v>76</v>
      </c>
      <c r="C946" s="185" t="str">
        <f>CONCATENATE(B936," ",C936)</f>
        <v>786 Čalounické úpravy</v>
      </c>
      <c r="D946" s="186"/>
      <c r="E946" s="187"/>
      <c r="F946" s="188"/>
      <c r="G946" s="189">
        <f>SUM(G936:G945)</f>
        <v>0</v>
      </c>
      <c r="O946" s="170">
        <v>4</v>
      </c>
      <c r="BA946" s="190">
        <f>SUM(BA936:BA945)</f>
        <v>0</v>
      </c>
      <c r="BB946" s="190">
        <f>SUM(BB936:BB945)</f>
        <v>0</v>
      </c>
      <c r="BC946" s="190">
        <f>SUM(BC936:BC945)</f>
        <v>0</v>
      </c>
      <c r="BD946" s="190">
        <f>SUM(BD936:BD945)</f>
        <v>0</v>
      </c>
      <c r="BE946" s="190">
        <f>SUM(BE936:BE945)</f>
        <v>0</v>
      </c>
    </row>
    <row r="947" spans="1:15" ht="12.75">
      <c r="A947" s="163" t="s">
        <v>72</v>
      </c>
      <c r="B947" s="164" t="s">
        <v>928</v>
      </c>
      <c r="C947" s="165" t="s">
        <v>929</v>
      </c>
      <c r="D947" s="166"/>
      <c r="E947" s="167"/>
      <c r="F947" s="167"/>
      <c r="G947" s="168"/>
      <c r="H947" s="169"/>
      <c r="I947" s="169"/>
      <c r="O947" s="170">
        <v>1</v>
      </c>
    </row>
    <row r="948" spans="1:104" ht="12.75">
      <c r="A948" s="171">
        <v>195</v>
      </c>
      <c r="B948" s="172" t="s">
        <v>930</v>
      </c>
      <c r="C948" s="173" t="s">
        <v>931</v>
      </c>
      <c r="D948" s="174" t="s">
        <v>95</v>
      </c>
      <c r="E948" s="175">
        <v>101.448</v>
      </c>
      <c r="F948" s="175">
        <v>0</v>
      </c>
      <c r="G948" s="176">
        <f>E948*F948</f>
        <v>0</v>
      </c>
      <c r="O948" s="170">
        <v>2</v>
      </c>
      <c r="AA948" s="146">
        <v>1</v>
      </c>
      <c r="AB948" s="146">
        <v>7</v>
      </c>
      <c r="AC948" s="146">
        <v>7</v>
      </c>
      <c r="AZ948" s="146">
        <v>2</v>
      </c>
      <c r="BA948" s="146">
        <f>IF(AZ948=1,G948,0)</f>
        <v>0</v>
      </c>
      <c r="BB948" s="146">
        <f>IF(AZ948=2,G948,0)</f>
        <v>0</v>
      </c>
      <c r="BC948" s="146">
        <f>IF(AZ948=3,G948,0)</f>
        <v>0</v>
      </c>
      <c r="BD948" s="146">
        <f>IF(AZ948=4,G948,0)</f>
        <v>0</v>
      </c>
      <c r="BE948" s="146">
        <f>IF(AZ948=5,G948,0)</f>
        <v>0</v>
      </c>
      <c r="CA948" s="170">
        <v>1</v>
      </c>
      <c r="CB948" s="170">
        <v>7</v>
      </c>
      <c r="CZ948" s="146">
        <v>0</v>
      </c>
    </row>
    <row r="949" spans="1:15" ht="12.75">
      <c r="A949" s="177"/>
      <c r="B949" s="179"/>
      <c r="C949" s="229" t="s">
        <v>403</v>
      </c>
      <c r="D949" s="230"/>
      <c r="E949" s="180">
        <v>0</v>
      </c>
      <c r="F949" s="181"/>
      <c r="G949" s="182"/>
      <c r="M949" s="178" t="s">
        <v>403</v>
      </c>
      <c r="O949" s="170"/>
    </row>
    <row r="950" spans="1:15" ht="12.75">
      <c r="A950" s="177"/>
      <c r="B950" s="179"/>
      <c r="C950" s="229" t="s">
        <v>89</v>
      </c>
      <c r="D950" s="230"/>
      <c r="E950" s="180">
        <v>0</v>
      </c>
      <c r="F950" s="181"/>
      <c r="G950" s="182"/>
      <c r="M950" s="178" t="s">
        <v>89</v>
      </c>
      <c r="O950" s="170"/>
    </row>
    <row r="951" spans="1:15" ht="12.75">
      <c r="A951" s="177"/>
      <c r="B951" s="179"/>
      <c r="C951" s="229" t="s">
        <v>932</v>
      </c>
      <c r="D951" s="230"/>
      <c r="E951" s="180">
        <v>62.127</v>
      </c>
      <c r="F951" s="181"/>
      <c r="G951" s="182"/>
      <c r="M951" s="178" t="s">
        <v>932</v>
      </c>
      <c r="O951" s="170"/>
    </row>
    <row r="952" spans="1:15" ht="12.75">
      <c r="A952" s="177"/>
      <c r="B952" s="179"/>
      <c r="C952" s="229" t="s">
        <v>933</v>
      </c>
      <c r="D952" s="230"/>
      <c r="E952" s="180">
        <v>30.84</v>
      </c>
      <c r="F952" s="181"/>
      <c r="G952" s="182"/>
      <c r="M952" s="178" t="s">
        <v>933</v>
      </c>
      <c r="O952" s="170"/>
    </row>
    <row r="953" spans="1:15" ht="12.75">
      <c r="A953" s="177"/>
      <c r="B953" s="179"/>
      <c r="C953" s="229" t="s">
        <v>934</v>
      </c>
      <c r="D953" s="230"/>
      <c r="E953" s="180">
        <v>8.481</v>
      </c>
      <c r="F953" s="181"/>
      <c r="G953" s="182"/>
      <c r="M953" s="178" t="s">
        <v>934</v>
      </c>
      <c r="O953" s="170"/>
    </row>
    <row r="954" spans="1:104" ht="12.75">
      <c r="A954" s="171">
        <v>196</v>
      </c>
      <c r="B954" s="172" t="s">
        <v>935</v>
      </c>
      <c r="C954" s="173" t="s">
        <v>936</v>
      </c>
      <c r="D954" s="174" t="s">
        <v>61</v>
      </c>
      <c r="E954" s="175">
        <v>0</v>
      </c>
      <c r="F954" s="175">
        <v>0</v>
      </c>
      <c r="G954" s="176">
        <f>E954*F954</f>
        <v>0</v>
      </c>
      <c r="O954" s="170">
        <v>2</v>
      </c>
      <c r="AA954" s="146">
        <v>1</v>
      </c>
      <c r="AB954" s="146">
        <v>7</v>
      </c>
      <c r="AC954" s="146">
        <v>7</v>
      </c>
      <c r="AZ954" s="146">
        <v>2</v>
      </c>
      <c r="BA954" s="146">
        <f>IF(AZ954=1,G954,0)</f>
        <v>0</v>
      </c>
      <c r="BB954" s="146">
        <f>IF(AZ954=2,G954,0)</f>
        <v>0</v>
      </c>
      <c r="BC954" s="146">
        <f>IF(AZ954=3,G954,0)</f>
        <v>0</v>
      </c>
      <c r="BD954" s="146">
        <f>IF(AZ954=4,G954,0)</f>
        <v>0</v>
      </c>
      <c r="BE954" s="146">
        <f>IF(AZ954=5,G954,0)</f>
        <v>0</v>
      </c>
      <c r="CA954" s="170">
        <v>1</v>
      </c>
      <c r="CB954" s="170">
        <v>7</v>
      </c>
      <c r="CZ954" s="146">
        <v>0</v>
      </c>
    </row>
    <row r="955" spans="1:57" ht="12.75">
      <c r="A955" s="183"/>
      <c r="B955" s="184" t="s">
        <v>76</v>
      </c>
      <c r="C955" s="185" t="str">
        <f>CONCATENATE(B947," ",C947)</f>
        <v>787 Zasklívání</v>
      </c>
      <c r="D955" s="186"/>
      <c r="E955" s="187"/>
      <c r="F955" s="188"/>
      <c r="G955" s="189">
        <f>SUM(G947:G954)</f>
        <v>0</v>
      </c>
      <c r="O955" s="170">
        <v>4</v>
      </c>
      <c r="BA955" s="190">
        <f>SUM(BA947:BA954)</f>
        <v>0</v>
      </c>
      <c r="BB955" s="190">
        <f>SUM(BB947:BB954)</f>
        <v>0</v>
      </c>
      <c r="BC955" s="190">
        <f>SUM(BC947:BC954)</f>
        <v>0</v>
      </c>
      <c r="BD955" s="190">
        <f>SUM(BD947:BD954)</f>
        <v>0</v>
      </c>
      <c r="BE955" s="190">
        <f>SUM(BE947:BE954)</f>
        <v>0</v>
      </c>
    </row>
    <row r="956" spans="1:15" ht="12.75">
      <c r="A956" s="163" t="s">
        <v>72</v>
      </c>
      <c r="B956" s="164" t="s">
        <v>937</v>
      </c>
      <c r="C956" s="165" t="s">
        <v>938</v>
      </c>
      <c r="D956" s="166"/>
      <c r="E956" s="167"/>
      <c r="F956" s="167"/>
      <c r="G956" s="168"/>
      <c r="H956" s="169"/>
      <c r="I956" s="169"/>
      <c r="O956" s="170">
        <v>1</v>
      </c>
    </row>
    <row r="957" spans="1:104" ht="12.75">
      <c r="A957" s="171">
        <v>197</v>
      </c>
      <c r="B957" s="172" t="s">
        <v>937</v>
      </c>
      <c r="C957" s="173" t="s">
        <v>939</v>
      </c>
      <c r="D957" s="174" t="s">
        <v>441</v>
      </c>
      <c r="E957" s="175">
        <v>1</v>
      </c>
      <c r="F957" s="175">
        <v>0</v>
      </c>
      <c r="G957" s="176">
        <f>E957*F957</f>
        <v>0</v>
      </c>
      <c r="O957" s="170">
        <v>2</v>
      </c>
      <c r="AA957" s="146">
        <v>12</v>
      </c>
      <c r="AB957" s="146">
        <v>0</v>
      </c>
      <c r="AC957" s="146">
        <v>195</v>
      </c>
      <c r="AZ957" s="146">
        <v>4</v>
      </c>
      <c r="BA957" s="146">
        <f>IF(AZ957=1,G957,0)</f>
        <v>0</v>
      </c>
      <c r="BB957" s="146">
        <f>IF(AZ957=2,G957,0)</f>
        <v>0</v>
      </c>
      <c r="BC957" s="146">
        <f>IF(AZ957=3,G957,0)</f>
        <v>0</v>
      </c>
      <c r="BD957" s="146">
        <f>IF(AZ957=4,G957,0)</f>
        <v>0</v>
      </c>
      <c r="BE957" s="146">
        <f>IF(AZ957=5,G957,0)</f>
        <v>0</v>
      </c>
      <c r="CA957" s="170">
        <v>12</v>
      </c>
      <c r="CB957" s="170">
        <v>0</v>
      </c>
      <c r="CZ957" s="146">
        <v>0</v>
      </c>
    </row>
    <row r="958" spans="1:15" ht="12.75">
      <c r="A958" s="177"/>
      <c r="B958" s="179"/>
      <c r="C958" s="229" t="s">
        <v>73</v>
      </c>
      <c r="D958" s="230"/>
      <c r="E958" s="180">
        <v>1</v>
      </c>
      <c r="F958" s="181"/>
      <c r="G958" s="182"/>
      <c r="M958" s="178">
        <v>1</v>
      </c>
      <c r="O958" s="170"/>
    </row>
    <row r="959" spans="1:57" ht="12.75">
      <c r="A959" s="183"/>
      <c r="B959" s="184" t="s">
        <v>76</v>
      </c>
      <c r="C959" s="185" t="str">
        <f>CONCATENATE(B956," ",C956)</f>
        <v>M11 Hromosvod</v>
      </c>
      <c r="D959" s="186"/>
      <c r="E959" s="187"/>
      <c r="F959" s="188"/>
      <c r="G959" s="189">
        <f>SUM(G956:G958)</f>
        <v>0</v>
      </c>
      <c r="O959" s="170">
        <v>4</v>
      </c>
      <c r="BA959" s="190">
        <f>SUM(BA956:BA958)</f>
        <v>0</v>
      </c>
      <c r="BB959" s="190">
        <f>SUM(BB956:BB958)</f>
        <v>0</v>
      </c>
      <c r="BC959" s="190">
        <f>SUM(BC956:BC958)</f>
        <v>0</v>
      </c>
      <c r="BD959" s="190">
        <f>SUM(BD956:BD958)</f>
        <v>0</v>
      </c>
      <c r="BE959" s="190">
        <f>SUM(BE956:BE958)</f>
        <v>0</v>
      </c>
    </row>
    <row r="960" spans="1:15" ht="12.75">
      <c r="A960" s="163" t="s">
        <v>72</v>
      </c>
      <c r="B960" s="164" t="s">
        <v>940</v>
      </c>
      <c r="C960" s="165" t="s">
        <v>941</v>
      </c>
      <c r="D960" s="166"/>
      <c r="E960" s="167"/>
      <c r="F960" s="167"/>
      <c r="G960" s="168"/>
      <c r="H960" s="169"/>
      <c r="I960" s="169"/>
      <c r="O960" s="170">
        <v>1</v>
      </c>
    </row>
    <row r="961" spans="1:104" ht="12.75">
      <c r="A961" s="171">
        <v>198</v>
      </c>
      <c r="B961" s="172" t="s">
        <v>942</v>
      </c>
      <c r="C961" s="173" t="s">
        <v>943</v>
      </c>
      <c r="D961" s="174" t="s">
        <v>165</v>
      </c>
      <c r="E961" s="175">
        <v>50</v>
      </c>
      <c r="F961" s="175">
        <v>0</v>
      </c>
      <c r="G961" s="176">
        <f>E961*F961</f>
        <v>0</v>
      </c>
      <c r="O961" s="170">
        <v>2</v>
      </c>
      <c r="AA961" s="146">
        <v>1</v>
      </c>
      <c r="AB961" s="146">
        <v>9</v>
      </c>
      <c r="AC961" s="146">
        <v>9</v>
      </c>
      <c r="AZ961" s="146">
        <v>4</v>
      </c>
      <c r="BA961" s="146">
        <f>IF(AZ961=1,G961,0)</f>
        <v>0</v>
      </c>
      <c r="BB961" s="146">
        <f>IF(AZ961=2,G961,0)</f>
        <v>0</v>
      </c>
      <c r="BC961" s="146">
        <f>IF(AZ961=3,G961,0)</f>
        <v>0</v>
      </c>
      <c r="BD961" s="146">
        <f>IF(AZ961=4,G961,0)</f>
        <v>0</v>
      </c>
      <c r="BE961" s="146">
        <f>IF(AZ961=5,G961,0)</f>
        <v>0</v>
      </c>
      <c r="CA961" s="170">
        <v>1</v>
      </c>
      <c r="CB961" s="170">
        <v>9</v>
      </c>
      <c r="CZ961" s="146">
        <v>0</v>
      </c>
    </row>
    <row r="962" spans="1:15" ht="12.75">
      <c r="A962" s="177"/>
      <c r="B962" s="179"/>
      <c r="C962" s="229" t="s">
        <v>260</v>
      </c>
      <c r="D962" s="230"/>
      <c r="E962" s="180">
        <v>0</v>
      </c>
      <c r="F962" s="181"/>
      <c r="G962" s="182"/>
      <c r="M962" s="178" t="s">
        <v>260</v>
      </c>
      <c r="O962" s="170"/>
    </row>
    <row r="963" spans="1:15" ht="12.75">
      <c r="A963" s="177"/>
      <c r="B963" s="179"/>
      <c r="C963" s="229" t="s">
        <v>944</v>
      </c>
      <c r="D963" s="230"/>
      <c r="E963" s="180">
        <v>50</v>
      </c>
      <c r="F963" s="181"/>
      <c r="G963" s="182"/>
      <c r="M963" s="178" t="s">
        <v>944</v>
      </c>
      <c r="O963" s="170"/>
    </row>
    <row r="964" spans="1:57" ht="12.75">
      <c r="A964" s="183"/>
      <c r="B964" s="184" t="s">
        <v>76</v>
      </c>
      <c r="C964" s="185" t="str">
        <f>CONCATENATE(B960," ",C960)</f>
        <v>M21 Elektromontáže</v>
      </c>
      <c r="D964" s="186"/>
      <c r="E964" s="187"/>
      <c r="F964" s="188"/>
      <c r="G964" s="189">
        <f>SUM(G960:G963)</f>
        <v>0</v>
      </c>
      <c r="O964" s="170">
        <v>4</v>
      </c>
      <c r="BA964" s="190">
        <f>SUM(BA960:BA963)</f>
        <v>0</v>
      </c>
      <c r="BB964" s="190">
        <f>SUM(BB960:BB963)</f>
        <v>0</v>
      </c>
      <c r="BC964" s="190">
        <f>SUM(BC960:BC963)</f>
        <v>0</v>
      </c>
      <c r="BD964" s="190">
        <f>SUM(BD960:BD963)</f>
        <v>0</v>
      </c>
      <c r="BE964" s="190">
        <f>SUM(BE960:BE963)</f>
        <v>0</v>
      </c>
    </row>
    <row r="965" spans="1:15" ht="12.75">
      <c r="A965" s="163" t="s">
        <v>72</v>
      </c>
      <c r="B965" s="164" t="s">
        <v>945</v>
      </c>
      <c r="C965" s="165" t="s">
        <v>946</v>
      </c>
      <c r="D965" s="166"/>
      <c r="E965" s="167"/>
      <c r="F965" s="167"/>
      <c r="G965" s="168"/>
      <c r="H965" s="169"/>
      <c r="I965" s="169"/>
      <c r="O965" s="170">
        <v>1</v>
      </c>
    </row>
    <row r="966" spans="1:104" ht="12.75">
      <c r="A966" s="171">
        <v>199</v>
      </c>
      <c r="B966" s="172" t="s">
        <v>945</v>
      </c>
      <c r="C966" s="173" t="s">
        <v>947</v>
      </c>
      <c r="D966" s="174" t="s">
        <v>441</v>
      </c>
      <c r="E966" s="175">
        <v>1</v>
      </c>
      <c r="F966" s="175">
        <v>0</v>
      </c>
      <c r="G966" s="176">
        <f>E966*F966</f>
        <v>0</v>
      </c>
      <c r="O966" s="170">
        <v>2</v>
      </c>
      <c r="AA966" s="146">
        <v>12</v>
      </c>
      <c r="AB966" s="146">
        <v>0</v>
      </c>
      <c r="AC966" s="146">
        <v>197</v>
      </c>
      <c r="AZ966" s="146">
        <v>4</v>
      </c>
      <c r="BA966" s="146">
        <f>IF(AZ966=1,G966,0)</f>
        <v>0</v>
      </c>
      <c r="BB966" s="146">
        <f>IF(AZ966=2,G966,0)</f>
        <v>0</v>
      </c>
      <c r="BC966" s="146">
        <f>IF(AZ966=3,G966,0)</f>
        <v>0</v>
      </c>
      <c r="BD966" s="146">
        <f>IF(AZ966=4,G966,0)</f>
        <v>0</v>
      </c>
      <c r="BE966" s="146">
        <f>IF(AZ966=5,G966,0)</f>
        <v>0</v>
      </c>
      <c r="CA966" s="170">
        <v>12</v>
      </c>
      <c r="CB966" s="170">
        <v>0</v>
      </c>
      <c r="CZ966" s="146">
        <v>0</v>
      </c>
    </row>
    <row r="967" spans="1:15" ht="12.75">
      <c r="A967" s="177"/>
      <c r="B967" s="179"/>
      <c r="C967" s="229" t="s">
        <v>73</v>
      </c>
      <c r="D967" s="230"/>
      <c r="E967" s="180">
        <v>1</v>
      </c>
      <c r="F967" s="181"/>
      <c r="G967" s="182"/>
      <c r="M967" s="178">
        <v>1</v>
      </c>
      <c r="O967" s="170"/>
    </row>
    <row r="968" spans="1:57" ht="12.75">
      <c r="A968" s="183"/>
      <c r="B968" s="184" t="s">
        <v>76</v>
      </c>
      <c r="C968" s="185" t="str">
        <f>CONCATENATE(B965," ",C965)</f>
        <v>M24 Montáže vzduchotechnických zařízení</v>
      </c>
      <c r="D968" s="186"/>
      <c r="E968" s="187"/>
      <c r="F968" s="188"/>
      <c r="G968" s="189">
        <f>SUM(G965:G967)</f>
        <v>0</v>
      </c>
      <c r="O968" s="170">
        <v>4</v>
      </c>
      <c r="BA968" s="190">
        <f>SUM(BA965:BA967)</f>
        <v>0</v>
      </c>
      <c r="BB968" s="190">
        <f>SUM(BB965:BB967)</f>
        <v>0</v>
      </c>
      <c r="BC968" s="190">
        <f>SUM(BC965:BC967)</f>
        <v>0</v>
      </c>
      <c r="BD968" s="190">
        <f>SUM(BD965:BD967)</f>
        <v>0</v>
      </c>
      <c r="BE968" s="190">
        <f>SUM(BE965:BE967)</f>
        <v>0</v>
      </c>
    </row>
    <row r="969" spans="1:15" ht="12.75">
      <c r="A969" s="163" t="s">
        <v>72</v>
      </c>
      <c r="B969" s="164" t="s">
        <v>948</v>
      </c>
      <c r="C969" s="165" t="s">
        <v>949</v>
      </c>
      <c r="D969" s="166"/>
      <c r="E969" s="167"/>
      <c r="F969" s="167"/>
      <c r="G969" s="168"/>
      <c r="H969" s="169"/>
      <c r="I969" s="169"/>
      <c r="O969" s="170">
        <v>1</v>
      </c>
    </row>
    <row r="970" spans="1:104" ht="12.75">
      <c r="A970" s="171">
        <v>200</v>
      </c>
      <c r="B970" s="172" t="s">
        <v>948</v>
      </c>
      <c r="C970" s="173" t="s">
        <v>950</v>
      </c>
      <c r="D970" s="174" t="s">
        <v>441</v>
      </c>
      <c r="E970" s="175">
        <v>1</v>
      </c>
      <c r="F970" s="175">
        <v>0</v>
      </c>
      <c r="G970" s="176">
        <f>E970*F970</f>
        <v>0</v>
      </c>
      <c r="O970" s="170">
        <v>2</v>
      </c>
      <c r="AA970" s="146">
        <v>12</v>
      </c>
      <c r="AB970" s="146">
        <v>0</v>
      </c>
      <c r="AC970" s="146">
        <v>198</v>
      </c>
      <c r="AZ970" s="146">
        <v>4</v>
      </c>
      <c r="BA970" s="146">
        <f>IF(AZ970=1,G970,0)</f>
        <v>0</v>
      </c>
      <c r="BB970" s="146">
        <f>IF(AZ970=2,G970,0)</f>
        <v>0</v>
      </c>
      <c r="BC970" s="146">
        <f>IF(AZ970=3,G970,0)</f>
        <v>0</v>
      </c>
      <c r="BD970" s="146">
        <f>IF(AZ970=4,G970,0)</f>
        <v>0</v>
      </c>
      <c r="BE970" s="146">
        <f>IF(AZ970=5,G970,0)</f>
        <v>0</v>
      </c>
      <c r="CA970" s="170">
        <v>12</v>
      </c>
      <c r="CB970" s="170">
        <v>0</v>
      </c>
      <c r="CZ970" s="146">
        <v>0</v>
      </c>
    </row>
    <row r="971" spans="1:15" ht="12.75">
      <c r="A971" s="177"/>
      <c r="B971" s="179"/>
      <c r="C971" s="229" t="s">
        <v>73</v>
      </c>
      <c r="D971" s="230"/>
      <c r="E971" s="180">
        <v>1</v>
      </c>
      <c r="F971" s="181"/>
      <c r="G971" s="182"/>
      <c r="M971" s="178">
        <v>1</v>
      </c>
      <c r="O971" s="170"/>
    </row>
    <row r="972" spans="1:57" ht="12.75">
      <c r="A972" s="183"/>
      <c r="B972" s="184" t="s">
        <v>76</v>
      </c>
      <c r="C972" s="185" t="str">
        <f>CONCATENATE(B969," ",C969)</f>
        <v>M36 Montáže měřících a regulačních zařízení</v>
      </c>
      <c r="D972" s="186"/>
      <c r="E972" s="187"/>
      <c r="F972" s="188"/>
      <c r="G972" s="189">
        <f>SUM(G969:G971)</f>
        <v>0</v>
      </c>
      <c r="O972" s="170">
        <v>4</v>
      </c>
      <c r="BA972" s="190">
        <f>SUM(BA969:BA971)</f>
        <v>0</v>
      </c>
      <c r="BB972" s="190">
        <f>SUM(BB969:BB971)</f>
        <v>0</v>
      </c>
      <c r="BC972" s="190">
        <f>SUM(BC969:BC971)</f>
        <v>0</v>
      </c>
      <c r="BD972" s="190">
        <f>SUM(BD969:BD971)</f>
        <v>0</v>
      </c>
      <c r="BE972" s="190">
        <f>SUM(BE969:BE971)</f>
        <v>0</v>
      </c>
    </row>
    <row r="973" spans="1:15" ht="12.75">
      <c r="A973" s="163" t="s">
        <v>72</v>
      </c>
      <c r="B973" s="164" t="s">
        <v>951</v>
      </c>
      <c r="C973" s="165" t="s">
        <v>1027</v>
      </c>
      <c r="D973" s="166"/>
      <c r="E973" s="167"/>
      <c r="F973" s="167"/>
      <c r="G973" s="168"/>
      <c r="H973" s="169"/>
      <c r="I973" s="169"/>
      <c r="O973" s="170">
        <v>1</v>
      </c>
    </row>
    <row r="974" spans="1:104" ht="12.75">
      <c r="A974" s="171">
        <v>201</v>
      </c>
      <c r="B974" s="172" t="s">
        <v>952</v>
      </c>
      <c r="C974" s="173" t="s">
        <v>953</v>
      </c>
      <c r="D974" s="174" t="s">
        <v>95</v>
      </c>
      <c r="E974" s="175">
        <v>27.9156</v>
      </c>
      <c r="F974" s="175">
        <v>0</v>
      </c>
      <c r="G974" s="176">
        <f>E974*F974</f>
        <v>0</v>
      </c>
      <c r="O974" s="170">
        <v>2</v>
      </c>
      <c r="AA974" s="146">
        <v>12</v>
      </c>
      <c r="AB974" s="146">
        <v>0</v>
      </c>
      <c r="AC974" s="146">
        <v>199</v>
      </c>
      <c r="AZ974" s="146">
        <v>4</v>
      </c>
      <c r="BA974" s="146">
        <f>IF(AZ974=1,G974,0)</f>
        <v>0</v>
      </c>
      <c r="BB974" s="146">
        <f>IF(AZ974=2,G974,0)</f>
        <v>0</v>
      </c>
      <c r="BC974" s="146">
        <f>IF(AZ974=3,G974,0)</f>
        <v>0</v>
      </c>
      <c r="BD974" s="146">
        <f>IF(AZ974=4,G974,0)</f>
        <v>0</v>
      </c>
      <c r="BE974" s="146">
        <f>IF(AZ974=5,G974,0)</f>
        <v>0</v>
      </c>
      <c r="CA974" s="170">
        <v>12</v>
      </c>
      <c r="CB974" s="170">
        <v>0</v>
      </c>
      <c r="CZ974" s="146">
        <v>0</v>
      </c>
    </row>
    <row r="975" spans="1:15" ht="12.75">
      <c r="A975" s="177"/>
      <c r="B975" s="179"/>
      <c r="C975" s="229" t="s">
        <v>88</v>
      </c>
      <c r="D975" s="230"/>
      <c r="E975" s="180">
        <v>0</v>
      </c>
      <c r="F975" s="181"/>
      <c r="G975" s="182"/>
      <c r="M975" s="178" t="s">
        <v>88</v>
      </c>
      <c r="O975" s="170"/>
    </row>
    <row r="976" spans="1:15" ht="12.75">
      <c r="A976" s="177"/>
      <c r="B976" s="179"/>
      <c r="C976" s="229" t="s">
        <v>89</v>
      </c>
      <c r="D976" s="230"/>
      <c r="E976" s="180">
        <v>0</v>
      </c>
      <c r="F976" s="181"/>
      <c r="G976" s="182"/>
      <c r="M976" s="178" t="s">
        <v>89</v>
      </c>
      <c r="O976" s="170"/>
    </row>
    <row r="977" spans="1:15" ht="22.5">
      <c r="A977" s="177"/>
      <c r="B977" s="179"/>
      <c r="C977" s="229" t="s">
        <v>954</v>
      </c>
      <c r="D977" s="230"/>
      <c r="E977" s="180">
        <v>27.9156</v>
      </c>
      <c r="F977" s="181"/>
      <c r="G977" s="182"/>
      <c r="M977" s="178" t="s">
        <v>954</v>
      </c>
      <c r="O977" s="170"/>
    </row>
    <row r="978" spans="1:104" ht="12.75">
      <c r="A978" s="171">
        <v>202</v>
      </c>
      <c r="B978" s="172" t="s">
        <v>955</v>
      </c>
      <c r="C978" s="173" t="s">
        <v>956</v>
      </c>
      <c r="D978" s="174" t="s">
        <v>95</v>
      </c>
      <c r="E978" s="175">
        <v>17.32</v>
      </c>
      <c r="F978" s="175">
        <v>0</v>
      </c>
      <c r="G978" s="176">
        <f>E978*F978</f>
        <v>0</v>
      </c>
      <c r="O978" s="170">
        <v>2</v>
      </c>
      <c r="AA978" s="146">
        <v>12</v>
      </c>
      <c r="AB978" s="146">
        <v>0</v>
      </c>
      <c r="AC978" s="146">
        <v>200</v>
      </c>
      <c r="AZ978" s="146">
        <v>4</v>
      </c>
      <c r="BA978" s="146">
        <f>IF(AZ978=1,G978,0)</f>
        <v>0</v>
      </c>
      <c r="BB978" s="146">
        <f>IF(AZ978=2,G978,0)</f>
        <v>0</v>
      </c>
      <c r="BC978" s="146">
        <f>IF(AZ978=3,G978,0)</f>
        <v>0</v>
      </c>
      <c r="BD978" s="146">
        <f>IF(AZ978=4,G978,0)</f>
        <v>0</v>
      </c>
      <c r="BE978" s="146">
        <f>IF(AZ978=5,G978,0)</f>
        <v>0</v>
      </c>
      <c r="CA978" s="170">
        <v>12</v>
      </c>
      <c r="CB978" s="170">
        <v>0</v>
      </c>
      <c r="CZ978" s="146">
        <v>0</v>
      </c>
    </row>
    <row r="979" spans="1:15" ht="12.75">
      <c r="A979" s="177"/>
      <c r="B979" s="179"/>
      <c r="C979" s="229" t="s">
        <v>88</v>
      </c>
      <c r="D979" s="230"/>
      <c r="E979" s="180">
        <v>0</v>
      </c>
      <c r="F979" s="181"/>
      <c r="G979" s="182"/>
      <c r="M979" s="178" t="s">
        <v>88</v>
      </c>
      <c r="O979" s="170"/>
    </row>
    <row r="980" spans="1:15" ht="12.75">
      <c r="A980" s="177"/>
      <c r="B980" s="179"/>
      <c r="C980" s="229" t="s">
        <v>89</v>
      </c>
      <c r="D980" s="230"/>
      <c r="E980" s="180">
        <v>0</v>
      </c>
      <c r="F980" s="181"/>
      <c r="G980" s="182"/>
      <c r="M980" s="178" t="s">
        <v>89</v>
      </c>
      <c r="O980" s="170"/>
    </row>
    <row r="981" spans="1:15" ht="22.5">
      <c r="A981" s="177"/>
      <c r="B981" s="179"/>
      <c r="C981" s="229" t="s">
        <v>957</v>
      </c>
      <c r="D981" s="230"/>
      <c r="E981" s="180">
        <v>17.32</v>
      </c>
      <c r="F981" s="181"/>
      <c r="G981" s="182"/>
      <c r="M981" s="178" t="s">
        <v>957</v>
      </c>
      <c r="O981" s="170"/>
    </row>
    <row r="982" spans="1:104" ht="12.75">
      <c r="A982" s="171">
        <v>203</v>
      </c>
      <c r="B982" s="172" t="s">
        <v>958</v>
      </c>
      <c r="C982" s="173" t="s">
        <v>959</v>
      </c>
      <c r="D982" s="174" t="s">
        <v>95</v>
      </c>
      <c r="E982" s="175">
        <v>9.315</v>
      </c>
      <c r="F982" s="175">
        <v>0</v>
      </c>
      <c r="G982" s="176">
        <f>E982*F982</f>
        <v>0</v>
      </c>
      <c r="O982" s="170">
        <v>2</v>
      </c>
      <c r="AA982" s="146">
        <v>12</v>
      </c>
      <c r="AB982" s="146">
        <v>0</v>
      </c>
      <c r="AC982" s="146">
        <v>201</v>
      </c>
      <c r="AZ982" s="146">
        <v>4</v>
      </c>
      <c r="BA982" s="146">
        <f>IF(AZ982=1,G982,0)</f>
        <v>0</v>
      </c>
      <c r="BB982" s="146">
        <f>IF(AZ982=2,G982,0)</f>
        <v>0</v>
      </c>
      <c r="BC982" s="146">
        <f>IF(AZ982=3,G982,0)</f>
        <v>0</v>
      </c>
      <c r="BD982" s="146">
        <f>IF(AZ982=4,G982,0)</f>
        <v>0</v>
      </c>
      <c r="BE982" s="146">
        <f>IF(AZ982=5,G982,0)</f>
        <v>0</v>
      </c>
      <c r="CA982" s="170">
        <v>12</v>
      </c>
      <c r="CB982" s="170">
        <v>0</v>
      </c>
      <c r="CZ982" s="146">
        <v>0</v>
      </c>
    </row>
    <row r="983" spans="1:15" ht="12.75">
      <c r="A983" s="177"/>
      <c r="B983" s="179"/>
      <c r="C983" s="229" t="s">
        <v>88</v>
      </c>
      <c r="D983" s="230"/>
      <c r="E983" s="180">
        <v>0</v>
      </c>
      <c r="F983" s="181"/>
      <c r="G983" s="182"/>
      <c r="M983" s="178" t="s">
        <v>88</v>
      </c>
      <c r="O983" s="170"/>
    </row>
    <row r="984" spans="1:15" ht="12.75">
      <c r="A984" s="177"/>
      <c r="B984" s="179"/>
      <c r="C984" s="229" t="s">
        <v>89</v>
      </c>
      <c r="D984" s="230"/>
      <c r="E984" s="180">
        <v>0</v>
      </c>
      <c r="F984" s="181"/>
      <c r="G984" s="182"/>
      <c r="M984" s="178" t="s">
        <v>89</v>
      </c>
      <c r="O984" s="170"/>
    </row>
    <row r="985" spans="1:15" ht="22.5">
      <c r="A985" s="177"/>
      <c r="B985" s="179"/>
      <c r="C985" s="229" t="s">
        <v>960</v>
      </c>
      <c r="D985" s="230"/>
      <c r="E985" s="180">
        <v>9.315</v>
      </c>
      <c r="F985" s="181"/>
      <c r="G985" s="182"/>
      <c r="M985" s="178" t="s">
        <v>960</v>
      </c>
      <c r="O985" s="170"/>
    </row>
    <row r="986" spans="1:104" ht="12.75">
      <c r="A986" s="171">
        <v>204</v>
      </c>
      <c r="B986" s="172" t="s">
        <v>961</v>
      </c>
      <c r="C986" s="173" t="s">
        <v>962</v>
      </c>
      <c r="D986" s="174" t="s">
        <v>95</v>
      </c>
      <c r="E986" s="175">
        <v>275.2074</v>
      </c>
      <c r="F986" s="175">
        <v>0</v>
      </c>
      <c r="G986" s="176">
        <f>E986*F986</f>
        <v>0</v>
      </c>
      <c r="O986" s="170">
        <v>2</v>
      </c>
      <c r="AA986" s="146">
        <v>12</v>
      </c>
      <c r="AB986" s="146">
        <v>0</v>
      </c>
      <c r="AC986" s="146">
        <v>202</v>
      </c>
      <c r="AZ986" s="146">
        <v>4</v>
      </c>
      <c r="BA986" s="146">
        <f>IF(AZ986=1,G986,0)</f>
        <v>0</v>
      </c>
      <c r="BB986" s="146">
        <f>IF(AZ986=2,G986,0)</f>
        <v>0</v>
      </c>
      <c r="BC986" s="146">
        <f>IF(AZ986=3,G986,0)</f>
        <v>0</v>
      </c>
      <c r="BD986" s="146">
        <f>IF(AZ986=4,G986,0)</f>
        <v>0</v>
      </c>
      <c r="BE986" s="146">
        <f>IF(AZ986=5,G986,0)</f>
        <v>0</v>
      </c>
      <c r="CA986" s="170">
        <v>12</v>
      </c>
      <c r="CB986" s="170">
        <v>0</v>
      </c>
      <c r="CZ986" s="146">
        <v>0</v>
      </c>
    </row>
    <row r="987" spans="1:15" ht="12.75">
      <c r="A987" s="177"/>
      <c r="B987" s="179"/>
      <c r="C987" s="229" t="s">
        <v>159</v>
      </c>
      <c r="D987" s="230"/>
      <c r="E987" s="180">
        <v>0</v>
      </c>
      <c r="F987" s="181"/>
      <c r="G987" s="182"/>
      <c r="M987" s="178" t="s">
        <v>159</v>
      </c>
      <c r="O987" s="170"/>
    </row>
    <row r="988" spans="1:15" ht="12.75">
      <c r="A988" s="177"/>
      <c r="B988" s="179"/>
      <c r="C988" s="229" t="s">
        <v>963</v>
      </c>
      <c r="D988" s="230"/>
      <c r="E988" s="180">
        <v>275.2074</v>
      </c>
      <c r="F988" s="181"/>
      <c r="G988" s="182"/>
      <c r="M988" s="178" t="s">
        <v>963</v>
      </c>
      <c r="O988" s="170"/>
    </row>
    <row r="989" spans="1:104" ht="12.75">
      <c r="A989" s="171">
        <v>205</v>
      </c>
      <c r="B989" s="172" t="s">
        <v>964</v>
      </c>
      <c r="C989" s="173" t="s">
        <v>965</v>
      </c>
      <c r="D989" s="174" t="s">
        <v>95</v>
      </c>
      <c r="E989" s="175">
        <v>275.2074</v>
      </c>
      <c r="F989" s="175">
        <v>0</v>
      </c>
      <c r="G989" s="176">
        <f>E989*F989</f>
        <v>0</v>
      </c>
      <c r="O989" s="170">
        <v>2</v>
      </c>
      <c r="AA989" s="146">
        <v>12</v>
      </c>
      <c r="AB989" s="146">
        <v>0</v>
      </c>
      <c r="AC989" s="146">
        <v>203</v>
      </c>
      <c r="AZ989" s="146">
        <v>4</v>
      </c>
      <c r="BA989" s="146">
        <f>IF(AZ989=1,G989,0)</f>
        <v>0</v>
      </c>
      <c r="BB989" s="146">
        <f>IF(AZ989=2,G989,0)</f>
        <v>0</v>
      </c>
      <c r="BC989" s="146">
        <f>IF(AZ989=3,G989,0)</f>
        <v>0</v>
      </c>
      <c r="BD989" s="146">
        <f>IF(AZ989=4,G989,0)</f>
        <v>0</v>
      </c>
      <c r="BE989" s="146">
        <f>IF(AZ989=5,G989,0)</f>
        <v>0</v>
      </c>
      <c r="CA989" s="170">
        <v>12</v>
      </c>
      <c r="CB989" s="170">
        <v>0</v>
      </c>
      <c r="CZ989" s="146">
        <v>0</v>
      </c>
    </row>
    <row r="990" spans="1:15" ht="12.75">
      <c r="A990" s="177"/>
      <c r="B990" s="179"/>
      <c r="C990" s="229" t="s">
        <v>159</v>
      </c>
      <c r="D990" s="230"/>
      <c r="E990" s="180">
        <v>0</v>
      </c>
      <c r="F990" s="181"/>
      <c r="G990" s="182"/>
      <c r="M990" s="178" t="s">
        <v>159</v>
      </c>
      <c r="O990" s="170"/>
    </row>
    <row r="991" spans="1:15" ht="12.75">
      <c r="A991" s="177"/>
      <c r="B991" s="179"/>
      <c r="C991" s="229" t="s">
        <v>963</v>
      </c>
      <c r="D991" s="230"/>
      <c r="E991" s="180">
        <v>275.2074</v>
      </c>
      <c r="F991" s="181"/>
      <c r="G991" s="182"/>
      <c r="M991" s="178" t="s">
        <v>963</v>
      </c>
      <c r="O991" s="170"/>
    </row>
    <row r="992" spans="1:104" ht="12.75">
      <c r="A992" s="171">
        <v>206</v>
      </c>
      <c r="B992" s="172" t="s">
        <v>966</v>
      </c>
      <c r="C992" s="173" t="s">
        <v>967</v>
      </c>
      <c r="D992" s="174" t="s">
        <v>95</v>
      </c>
      <c r="E992" s="175">
        <v>46.3931</v>
      </c>
      <c r="F992" s="175">
        <v>0</v>
      </c>
      <c r="G992" s="176">
        <f>E992*F992</f>
        <v>0</v>
      </c>
      <c r="O992" s="170">
        <v>2</v>
      </c>
      <c r="AA992" s="146">
        <v>12</v>
      </c>
      <c r="AB992" s="146">
        <v>0</v>
      </c>
      <c r="AC992" s="146">
        <v>204</v>
      </c>
      <c r="AZ992" s="146">
        <v>4</v>
      </c>
      <c r="BA992" s="146">
        <f>IF(AZ992=1,G992,0)</f>
        <v>0</v>
      </c>
      <c r="BB992" s="146">
        <f>IF(AZ992=2,G992,0)</f>
        <v>0</v>
      </c>
      <c r="BC992" s="146">
        <f>IF(AZ992=3,G992,0)</f>
        <v>0</v>
      </c>
      <c r="BD992" s="146">
        <f>IF(AZ992=4,G992,0)</f>
        <v>0</v>
      </c>
      <c r="BE992" s="146">
        <f>IF(AZ992=5,G992,0)</f>
        <v>0</v>
      </c>
      <c r="CA992" s="170">
        <v>12</v>
      </c>
      <c r="CB992" s="170">
        <v>0</v>
      </c>
      <c r="CZ992" s="146">
        <v>0</v>
      </c>
    </row>
    <row r="993" spans="1:15" ht="12.75">
      <c r="A993" s="177"/>
      <c r="B993" s="179"/>
      <c r="C993" s="229" t="s">
        <v>159</v>
      </c>
      <c r="D993" s="230"/>
      <c r="E993" s="180">
        <v>0</v>
      </c>
      <c r="F993" s="181"/>
      <c r="G993" s="182"/>
      <c r="M993" s="178" t="s">
        <v>159</v>
      </c>
      <c r="O993" s="170"/>
    </row>
    <row r="994" spans="1:15" ht="12.75">
      <c r="A994" s="177"/>
      <c r="B994" s="179"/>
      <c r="C994" s="229" t="s">
        <v>968</v>
      </c>
      <c r="D994" s="230"/>
      <c r="E994" s="180">
        <v>48.2906</v>
      </c>
      <c r="F994" s="181"/>
      <c r="G994" s="182"/>
      <c r="M994" s="178" t="s">
        <v>968</v>
      </c>
      <c r="O994" s="170"/>
    </row>
    <row r="995" spans="1:15" ht="12.75">
      <c r="A995" s="177"/>
      <c r="B995" s="179"/>
      <c r="C995" s="229" t="s">
        <v>969</v>
      </c>
      <c r="D995" s="230"/>
      <c r="E995" s="180">
        <v>-1.8975</v>
      </c>
      <c r="F995" s="181"/>
      <c r="G995" s="182"/>
      <c r="M995" s="178" t="s">
        <v>969</v>
      </c>
      <c r="O995" s="170"/>
    </row>
    <row r="996" spans="1:104" ht="12.75">
      <c r="A996" s="171">
        <v>207</v>
      </c>
      <c r="B996" s="172" t="s">
        <v>970</v>
      </c>
      <c r="C996" s="173" t="s">
        <v>971</v>
      </c>
      <c r="D996" s="174" t="s">
        <v>95</v>
      </c>
      <c r="E996" s="175">
        <v>48.2906</v>
      </c>
      <c r="F996" s="175">
        <v>0</v>
      </c>
      <c r="G996" s="176">
        <f>E996*F996</f>
        <v>0</v>
      </c>
      <c r="O996" s="170">
        <v>2</v>
      </c>
      <c r="AA996" s="146">
        <v>12</v>
      </c>
      <c r="AB996" s="146">
        <v>0</v>
      </c>
      <c r="AC996" s="146">
        <v>205</v>
      </c>
      <c r="AZ996" s="146">
        <v>4</v>
      </c>
      <c r="BA996" s="146">
        <f>IF(AZ996=1,G996,0)</f>
        <v>0</v>
      </c>
      <c r="BB996" s="146">
        <f>IF(AZ996=2,G996,0)</f>
        <v>0</v>
      </c>
      <c r="BC996" s="146">
        <f>IF(AZ996=3,G996,0)</f>
        <v>0</v>
      </c>
      <c r="BD996" s="146">
        <f>IF(AZ996=4,G996,0)</f>
        <v>0</v>
      </c>
      <c r="BE996" s="146">
        <f>IF(AZ996=5,G996,0)</f>
        <v>0</v>
      </c>
      <c r="CA996" s="170">
        <v>12</v>
      </c>
      <c r="CB996" s="170">
        <v>0</v>
      </c>
      <c r="CZ996" s="146">
        <v>0</v>
      </c>
    </row>
    <row r="997" spans="1:15" ht="12.75">
      <c r="A997" s="177"/>
      <c r="B997" s="179"/>
      <c r="C997" s="229" t="s">
        <v>159</v>
      </c>
      <c r="D997" s="230"/>
      <c r="E997" s="180">
        <v>0</v>
      </c>
      <c r="F997" s="181"/>
      <c r="G997" s="182"/>
      <c r="M997" s="178" t="s">
        <v>159</v>
      </c>
      <c r="O997" s="170"/>
    </row>
    <row r="998" spans="1:15" ht="12.75">
      <c r="A998" s="177"/>
      <c r="B998" s="179"/>
      <c r="C998" s="229" t="s">
        <v>968</v>
      </c>
      <c r="D998" s="230"/>
      <c r="E998" s="180">
        <v>48.2906</v>
      </c>
      <c r="F998" s="181"/>
      <c r="G998" s="182"/>
      <c r="M998" s="178" t="s">
        <v>968</v>
      </c>
      <c r="O998" s="170"/>
    </row>
    <row r="999" spans="1:104" ht="12.75">
      <c r="A999" s="171">
        <v>208</v>
      </c>
      <c r="B999" s="172" t="s">
        <v>972</v>
      </c>
      <c r="C999" s="173" t="s">
        <v>973</v>
      </c>
      <c r="D999" s="174" t="s">
        <v>95</v>
      </c>
      <c r="E999" s="175">
        <v>292.687</v>
      </c>
      <c r="F999" s="175">
        <v>0</v>
      </c>
      <c r="G999" s="176">
        <f>E999*F999</f>
        <v>0</v>
      </c>
      <c r="O999" s="170">
        <v>2</v>
      </c>
      <c r="AA999" s="146">
        <v>12</v>
      </c>
      <c r="AB999" s="146">
        <v>0</v>
      </c>
      <c r="AC999" s="146">
        <v>206</v>
      </c>
      <c r="AZ999" s="146">
        <v>4</v>
      </c>
      <c r="BA999" s="146">
        <f>IF(AZ999=1,G999,0)</f>
        <v>0</v>
      </c>
      <c r="BB999" s="146">
        <f>IF(AZ999=2,G999,0)</f>
        <v>0</v>
      </c>
      <c r="BC999" s="146">
        <f>IF(AZ999=3,G999,0)</f>
        <v>0</v>
      </c>
      <c r="BD999" s="146">
        <f>IF(AZ999=4,G999,0)</f>
        <v>0</v>
      </c>
      <c r="BE999" s="146">
        <f>IF(AZ999=5,G999,0)</f>
        <v>0</v>
      </c>
      <c r="CA999" s="170">
        <v>12</v>
      </c>
      <c r="CB999" s="170">
        <v>0</v>
      </c>
      <c r="CZ999" s="146">
        <v>0</v>
      </c>
    </row>
    <row r="1000" spans="1:15" ht="12.75">
      <c r="A1000" s="177"/>
      <c r="B1000" s="179"/>
      <c r="C1000" s="229" t="s">
        <v>254</v>
      </c>
      <c r="D1000" s="230"/>
      <c r="E1000" s="180">
        <v>0</v>
      </c>
      <c r="F1000" s="181"/>
      <c r="G1000" s="182"/>
      <c r="M1000" s="178" t="s">
        <v>254</v>
      </c>
      <c r="O1000" s="170"/>
    </row>
    <row r="1001" spans="1:15" ht="12.75">
      <c r="A1001" s="177"/>
      <c r="B1001" s="179"/>
      <c r="C1001" s="229" t="s">
        <v>974</v>
      </c>
      <c r="D1001" s="230"/>
      <c r="E1001" s="180">
        <v>72.6413</v>
      </c>
      <c r="F1001" s="181"/>
      <c r="G1001" s="182"/>
      <c r="M1001" s="178" t="s">
        <v>974</v>
      </c>
      <c r="O1001" s="170"/>
    </row>
    <row r="1002" spans="1:15" ht="12.75">
      <c r="A1002" s="177"/>
      <c r="B1002" s="179"/>
      <c r="C1002" s="229" t="s">
        <v>975</v>
      </c>
      <c r="D1002" s="230"/>
      <c r="E1002" s="180">
        <v>12.8478</v>
      </c>
      <c r="F1002" s="181"/>
      <c r="G1002" s="182"/>
      <c r="M1002" s="178" t="s">
        <v>975</v>
      </c>
      <c r="O1002" s="170"/>
    </row>
    <row r="1003" spans="1:15" ht="12.75">
      <c r="A1003" s="177"/>
      <c r="B1003" s="179"/>
      <c r="C1003" s="229" t="s">
        <v>976</v>
      </c>
      <c r="D1003" s="230"/>
      <c r="E1003" s="180">
        <v>10.1115</v>
      </c>
      <c r="F1003" s="181"/>
      <c r="G1003" s="182"/>
      <c r="M1003" s="178" t="s">
        <v>976</v>
      </c>
      <c r="O1003" s="170"/>
    </row>
    <row r="1004" spans="1:15" ht="12.75">
      <c r="A1004" s="177"/>
      <c r="B1004" s="179"/>
      <c r="C1004" s="229" t="s">
        <v>977</v>
      </c>
      <c r="D1004" s="230"/>
      <c r="E1004" s="180">
        <v>139.0624</v>
      </c>
      <c r="F1004" s="181"/>
      <c r="G1004" s="182"/>
      <c r="M1004" s="178" t="s">
        <v>977</v>
      </c>
      <c r="O1004" s="170"/>
    </row>
    <row r="1005" spans="1:15" ht="12.75">
      <c r="A1005" s="177"/>
      <c r="B1005" s="179"/>
      <c r="C1005" s="229" t="s">
        <v>978</v>
      </c>
      <c r="D1005" s="230"/>
      <c r="E1005" s="180">
        <v>-38.55</v>
      </c>
      <c r="F1005" s="181"/>
      <c r="G1005" s="182"/>
      <c r="M1005" s="178" t="s">
        <v>978</v>
      </c>
      <c r="O1005" s="170"/>
    </row>
    <row r="1006" spans="1:15" ht="12.75">
      <c r="A1006" s="177"/>
      <c r="B1006" s="179"/>
      <c r="C1006" s="229" t="s">
        <v>979</v>
      </c>
      <c r="D1006" s="230"/>
      <c r="E1006" s="180">
        <v>8.7731</v>
      </c>
      <c r="F1006" s="181"/>
      <c r="G1006" s="182"/>
      <c r="M1006" s="178" t="s">
        <v>979</v>
      </c>
      <c r="O1006" s="170"/>
    </row>
    <row r="1007" spans="1:15" ht="12.75">
      <c r="A1007" s="177"/>
      <c r="B1007" s="179"/>
      <c r="C1007" s="229" t="s">
        <v>980</v>
      </c>
      <c r="D1007" s="230"/>
      <c r="E1007" s="180">
        <v>87.801</v>
      </c>
      <c r="F1007" s="181"/>
      <c r="G1007" s="182"/>
      <c r="M1007" s="178" t="s">
        <v>980</v>
      </c>
      <c r="O1007" s="170"/>
    </row>
    <row r="1008" spans="1:104" ht="12.75">
      <c r="A1008" s="171">
        <v>209</v>
      </c>
      <c r="B1008" s="172" t="s">
        <v>981</v>
      </c>
      <c r="C1008" s="173" t="s">
        <v>982</v>
      </c>
      <c r="D1008" s="174" t="s">
        <v>95</v>
      </c>
      <c r="E1008" s="175">
        <v>13.979</v>
      </c>
      <c r="F1008" s="175">
        <v>0</v>
      </c>
      <c r="G1008" s="176">
        <f>E1008*F1008</f>
        <v>0</v>
      </c>
      <c r="O1008" s="170">
        <v>2</v>
      </c>
      <c r="AA1008" s="146">
        <v>12</v>
      </c>
      <c r="AB1008" s="146">
        <v>0</v>
      </c>
      <c r="AC1008" s="146">
        <v>207</v>
      </c>
      <c r="AZ1008" s="146">
        <v>4</v>
      </c>
      <c r="BA1008" s="146">
        <f>IF(AZ1008=1,G1008,0)</f>
        <v>0</v>
      </c>
      <c r="BB1008" s="146">
        <f>IF(AZ1008=2,G1008,0)</f>
        <v>0</v>
      </c>
      <c r="BC1008" s="146">
        <f>IF(AZ1008=3,G1008,0)</f>
        <v>0</v>
      </c>
      <c r="BD1008" s="146">
        <f>IF(AZ1008=4,G1008,0)</f>
        <v>0</v>
      </c>
      <c r="BE1008" s="146">
        <f>IF(AZ1008=5,G1008,0)</f>
        <v>0</v>
      </c>
      <c r="CA1008" s="170">
        <v>12</v>
      </c>
      <c r="CB1008" s="170">
        <v>0</v>
      </c>
      <c r="CZ1008" s="146">
        <v>0</v>
      </c>
    </row>
    <row r="1009" spans="1:15" ht="12.75">
      <c r="A1009" s="177"/>
      <c r="B1009" s="179"/>
      <c r="C1009" s="229" t="s">
        <v>254</v>
      </c>
      <c r="D1009" s="230"/>
      <c r="E1009" s="180">
        <v>0</v>
      </c>
      <c r="F1009" s="181"/>
      <c r="G1009" s="182"/>
      <c r="M1009" s="178" t="s">
        <v>254</v>
      </c>
      <c r="O1009" s="170"/>
    </row>
    <row r="1010" spans="1:15" ht="22.5">
      <c r="A1010" s="177"/>
      <c r="B1010" s="179"/>
      <c r="C1010" s="229" t="s">
        <v>983</v>
      </c>
      <c r="D1010" s="230"/>
      <c r="E1010" s="180">
        <v>10.154</v>
      </c>
      <c r="F1010" s="181"/>
      <c r="G1010" s="182"/>
      <c r="M1010" s="178" t="s">
        <v>983</v>
      </c>
      <c r="O1010" s="170"/>
    </row>
    <row r="1011" spans="1:15" ht="12.75">
      <c r="A1011" s="177"/>
      <c r="B1011" s="179"/>
      <c r="C1011" s="229" t="s">
        <v>984</v>
      </c>
      <c r="D1011" s="230"/>
      <c r="E1011" s="180">
        <v>3.825</v>
      </c>
      <c r="F1011" s="181"/>
      <c r="G1011" s="182"/>
      <c r="M1011" s="178" t="s">
        <v>984</v>
      </c>
      <c r="O1011" s="170"/>
    </row>
    <row r="1012" spans="1:104" ht="22.5">
      <c r="A1012" s="171">
        <v>210</v>
      </c>
      <c r="B1012" s="172" t="s">
        <v>985</v>
      </c>
      <c r="C1012" s="173" t="s">
        <v>986</v>
      </c>
      <c r="D1012" s="174" t="s">
        <v>95</v>
      </c>
      <c r="E1012" s="175">
        <v>17.4604</v>
      </c>
      <c r="F1012" s="175">
        <v>0</v>
      </c>
      <c r="G1012" s="176">
        <f>E1012*F1012</f>
        <v>0</v>
      </c>
      <c r="O1012" s="170">
        <v>2</v>
      </c>
      <c r="AA1012" s="146">
        <v>12</v>
      </c>
      <c r="AB1012" s="146">
        <v>0</v>
      </c>
      <c r="AC1012" s="146">
        <v>208</v>
      </c>
      <c r="AZ1012" s="146">
        <v>4</v>
      </c>
      <c r="BA1012" s="146">
        <f>IF(AZ1012=1,G1012,0)</f>
        <v>0</v>
      </c>
      <c r="BB1012" s="146">
        <f>IF(AZ1012=2,G1012,0)</f>
        <v>0</v>
      </c>
      <c r="BC1012" s="146">
        <f>IF(AZ1012=3,G1012,0)</f>
        <v>0</v>
      </c>
      <c r="BD1012" s="146">
        <f>IF(AZ1012=4,G1012,0)</f>
        <v>0</v>
      </c>
      <c r="BE1012" s="146">
        <f>IF(AZ1012=5,G1012,0)</f>
        <v>0</v>
      </c>
      <c r="CA1012" s="170">
        <v>12</v>
      </c>
      <c r="CB1012" s="170">
        <v>0</v>
      </c>
      <c r="CZ1012" s="146">
        <v>0</v>
      </c>
    </row>
    <row r="1013" spans="1:15" ht="12.75">
      <c r="A1013" s="177"/>
      <c r="B1013" s="179"/>
      <c r="C1013" s="229" t="s">
        <v>254</v>
      </c>
      <c r="D1013" s="230"/>
      <c r="E1013" s="180">
        <v>0</v>
      </c>
      <c r="F1013" s="181"/>
      <c r="G1013" s="182"/>
      <c r="M1013" s="178" t="s">
        <v>254</v>
      </c>
      <c r="O1013" s="170"/>
    </row>
    <row r="1014" spans="1:15" ht="12.75">
      <c r="A1014" s="177"/>
      <c r="B1014" s="179"/>
      <c r="C1014" s="229" t="s">
        <v>987</v>
      </c>
      <c r="D1014" s="230"/>
      <c r="E1014" s="180">
        <v>5.7365</v>
      </c>
      <c r="F1014" s="181"/>
      <c r="G1014" s="182"/>
      <c r="M1014" s="178" t="s">
        <v>987</v>
      </c>
      <c r="O1014" s="170"/>
    </row>
    <row r="1015" spans="1:15" ht="12.75">
      <c r="A1015" s="177"/>
      <c r="B1015" s="179"/>
      <c r="C1015" s="229" t="s">
        <v>988</v>
      </c>
      <c r="D1015" s="230"/>
      <c r="E1015" s="180">
        <v>4.6463</v>
      </c>
      <c r="F1015" s="181"/>
      <c r="G1015" s="182"/>
      <c r="M1015" s="178" t="s">
        <v>988</v>
      </c>
      <c r="O1015" s="170"/>
    </row>
    <row r="1016" spans="1:15" ht="12.75">
      <c r="A1016" s="177"/>
      <c r="B1016" s="179"/>
      <c r="C1016" s="229" t="s">
        <v>989</v>
      </c>
      <c r="D1016" s="230"/>
      <c r="E1016" s="180">
        <v>3.4257</v>
      </c>
      <c r="F1016" s="181"/>
      <c r="G1016" s="182"/>
      <c r="M1016" s="178" t="s">
        <v>989</v>
      </c>
      <c r="O1016" s="170"/>
    </row>
    <row r="1017" spans="1:15" ht="12.75">
      <c r="A1017" s="177"/>
      <c r="B1017" s="179"/>
      <c r="C1017" s="229" t="s">
        <v>990</v>
      </c>
      <c r="D1017" s="230"/>
      <c r="E1017" s="180">
        <v>3.652</v>
      </c>
      <c r="F1017" s="181"/>
      <c r="G1017" s="182"/>
      <c r="M1017" s="178" t="s">
        <v>990</v>
      </c>
      <c r="O1017" s="170"/>
    </row>
    <row r="1018" spans="1:104" ht="22.5">
      <c r="A1018" s="171">
        <v>211</v>
      </c>
      <c r="B1018" s="172" t="s">
        <v>991</v>
      </c>
      <c r="C1018" s="173" t="s">
        <v>992</v>
      </c>
      <c r="D1018" s="174" t="s">
        <v>95</v>
      </c>
      <c r="E1018" s="175">
        <v>39.9774</v>
      </c>
      <c r="F1018" s="175">
        <v>0</v>
      </c>
      <c r="G1018" s="176">
        <f>E1018*F1018</f>
        <v>0</v>
      </c>
      <c r="O1018" s="170">
        <v>2</v>
      </c>
      <c r="AA1018" s="146">
        <v>12</v>
      </c>
      <c r="AB1018" s="146">
        <v>0</v>
      </c>
      <c r="AC1018" s="146">
        <v>209</v>
      </c>
      <c r="AZ1018" s="146">
        <v>4</v>
      </c>
      <c r="BA1018" s="146">
        <f>IF(AZ1018=1,G1018,0)</f>
        <v>0</v>
      </c>
      <c r="BB1018" s="146">
        <f>IF(AZ1018=2,G1018,0)</f>
        <v>0</v>
      </c>
      <c r="BC1018" s="146">
        <f>IF(AZ1018=3,G1018,0)</f>
        <v>0</v>
      </c>
      <c r="BD1018" s="146">
        <f>IF(AZ1018=4,G1018,0)</f>
        <v>0</v>
      </c>
      <c r="BE1018" s="146">
        <f>IF(AZ1018=5,G1018,0)</f>
        <v>0</v>
      </c>
      <c r="CA1018" s="170">
        <v>12</v>
      </c>
      <c r="CB1018" s="170">
        <v>0</v>
      </c>
      <c r="CZ1018" s="146">
        <v>0</v>
      </c>
    </row>
    <row r="1019" spans="1:15" ht="12.75">
      <c r="A1019" s="177"/>
      <c r="B1019" s="179"/>
      <c r="C1019" s="229" t="s">
        <v>254</v>
      </c>
      <c r="D1019" s="230"/>
      <c r="E1019" s="180">
        <v>0</v>
      </c>
      <c r="F1019" s="181"/>
      <c r="G1019" s="182"/>
      <c r="M1019" s="178" t="s">
        <v>254</v>
      </c>
      <c r="O1019" s="170"/>
    </row>
    <row r="1020" spans="1:15" ht="12.75">
      <c r="A1020" s="177"/>
      <c r="B1020" s="179"/>
      <c r="C1020" s="229" t="s">
        <v>993</v>
      </c>
      <c r="D1020" s="230"/>
      <c r="E1020" s="180">
        <v>15.1235</v>
      </c>
      <c r="F1020" s="181"/>
      <c r="G1020" s="182"/>
      <c r="M1020" s="178" t="s">
        <v>993</v>
      </c>
      <c r="O1020" s="170"/>
    </row>
    <row r="1021" spans="1:15" ht="12.75">
      <c r="A1021" s="177"/>
      <c r="B1021" s="179"/>
      <c r="C1021" s="229" t="s">
        <v>994</v>
      </c>
      <c r="D1021" s="230"/>
      <c r="E1021" s="180">
        <v>8.6538</v>
      </c>
      <c r="F1021" s="181"/>
      <c r="G1021" s="182"/>
      <c r="M1021" s="178" t="s">
        <v>994</v>
      </c>
      <c r="O1021" s="170"/>
    </row>
    <row r="1022" spans="1:15" ht="12.75">
      <c r="A1022" s="177"/>
      <c r="B1022" s="179"/>
      <c r="C1022" s="229" t="s">
        <v>995</v>
      </c>
      <c r="D1022" s="230"/>
      <c r="E1022" s="180">
        <v>6.5721</v>
      </c>
      <c r="F1022" s="181"/>
      <c r="G1022" s="182"/>
      <c r="M1022" s="178" t="s">
        <v>995</v>
      </c>
      <c r="O1022" s="170"/>
    </row>
    <row r="1023" spans="1:15" ht="12.75">
      <c r="A1023" s="177"/>
      <c r="B1023" s="179"/>
      <c r="C1023" s="229" t="s">
        <v>996</v>
      </c>
      <c r="D1023" s="230"/>
      <c r="E1023" s="180">
        <v>9.628</v>
      </c>
      <c r="F1023" s="181"/>
      <c r="G1023" s="182"/>
      <c r="M1023" s="178" t="s">
        <v>996</v>
      </c>
      <c r="O1023" s="170"/>
    </row>
    <row r="1024" spans="1:57" ht="12.75">
      <c r="A1024" s="183"/>
      <c r="B1024" s="184" t="s">
        <v>76</v>
      </c>
      <c r="C1024" s="185" t="str">
        <f>CONCATENATE(B973," ",C973)</f>
        <v>MVY výměry - neoceňovat</v>
      </c>
      <c r="D1024" s="186"/>
      <c r="E1024" s="187"/>
      <c r="F1024" s="188"/>
      <c r="G1024" s="189">
        <f>SUM(G973:G1023)</f>
        <v>0</v>
      </c>
      <c r="O1024" s="170">
        <v>4</v>
      </c>
      <c r="BA1024" s="190">
        <f>SUM(BA973:BA1023)</f>
        <v>0</v>
      </c>
      <c r="BB1024" s="190">
        <f>SUM(BB973:BB1023)</f>
        <v>0</v>
      </c>
      <c r="BC1024" s="190">
        <f>SUM(BC973:BC1023)</f>
        <v>0</v>
      </c>
      <c r="BD1024" s="190">
        <f>SUM(BD973:BD1023)</f>
        <v>0</v>
      </c>
      <c r="BE1024" s="190">
        <f>SUM(BE973:BE1023)</f>
        <v>0</v>
      </c>
    </row>
    <row r="1025" spans="1:15" ht="12.75">
      <c r="A1025" s="163" t="s">
        <v>72</v>
      </c>
      <c r="B1025" s="164" t="s">
        <v>997</v>
      </c>
      <c r="C1025" s="165" t="s">
        <v>998</v>
      </c>
      <c r="D1025" s="166"/>
      <c r="E1025" s="167"/>
      <c r="F1025" s="167"/>
      <c r="G1025" s="168"/>
      <c r="H1025" s="169"/>
      <c r="I1025" s="169"/>
      <c r="O1025" s="170">
        <v>1</v>
      </c>
    </row>
    <row r="1026" spans="1:104" ht="12.75">
      <c r="A1026" s="171">
        <v>212</v>
      </c>
      <c r="B1026" s="172" t="s">
        <v>999</v>
      </c>
      <c r="C1026" s="173" t="s">
        <v>1000</v>
      </c>
      <c r="D1026" s="174" t="s">
        <v>542</v>
      </c>
      <c r="E1026" s="175">
        <v>137.5179</v>
      </c>
      <c r="F1026" s="175">
        <v>0</v>
      </c>
      <c r="G1026" s="176">
        <f>E1026*F1026</f>
        <v>0</v>
      </c>
      <c r="O1026" s="170">
        <v>2</v>
      </c>
      <c r="AA1026" s="146">
        <v>1</v>
      </c>
      <c r="AB1026" s="146">
        <v>10</v>
      </c>
      <c r="AC1026" s="146">
        <v>10</v>
      </c>
      <c r="AZ1026" s="146">
        <v>1</v>
      </c>
      <c r="BA1026" s="146">
        <f>IF(AZ1026=1,G1026,0)</f>
        <v>0</v>
      </c>
      <c r="BB1026" s="146">
        <f>IF(AZ1026=2,G1026,0)</f>
        <v>0</v>
      </c>
      <c r="BC1026" s="146">
        <f>IF(AZ1026=3,G1026,0)</f>
        <v>0</v>
      </c>
      <c r="BD1026" s="146">
        <f>IF(AZ1026=4,G1026,0)</f>
        <v>0</v>
      </c>
      <c r="BE1026" s="146">
        <f>IF(AZ1026=5,G1026,0)</f>
        <v>0</v>
      </c>
      <c r="CA1026" s="170">
        <v>1</v>
      </c>
      <c r="CB1026" s="170">
        <v>10</v>
      </c>
      <c r="CZ1026" s="146">
        <v>0</v>
      </c>
    </row>
    <row r="1027" spans="1:15" ht="12.75">
      <c r="A1027" s="177"/>
      <c r="B1027" s="179"/>
      <c r="C1027" s="229" t="s">
        <v>1001</v>
      </c>
      <c r="D1027" s="230"/>
      <c r="E1027" s="180">
        <v>142.9851</v>
      </c>
      <c r="F1027" s="181"/>
      <c r="G1027" s="182"/>
      <c r="M1027" s="204">
        <v>1429851</v>
      </c>
      <c r="O1027" s="170"/>
    </row>
    <row r="1028" spans="1:15" ht="12.75">
      <c r="A1028" s="177"/>
      <c r="B1028" s="179"/>
      <c r="C1028" s="229" t="s">
        <v>1002</v>
      </c>
      <c r="D1028" s="230"/>
      <c r="E1028" s="180">
        <v>-5.4672</v>
      </c>
      <c r="F1028" s="181"/>
      <c r="G1028" s="182"/>
      <c r="M1028" s="178" t="s">
        <v>1002</v>
      </c>
      <c r="O1028" s="170"/>
    </row>
    <row r="1029" spans="1:104" ht="12.75">
      <c r="A1029" s="171">
        <v>213</v>
      </c>
      <c r="B1029" s="172" t="s">
        <v>1003</v>
      </c>
      <c r="C1029" s="173" t="s">
        <v>1004</v>
      </c>
      <c r="D1029" s="174" t="s">
        <v>542</v>
      </c>
      <c r="E1029" s="175">
        <v>5.4672</v>
      </c>
      <c r="F1029" s="175">
        <v>0</v>
      </c>
      <c r="G1029" s="176">
        <f>E1029*F1029</f>
        <v>0</v>
      </c>
      <c r="O1029" s="170">
        <v>2</v>
      </c>
      <c r="AA1029" s="146">
        <v>1</v>
      </c>
      <c r="AB1029" s="146">
        <v>10</v>
      </c>
      <c r="AC1029" s="146">
        <v>10</v>
      </c>
      <c r="AZ1029" s="146">
        <v>1</v>
      </c>
      <c r="BA1029" s="146">
        <f>IF(AZ1029=1,G1029,0)</f>
        <v>0</v>
      </c>
      <c r="BB1029" s="146">
        <f>IF(AZ1029=2,G1029,0)</f>
        <v>0</v>
      </c>
      <c r="BC1029" s="146">
        <f>IF(AZ1029=3,G1029,0)</f>
        <v>0</v>
      </c>
      <c r="BD1029" s="146">
        <f>IF(AZ1029=4,G1029,0)</f>
        <v>0</v>
      </c>
      <c r="BE1029" s="146">
        <f>IF(AZ1029=5,G1029,0)</f>
        <v>0</v>
      </c>
      <c r="CA1029" s="170">
        <v>1</v>
      </c>
      <c r="CB1029" s="170">
        <v>10</v>
      </c>
      <c r="CZ1029" s="146">
        <v>0</v>
      </c>
    </row>
    <row r="1030" spans="1:15" ht="12.75">
      <c r="A1030" s="177"/>
      <c r="B1030" s="179"/>
      <c r="C1030" s="229" t="s">
        <v>1005</v>
      </c>
      <c r="D1030" s="230"/>
      <c r="E1030" s="180">
        <v>5.4672</v>
      </c>
      <c r="F1030" s="181"/>
      <c r="G1030" s="182"/>
      <c r="M1030" s="178" t="s">
        <v>1005</v>
      </c>
      <c r="O1030" s="170"/>
    </row>
    <row r="1031" spans="1:104" ht="12.75">
      <c r="A1031" s="171">
        <v>214</v>
      </c>
      <c r="B1031" s="172" t="s">
        <v>1006</v>
      </c>
      <c r="C1031" s="173" t="s">
        <v>1007</v>
      </c>
      <c r="D1031" s="174" t="s">
        <v>542</v>
      </c>
      <c r="E1031" s="175">
        <v>142.9851</v>
      </c>
      <c r="F1031" s="175">
        <v>0</v>
      </c>
      <c r="G1031" s="176">
        <f aca="true" t="shared" si="0" ref="G1031:G1036">E1031*F1031</f>
        <v>0</v>
      </c>
      <c r="O1031" s="170">
        <v>2</v>
      </c>
      <c r="AA1031" s="146">
        <v>1</v>
      </c>
      <c r="AB1031" s="146">
        <v>10</v>
      </c>
      <c r="AC1031" s="146">
        <v>10</v>
      </c>
      <c r="AZ1031" s="146">
        <v>1</v>
      </c>
      <c r="BA1031" s="146">
        <f aca="true" t="shared" si="1" ref="BA1031:BA1036">IF(AZ1031=1,G1031,0)</f>
        <v>0</v>
      </c>
      <c r="BB1031" s="146">
        <f aca="true" t="shared" si="2" ref="BB1031:BB1036">IF(AZ1031=2,G1031,0)</f>
        <v>0</v>
      </c>
      <c r="BC1031" s="146">
        <f aca="true" t="shared" si="3" ref="BC1031:BC1036">IF(AZ1031=3,G1031,0)</f>
        <v>0</v>
      </c>
      <c r="BD1031" s="146">
        <f aca="true" t="shared" si="4" ref="BD1031:BD1036">IF(AZ1031=4,G1031,0)</f>
        <v>0</v>
      </c>
      <c r="BE1031" s="146">
        <f aca="true" t="shared" si="5" ref="BE1031:BE1036">IF(AZ1031=5,G1031,0)</f>
        <v>0</v>
      </c>
      <c r="CA1031" s="170">
        <v>1</v>
      </c>
      <c r="CB1031" s="170">
        <v>10</v>
      </c>
      <c r="CZ1031" s="146">
        <v>0</v>
      </c>
    </row>
    <row r="1032" spans="1:104" ht="12.75">
      <c r="A1032" s="171">
        <v>215</v>
      </c>
      <c r="B1032" s="172" t="s">
        <v>1008</v>
      </c>
      <c r="C1032" s="173" t="s">
        <v>1009</v>
      </c>
      <c r="D1032" s="174" t="s">
        <v>542</v>
      </c>
      <c r="E1032" s="175">
        <v>92.9403</v>
      </c>
      <c r="F1032" s="175">
        <v>0</v>
      </c>
      <c r="G1032" s="176">
        <f t="shared" si="0"/>
        <v>0</v>
      </c>
      <c r="O1032" s="170">
        <v>2</v>
      </c>
      <c r="AA1032" s="146">
        <v>1</v>
      </c>
      <c r="AB1032" s="146">
        <v>10</v>
      </c>
      <c r="AC1032" s="146">
        <v>10</v>
      </c>
      <c r="AZ1032" s="146">
        <v>1</v>
      </c>
      <c r="BA1032" s="146">
        <f t="shared" si="1"/>
        <v>0</v>
      </c>
      <c r="BB1032" s="146">
        <f t="shared" si="2"/>
        <v>0</v>
      </c>
      <c r="BC1032" s="146">
        <f t="shared" si="3"/>
        <v>0</v>
      </c>
      <c r="BD1032" s="146">
        <f t="shared" si="4"/>
        <v>0</v>
      </c>
      <c r="BE1032" s="146">
        <f t="shared" si="5"/>
        <v>0</v>
      </c>
      <c r="CA1032" s="170">
        <v>1</v>
      </c>
      <c r="CB1032" s="170">
        <v>10</v>
      </c>
      <c r="CZ1032" s="146">
        <v>0</v>
      </c>
    </row>
    <row r="1033" spans="1:104" ht="12.75">
      <c r="A1033" s="171">
        <v>216</v>
      </c>
      <c r="B1033" s="172" t="s">
        <v>1010</v>
      </c>
      <c r="C1033" s="173" t="s">
        <v>1011</v>
      </c>
      <c r="D1033" s="174" t="s">
        <v>542</v>
      </c>
      <c r="E1033" s="175">
        <v>142.9851</v>
      </c>
      <c r="F1033" s="175">
        <v>0</v>
      </c>
      <c r="G1033" s="176">
        <f t="shared" si="0"/>
        <v>0</v>
      </c>
      <c r="O1033" s="170">
        <v>2</v>
      </c>
      <c r="AA1033" s="146">
        <v>1</v>
      </c>
      <c r="AB1033" s="146">
        <v>10</v>
      </c>
      <c r="AC1033" s="146">
        <v>10</v>
      </c>
      <c r="AZ1033" s="146">
        <v>1</v>
      </c>
      <c r="BA1033" s="146">
        <f t="shared" si="1"/>
        <v>0</v>
      </c>
      <c r="BB1033" s="146">
        <f t="shared" si="2"/>
        <v>0</v>
      </c>
      <c r="BC1033" s="146">
        <f t="shared" si="3"/>
        <v>0</v>
      </c>
      <c r="BD1033" s="146">
        <f t="shared" si="4"/>
        <v>0</v>
      </c>
      <c r="BE1033" s="146">
        <f t="shared" si="5"/>
        <v>0</v>
      </c>
      <c r="CA1033" s="170">
        <v>1</v>
      </c>
      <c r="CB1033" s="170">
        <v>10</v>
      </c>
      <c r="CZ1033" s="146">
        <v>0</v>
      </c>
    </row>
    <row r="1034" spans="1:104" ht="12.75">
      <c r="A1034" s="171">
        <v>217</v>
      </c>
      <c r="B1034" s="172" t="s">
        <v>1012</v>
      </c>
      <c r="C1034" s="173" t="s">
        <v>1013</v>
      </c>
      <c r="D1034" s="174" t="s">
        <v>542</v>
      </c>
      <c r="E1034" s="175">
        <v>2001.7919</v>
      </c>
      <c r="F1034" s="175">
        <v>0</v>
      </c>
      <c r="G1034" s="176">
        <f t="shared" si="0"/>
        <v>0</v>
      </c>
      <c r="O1034" s="170">
        <v>2</v>
      </c>
      <c r="AA1034" s="146">
        <v>1</v>
      </c>
      <c r="AB1034" s="146">
        <v>10</v>
      </c>
      <c r="AC1034" s="146">
        <v>10</v>
      </c>
      <c r="AZ1034" s="146">
        <v>1</v>
      </c>
      <c r="BA1034" s="146">
        <f t="shared" si="1"/>
        <v>0</v>
      </c>
      <c r="BB1034" s="146">
        <f t="shared" si="2"/>
        <v>0</v>
      </c>
      <c r="BC1034" s="146">
        <f t="shared" si="3"/>
        <v>0</v>
      </c>
      <c r="BD1034" s="146">
        <f t="shared" si="4"/>
        <v>0</v>
      </c>
      <c r="BE1034" s="146">
        <f t="shared" si="5"/>
        <v>0</v>
      </c>
      <c r="CA1034" s="170">
        <v>1</v>
      </c>
      <c r="CB1034" s="170">
        <v>10</v>
      </c>
      <c r="CZ1034" s="146">
        <v>0</v>
      </c>
    </row>
    <row r="1035" spans="1:104" ht="12.75">
      <c r="A1035" s="171">
        <v>218</v>
      </c>
      <c r="B1035" s="172" t="s">
        <v>1014</v>
      </c>
      <c r="C1035" s="173" t="s">
        <v>1015</v>
      </c>
      <c r="D1035" s="174" t="s">
        <v>542</v>
      </c>
      <c r="E1035" s="175">
        <v>142.9851</v>
      </c>
      <c r="F1035" s="175">
        <v>0</v>
      </c>
      <c r="G1035" s="176">
        <f t="shared" si="0"/>
        <v>0</v>
      </c>
      <c r="O1035" s="170">
        <v>2</v>
      </c>
      <c r="AA1035" s="146">
        <v>1</v>
      </c>
      <c r="AB1035" s="146">
        <v>10</v>
      </c>
      <c r="AC1035" s="146">
        <v>10</v>
      </c>
      <c r="AZ1035" s="146">
        <v>1</v>
      </c>
      <c r="BA1035" s="146">
        <f t="shared" si="1"/>
        <v>0</v>
      </c>
      <c r="BB1035" s="146">
        <f t="shared" si="2"/>
        <v>0</v>
      </c>
      <c r="BC1035" s="146">
        <f t="shared" si="3"/>
        <v>0</v>
      </c>
      <c r="BD1035" s="146">
        <f t="shared" si="4"/>
        <v>0</v>
      </c>
      <c r="BE1035" s="146">
        <f t="shared" si="5"/>
        <v>0</v>
      </c>
      <c r="CA1035" s="170">
        <v>1</v>
      </c>
      <c r="CB1035" s="170">
        <v>10</v>
      </c>
      <c r="CZ1035" s="146">
        <v>0</v>
      </c>
    </row>
    <row r="1036" spans="1:104" ht="12.75">
      <c r="A1036" s="171">
        <v>219</v>
      </c>
      <c r="B1036" s="172" t="s">
        <v>1016</v>
      </c>
      <c r="C1036" s="173" t="s">
        <v>1017</v>
      </c>
      <c r="D1036" s="174" t="s">
        <v>542</v>
      </c>
      <c r="E1036" s="175">
        <v>142.9851</v>
      </c>
      <c r="F1036" s="175">
        <v>0</v>
      </c>
      <c r="G1036" s="176">
        <f t="shared" si="0"/>
        <v>0</v>
      </c>
      <c r="O1036" s="170">
        <v>2</v>
      </c>
      <c r="AA1036" s="146">
        <v>1</v>
      </c>
      <c r="AB1036" s="146">
        <v>10</v>
      </c>
      <c r="AC1036" s="146">
        <v>10</v>
      </c>
      <c r="AZ1036" s="146">
        <v>1</v>
      </c>
      <c r="BA1036" s="146">
        <f t="shared" si="1"/>
        <v>0</v>
      </c>
      <c r="BB1036" s="146">
        <f t="shared" si="2"/>
        <v>0</v>
      </c>
      <c r="BC1036" s="146">
        <f t="shared" si="3"/>
        <v>0</v>
      </c>
      <c r="BD1036" s="146">
        <f t="shared" si="4"/>
        <v>0</v>
      </c>
      <c r="BE1036" s="146">
        <f t="shared" si="5"/>
        <v>0</v>
      </c>
      <c r="CA1036" s="170">
        <v>1</v>
      </c>
      <c r="CB1036" s="170">
        <v>10</v>
      </c>
      <c r="CZ1036" s="146">
        <v>0</v>
      </c>
    </row>
    <row r="1037" spans="1:57" ht="12.75">
      <c r="A1037" s="183"/>
      <c r="B1037" s="184" t="s">
        <v>76</v>
      </c>
      <c r="C1037" s="185" t="str">
        <f>CONCATENATE(B1025," ",C1025)</f>
        <v>D96 Přesuny suti a vybouraných hmot</v>
      </c>
      <c r="D1037" s="186"/>
      <c r="E1037" s="187"/>
      <c r="F1037" s="188"/>
      <c r="G1037" s="189">
        <f>SUM(G1025:G1036)</f>
        <v>0</v>
      </c>
      <c r="O1037" s="170">
        <v>4</v>
      </c>
      <c r="BA1037" s="190">
        <f>SUM(BA1025:BA1036)</f>
        <v>0</v>
      </c>
      <c r="BB1037" s="190">
        <f>SUM(BB1025:BB1036)</f>
        <v>0</v>
      </c>
      <c r="BC1037" s="190">
        <f>SUM(BC1025:BC1036)</f>
        <v>0</v>
      </c>
      <c r="BD1037" s="190">
        <f>SUM(BD1025:BD1036)</f>
        <v>0</v>
      </c>
      <c r="BE1037" s="190">
        <f>SUM(BE1025:BE1036)</f>
        <v>0</v>
      </c>
    </row>
    <row r="1038" ht="12.75">
      <c r="E1038" s="146"/>
    </row>
    <row r="1039" ht="12.75">
      <c r="E1039" s="146"/>
    </row>
    <row r="1040" ht="12.75">
      <c r="E1040" s="146"/>
    </row>
    <row r="1041" ht="12.75">
      <c r="E1041" s="146"/>
    </row>
    <row r="1042" ht="12.75">
      <c r="E1042" s="146"/>
    </row>
    <row r="1043" ht="12.75">
      <c r="E1043" s="146"/>
    </row>
    <row r="1044" ht="12.75">
      <c r="E1044" s="146"/>
    </row>
    <row r="1045" ht="12.75">
      <c r="E1045" s="146"/>
    </row>
    <row r="1046" ht="12.75">
      <c r="E1046" s="146"/>
    </row>
    <row r="1047" ht="12.75">
      <c r="E1047" s="146"/>
    </row>
    <row r="1048" ht="12.75">
      <c r="E1048" s="146"/>
    </row>
    <row r="1049" ht="12.75">
      <c r="E1049" s="146"/>
    </row>
    <row r="1050" ht="12.75">
      <c r="E1050" s="146"/>
    </row>
    <row r="1051" ht="12.75">
      <c r="E1051" s="146"/>
    </row>
    <row r="1052" ht="12.75">
      <c r="E1052" s="146"/>
    </row>
    <row r="1053" ht="12.75">
      <c r="E1053" s="146"/>
    </row>
    <row r="1054" ht="12.75">
      <c r="E1054" s="146"/>
    </row>
    <row r="1055" ht="12.75">
      <c r="E1055" s="146"/>
    </row>
    <row r="1056" ht="12.75">
      <c r="E1056" s="146"/>
    </row>
    <row r="1057" ht="12.75">
      <c r="E1057" s="146"/>
    </row>
    <row r="1058" ht="12.75">
      <c r="E1058" s="146"/>
    </row>
    <row r="1059" ht="12.75">
      <c r="E1059" s="146"/>
    </row>
    <row r="1060" ht="12.75">
      <c r="E1060" s="146"/>
    </row>
    <row r="1061" spans="1:7" ht="12.75">
      <c r="A1061" s="191"/>
      <c r="B1061" s="191"/>
      <c r="C1061" s="191"/>
      <c r="D1061" s="191"/>
      <c r="E1061" s="191"/>
      <c r="F1061" s="191"/>
      <c r="G1061" s="191"/>
    </row>
    <row r="1062" spans="1:7" ht="12.75">
      <c r="A1062" s="191"/>
      <c r="B1062" s="191"/>
      <c r="C1062" s="191"/>
      <c r="D1062" s="191"/>
      <c r="E1062" s="191"/>
      <c r="F1062" s="191"/>
      <c r="G1062" s="191"/>
    </row>
    <row r="1063" spans="1:7" ht="12.75">
      <c r="A1063" s="191"/>
      <c r="B1063" s="191"/>
      <c r="C1063" s="191"/>
      <c r="D1063" s="191"/>
      <c r="E1063" s="191"/>
      <c r="F1063" s="191"/>
      <c r="G1063" s="191"/>
    </row>
    <row r="1064" spans="1:7" ht="12.75">
      <c r="A1064" s="191"/>
      <c r="B1064" s="191"/>
      <c r="C1064" s="191"/>
      <c r="D1064" s="191"/>
      <c r="E1064" s="191"/>
      <c r="F1064" s="191"/>
      <c r="G1064" s="191"/>
    </row>
    <row r="1065" ht="12.75">
      <c r="E1065" s="146"/>
    </row>
    <row r="1066" ht="12.75">
      <c r="E1066" s="146"/>
    </row>
    <row r="1067" ht="12.75">
      <c r="E1067" s="146"/>
    </row>
    <row r="1068" ht="12.75">
      <c r="E1068" s="146"/>
    </row>
    <row r="1069" ht="12.75">
      <c r="E1069" s="146"/>
    </row>
    <row r="1070" ht="12.75">
      <c r="E1070" s="146"/>
    </row>
    <row r="1071" ht="12.75">
      <c r="E1071" s="146"/>
    </row>
    <row r="1072" ht="12.75">
      <c r="E1072" s="146"/>
    </row>
    <row r="1073" ht="12.75">
      <c r="E1073" s="146"/>
    </row>
    <row r="1074" ht="12.75">
      <c r="E1074" s="146"/>
    </row>
    <row r="1075" ht="12.75">
      <c r="E1075" s="146"/>
    </row>
    <row r="1076" ht="12.75">
      <c r="E1076" s="146"/>
    </row>
    <row r="1077" ht="12.75">
      <c r="E1077" s="146"/>
    </row>
    <row r="1078" ht="12.75">
      <c r="E1078" s="146"/>
    </row>
    <row r="1079" ht="12.75">
      <c r="E1079" s="146"/>
    </row>
    <row r="1080" ht="12.75">
      <c r="E1080" s="146"/>
    </row>
    <row r="1081" ht="12.75">
      <c r="E1081" s="146"/>
    </row>
    <row r="1082" ht="12.75">
      <c r="E1082" s="146"/>
    </row>
    <row r="1083" ht="12.75">
      <c r="E1083" s="146"/>
    </row>
    <row r="1084" ht="12.75">
      <c r="E1084" s="146"/>
    </row>
    <row r="1085" ht="12.75">
      <c r="E1085" s="146"/>
    </row>
    <row r="1086" ht="12.75">
      <c r="E1086" s="146"/>
    </row>
    <row r="1087" ht="12.75">
      <c r="E1087" s="146"/>
    </row>
    <row r="1088" ht="12.75">
      <c r="E1088" s="146"/>
    </row>
    <row r="1089" ht="12.75">
      <c r="E1089" s="146"/>
    </row>
    <row r="1090" ht="12.75">
      <c r="E1090" s="146"/>
    </row>
    <row r="1091" ht="12.75">
      <c r="E1091" s="146"/>
    </row>
    <row r="1092" ht="12.75">
      <c r="E1092" s="146"/>
    </row>
    <row r="1093" ht="12.75">
      <c r="E1093" s="146"/>
    </row>
    <row r="1094" ht="12.75">
      <c r="E1094" s="146"/>
    </row>
    <row r="1095" ht="12.75">
      <c r="E1095" s="146"/>
    </row>
    <row r="1096" spans="1:2" ht="12.75">
      <c r="A1096" s="192"/>
      <c r="B1096" s="192"/>
    </row>
    <row r="1097" spans="1:7" ht="12.75">
      <c r="A1097" s="191"/>
      <c r="B1097" s="191"/>
      <c r="C1097" s="194"/>
      <c r="D1097" s="194"/>
      <c r="E1097" s="195"/>
      <c r="F1097" s="194"/>
      <c r="G1097" s="196"/>
    </row>
    <row r="1098" spans="1:7" ht="12.75">
      <c r="A1098" s="197"/>
      <c r="B1098" s="197"/>
      <c r="C1098" s="191"/>
      <c r="D1098" s="191"/>
      <c r="E1098" s="198"/>
      <c r="F1098" s="191"/>
      <c r="G1098" s="191"/>
    </row>
    <row r="1099" spans="1:7" ht="12.75">
      <c r="A1099" s="191"/>
      <c r="B1099" s="191"/>
      <c r="C1099" s="191"/>
      <c r="D1099" s="191"/>
      <c r="E1099" s="198"/>
      <c r="F1099" s="191"/>
      <c r="G1099" s="191"/>
    </row>
    <row r="1100" spans="1:7" ht="12.75">
      <c r="A1100" s="191"/>
      <c r="B1100" s="191"/>
      <c r="C1100" s="191"/>
      <c r="D1100" s="191"/>
      <c r="E1100" s="198"/>
      <c r="F1100" s="191"/>
      <c r="G1100" s="191"/>
    </row>
    <row r="1101" spans="1:7" ht="12.75">
      <c r="A1101" s="191"/>
      <c r="B1101" s="191"/>
      <c r="C1101" s="191"/>
      <c r="D1101" s="191"/>
      <c r="E1101" s="198"/>
      <c r="F1101" s="191"/>
      <c r="G1101" s="191"/>
    </row>
    <row r="1102" spans="1:7" ht="12.75">
      <c r="A1102" s="191"/>
      <c r="B1102" s="191"/>
      <c r="C1102" s="191"/>
      <c r="D1102" s="191"/>
      <c r="E1102" s="198"/>
      <c r="F1102" s="191"/>
      <c r="G1102" s="191"/>
    </row>
    <row r="1103" spans="1:7" ht="12.75">
      <c r="A1103" s="191"/>
      <c r="B1103" s="191"/>
      <c r="C1103" s="191"/>
      <c r="D1103" s="191"/>
      <c r="E1103" s="198"/>
      <c r="F1103" s="191"/>
      <c r="G1103" s="191"/>
    </row>
    <row r="1104" spans="1:7" ht="12.75">
      <c r="A1104" s="191"/>
      <c r="B1104" s="191"/>
      <c r="C1104" s="191"/>
      <c r="D1104" s="191"/>
      <c r="E1104" s="198"/>
      <c r="F1104" s="191"/>
      <c r="G1104" s="191"/>
    </row>
    <row r="1105" spans="1:7" ht="12.75">
      <c r="A1105" s="191"/>
      <c r="B1105" s="191"/>
      <c r="C1105" s="191"/>
      <c r="D1105" s="191"/>
      <c r="E1105" s="198"/>
      <c r="F1105" s="191"/>
      <c r="G1105" s="191"/>
    </row>
    <row r="1106" spans="1:7" ht="12.75">
      <c r="A1106" s="191"/>
      <c r="B1106" s="191"/>
      <c r="C1106" s="191"/>
      <c r="D1106" s="191"/>
      <c r="E1106" s="198"/>
      <c r="F1106" s="191"/>
      <c r="G1106" s="191"/>
    </row>
    <row r="1107" spans="1:7" ht="12.75">
      <c r="A1107" s="191"/>
      <c r="B1107" s="191"/>
      <c r="C1107" s="191"/>
      <c r="D1107" s="191"/>
      <c r="E1107" s="198"/>
      <c r="F1107" s="191"/>
      <c r="G1107" s="191"/>
    </row>
    <row r="1108" spans="1:7" ht="12.75">
      <c r="A1108" s="191"/>
      <c r="B1108" s="191"/>
      <c r="C1108" s="191"/>
      <c r="D1108" s="191"/>
      <c r="E1108" s="198"/>
      <c r="F1108" s="191"/>
      <c r="G1108" s="191"/>
    </row>
    <row r="1109" spans="1:7" ht="12.75">
      <c r="A1109" s="191"/>
      <c r="B1109" s="191"/>
      <c r="C1109" s="191"/>
      <c r="D1109" s="191"/>
      <c r="E1109" s="198"/>
      <c r="F1109" s="191"/>
      <c r="G1109" s="191"/>
    </row>
    <row r="1110" spans="1:7" ht="12.75">
      <c r="A1110" s="191"/>
      <c r="B1110" s="191"/>
      <c r="C1110" s="191"/>
      <c r="D1110" s="191"/>
      <c r="E1110" s="198"/>
      <c r="F1110" s="191"/>
      <c r="G1110" s="191"/>
    </row>
  </sheetData>
  <sheetProtection/>
  <mergeCells count="754">
    <mergeCell ref="C933:D933"/>
    <mergeCell ref="C934:D934"/>
    <mergeCell ref="C1028:D1028"/>
    <mergeCell ref="C1030:D1030"/>
    <mergeCell ref="C1016:D1016"/>
    <mergeCell ref="C1017:D1017"/>
    <mergeCell ref="C1019:D1019"/>
    <mergeCell ref="C1020:D1020"/>
    <mergeCell ref="C1021:D1021"/>
    <mergeCell ref="C1022:D1022"/>
    <mergeCell ref="C1011:D1011"/>
    <mergeCell ref="C1013:D1013"/>
    <mergeCell ref="C1014:D1014"/>
    <mergeCell ref="C1015:D1015"/>
    <mergeCell ref="C1023:D1023"/>
    <mergeCell ref="C1027:D1027"/>
    <mergeCell ref="C1004:D1004"/>
    <mergeCell ref="C1005:D1005"/>
    <mergeCell ref="C1006:D1006"/>
    <mergeCell ref="C1007:D1007"/>
    <mergeCell ref="C1009:D1009"/>
    <mergeCell ref="C1010:D1010"/>
    <mergeCell ref="C997:D997"/>
    <mergeCell ref="C998:D998"/>
    <mergeCell ref="C1000:D1000"/>
    <mergeCell ref="C1001:D1001"/>
    <mergeCell ref="C1002:D1002"/>
    <mergeCell ref="C1003:D1003"/>
    <mergeCell ref="C988:D988"/>
    <mergeCell ref="C990:D990"/>
    <mergeCell ref="C991:D991"/>
    <mergeCell ref="C993:D993"/>
    <mergeCell ref="C994:D994"/>
    <mergeCell ref="C995:D995"/>
    <mergeCell ref="C977:D977"/>
    <mergeCell ref="C979:D979"/>
    <mergeCell ref="C980:D980"/>
    <mergeCell ref="C981:D981"/>
    <mergeCell ref="C985:D985"/>
    <mergeCell ref="C987:D987"/>
    <mergeCell ref="C952:D952"/>
    <mergeCell ref="C983:D983"/>
    <mergeCell ref="C984:D984"/>
    <mergeCell ref="C967:D967"/>
    <mergeCell ref="C971:D971"/>
    <mergeCell ref="C958:D958"/>
    <mergeCell ref="C962:D962"/>
    <mergeCell ref="C963:D963"/>
    <mergeCell ref="C975:D975"/>
    <mergeCell ref="C976:D976"/>
    <mergeCell ref="C942:D942"/>
    <mergeCell ref="C943:D943"/>
    <mergeCell ref="C944:D944"/>
    <mergeCell ref="C949:D949"/>
    <mergeCell ref="C950:D950"/>
    <mergeCell ref="C951:D951"/>
    <mergeCell ref="C917:D917"/>
    <mergeCell ref="C918:D918"/>
    <mergeCell ref="C924:D924"/>
    <mergeCell ref="C925:D925"/>
    <mergeCell ref="C953:D953"/>
    <mergeCell ref="C932:D932"/>
    <mergeCell ref="C938:D938"/>
    <mergeCell ref="C939:D939"/>
    <mergeCell ref="C940:D940"/>
    <mergeCell ref="C941:D941"/>
    <mergeCell ref="C927:D927"/>
    <mergeCell ref="C928:D928"/>
    <mergeCell ref="C908:D908"/>
    <mergeCell ref="C909:D909"/>
    <mergeCell ref="C910:D910"/>
    <mergeCell ref="C911:D911"/>
    <mergeCell ref="C912:D912"/>
    <mergeCell ref="C913:D913"/>
    <mergeCell ref="C915:D915"/>
    <mergeCell ref="C916:D916"/>
    <mergeCell ref="C901:D901"/>
    <mergeCell ref="C903:D903"/>
    <mergeCell ref="C904:D904"/>
    <mergeCell ref="C905:D905"/>
    <mergeCell ref="C906:D906"/>
    <mergeCell ref="C907:D907"/>
    <mergeCell ref="C895:D895"/>
    <mergeCell ref="C896:D896"/>
    <mergeCell ref="C897:D897"/>
    <mergeCell ref="C898:D898"/>
    <mergeCell ref="C899:D899"/>
    <mergeCell ref="C900:D900"/>
    <mergeCell ref="C888:D888"/>
    <mergeCell ref="C889:D889"/>
    <mergeCell ref="C890:D890"/>
    <mergeCell ref="C892:D892"/>
    <mergeCell ref="C893:D893"/>
    <mergeCell ref="C894:D894"/>
    <mergeCell ref="C882:D882"/>
    <mergeCell ref="C883:D883"/>
    <mergeCell ref="C884:D884"/>
    <mergeCell ref="C885:D885"/>
    <mergeCell ref="C886:D886"/>
    <mergeCell ref="C887:D887"/>
    <mergeCell ref="C875:D875"/>
    <mergeCell ref="C877:D877"/>
    <mergeCell ref="C878:D878"/>
    <mergeCell ref="C879:D879"/>
    <mergeCell ref="C880:D880"/>
    <mergeCell ref="C881:D881"/>
    <mergeCell ref="C869:D869"/>
    <mergeCell ref="C870:D870"/>
    <mergeCell ref="C871:D871"/>
    <mergeCell ref="C872:D872"/>
    <mergeCell ref="C873:D873"/>
    <mergeCell ref="C874:D874"/>
    <mergeCell ref="C863:D863"/>
    <mergeCell ref="C864:D864"/>
    <mergeCell ref="C865:D865"/>
    <mergeCell ref="C866:D866"/>
    <mergeCell ref="C867:D867"/>
    <mergeCell ref="C868:D868"/>
    <mergeCell ref="C856:D856"/>
    <mergeCell ref="C858:D858"/>
    <mergeCell ref="C859:D859"/>
    <mergeCell ref="C860:D860"/>
    <mergeCell ref="C861:D861"/>
    <mergeCell ref="C862:D862"/>
    <mergeCell ref="C850:D850"/>
    <mergeCell ref="C851:D851"/>
    <mergeCell ref="C852:D852"/>
    <mergeCell ref="C853:D853"/>
    <mergeCell ref="C854:D854"/>
    <mergeCell ref="C855:D855"/>
    <mergeCell ref="C844:D844"/>
    <mergeCell ref="C845:D845"/>
    <mergeCell ref="C846:D846"/>
    <mergeCell ref="C847:D847"/>
    <mergeCell ref="C848:D848"/>
    <mergeCell ref="C849:D849"/>
    <mergeCell ref="C837:D837"/>
    <mergeCell ref="C838:D838"/>
    <mergeCell ref="C839:D839"/>
    <mergeCell ref="C840:D840"/>
    <mergeCell ref="C842:D842"/>
    <mergeCell ref="C843:D843"/>
    <mergeCell ref="C831:D831"/>
    <mergeCell ref="C832:D832"/>
    <mergeCell ref="C833:D833"/>
    <mergeCell ref="C834:D834"/>
    <mergeCell ref="C835:D835"/>
    <mergeCell ref="C836:D836"/>
    <mergeCell ref="C825:D825"/>
    <mergeCell ref="C826:D826"/>
    <mergeCell ref="C827:D827"/>
    <mergeCell ref="C828:D828"/>
    <mergeCell ref="C829:D829"/>
    <mergeCell ref="C830:D830"/>
    <mergeCell ref="C818:D818"/>
    <mergeCell ref="C819:D819"/>
    <mergeCell ref="C821:D821"/>
    <mergeCell ref="C822:D822"/>
    <mergeCell ref="C823:D823"/>
    <mergeCell ref="C824:D824"/>
    <mergeCell ref="C805:D805"/>
    <mergeCell ref="C807:D807"/>
    <mergeCell ref="C808:D808"/>
    <mergeCell ref="C813:D813"/>
    <mergeCell ref="C814:D814"/>
    <mergeCell ref="C815:D815"/>
    <mergeCell ref="C796:D796"/>
    <mergeCell ref="C797:D797"/>
    <mergeCell ref="C816:D816"/>
    <mergeCell ref="C817:D817"/>
    <mergeCell ref="C798:D798"/>
    <mergeCell ref="C800:D800"/>
    <mergeCell ref="C801:D801"/>
    <mergeCell ref="C802:D802"/>
    <mergeCell ref="C803:D803"/>
    <mergeCell ref="C804:D804"/>
    <mergeCell ref="C786:D786"/>
    <mergeCell ref="C788:D788"/>
    <mergeCell ref="C791:D791"/>
    <mergeCell ref="C792:D792"/>
    <mergeCell ref="C794:D794"/>
    <mergeCell ref="C795:D795"/>
    <mergeCell ref="C776:D776"/>
    <mergeCell ref="C777:D777"/>
    <mergeCell ref="C778:D778"/>
    <mergeCell ref="C779:D779"/>
    <mergeCell ref="C780:D780"/>
    <mergeCell ref="C785:D785"/>
    <mergeCell ref="C765:D765"/>
    <mergeCell ref="C767:D767"/>
    <mergeCell ref="C768:D768"/>
    <mergeCell ref="C770:D770"/>
    <mergeCell ref="C789:D789"/>
    <mergeCell ref="C790:D790"/>
    <mergeCell ref="C771:D771"/>
    <mergeCell ref="C772:D772"/>
    <mergeCell ref="C774:D774"/>
    <mergeCell ref="C775:D775"/>
    <mergeCell ref="C757:D757"/>
    <mergeCell ref="C758:D758"/>
    <mergeCell ref="C760:D760"/>
    <mergeCell ref="C761:D761"/>
    <mergeCell ref="C762:D762"/>
    <mergeCell ref="C764:D764"/>
    <mergeCell ref="C748:D748"/>
    <mergeCell ref="C749:D749"/>
    <mergeCell ref="C751:D751"/>
    <mergeCell ref="C752:D752"/>
    <mergeCell ref="C754:D754"/>
    <mergeCell ref="C755:D755"/>
    <mergeCell ref="C740:D740"/>
    <mergeCell ref="C741:D741"/>
    <mergeCell ref="C742:D742"/>
    <mergeCell ref="C744:D744"/>
    <mergeCell ref="C745:D745"/>
    <mergeCell ref="C747:D747"/>
    <mergeCell ref="C732:D732"/>
    <mergeCell ref="C733:D733"/>
    <mergeCell ref="C734:D734"/>
    <mergeCell ref="C736:D736"/>
    <mergeCell ref="C737:D737"/>
    <mergeCell ref="C738:D738"/>
    <mergeCell ref="C724:D724"/>
    <mergeCell ref="C725:D725"/>
    <mergeCell ref="C726:D726"/>
    <mergeCell ref="C728:D728"/>
    <mergeCell ref="C729:D729"/>
    <mergeCell ref="C730:D730"/>
    <mergeCell ref="C716:D716"/>
    <mergeCell ref="C717:D717"/>
    <mergeCell ref="C721:D721"/>
    <mergeCell ref="C722:D722"/>
    <mergeCell ref="C718:D718"/>
    <mergeCell ref="C720:D720"/>
    <mergeCell ref="C703:D703"/>
    <mergeCell ref="C705:D705"/>
    <mergeCell ref="C710:D710"/>
    <mergeCell ref="C711:D711"/>
    <mergeCell ref="C707:D707"/>
    <mergeCell ref="C708:D708"/>
    <mergeCell ref="C695:D695"/>
    <mergeCell ref="C696:D696"/>
    <mergeCell ref="C700:D700"/>
    <mergeCell ref="C702:D702"/>
    <mergeCell ref="C698:D698"/>
    <mergeCell ref="C699:D699"/>
    <mergeCell ref="C684:D684"/>
    <mergeCell ref="C685:D685"/>
    <mergeCell ref="C687:D687"/>
    <mergeCell ref="C689:D689"/>
    <mergeCell ref="C692:D692"/>
    <mergeCell ref="C694:D694"/>
    <mergeCell ref="C690:D690"/>
    <mergeCell ref="C691:D691"/>
    <mergeCell ref="C665:D665"/>
    <mergeCell ref="C666:D666"/>
    <mergeCell ref="C668:D668"/>
    <mergeCell ref="C669:D669"/>
    <mergeCell ref="C670:D670"/>
    <mergeCell ref="C671:D671"/>
    <mergeCell ref="C682:D682"/>
    <mergeCell ref="C683:D683"/>
    <mergeCell ref="C648:D648"/>
    <mergeCell ref="C650:D650"/>
    <mergeCell ref="C673:D673"/>
    <mergeCell ref="C674:D674"/>
    <mergeCell ref="C675:D675"/>
    <mergeCell ref="C654:D654"/>
    <mergeCell ref="C656:D656"/>
    <mergeCell ref="C657:D657"/>
    <mergeCell ref="C659:D659"/>
    <mergeCell ref="C660:D660"/>
    <mergeCell ref="C637:D637"/>
    <mergeCell ref="C638:D638"/>
    <mergeCell ref="C677:D677"/>
    <mergeCell ref="C678:D678"/>
    <mergeCell ref="C679:D679"/>
    <mergeCell ref="C680:D680"/>
    <mergeCell ref="C639:D639"/>
    <mergeCell ref="C640:D640"/>
    <mergeCell ref="C642:D642"/>
    <mergeCell ref="C647:D647"/>
    <mergeCell ref="C625:D625"/>
    <mergeCell ref="C626:D626"/>
    <mergeCell ref="C628:D628"/>
    <mergeCell ref="C629:D629"/>
    <mergeCell ref="C651:D651"/>
    <mergeCell ref="C653:D653"/>
    <mergeCell ref="C630:D630"/>
    <mergeCell ref="C631:D631"/>
    <mergeCell ref="C633:D633"/>
    <mergeCell ref="C635:D635"/>
    <mergeCell ref="C618:D618"/>
    <mergeCell ref="C620:D620"/>
    <mergeCell ref="C621:D621"/>
    <mergeCell ref="C622:D622"/>
    <mergeCell ref="C623:D623"/>
    <mergeCell ref="C624:D624"/>
    <mergeCell ref="C611:D611"/>
    <mergeCell ref="C612:D612"/>
    <mergeCell ref="C613:D613"/>
    <mergeCell ref="C615:D615"/>
    <mergeCell ref="C616:D616"/>
    <mergeCell ref="C617:D617"/>
    <mergeCell ref="C604:D604"/>
    <mergeCell ref="C605:D605"/>
    <mergeCell ref="C609:D609"/>
    <mergeCell ref="C610:D610"/>
    <mergeCell ref="C606:D606"/>
    <mergeCell ref="C607:D607"/>
    <mergeCell ref="C591:D591"/>
    <mergeCell ref="C592:D592"/>
    <mergeCell ref="C598:D598"/>
    <mergeCell ref="C603:D603"/>
    <mergeCell ref="C594:D594"/>
    <mergeCell ref="C596:D596"/>
    <mergeCell ref="C585:D585"/>
    <mergeCell ref="C586:D586"/>
    <mergeCell ref="C589:D589"/>
    <mergeCell ref="C590:D590"/>
    <mergeCell ref="C587:D587"/>
    <mergeCell ref="C588:D588"/>
    <mergeCell ref="C574:D574"/>
    <mergeCell ref="C575:D575"/>
    <mergeCell ref="C576:D576"/>
    <mergeCell ref="C577:D577"/>
    <mergeCell ref="C582:D582"/>
    <mergeCell ref="C583:D583"/>
    <mergeCell ref="C579:D579"/>
    <mergeCell ref="C580:D580"/>
    <mergeCell ref="C565:D565"/>
    <mergeCell ref="C566:D566"/>
    <mergeCell ref="C567:D567"/>
    <mergeCell ref="C568:D568"/>
    <mergeCell ref="C569:D569"/>
    <mergeCell ref="C570:D570"/>
    <mergeCell ref="C572:D572"/>
    <mergeCell ref="C573:D573"/>
    <mergeCell ref="C558:D558"/>
    <mergeCell ref="C559:D559"/>
    <mergeCell ref="C560:D560"/>
    <mergeCell ref="C561:D561"/>
    <mergeCell ref="C563:D563"/>
    <mergeCell ref="C564:D564"/>
    <mergeCell ref="C551:D551"/>
    <mergeCell ref="C552:D552"/>
    <mergeCell ref="C553:D553"/>
    <mergeCell ref="C554:D554"/>
    <mergeCell ref="C555:D555"/>
    <mergeCell ref="C557:D557"/>
    <mergeCell ref="C544:D544"/>
    <mergeCell ref="C545:D545"/>
    <mergeCell ref="C546:D546"/>
    <mergeCell ref="C547:D547"/>
    <mergeCell ref="C548:D548"/>
    <mergeCell ref="C549:D549"/>
    <mergeCell ref="C537:D537"/>
    <mergeCell ref="C539:D539"/>
    <mergeCell ref="C540:D540"/>
    <mergeCell ref="C541:D541"/>
    <mergeCell ref="C542:D542"/>
    <mergeCell ref="C543:D543"/>
    <mergeCell ref="C531:D531"/>
    <mergeCell ref="C532:D532"/>
    <mergeCell ref="C533:D533"/>
    <mergeCell ref="C534:D534"/>
    <mergeCell ref="C535:D535"/>
    <mergeCell ref="C536:D536"/>
    <mergeCell ref="C525:D525"/>
    <mergeCell ref="C526:D526"/>
    <mergeCell ref="C527:D527"/>
    <mergeCell ref="C528:D528"/>
    <mergeCell ref="C529:D529"/>
    <mergeCell ref="C530:D530"/>
    <mergeCell ref="C517:D517"/>
    <mergeCell ref="C518:D518"/>
    <mergeCell ref="C519:D519"/>
    <mergeCell ref="C521:D521"/>
    <mergeCell ref="C522:D522"/>
    <mergeCell ref="C523:D523"/>
    <mergeCell ref="C509:D509"/>
    <mergeCell ref="C511:D511"/>
    <mergeCell ref="C512:D512"/>
    <mergeCell ref="C513:D513"/>
    <mergeCell ref="C514:D514"/>
    <mergeCell ref="C515:D515"/>
    <mergeCell ref="C506:D506"/>
    <mergeCell ref="C507:D507"/>
    <mergeCell ref="C508:D508"/>
    <mergeCell ref="C488:D488"/>
    <mergeCell ref="C489:D489"/>
    <mergeCell ref="C491:D491"/>
    <mergeCell ref="C492:D492"/>
    <mergeCell ref="C493:D493"/>
    <mergeCell ref="C482:D482"/>
    <mergeCell ref="C484:D484"/>
    <mergeCell ref="C485:D485"/>
    <mergeCell ref="C487:D487"/>
    <mergeCell ref="C500:D500"/>
    <mergeCell ref="C505:D505"/>
    <mergeCell ref="C474:D474"/>
    <mergeCell ref="C475:D475"/>
    <mergeCell ref="C477:D477"/>
    <mergeCell ref="C478:D478"/>
    <mergeCell ref="C480:D480"/>
    <mergeCell ref="C481:D481"/>
    <mergeCell ref="C466:D466"/>
    <mergeCell ref="C468:D468"/>
    <mergeCell ref="C469:D469"/>
    <mergeCell ref="C470:D470"/>
    <mergeCell ref="C472:D472"/>
    <mergeCell ref="C473:D473"/>
    <mergeCell ref="C458:D458"/>
    <mergeCell ref="C459:D459"/>
    <mergeCell ref="C461:D461"/>
    <mergeCell ref="C462:D462"/>
    <mergeCell ref="C463:D463"/>
    <mergeCell ref="C465:D465"/>
    <mergeCell ref="C450:D450"/>
    <mergeCell ref="C452:D452"/>
    <mergeCell ref="C453:D453"/>
    <mergeCell ref="C455:D455"/>
    <mergeCell ref="C456:D456"/>
    <mergeCell ref="C457:D457"/>
    <mergeCell ref="C442:D442"/>
    <mergeCell ref="C443:D443"/>
    <mergeCell ref="C444:D444"/>
    <mergeCell ref="C446:D446"/>
    <mergeCell ref="C448:D448"/>
    <mergeCell ref="C449:D449"/>
    <mergeCell ref="C434:D434"/>
    <mergeCell ref="C435:D435"/>
    <mergeCell ref="C436:D436"/>
    <mergeCell ref="C438:D438"/>
    <mergeCell ref="C439:D439"/>
    <mergeCell ref="C440:D440"/>
    <mergeCell ref="C426:D426"/>
    <mergeCell ref="C427:D427"/>
    <mergeCell ref="C428:D428"/>
    <mergeCell ref="C430:D430"/>
    <mergeCell ref="C431:D431"/>
    <mergeCell ref="C432:D432"/>
    <mergeCell ref="C419:D419"/>
    <mergeCell ref="C420:D420"/>
    <mergeCell ref="C421:D421"/>
    <mergeCell ref="C422:D422"/>
    <mergeCell ref="C423:D423"/>
    <mergeCell ref="C425:D425"/>
    <mergeCell ref="C412:D412"/>
    <mergeCell ref="C413:D413"/>
    <mergeCell ref="C414:D414"/>
    <mergeCell ref="C415:D415"/>
    <mergeCell ref="C416:D416"/>
    <mergeCell ref="C418:D418"/>
    <mergeCell ref="C411:D411"/>
    <mergeCell ref="C401:D401"/>
    <mergeCell ref="C402:D402"/>
    <mergeCell ref="C403:D403"/>
    <mergeCell ref="C407:D407"/>
    <mergeCell ref="C408:D408"/>
    <mergeCell ref="C384:D384"/>
    <mergeCell ref="C386:D386"/>
    <mergeCell ref="C397:D397"/>
    <mergeCell ref="C398:D398"/>
    <mergeCell ref="C400:D400"/>
    <mergeCell ref="C409:D409"/>
    <mergeCell ref="C387:D387"/>
    <mergeCell ref="C388:D388"/>
    <mergeCell ref="C376:D376"/>
    <mergeCell ref="C368:D368"/>
    <mergeCell ref="C370:D370"/>
    <mergeCell ref="C395:D395"/>
    <mergeCell ref="C371:D371"/>
    <mergeCell ref="C377:D377"/>
    <mergeCell ref="C379:D379"/>
    <mergeCell ref="C381:D381"/>
    <mergeCell ref="C404:D404"/>
    <mergeCell ref="C406:D406"/>
    <mergeCell ref="C389:D389"/>
    <mergeCell ref="C390:D390"/>
    <mergeCell ref="C394:D394"/>
    <mergeCell ref="C396:D396"/>
    <mergeCell ref="C347:D347"/>
    <mergeCell ref="C348:D348"/>
    <mergeCell ref="C385:D385"/>
    <mergeCell ref="C360:D360"/>
    <mergeCell ref="C361:D361"/>
    <mergeCell ref="C363:D363"/>
    <mergeCell ref="C364:D364"/>
    <mergeCell ref="C365:D365"/>
    <mergeCell ref="C367:D367"/>
    <mergeCell ref="C383:D383"/>
    <mergeCell ref="C340:D340"/>
    <mergeCell ref="C373:D373"/>
    <mergeCell ref="C374:D374"/>
    <mergeCell ref="C375:D375"/>
    <mergeCell ref="C349:D349"/>
    <mergeCell ref="C350:D350"/>
    <mergeCell ref="C352:D352"/>
    <mergeCell ref="C354:D354"/>
    <mergeCell ref="C356:D356"/>
    <mergeCell ref="C345:D345"/>
    <mergeCell ref="C336:D336"/>
    <mergeCell ref="C337:D337"/>
    <mergeCell ref="C332:D332"/>
    <mergeCell ref="C334:D334"/>
    <mergeCell ref="C338:D338"/>
    <mergeCell ref="C339:D339"/>
    <mergeCell ref="C341:D341"/>
    <mergeCell ref="C343:D343"/>
    <mergeCell ref="C344:D344"/>
    <mergeCell ref="C319:D319"/>
    <mergeCell ref="C320:D320"/>
    <mergeCell ref="C324:D324"/>
    <mergeCell ref="C327:D327"/>
    <mergeCell ref="C328:D328"/>
    <mergeCell ref="C330:D330"/>
    <mergeCell ref="C335:D335"/>
    <mergeCell ref="C310:D310"/>
    <mergeCell ref="C311:D311"/>
    <mergeCell ref="C312:D312"/>
    <mergeCell ref="C313:D313"/>
    <mergeCell ref="C314:D314"/>
    <mergeCell ref="C318:D318"/>
    <mergeCell ref="C296:D296"/>
    <mergeCell ref="C297:D297"/>
    <mergeCell ref="C298:D298"/>
    <mergeCell ref="C325:D325"/>
    <mergeCell ref="C326:D326"/>
    <mergeCell ref="C304:D304"/>
    <mergeCell ref="C305:D305"/>
    <mergeCell ref="C306:D306"/>
    <mergeCell ref="C307:D307"/>
    <mergeCell ref="C309:D309"/>
    <mergeCell ref="C299:D299"/>
    <mergeCell ref="C300:D300"/>
    <mergeCell ref="C281:D281"/>
    <mergeCell ref="C282:D282"/>
    <mergeCell ref="C284:D284"/>
    <mergeCell ref="C286:D286"/>
    <mergeCell ref="C288:D288"/>
    <mergeCell ref="C292:D292"/>
    <mergeCell ref="C293:D293"/>
    <mergeCell ref="C294:D294"/>
    <mergeCell ref="C271:D271"/>
    <mergeCell ref="C272:D272"/>
    <mergeCell ref="C273:D273"/>
    <mergeCell ref="C275:D275"/>
    <mergeCell ref="C277:D277"/>
    <mergeCell ref="C279:D279"/>
    <mergeCell ref="C264:D264"/>
    <mergeCell ref="C265:D265"/>
    <mergeCell ref="C266:D266"/>
    <mergeCell ref="C268:D268"/>
    <mergeCell ref="C269:D269"/>
    <mergeCell ref="C270:D270"/>
    <mergeCell ref="C258:D258"/>
    <mergeCell ref="C259:D259"/>
    <mergeCell ref="C260:D260"/>
    <mergeCell ref="C261:D261"/>
    <mergeCell ref="C262:D262"/>
    <mergeCell ref="C263:D263"/>
    <mergeCell ref="C252:D252"/>
    <mergeCell ref="C253:D253"/>
    <mergeCell ref="C254:D254"/>
    <mergeCell ref="C255:D255"/>
    <mergeCell ref="C256:D256"/>
    <mergeCell ref="C257:D257"/>
    <mergeCell ref="C245:D245"/>
    <mergeCell ref="C246:D246"/>
    <mergeCell ref="C247:D247"/>
    <mergeCell ref="C248:D248"/>
    <mergeCell ref="C249:D249"/>
    <mergeCell ref="C250:D250"/>
    <mergeCell ref="C236:D236"/>
    <mergeCell ref="C237:D237"/>
    <mergeCell ref="C238:D238"/>
    <mergeCell ref="C240:D240"/>
    <mergeCell ref="C242:D242"/>
    <mergeCell ref="C243:D243"/>
    <mergeCell ref="C229:D229"/>
    <mergeCell ref="C230:D230"/>
    <mergeCell ref="C231:D231"/>
    <mergeCell ref="C232:D232"/>
    <mergeCell ref="C233:D233"/>
    <mergeCell ref="C235:D235"/>
    <mergeCell ref="C222:D222"/>
    <mergeCell ref="C223:D223"/>
    <mergeCell ref="C224:D224"/>
    <mergeCell ref="C226:D226"/>
    <mergeCell ref="C227:D227"/>
    <mergeCell ref="C228:D228"/>
    <mergeCell ref="C215:D215"/>
    <mergeCell ref="C217:D217"/>
    <mergeCell ref="C218:D218"/>
    <mergeCell ref="C219:D219"/>
    <mergeCell ref="C220:D220"/>
    <mergeCell ref="C221:D221"/>
    <mergeCell ref="C208:D208"/>
    <mergeCell ref="C210:D210"/>
    <mergeCell ref="C211:D211"/>
    <mergeCell ref="C212:D212"/>
    <mergeCell ref="C213:D213"/>
    <mergeCell ref="C214:D214"/>
    <mergeCell ref="C201:D201"/>
    <mergeCell ref="C202:D202"/>
    <mergeCell ref="C203:D203"/>
    <mergeCell ref="C204:D204"/>
    <mergeCell ref="C205:D205"/>
    <mergeCell ref="C207:D207"/>
    <mergeCell ref="C194:D194"/>
    <mergeCell ref="C195:D195"/>
    <mergeCell ref="C196:D196"/>
    <mergeCell ref="C197:D197"/>
    <mergeCell ref="C199:D199"/>
    <mergeCell ref="C200:D200"/>
    <mergeCell ref="C187:D187"/>
    <mergeCell ref="C188:D188"/>
    <mergeCell ref="C189:D189"/>
    <mergeCell ref="C191:D191"/>
    <mergeCell ref="C192:D192"/>
    <mergeCell ref="C193:D193"/>
    <mergeCell ref="C180:D180"/>
    <mergeCell ref="C181:D181"/>
    <mergeCell ref="C183:D183"/>
    <mergeCell ref="C184:D184"/>
    <mergeCell ref="C185:D185"/>
    <mergeCell ref="C186:D186"/>
    <mergeCell ref="C173:D173"/>
    <mergeCell ref="C174:D174"/>
    <mergeCell ref="C176:D176"/>
    <mergeCell ref="C177:D177"/>
    <mergeCell ref="C178:D178"/>
    <mergeCell ref="C179:D179"/>
    <mergeCell ref="C158:D158"/>
    <mergeCell ref="C160:D160"/>
    <mergeCell ref="C164:D164"/>
    <mergeCell ref="C166:D166"/>
    <mergeCell ref="C167:D167"/>
    <mergeCell ref="C168:D168"/>
    <mergeCell ref="C148:D148"/>
    <mergeCell ref="C149:D149"/>
    <mergeCell ref="C170:D170"/>
    <mergeCell ref="C172:D172"/>
    <mergeCell ref="C151:D151"/>
    <mergeCell ref="C152:D152"/>
    <mergeCell ref="C154:D154"/>
    <mergeCell ref="C155:D155"/>
    <mergeCell ref="C156:D156"/>
    <mergeCell ref="C157:D157"/>
    <mergeCell ref="C141:D141"/>
    <mergeCell ref="C142:D142"/>
    <mergeCell ref="C143:D143"/>
    <mergeCell ref="C144:D144"/>
    <mergeCell ref="C145:D145"/>
    <mergeCell ref="C147:D147"/>
    <mergeCell ref="C132:D132"/>
    <mergeCell ref="C133:D133"/>
    <mergeCell ref="C136:D136"/>
    <mergeCell ref="C137:D137"/>
    <mergeCell ref="C138:D138"/>
    <mergeCell ref="C140:D140"/>
    <mergeCell ref="C120:D120"/>
    <mergeCell ref="C121:D121"/>
    <mergeCell ref="C123:D123"/>
    <mergeCell ref="C125:D125"/>
    <mergeCell ref="C129:D129"/>
    <mergeCell ref="C131:D131"/>
    <mergeCell ref="C103:D103"/>
    <mergeCell ref="C105:D105"/>
    <mergeCell ref="C109:D109"/>
    <mergeCell ref="C110:D110"/>
    <mergeCell ref="C134:D134"/>
    <mergeCell ref="C135:D135"/>
    <mergeCell ref="C114:D114"/>
    <mergeCell ref="C115:D115"/>
    <mergeCell ref="C117:D117"/>
    <mergeCell ref="C118:D118"/>
    <mergeCell ref="C95:D95"/>
    <mergeCell ref="C97:D97"/>
    <mergeCell ref="C98:D98"/>
    <mergeCell ref="C99:D99"/>
    <mergeCell ref="C101:D101"/>
    <mergeCell ref="C102:D102"/>
    <mergeCell ref="C83:D83"/>
    <mergeCell ref="C84:D84"/>
    <mergeCell ref="C85:D85"/>
    <mergeCell ref="C87:D87"/>
    <mergeCell ref="C111:D111"/>
    <mergeCell ref="C113:D113"/>
    <mergeCell ref="C88:D88"/>
    <mergeCell ref="C92:D92"/>
    <mergeCell ref="C93:D93"/>
    <mergeCell ref="C94:D94"/>
    <mergeCell ref="C75:D75"/>
    <mergeCell ref="C77:D77"/>
    <mergeCell ref="C80:D80"/>
    <mergeCell ref="C82:D82"/>
    <mergeCell ref="C78:D78"/>
    <mergeCell ref="C79:D79"/>
    <mergeCell ref="C65:D65"/>
    <mergeCell ref="C66:D66"/>
    <mergeCell ref="C73:D73"/>
    <mergeCell ref="C74:D74"/>
    <mergeCell ref="C68:D68"/>
    <mergeCell ref="C72:D72"/>
    <mergeCell ref="C56:D56"/>
    <mergeCell ref="C57:D57"/>
    <mergeCell ref="C63:D63"/>
    <mergeCell ref="C64:D64"/>
    <mergeCell ref="C59:D59"/>
    <mergeCell ref="C61:D61"/>
    <mergeCell ref="C45:D45"/>
    <mergeCell ref="C46:D46"/>
    <mergeCell ref="C47:D47"/>
    <mergeCell ref="C48:D48"/>
    <mergeCell ref="C53:D53"/>
    <mergeCell ref="C54:D54"/>
    <mergeCell ref="C49:D49"/>
    <mergeCell ref="C51:D51"/>
    <mergeCell ref="C36:D36"/>
    <mergeCell ref="C37:D37"/>
    <mergeCell ref="C38:D38"/>
    <mergeCell ref="C39:D39"/>
    <mergeCell ref="C40:D40"/>
    <mergeCell ref="C42:D42"/>
    <mergeCell ref="C43:D43"/>
    <mergeCell ref="C44:D44"/>
    <mergeCell ref="C29:D29"/>
    <mergeCell ref="C30:D30"/>
    <mergeCell ref="C31:D31"/>
    <mergeCell ref="C32:D32"/>
    <mergeCell ref="C34:D34"/>
    <mergeCell ref="C35:D35"/>
    <mergeCell ref="C22:D22"/>
    <mergeCell ref="C23:D23"/>
    <mergeCell ref="C24:D24"/>
    <mergeCell ref="C26:D26"/>
    <mergeCell ref="C27:D27"/>
    <mergeCell ref="C28:D28"/>
    <mergeCell ref="C14:D14"/>
    <mergeCell ref="C15:D15"/>
    <mergeCell ref="C17:D17"/>
    <mergeCell ref="C18:D18"/>
    <mergeCell ref="C19:D19"/>
    <mergeCell ref="C21:D21"/>
    <mergeCell ref="C11:D11"/>
    <mergeCell ref="C13:D13"/>
    <mergeCell ref="A1:G1"/>
    <mergeCell ref="A3:B3"/>
    <mergeCell ref="A4:B4"/>
    <mergeCell ref="E4:G4"/>
    <mergeCell ref="C9:D9"/>
    <mergeCell ref="C10:D1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Kroulíková Anna</cp:lastModifiedBy>
  <dcterms:created xsi:type="dcterms:W3CDTF">2015-05-21T11:13:36Z</dcterms:created>
  <dcterms:modified xsi:type="dcterms:W3CDTF">2015-06-11T09:49:38Z</dcterms:modified>
  <cp:category/>
  <cp:version/>
  <cp:contentType/>
  <cp:contentStatus/>
</cp:coreProperties>
</file>