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_Henčlová\FRM_FI\Akce\2026_rekonstrukce učeben\"/>
    </mc:Choice>
  </mc:AlternateContent>
  <bookViews>
    <workbookView xWindow="-120" yWindow="-120" windowWidth="29040" windowHeight="15720"/>
  </bookViews>
  <sheets>
    <sheet name="celkem" sheetId="4" r:id="rId1"/>
    <sheet name="Třída 206" sheetId="1" r:id="rId2"/>
    <sheet name="Třída 207" sheetId="2" r:id="rId3"/>
    <sheet name="Třída 210" sheetId="3" r:id="rId4"/>
    <sheet name="Třída 318" sheetId="5" r:id="rId5"/>
  </sheets>
  <definedNames>
    <definedName name="_ftn1" localSheetId="0">celkem!$A$34</definedName>
    <definedName name="_ftnref1" localSheetId="0">celkem!$A$30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3" l="1"/>
  <c r="G9" i="2"/>
  <c r="G9" i="1"/>
  <c r="G6" i="5" l="1"/>
  <c r="G8" i="2"/>
  <c r="G7" i="3" l="1"/>
  <c r="G8" i="3"/>
  <c r="G12" i="3"/>
  <c r="G17" i="3"/>
  <c r="G7" i="2"/>
  <c r="G12" i="2"/>
  <c r="G17" i="2"/>
  <c r="G7" i="5" l="1"/>
  <c r="C7" i="4" s="1"/>
  <c r="D7" i="4" l="1"/>
  <c r="E7" i="4" l="1"/>
  <c r="E16" i="3"/>
  <c r="G16" i="3" s="1"/>
  <c r="E11" i="3"/>
  <c r="E6" i="3"/>
  <c r="G6" i="3" s="1"/>
  <c r="E16" i="2"/>
  <c r="G16" i="2" s="1"/>
  <c r="E11" i="2"/>
  <c r="E6" i="2"/>
  <c r="G6" i="2" s="1"/>
  <c r="E11" i="1"/>
  <c r="G11" i="1" s="1"/>
  <c r="G8" i="1"/>
  <c r="E6" i="1"/>
  <c r="G6" i="1" s="1"/>
  <c r="G12" i="1"/>
  <c r="G7" i="1"/>
  <c r="E15" i="2" l="1"/>
  <c r="G15" i="2" s="1"/>
  <c r="G11" i="2"/>
  <c r="E14" i="3"/>
  <c r="G14" i="3" s="1"/>
  <c r="G11" i="3"/>
  <c r="E10" i="2"/>
  <c r="E10" i="1"/>
  <c r="G10" i="1" s="1"/>
  <c r="G13" i="1" s="1"/>
  <c r="C4" i="4" s="1"/>
  <c r="E10" i="3"/>
  <c r="G10" i="3" s="1"/>
  <c r="E15" i="3"/>
  <c r="G15" i="3" s="1"/>
  <c r="E13" i="3"/>
  <c r="G13" i="3" s="1"/>
  <c r="E13" i="2"/>
  <c r="G13" i="2" s="1"/>
  <c r="E14" i="2"/>
  <c r="G14" i="2" s="1"/>
  <c r="G18" i="3" l="1"/>
  <c r="C6" i="4" s="1"/>
  <c r="D6" i="4" s="1"/>
  <c r="E6" i="4" s="1"/>
  <c r="G10" i="2"/>
  <c r="G18" i="2" s="1"/>
  <c r="C5" i="4" s="1"/>
  <c r="D4" i="4"/>
  <c r="D5" i="4" l="1"/>
  <c r="E5" i="4" s="1"/>
  <c r="C8" i="4"/>
  <c r="E4" i="4"/>
  <c r="D8" i="4" l="1"/>
  <c r="E8" i="4"/>
</calcChain>
</file>

<file path=xl/sharedStrings.xml><?xml version="1.0" encoding="utf-8"?>
<sst xmlns="http://schemas.openxmlformats.org/spreadsheetml/2006/main" count="134" uniqueCount="48">
  <si>
    <t>Délka (m):</t>
  </si>
  <si>
    <t>Šířka (m):</t>
  </si>
  <si>
    <t>Výška (m):</t>
  </si>
  <si>
    <t>Poř.</t>
  </si>
  <si>
    <t>Kód</t>
  </si>
  <si>
    <t>Popis položky</t>
  </si>
  <si>
    <t>Jednotka</t>
  </si>
  <si>
    <t>Množství</t>
  </si>
  <si>
    <t>Poznámka</t>
  </si>
  <si>
    <t>m2</t>
  </si>
  <si>
    <t>Likvidace odpadu – výmalby (suti, pytlování, odvoz)</t>
  </si>
  <si>
    <t>t</t>
  </si>
  <si>
    <t>Penetrace a nová malba disperzní (2x nátěr)</t>
  </si>
  <si>
    <t>Demontáž původní PVC krytiny včetně soklů</t>
  </si>
  <si>
    <t>Likvidace odpadu – podlahy</t>
  </si>
  <si>
    <t>Vyrovnání podkladu – samonivelační stěrka 5 mm</t>
  </si>
  <si>
    <t>Pokládka PVC včetně svařování</t>
  </si>
  <si>
    <t>SDK stropní podhled CD/UD 1×12,5 mm</t>
  </si>
  <si>
    <t>Tmelení podhledu Q2</t>
  </si>
  <si>
    <t>m</t>
  </si>
  <si>
    <t>odhad</t>
  </si>
  <si>
    <t>Nová PVC krytina 2 mm – materiál, 20% prořez</t>
  </si>
  <si>
    <t>set</t>
  </si>
  <si>
    <t>Celkem za třídu</t>
  </si>
  <si>
    <t>Odstranění starých výmaleb včetně oškrábání a očištění povrchů, penetrace povrchu, 2x otěruvzdorný nátěr vnitřní</t>
  </si>
  <si>
    <t>Pol.č.</t>
  </si>
  <si>
    <t>Název zařízení</t>
  </si>
  <si>
    <t>1.</t>
  </si>
  <si>
    <t>2.</t>
  </si>
  <si>
    <t>3.</t>
  </si>
  <si>
    <t>4.</t>
  </si>
  <si>
    <t>Učebna č. 207</t>
  </si>
  <si>
    <t>Učebna č. 210</t>
  </si>
  <si>
    <t>Učebna č. 206</t>
  </si>
  <si>
    <t>Učebna č. 318</t>
  </si>
  <si>
    <t>Nabídková cena celkem:</t>
  </si>
  <si>
    <t>Jednotková cena (Kč bez DPH)</t>
  </si>
  <si>
    <t>Cena celkem (Kč bez DPH)</t>
  </si>
  <si>
    <t>Rozměry místnosti: č. 207</t>
  </si>
  <si>
    <t>Rozměry místnosti: č. 206</t>
  </si>
  <si>
    <t>Rozměry místnosti: č. 210</t>
  </si>
  <si>
    <t>Rozměry místnosti: č. 318</t>
  </si>
  <si>
    <t>Zapravení drážek</t>
  </si>
  <si>
    <r>
      <t xml:space="preserve">Cena za položku bez DPH </t>
    </r>
    <r>
      <rPr>
        <b/>
        <sz val="9"/>
        <color rgb="FFFF0000"/>
        <rFont val="Calibri"/>
        <family val="2"/>
        <charset val="238"/>
        <scheme val="minor"/>
      </rPr>
      <t/>
    </r>
  </si>
  <si>
    <t>DPH 21%</t>
  </si>
  <si>
    <t>Cena za položku vč. DPH</t>
  </si>
  <si>
    <t xml:space="preserve">Příloha č. 3 Výzvy k podání nabídky - Soupis stavebních prací, dodávek a služeb </t>
  </si>
  <si>
    <t>2× vrstvy lepidla s výztužnou tkaninou (perlinkou), celoplošné štukování a zapravení okenních a dveřních špalet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</si>
</sst>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 ##0.00"/>
    <numFmt numFmtId="165" formatCode="#\ ##0.00\ [$Kč-405]"/>
    <numFmt numFmtId="166" formatCode="#,##0.00\ &quot;Kč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9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D9D9D9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/>
      <right/>
      <top style="thin">
        <color rgb="FF777777"/>
      </top>
      <bottom style="thin">
        <color rgb="FF777777"/>
      </bottom>
      <diagonal/>
    </border>
    <border>
      <left/>
      <right style="thin">
        <color rgb="FF777777"/>
      </right>
      <top style="thin">
        <color rgb="FF777777"/>
      </top>
      <bottom style="thin">
        <color rgb="FF777777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0" fillId="0" borderId="2" xfId="0" applyBorder="1"/>
    <xf numFmtId="0" fontId="2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165" fontId="0" fillId="0" borderId="2" xfId="0" applyNumberFormat="1" applyBorder="1"/>
    <xf numFmtId="0" fontId="3" fillId="0" borderId="0" xfId="0" applyFont="1" applyAlignment="1">
      <alignment horizontal="center"/>
    </xf>
    <xf numFmtId="4" fontId="4" fillId="5" borderId="2" xfId="0" applyNumberFormat="1" applyFont="1" applyFill="1" applyBorder="1"/>
    <xf numFmtId="0" fontId="0" fillId="6" borderId="1" xfId="0" applyFill="1" applyBorder="1"/>
    <xf numFmtId="0" fontId="5" fillId="3" borderId="1" xfId="0" applyFont="1" applyFill="1" applyBorder="1" applyAlignment="1">
      <alignment horizontal="center" vertical="center" wrapText="1"/>
    </xf>
    <xf numFmtId="0" fontId="0" fillId="6" borderId="2" xfId="0" applyFill="1" applyBorder="1"/>
    <xf numFmtId="165" fontId="3" fillId="6" borderId="1" xfId="0" applyNumberFormat="1" applyFont="1" applyFill="1" applyBorder="1"/>
    <xf numFmtId="165" fontId="3" fillId="6" borderId="2" xfId="0" applyNumberFormat="1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64" fontId="0" fillId="9" borderId="1" xfId="0" applyNumberFormat="1" applyFill="1" applyBorder="1"/>
    <xf numFmtId="164" fontId="0" fillId="9" borderId="2" xfId="0" applyNumberFormat="1" applyFill="1" applyBorder="1"/>
    <xf numFmtId="0" fontId="0" fillId="9" borderId="2" xfId="0" applyFill="1" applyBorder="1"/>
    <xf numFmtId="0" fontId="0" fillId="0" borderId="0" xfId="0" applyAlignment="1">
      <alignment horizontal="left" wrapText="1"/>
    </xf>
    <xf numFmtId="0" fontId="3" fillId="7" borderId="2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166" fontId="0" fillId="0" borderId="2" xfId="0" applyNumberFormat="1" applyBorder="1"/>
    <xf numFmtId="0" fontId="3" fillId="8" borderId="2" xfId="0" applyFont="1" applyFill="1" applyBorder="1" applyAlignment="1">
      <alignment horizontal="center" vertical="center"/>
    </xf>
    <xf numFmtId="166" fontId="3" fillId="6" borderId="2" xfId="0" applyNumberFormat="1" applyFont="1" applyFill="1" applyBorder="1"/>
    <xf numFmtId="0" fontId="0" fillId="0" borderId="0" xfId="0" applyAlignment="1">
      <alignment horizontal="left"/>
    </xf>
    <xf numFmtId="165" fontId="0" fillId="0" borderId="0" xfId="0" applyNumberFormat="1"/>
    <xf numFmtId="165" fontId="0" fillId="2" borderId="1" xfId="0" applyNumberFormat="1" applyFill="1" applyBorder="1" applyProtection="1">
      <protection locked="0"/>
    </xf>
    <xf numFmtId="165" fontId="0" fillId="2" borderId="2" xfId="0" applyNumberFormat="1" applyFill="1" applyBorder="1" applyProtection="1">
      <protection locked="0"/>
    </xf>
    <xf numFmtId="166" fontId="0" fillId="2" borderId="2" xfId="0" applyNumberFormat="1" applyFill="1" applyBorder="1" applyProtection="1">
      <protection locked="0"/>
    </xf>
    <xf numFmtId="4" fontId="4" fillId="5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" fontId="1" fillId="0" borderId="2" xfId="0" applyNumberFormat="1" applyFont="1" applyBorder="1"/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6" borderId="4" xfId="0" applyFont="1" applyFill="1" applyBorder="1" applyAlignment="1">
      <alignment horizontal="center" wrapText="1"/>
    </xf>
    <xf numFmtId="0" fontId="3" fillId="6" borderId="5" xfId="0" applyFont="1" applyFill="1" applyBorder="1" applyAlignment="1">
      <alignment horizontal="center" wrapText="1"/>
    </xf>
    <xf numFmtId="0" fontId="3" fillId="6" borderId="6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C4" sqref="C4"/>
    </sheetView>
  </sheetViews>
  <sheetFormatPr defaultRowHeight="15" x14ac:dyDescent="0.25"/>
  <cols>
    <col min="1" max="1" width="12.7109375" customWidth="1"/>
    <col min="2" max="2" width="31.7109375" customWidth="1"/>
    <col min="3" max="3" width="23.5703125" customWidth="1"/>
    <col min="4" max="4" width="18.28515625" customWidth="1"/>
    <col min="5" max="5" width="23.5703125" customWidth="1"/>
  </cols>
  <sheetData>
    <row r="1" spans="1:5" ht="49.5" customHeight="1" x14ac:dyDescent="0.25">
      <c r="B1" s="41" t="s">
        <v>46</v>
      </c>
      <c r="C1" s="41"/>
      <c r="D1" s="41"/>
      <c r="E1" s="41"/>
    </row>
    <row r="2" spans="1:5" ht="18" customHeight="1" x14ac:dyDescent="0.25">
      <c r="B2" s="9"/>
      <c r="C2" s="9"/>
      <c r="D2" s="9"/>
      <c r="E2" s="9"/>
    </row>
    <row r="3" spans="1:5" x14ac:dyDescent="0.25">
      <c r="A3" s="26" t="s">
        <v>25</v>
      </c>
      <c r="B3" s="27" t="s">
        <v>26</v>
      </c>
      <c r="C3" s="26" t="s">
        <v>43</v>
      </c>
      <c r="D3" s="26" t="s">
        <v>44</v>
      </c>
      <c r="E3" s="26" t="s">
        <v>45</v>
      </c>
    </row>
    <row r="4" spans="1:5" ht="26.25" customHeight="1" x14ac:dyDescent="0.25">
      <c r="A4" s="37" t="s">
        <v>27</v>
      </c>
      <c r="B4" s="38" t="s">
        <v>33</v>
      </c>
      <c r="C4" s="39">
        <f>'Třída 206'!G13</f>
        <v>0</v>
      </c>
      <c r="D4" s="39">
        <f xml:space="preserve"> C4/100*21</f>
        <v>0</v>
      </c>
      <c r="E4" s="39">
        <f>SUM(C4:D4)</f>
        <v>0</v>
      </c>
    </row>
    <row r="5" spans="1:5" ht="26.25" customHeight="1" x14ac:dyDescent="0.25">
      <c r="A5" s="37" t="s">
        <v>28</v>
      </c>
      <c r="B5" s="38" t="s">
        <v>31</v>
      </c>
      <c r="C5" s="39">
        <f>'Třída 207'!G18</f>
        <v>0</v>
      </c>
      <c r="D5" s="39">
        <f t="shared" ref="D5:D7" si="0" xml:space="preserve"> C5/100*21</f>
        <v>0</v>
      </c>
      <c r="E5" s="39">
        <f t="shared" ref="E5:E7" si="1">SUM(C5:D5)</f>
        <v>0</v>
      </c>
    </row>
    <row r="6" spans="1:5" ht="26.25" customHeight="1" x14ac:dyDescent="0.25">
      <c r="A6" s="37" t="s">
        <v>29</v>
      </c>
      <c r="B6" s="38" t="s">
        <v>32</v>
      </c>
      <c r="C6" s="39">
        <f>'Třída 210'!G18</f>
        <v>0</v>
      </c>
      <c r="D6" s="39">
        <f t="shared" si="0"/>
        <v>0</v>
      </c>
      <c r="E6" s="39">
        <f t="shared" si="1"/>
        <v>0</v>
      </c>
    </row>
    <row r="7" spans="1:5" ht="26.25" customHeight="1" x14ac:dyDescent="0.25">
      <c r="A7" s="37" t="s">
        <v>30</v>
      </c>
      <c r="B7" s="40" t="s">
        <v>34</v>
      </c>
      <c r="C7" s="39">
        <f>'Třída 318'!G7</f>
        <v>0</v>
      </c>
      <c r="D7" s="39">
        <f t="shared" si="0"/>
        <v>0</v>
      </c>
      <c r="E7" s="39">
        <f t="shared" si="1"/>
        <v>0</v>
      </c>
    </row>
    <row r="8" spans="1:5" ht="27" customHeight="1" x14ac:dyDescent="0.3">
      <c r="B8" s="36" t="s">
        <v>35</v>
      </c>
      <c r="C8" s="10">
        <f>SUM(C4:C7)</f>
        <v>0</v>
      </c>
      <c r="D8" s="10">
        <f>SUM(D4:D7)</f>
        <v>0</v>
      </c>
      <c r="E8" s="10">
        <f>SUM(E4:E7)</f>
        <v>0</v>
      </c>
    </row>
  </sheetData>
  <sheetProtection algorithmName="SHA-512" hashValue="Az6+sCGoeUwd2odxeN/yIQAZWlHU/Jkn9ISXS5B8WWL6ZP8OwbqMBz/UJmPx5U9xbqtJHvgLx4gg8AuBFJ2qqg==" saltValue="MTfS43Fdd04n5t2AKnndRQ==" spinCount="100000" sheet="1" objects="1" scenarios="1"/>
  <mergeCells count="1">
    <mergeCell ref="B1:E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F9" sqref="F9"/>
    </sheetView>
  </sheetViews>
  <sheetFormatPr defaultRowHeight="15" x14ac:dyDescent="0.25"/>
  <cols>
    <col min="1" max="1" width="17.28515625" bestFit="1" customWidth="1"/>
    <col min="2" max="2" width="12" customWidth="1"/>
    <col min="3" max="3" width="70" customWidth="1"/>
    <col min="4" max="4" width="10" customWidth="1"/>
    <col min="5" max="5" width="12" customWidth="1"/>
    <col min="6" max="6" width="16" customWidth="1"/>
    <col min="7" max="7" width="26.140625" customWidth="1"/>
    <col min="8" max="8" width="30" customWidth="1"/>
  </cols>
  <sheetData>
    <row r="1" spans="1:8" x14ac:dyDescent="0.25">
      <c r="A1" s="45" t="s">
        <v>39</v>
      </c>
      <c r="B1" s="46"/>
    </row>
    <row r="2" spans="1:8" x14ac:dyDescent="0.25">
      <c r="A2" s="2" t="s">
        <v>0</v>
      </c>
      <c r="B2" s="19">
        <v>10</v>
      </c>
    </row>
    <row r="3" spans="1:8" x14ac:dyDescent="0.25">
      <c r="A3" s="2" t="s">
        <v>1</v>
      </c>
      <c r="B3" s="19">
        <v>6.25</v>
      </c>
    </row>
    <row r="4" spans="1:8" x14ac:dyDescent="0.25">
      <c r="A4" s="2" t="s">
        <v>2</v>
      </c>
      <c r="B4" s="19">
        <v>3.75</v>
      </c>
    </row>
    <row r="5" spans="1:8" ht="30" x14ac:dyDescent="0.25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2" t="s">
        <v>36</v>
      </c>
      <c r="G5" s="12" t="s">
        <v>37</v>
      </c>
      <c r="H5" s="1" t="s">
        <v>8</v>
      </c>
    </row>
    <row r="6" spans="1:8" ht="30" x14ac:dyDescent="0.25">
      <c r="A6" s="16">
        <v>1</v>
      </c>
      <c r="B6" s="2"/>
      <c r="C6" s="3" t="s">
        <v>24</v>
      </c>
      <c r="D6" s="17" t="s">
        <v>9</v>
      </c>
      <c r="E6" s="20">
        <f>B2*B4*2+B3*B4*2</f>
        <v>121.875</v>
      </c>
      <c r="F6" s="33">
        <v>0</v>
      </c>
      <c r="G6" s="4">
        <f t="shared" ref="G6:G12" si="0">E6*F6</f>
        <v>0</v>
      </c>
      <c r="H6" s="2"/>
    </row>
    <row r="7" spans="1:8" x14ac:dyDescent="0.25">
      <c r="A7" s="16">
        <v>2</v>
      </c>
      <c r="B7" s="2"/>
      <c r="C7" s="3" t="s">
        <v>10</v>
      </c>
      <c r="D7" s="17" t="s">
        <v>11</v>
      </c>
      <c r="E7" s="20">
        <v>0.5</v>
      </c>
      <c r="F7" s="33">
        <v>0</v>
      </c>
      <c r="G7" s="4">
        <f t="shared" si="0"/>
        <v>0</v>
      </c>
      <c r="H7" s="16" t="s">
        <v>20</v>
      </c>
    </row>
    <row r="8" spans="1:8" x14ac:dyDescent="0.25">
      <c r="A8" s="16">
        <v>3</v>
      </c>
      <c r="B8" s="2"/>
      <c r="C8" s="3" t="s">
        <v>42</v>
      </c>
      <c r="D8" s="17" t="s">
        <v>19</v>
      </c>
      <c r="E8" s="20">
        <v>12</v>
      </c>
      <c r="F8" s="33">
        <v>0</v>
      </c>
      <c r="G8" s="4">
        <f t="shared" si="0"/>
        <v>0</v>
      </c>
      <c r="H8" s="2"/>
    </row>
    <row r="9" spans="1:8" ht="30" x14ac:dyDescent="0.25">
      <c r="A9" s="16">
        <v>4</v>
      </c>
      <c r="B9" s="2"/>
      <c r="C9" s="3" t="s">
        <v>47</v>
      </c>
      <c r="D9" s="17" t="s">
        <v>9</v>
      </c>
      <c r="E9" s="20">
        <v>121.88</v>
      </c>
      <c r="F9" s="33">
        <v>0</v>
      </c>
      <c r="G9" s="4">
        <f t="shared" si="0"/>
        <v>0</v>
      </c>
      <c r="H9" s="2"/>
    </row>
    <row r="10" spans="1:8" x14ac:dyDescent="0.25">
      <c r="A10" s="16">
        <v>5</v>
      </c>
      <c r="B10" s="2"/>
      <c r="C10" s="3" t="s">
        <v>12</v>
      </c>
      <c r="D10" s="17" t="s">
        <v>9</v>
      </c>
      <c r="E10" s="20">
        <f>E6</f>
        <v>121.875</v>
      </c>
      <c r="F10" s="33">
        <v>0</v>
      </c>
      <c r="G10" s="4">
        <f t="shared" si="0"/>
        <v>0</v>
      </c>
      <c r="H10" s="2"/>
    </row>
    <row r="11" spans="1:8" x14ac:dyDescent="0.25">
      <c r="A11" s="16">
        <v>6</v>
      </c>
      <c r="B11" s="2"/>
      <c r="C11" s="3" t="s">
        <v>17</v>
      </c>
      <c r="D11" s="17" t="s">
        <v>9</v>
      </c>
      <c r="E11" s="20">
        <f>B2*B3</f>
        <v>62.5</v>
      </c>
      <c r="F11" s="33">
        <v>0</v>
      </c>
      <c r="G11" s="4">
        <f t="shared" si="0"/>
        <v>0</v>
      </c>
      <c r="H11" s="2"/>
    </row>
    <row r="12" spans="1:8" x14ac:dyDescent="0.25">
      <c r="A12" s="16">
        <v>7</v>
      </c>
      <c r="B12" s="2"/>
      <c r="C12" s="3" t="s">
        <v>18</v>
      </c>
      <c r="D12" s="17" t="s">
        <v>22</v>
      </c>
      <c r="E12" s="20">
        <v>1</v>
      </c>
      <c r="F12" s="33">
        <v>0</v>
      </c>
      <c r="G12" s="4">
        <f t="shared" si="0"/>
        <v>0</v>
      </c>
      <c r="H12" s="2"/>
    </row>
    <row r="13" spans="1:8" x14ac:dyDescent="0.25">
      <c r="A13" s="42" t="s">
        <v>23</v>
      </c>
      <c r="B13" s="43"/>
      <c r="C13" s="44"/>
      <c r="D13" s="11"/>
      <c r="E13" s="11"/>
      <c r="F13" s="11"/>
      <c r="G13" s="14">
        <f>SUM(G6:G12)</f>
        <v>0</v>
      </c>
      <c r="H13" s="11"/>
    </row>
    <row r="20" spans="5:5" x14ac:dyDescent="0.25">
      <c r="E20" s="31"/>
    </row>
  </sheetData>
  <sheetProtection algorithmName="SHA-512" hashValue="rgc4PjupiK8zhQFO0qavLEj7TkLm70NLmd2wLj80U9WID1PNp6x8Cbhuz9LF1qMP8X+shZTzkQfxwcqyPUDv+A==" saltValue="NEm6LJAFbh693JvxSr666Q==" spinCount="100000" sheet="1" objects="1" scenarios="1"/>
  <mergeCells count="2">
    <mergeCell ref="A13:C13"/>
    <mergeCell ref="A1:B1"/>
  </mergeCells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F18" sqref="F18"/>
    </sheetView>
  </sheetViews>
  <sheetFormatPr defaultRowHeight="15" x14ac:dyDescent="0.25"/>
  <cols>
    <col min="1" max="1" width="17.28515625" bestFit="1" customWidth="1"/>
    <col min="2" max="2" width="12.140625" customWidth="1"/>
    <col min="3" max="3" width="70" customWidth="1"/>
    <col min="4" max="4" width="10" customWidth="1"/>
    <col min="5" max="5" width="12" customWidth="1"/>
    <col min="6" max="6" width="16" customWidth="1"/>
    <col min="7" max="7" width="24.28515625" customWidth="1"/>
    <col min="8" max="8" width="30" customWidth="1"/>
    <col min="9" max="9" width="35.85546875" customWidth="1"/>
  </cols>
  <sheetData>
    <row r="1" spans="1:8" x14ac:dyDescent="0.25">
      <c r="A1" s="50" t="s">
        <v>38</v>
      </c>
      <c r="B1" s="51"/>
    </row>
    <row r="2" spans="1:8" x14ac:dyDescent="0.25">
      <c r="A2" s="5" t="s">
        <v>0</v>
      </c>
      <c r="B2" s="29">
        <v>9</v>
      </c>
    </row>
    <row r="3" spans="1:8" x14ac:dyDescent="0.25">
      <c r="A3" s="5" t="s">
        <v>1</v>
      </c>
      <c r="B3" s="29">
        <v>6.25</v>
      </c>
    </row>
    <row r="4" spans="1:8" x14ac:dyDescent="0.25">
      <c r="A4" s="5" t="s">
        <v>2</v>
      </c>
      <c r="B4" s="29">
        <v>3.75</v>
      </c>
    </row>
    <row r="5" spans="1:8" ht="30" x14ac:dyDescent="0.25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12" t="s">
        <v>36</v>
      </c>
      <c r="G5" s="12" t="s">
        <v>37</v>
      </c>
      <c r="H5" s="6" t="s">
        <v>8</v>
      </c>
    </row>
    <row r="6" spans="1:8" ht="30" x14ac:dyDescent="0.25">
      <c r="A6" s="18">
        <v>1</v>
      </c>
      <c r="B6" s="5"/>
      <c r="C6" s="3" t="s">
        <v>24</v>
      </c>
      <c r="D6" s="5" t="s">
        <v>9</v>
      </c>
      <c r="E6" s="21">
        <f>B2*B4*2+B3*B4*2</f>
        <v>114.375</v>
      </c>
      <c r="F6" s="34">
        <v>0</v>
      </c>
      <c r="G6" s="8">
        <f t="shared" ref="G6:G17" si="0">E6*F6</f>
        <v>0</v>
      </c>
      <c r="H6" s="5"/>
    </row>
    <row r="7" spans="1:8" x14ac:dyDescent="0.25">
      <c r="A7" s="18">
        <v>2</v>
      </c>
      <c r="B7" s="5"/>
      <c r="C7" s="7" t="s">
        <v>10</v>
      </c>
      <c r="D7" s="5" t="s">
        <v>11</v>
      </c>
      <c r="E7" s="21">
        <v>0.5</v>
      </c>
      <c r="F7" s="34">
        <v>0</v>
      </c>
      <c r="G7" s="8">
        <f t="shared" si="0"/>
        <v>0</v>
      </c>
      <c r="H7" s="18" t="s">
        <v>20</v>
      </c>
    </row>
    <row r="8" spans="1:8" x14ac:dyDescent="0.25">
      <c r="A8" s="18">
        <v>3</v>
      </c>
      <c r="B8" s="5"/>
      <c r="C8" s="7" t="s">
        <v>42</v>
      </c>
      <c r="D8" s="5" t="s">
        <v>19</v>
      </c>
      <c r="E8" s="21">
        <v>12</v>
      </c>
      <c r="F8" s="34">
        <v>0</v>
      </c>
      <c r="G8" s="8">
        <f t="shared" si="0"/>
        <v>0</v>
      </c>
      <c r="H8" s="5"/>
    </row>
    <row r="9" spans="1:8" ht="30" x14ac:dyDescent="0.25">
      <c r="A9" s="16">
        <v>4</v>
      </c>
      <c r="B9" s="2"/>
      <c r="C9" s="7" t="s">
        <v>47</v>
      </c>
      <c r="D9" s="17" t="s">
        <v>9</v>
      </c>
      <c r="E9" s="20">
        <v>114.38</v>
      </c>
      <c r="F9" s="33">
        <v>0</v>
      </c>
      <c r="G9" s="4">
        <f t="shared" si="0"/>
        <v>0</v>
      </c>
      <c r="H9" s="2"/>
    </row>
    <row r="10" spans="1:8" x14ac:dyDescent="0.25">
      <c r="A10" s="18">
        <v>5</v>
      </c>
      <c r="B10" s="5"/>
      <c r="C10" s="7" t="s">
        <v>12</v>
      </c>
      <c r="D10" s="5" t="s">
        <v>9</v>
      </c>
      <c r="E10" s="21">
        <f>E6</f>
        <v>114.375</v>
      </c>
      <c r="F10" s="34">
        <v>0</v>
      </c>
      <c r="G10" s="8">
        <f t="shared" si="0"/>
        <v>0</v>
      </c>
      <c r="H10" s="5"/>
    </row>
    <row r="11" spans="1:8" x14ac:dyDescent="0.25">
      <c r="A11" s="18">
        <v>6</v>
      </c>
      <c r="B11" s="5"/>
      <c r="C11" s="7" t="s">
        <v>13</v>
      </c>
      <c r="D11" s="5" t="s">
        <v>9</v>
      </c>
      <c r="E11" s="21">
        <f>B2*B3</f>
        <v>56.25</v>
      </c>
      <c r="F11" s="34">
        <v>0</v>
      </c>
      <c r="G11" s="8">
        <f t="shared" si="0"/>
        <v>0</v>
      </c>
      <c r="H11" s="5"/>
    </row>
    <row r="12" spans="1:8" x14ac:dyDescent="0.25">
      <c r="A12" s="18">
        <v>7</v>
      </c>
      <c r="B12" s="5"/>
      <c r="C12" s="7" t="s">
        <v>14</v>
      </c>
      <c r="D12" s="5" t="s">
        <v>11</v>
      </c>
      <c r="E12" s="21">
        <v>0.2</v>
      </c>
      <c r="F12" s="34">
        <v>0</v>
      </c>
      <c r="G12" s="8">
        <f t="shared" si="0"/>
        <v>0</v>
      </c>
      <c r="H12" s="5"/>
    </row>
    <row r="13" spans="1:8" x14ac:dyDescent="0.25">
      <c r="A13" s="18">
        <v>8</v>
      </c>
      <c r="B13" s="5"/>
      <c r="C13" s="7" t="s">
        <v>15</v>
      </c>
      <c r="D13" s="5" t="s">
        <v>9</v>
      </c>
      <c r="E13" s="21">
        <f>E11</f>
        <v>56.25</v>
      </c>
      <c r="F13" s="34">
        <v>0</v>
      </c>
      <c r="G13" s="8">
        <f t="shared" si="0"/>
        <v>0</v>
      </c>
      <c r="H13" s="5"/>
    </row>
    <row r="14" spans="1:8" x14ac:dyDescent="0.25">
      <c r="A14" s="18">
        <v>9</v>
      </c>
      <c r="B14" s="5"/>
      <c r="C14" s="7" t="s">
        <v>21</v>
      </c>
      <c r="D14" s="5" t="s">
        <v>9</v>
      </c>
      <c r="E14" s="21">
        <f>E11*1.2</f>
        <v>67.5</v>
      </c>
      <c r="F14" s="34">
        <v>0</v>
      </c>
      <c r="G14" s="8">
        <f t="shared" si="0"/>
        <v>0</v>
      </c>
      <c r="H14" s="5"/>
    </row>
    <row r="15" spans="1:8" x14ac:dyDescent="0.25">
      <c r="A15" s="18">
        <v>10</v>
      </c>
      <c r="B15" s="5"/>
      <c r="C15" s="7" t="s">
        <v>16</v>
      </c>
      <c r="D15" s="5" t="s">
        <v>9</v>
      </c>
      <c r="E15" s="21">
        <f>E11</f>
        <v>56.25</v>
      </c>
      <c r="F15" s="34">
        <v>0</v>
      </c>
      <c r="G15" s="8">
        <f t="shared" si="0"/>
        <v>0</v>
      </c>
      <c r="H15" s="5"/>
    </row>
    <row r="16" spans="1:8" x14ac:dyDescent="0.25">
      <c r="A16" s="18">
        <v>11</v>
      </c>
      <c r="B16" s="5"/>
      <c r="C16" s="7" t="s">
        <v>17</v>
      </c>
      <c r="D16" s="5" t="s">
        <v>9</v>
      </c>
      <c r="E16" s="21">
        <f>B2*B3</f>
        <v>56.25</v>
      </c>
      <c r="F16" s="34">
        <v>0</v>
      </c>
      <c r="G16" s="8">
        <f t="shared" si="0"/>
        <v>0</v>
      </c>
      <c r="H16" s="5"/>
    </row>
    <row r="17" spans="1:9" x14ac:dyDescent="0.25">
      <c r="A17" s="18">
        <v>12</v>
      </c>
      <c r="B17" s="5"/>
      <c r="C17" s="5" t="s">
        <v>18</v>
      </c>
      <c r="D17" s="5" t="s">
        <v>22</v>
      </c>
      <c r="E17" s="22">
        <v>1</v>
      </c>
      <c r="F17" s="34">
        <v>0</v>
      </c>
      <c r="G17" s="8">
        <f t="shared" si="0"/>
        <v>0</v>
      </c>
      <c r="H17" s="5"/>
      <c r="I17" s="23"/>
    </row>
    <row r="18" spans="1:9" x14ac:dyDescent="0.25">
      <c r="A18" s="47" t="s">
        <v>23</v>
      </c>
      <c r="B18" s="48"/>
      <c r="C18" s="49"/>
      <c r="D18" s="13"/>
      <c r="E18" s="13"/>
      <c r="F18" s="13"/>
      <c r="G18" s="15">
        <f>SUM(G6:G17)</f>
        <v>0</v>
      </c>
      <c r="H18" s="13"/>
    </row>
  </sheetData>
  <sheetProtection algorithmName="SHA-512" hashValue="Si2N1GKXWboY6EdsFbhWFrxd/NWBAbYalWEjGmRUUh7JinqfuZCy2X3vYq+a+CEmDEjq6L8hQcRbdX7eJMFEfA==" saltValue="j/sRzMZ26GZAUGu0HhBJCw==" spinCount="100000" sheet="1" objects="1" scenarios="1"/>
  <mergeCells count="2">
    <mergeCell ref="A18:C18"/>
    <mergeCell ref="A1:B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F7" sqref="F7"/>
    </sheetView>
  </sheetViews>
  <sheetFormatPr defaultRowHeight="15" x14ac:dyDescent="0.25"/>
  <cols>
    <col min="1" max="1" width="17.28515625" bestFit="1" customWidth="1"/>
    <col min="2" max="2" width="12" customWidth="1"/>
    <col min="3" max="3" width="70" customWidth="1"/>
    <col min="4" max="4" width="10" customWidth="1"/>
    <col min="5" max="5" width="12" customWidth="1"/>
    <col min="6" max="6" width="16" customWidth="1"/>
    <col min="7" max="7" width="23.7109375" customWidth="1"/>
    <col min="8" max="8" width="30" customWidth="1"/>
    <col min="9" max="9" width="8.85546875" customWidth="1"/>
  </cols>
  <sheetData>
    <row r="1" spans="1:8" x14ac:dyDescent="0.25">
      <c r="A1" s="50" t="s">
        <v>40</v>
      </c>
      <c r="B1" s="51"/>
    </row>
    <row r="2" spans="1:8" x14ac:dyDescent="0.25">
      <c r="A2" s="5" t="s">
        <v>0</v>
      </c>
      <c r="B2" s="29">
        <v>8.85</v>
      </c>
    </row>
    <row r="3" spans="1:8" x14ac:dyDescent="0.25">
      <c r="A3" s="5" t="s">
        <v>1</v>
      </c>
      <c r="B3" s="29">
        <v>6.25</v>
      </c>
    </row>
    <row r="4" spans="1:8" x14ac:dyDescent="0.25">
      <c r="A4" s="5" t="s">
        <v>2</v>
      </c>
      <c r="B4" s="29">
        <v>3.75</v>
      </c>
    </row>
    <row r="5" spans="1:8" ht="30" x14ac:dyDescent="0.25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12" t="s">
        <v>36</v>
      </c>
      <c r="G5" s="12" t="s">
        <v>37</v>
      </c>
      <c r="H5" s="6" t="s">
        <v>8</v>
      </c>
    </row>
    <row r="6" spans="1:8" ht="30" x14ac:dyDescent="0.25">
      <c r="A6" s="18">
        <v>1</v>
      </c>
      <c r="B6" s="5"/>
      <c r="C6" s="3" t="s">
        <v>24</v>
      </c>
      <c r="D6" s="5" t="s">
        <v>9</v>
      </c>
      <c r="E6" s="21">
        <f>B2*B4*2+B3*B4*2</f>
        <v>113.25</v>
      </c>
      <c r="F6" s="35">
        <v>0</v>
      </c>
      <c r="G6" s="8">
        <f>E6*F6</f>
        <v>0</v>
      </c>
      <c r="H6" s="5"/>
    </row>
    <row r="7" spans="1:8" x14ac:dyDescent="0.25">
      <c r="A7" s="18">
        <v>2</v>
      </c>
      <c r="B7" s="5"/>
      <c r="C7" s="7" t="s">
        <v>10</v>
      </c>
      <c r="D7" s="5" t="s">
        <v>11</v>
      </c>
      <c r="E7" s="21">
        <v>0.5</v>
      </c>
      <c r="F7" s="35">
        <v>0</v>
      </c>
      <c r="G7" s="8">
        <f t="shared" ref="G7:G17" si="0">E7*F7</f>
        <v>0</v>
      </c>
      <c r="H7" s="18" t="s">
        <v>20</v>
      </c>
    </row>
    <row r="8" spans="1:8" x14ac:dyDescent="0.25">
      <c r="A8" s="18">
        <v>3</v>
      </c>
      <c r="B8" s="5"/>
      <c r="C8" s="7" t="s">
        <v>42</v>
      </c>
      <c r="D8" s="5" t="s">
        <v>19</v>
      </c>
      <c r="E8" s="21">
        <v>12</v>
      </c>
      <c r="F8" s="35">
        <v>0</v>
      </c>
      <c r="G8" s="8">
        <f t="shared" si="0"/>
        <v>0</v>
      </c>
      <c r="H8" s="5"/>
    </row>
    <row r="9" spans="1:8" ht="30" x14ac:dyDescent="0.25">
      <c r="A9" s="16">
        <v>4</v>
      </c>
      <c r="B9" s="2"/>
      <c r="C9" s="7" t="s">
        <v>47</v>
      </c>
      <c r="D9" s="17" t="s">
        <v>9</v>
      </c>
      <c r="E9" s="20">
        <v>113.25</v>
      </c>
      <c r="F9" s="33">
        <v>0</v>
      </c>
      <c r="G9" s="4">
        <f t="shared" si="0"/>
        <v>0</v>
      </c>
      <c r="H9" s="2"/>
    </row>
    <row r="10" spans="1:8" x14ac:dyDescent="0.25">
      <c r="A10" s="18">
        <v>5</v>
      </c>
      <c r="B10" s="5"/>
      <c r="C10" s="7" t="s">
        <v>12</v>
      </c>
      <c r="D10" s="5" t="s">
        <v>9</v>
      </c>
      <c r="E10" s="21">
        <f>E6</f>
        <v>113.25</v>
      </c>
      <c r="F10" s="35">
        <v>0</v>
      </c>
      <c r="G10" s="8">
        <f t="shared" si="0"/>
        <v>0</v>
      </c>
      <c r="H10" s="5"/>
    </row>
    <row r="11" spans="1:8" x14ac:dyDescent="0.25">
      <c r="A11" s="18">
        <v>6</v>
      </c>
      <c r="B11" s="5"/>
      <c r="C11" s="7" t="s">
        <v>13</v>
      </c>
      <c r="D11" s="5" t="s">
        <v>9</v>
      </c>
      <c r="E11" s="21">
        <f>B2*B3</f>
        <v>55.3125</v>
      </c>
      <c r="F11" s="35">
        <v>0</v>
      </c>
      <c r="G11" s="8">
        <f t="shared" si="0"/>
        <v>0</v>
      </c>
      <c r="H11" s="5"/>
    </row>
    <row r="12" spans="1:8" x14ac:dyDescent="0.25">
      <c r="A12" s="18">
        <v>7</v>
      </c>
      <c r="B12" s="5"/>
      <c r="C12" s="7" t="s">
        <v>14</v>
      </c>
      <c r="D12" s="5" t="s">
        <v>11</v>
      </c>
      <c r="E12" s="21">
        <v>0.2</v>
      </c>
      <c r="F12" s="35">
        <v>0</v>
      </c>
      <c r="G12" s="8">
        <f t="shared" si="0"/>
        <v>0</v>
      </c>
      <c r="H12" s="5"/>
    </row>
    <row r="13" spans="1:8" x14ac:dyDescent="0.25">
      <c r="A13" s="18">
        <v>8</v>
      </c>
      <c r="B13" s="5"/>
      <c r="C13" s="7" t="s">
        <v>15</v>
      </c>
      <c r="D13" s="5" t="s">
        <v>9</v>
      </c>
      <c r="E13" s="21">
        <f>E11</f>
        <v>55.3125</v>
      </c>
      <c r="F13" s="35">
        <v>0</v>
      </c>
      <c r="G13" s="8">
        <f t="shared" si="0"/>
        <v>0</v>
      </c>
      <c r="H13" s="5"/>
    </row>
    <row r="14" spans="1:8" x14ac:dyDescent="0.25">
      <c r="A14" s="18">
        <v>9</v>
      </c>
      <c r="B14" s="5"/>
      <c r="C14" s="7" t="s">
        <v>21</v>
      </c>
      <c r="D14" s="5" t="s">
        <v>9</v>
      </c>
      <c r="E14" s="21">
        <f>E11*1.2</f>
        <v>66.375</v>
      </c>
      <c r="F14" s="35">
        <v>0</v>
      </c>
      <c r="G14" s="8">
        <f t="shared" si="0"/>
        <v>0</v>
      </c>
      <c r="H14" s="5"/>
    </row>
    <row r="15" spans="1:8" x14ac:dyDescent="0.25">
      <c r="A15" s="18">
        <v>10</v>
      </c>
      <c r="B15" s="5"/>
      <c r="C15" s="7" t="s">
        <v>16</v>
      </c>
      <c r="D15" s="5" t="s">
        <v>9</v>
      </c>
      <c r="E15" s="21">
        <f>E11</f>
        <v>55.3125</v>
      </c>
      <c r="F15" s="35">
        <v>0</v>
      </c>
      <c r="G15" s="8">
        <f t="shared" si="0"/>
        <v>0</v>
      </c>
      <c r="H15" s="5"/>
    </row>
    <row r="16" spans="1:8" x14ac:dyDescent="0.25">
      <c r="A16" s="18">
        <v>11</v>
      </c>
      <c r="B16" s="5"/>
      <c r="C16" s="7" t="s">
        <v>17</v>
      </c>
      <c r="D16" s="5" t="s">
        <v>9</v>
      </c>
      <c r="E16" s="21">
        <f>B2*B3</f>
        <v>55.3125</v>
      </c>
      <c r="F16" s="35">
        <v>0</v>
      </c>
      <c r="G16" s="8">
        <f t="shared" si="0"/>
        <v>0</v>
      </c>
      <c r="H16" s="5"/>
    </row>
    <row r="17" spans="1:9" x14ac:dyDescent="0.25">
      <c r="A17" s="18">
        <v>12</v>
      </c>
      <c r="B17" s="5"/>
      <c r="C17" s="5" t="s">
        <v>18</v>
      </c>
      <c r="D17" s="5" t="s">
        <v>22</v>
      </c>
      <c r="E17" s="22">
        <v>1</v>
      </c>
      <c r="F17" s="35">
        <v>0</v>
      </c>
      <c r="G17" s="8">
        <f t="shared" si="0"/>
        <v>0</v>
      </c>
      <c r="H17" s="5"/>
      <c r="I17" s="23"/>
    </row>
    <row r="18" spans="1:9" x14ac:dyDescent="0.25">
      <c r="A18" s="47" t="s">
        <v>23</v>
      </c>
      <c r="B18" s="48"/>
      <c r="C18" s="49"/>
      <c r="D18" s="13"/>
      <c r="E18" s="13"/>
      <c r="F18" s="13"/>
      <c r="G18" s="15">
        <f>SUM(G6:G17)</f>
        <v>0</v>
      </c>
      <c r="H18" s="13"/>
    </row>
    <row r="19" spans="1:9" x14ac:dyDescent="0.25">
      <c r="G19" s="32"/>
    </row>
  </sheetData>
  <sheetProtection algorithmName="SHA-512" hashValue="CtNirtoRpanEsvpzdsgzTMMEC6RZ6qCLJuG7qKDyK5RxJPahx7758KXkM7Arz65hi9kU/X24VB9PW9TmFV1EbA==" saltValue="zQmTGW1L9npbepu37jBs8w==" spinCount="100000" sheet="1" objects="1" scenarios="1"/>
  <mergeCells count="2">
    <mergeCell ref="A18:C18"/>
    <mergeCell ref="A1:B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F7" sqref="F7"/>
    </sheetView>
  </sheetViews>
  <sheetFormatPr defaultRowHeight="15" x14ac:dyDescent="0.25"/>
  <cols>
    <col min="1" max="1" width="17.28515625" bestFit="1" customWidth="1"/>
    <col min="2" max="2" width="12.28515625" customWidth="1"/>
    <col min="3" max="3" width="46.140625" customWidth="1"/>
    <col min="4" max="4" width="13.5703125" customWidth="1"/>
    <col min="5" max="5" width="13" customWidth="1"/>
    <col min="6" max="6" width="18" customWidth="1"/>
    <col min="7" max="7" width="25.42578125" customWidth="1"/>
    <col min="8" max="8" width="18.140625" customWidth="1"/>
  </cols>
  <sheetData>
    <row r="1" spans="1:8" x14ac:dyDescent="0.25">
      <c r="A1" s="52" t="s">
        <v>41</v>
      </c>
      <c r="B1" s="53"/>
    </row>
    <row r="2" spans="1:8" x14ac:dyDescent="0.25">
      <c r="A2" s="5" t="s">
        <v>0</v>
      </c>
      <c r="B2" s="29">
        <v>8.75</v>
      </c>
    </row>
    <row r="3" spans="1:8" x14ac:dyDescent="0.25">
      <c r="A3" s="5" t="s">
        <v>1</v>
      </c>
      <c r="B3" s="29">
        <v>7.3</v>
      </c>
    </row>
    <row r="4" spans="1:8" x14ac:dyDescent="0.25">
      <c r="A4" s="5" t="s">
        <v>2</v>
      </c>
      <c r="B4" s="29">
        <v>3.61</v>
      </c>
    </row>
    <row r="5" spans="1:8" ht="29.25" customHeight="1" x14ac:dyDescent="0.25">
      <c r="A5" s="24" t="s">
        <v>3</v>
      </c>
      <c r="B5" s="25" t="s">
        <v>4</v>
      </c>
      <c r="C5" s="24" t="s">
        <v>5</v>
      </c>
      <c r="D5" s="24" t="s">
        <v>6</v>
      </c>
      <c r="E5" s="24" t="s">
        <v>7</v>
      </c>
      <c r="F5" s="12" t="s">
        <v>36</v>
      </c>
      <c r="G5" s="12" t="s">
        <v>37</v>
      </c>
      <c r="H5" s="24" t="s">
        <v>8</v>
      </c>
    </row>
    <row r="6" spans="1:8" ht="45" x14ac:dyDescent="0.25">
      <c r="A6" s="18">
        <v>1</v>
      </c>
      <c r="B6" s="5"/>
      <c r="C6" s="3" t="s">
        <v>24</v>
      </c>
      <c r="D6" s="5" t="s">
        <v>9</v>
      </c>
      <c r="E6" s="22">
        <v>115.881</v>
      </c>
      <c r="F6" s="34">
        <v>0</v>
      </c>
      <c r="G6" s="28">
        <f>E6*F6</f>
        <v>0</v>
      </c>
      <c r="H6" s="5"/>
    </row>
    <row r="7" spans="1:8" x14ac:dyDescent="0.25">
      <c r="A7" s="47" t="s">
        <v>23</v>
      </c>
      <c r="B7" s="48"/>
      <c r="C7" s="49"/>
      <c r="D7" s="13"/>
      <c r="E7" s="13"/>
      <c r="F7" s="13"/>
      <c r="G7" s="30">
        <f>G6</f>
        <v>0</v>
      </c>
      <c r="H7" s="13"/>
    </row>
  </sheetData>
  <sheetProtection algorithmName="SHA-512" hashValue="Jvj2piejgJSYeoTaa6+Po3v2uTF6rxfMjNKCPSeUpfPwuzx0H3pdVTe8JP7Owi38Jmw9cv0wdWgBoYd9AMw1+g==" saltValue="t3tQliifJFqTMBf84pq8Rg==" spinCount="100000" sheet="1" objects="1" scenarios="1"/>
  <mergeCells count="2">
    <mergeCell ref="A7:C7"/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</vt:i4>
      </vt:variant>
    </vt:vector>
  </HeadingPairs>
  <TitlesOfParts>
    <vt:vector size="7" baseType="lpstr">
      <vt:lpstr>celkem</vt:lpstr>
      <vt:lpstr>Třída 206</vt:lpstr>
      <vt:lpstr>Třída 207</vt:lpstr>
      <vt:lpstr>Třída 210</vt:lpstr>
      <vt:lpstr>Třída 318</vt:lpstr>
      <vt:lpstr>celkem!_ftn1</vt:lpstr>
      <vt:lpstr>celkem!_ftnref1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hospodarka</cp:lastModifiedBy>
  <dcterms:created xsi:type="dcterms:W3CDTF">2026-02-09T11:50:36Z</dcterms:created>
  <dcterms:modified xsi:type="dcterms:W3CDTF">2026-04-16T11:10:20Z</dcterms:modified>
</cp:coreProperties>
</file>