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690" windowHeight="9300" activeTab="0"/>
  </bookViews>
  <sheets>
    <sheet name="III_4228" sheetId="1" r:id="rId1"/>
  </sheets>
  <definedNames/>
  <calcPr fullCalcOnLoad="1"/>
</workbook>
</file>

<file path=xl/sharedStrings.xml><?xml version="1.0" encoding="utf-8"?>
<sst xmlns="http://schemas.openxmlformats.org/spreadsheetml/2006/main" count="98" uniqueCount="70">
  <si>
    <t>POMOC PRÁCE ZŘÍZ NEBO ZAJIŠŤ REGULACI A OCHRANU DOPRAVY                                                            návrh, odsouhlasení a vyznačení dopravního omezení a regulace dopravy v průběhu provádění prací ( pokládka živič.krytů )</t>
  </si>
  <si>
    <t>Příloha k formuláři pro ocenění nabídky</t>
  </si>
  <si>
    <t>Stavba :</t>
  </si>
  <si>
    <t>číslo a název SO:</t>
  </si>
  <si>
    <t>číslo a název rozpočtu:</t>
  </si>
  <si>
    <t>Poř.</t>
  </si>
  <si>
    <t>Kód</t>
  </si>
  <si>
    <t>Varianta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</si>
  <si>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</si>
  <si>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</si>
  <si>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</si>
  <si>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</si>
  <si>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</si>
  <si>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</si>
  <si>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</si>
  <si>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</si>
  <si>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</si>
  <si>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</si>
  <si>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</si>
  <si>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</si>
  <si>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</si>
  <si>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</si>
  <si>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</si>
  <si>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</si>
  <si>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8</t>
  </si>
  <si>
    <t>Zemní práce</t>
  </si>
  <si>
    <t/>
  </si>
  <si>
    <t>Komunikace</t>
  </si>
  <si>
    <t xml:space="preserve">M2        </t>
  </si>
  <si>
    <t>9</t>
  </si>
  <si>
    <t>Ostatní konstrukce a práce</t>
  </si>
  <si>
    <t>C e l k e m</t>
  </si>
  <si>
    <t>21% DPH</t>
  </si>
  <si>
    <t>C e l k e m   vč. 21% DPH</t>
  </si>
  <si>
    <t>KČ</t>
  </si>
  <si>
    <t>574A44</t>
  </si>
  <si>
    <t>ASFALTOVÝ BETON PRO OBRUSNÉ VRSTVY ACO 11+, TL. 50MM                         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</si>
  <si>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2720a</t>
  </si>
  <si>
    <t xml:space="preserve">SPOJOVACÍ POSTŘIK Z ASFALTU DO 0,5KG/M2                                                                                 - dodání všech předepsaných materiálů pro postřiky v předepsaném množství
- dodání všech předepsaných materiálů pro postřiky v předepsaném množství                                                                      - provedení dle předepsaného technologického předpisu                                                                                              - zřízení vrstvy bez rozlišení šířky, pokládání vrstvy po etapách                                                                                           - úpravu napojení, ukončení
</t>
  </si>
  <si>
    <t>M</t>
  </si>
  <si>
    <t>93808</t>
  </si>
  <si>
    <t>58920</t>
  </si>
  <si>
    <t xml:space="preserve">M         </t>
  </si>
  <si>
    <t>Sil.III/ 4228 ŽÁDOVICE-ŽERAVICE</t>
  </si>
  <si>
    <t>Sil.III/ 4228 ŽÁDOVICE-ŽERAVICE, 3.úsek</t>
  </si>
  <si>
    <t xml:space="preserve">ZPEVNĚNÍ KRAJNIC ZE ŠTĚRKODRTI TL. DO 100MM                                                                                - dodání kameniva předepsané kvality a zrnitosti                                                                                                                              - rozprostření a zhutnění vrstvy v předepsané tloušťce                                                                                   - zřízení vrstvy bez rozlišení šířky, pokládání vrstvy po etapách
</t>
  </si>
  <si>
    <t>VRSTVY PRO OBNOVU A OPRAVY Z ASF BETONU ACO, ACL vyrovnání povrchu ACL16+ 30mm                                                                                                             - dodání směsi v požadované kvalitě                                                                                                                                       - očištění podkladu                                                                                                                                                                                                                                 - uložení směsi dle předepsaného technologického předpisu, zhutnění vrstvy v předepsané tloušťce                                                                                                                                                                                                                    - zřízení vrstvy bez rozlišení šířky, pokládání vrstvy po etapách, včetně pracovních spar a spojů                                                                                                                                                                                                                           - úpravu napojení, ukončení - nezahrnuje postřiky, nátěry</t>
  </si>
  <si>
    <t>T</t>
  </si>
  <si>
    <t>720*5,2*0,03*2,35=263,952</t>
  </si>
  <si>
    <t>0,5 kg/m2  plocha krytu  3744m2</t>
  </si>
  <si>
    <t xml:space="preserve">M3        </t>
  </si>
  <si>
    <t>FRÉZOVÁNÍ VOZOVEK ASFALTOVÝCH, ODVOZ DO 1KM                                       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</si>
  <si>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zpevnění ve vjezdech (3+4+4+3+4+4)*2=44 m2</t>
  </si>
  <si>
    <t>ZPEVNĚNÍ KRAJNIC Z RECYKLOVANÉHO MATERIÁLU TL. DO 100MM                                                                           - dodání recyklátu v požadované kvalitě  ( materiál použije zhotovitell z frézování )                                                             - očištění podkladu                                                                                                           - uložení recyklátu dle předepsaného technologického předpisu, zhutnění vrstvy v předepsané tloušťce                                                                                                               - zřízení vrstvy bez rozlišení šířky, pokládání vrstvy po etapách, včetně pracovních spar a spojů                                                                                                                           - úpravu napojení, ukončení - nezahrnuje postřiky, nátěry</t>
  </si>
  <si>
    <t>5,2+8,2+10= 23,4m</t>
  </si>
  <si>
    <t>napojení 5,2+8,2+10 = 23,4m</t>
  </si>
  <si>
    <t>014101</t>
  </si>
  <si>
    <t>POPLATKY ZA SKLÁDKU  skládka Těmice                                                                                        zahrnuje veškeré poplatky provozovateli skládky související s uložením odpadu na skládce</t>
  </si>
  <si>
    <t>zemina z čištění krajnic 54,375 m3</t>
  </si>
  <si>
    <t xml:space="preserve">ČIŠTĚNÍ KRAJNIC OD NÁNOSU vč. odvozu do 1,0 km                                      vodorovná a svislá doprava, přemístění, přeložení, manipulace s výkopkem a uložení na skládku (bez poplatku)                                                  </t>
  </si>
  <si>
    <t>720*2*0,5=720 m2, úsek podél zábradlí + 115*0,5=57,5 m2, celkem 777,2 m2 *0,05 =38,86 m3</t>
  </si>
  <si>
    <t>720*5,2=3744 + 80,84 m2 = 3824,84 m2</t>
  </si>
  <si>
    <t>OČIŠTĚNÍ VOZOVEK ZAMETENÍM                                                                           položka zahrnuje očištění předepsaným způsobem včetně odklizení vzniklého odpadu v režii zhotovitele</t>
  </si>
  <si>
    <t>(5*5,2*0,05)+(5*8,2*0,05)+(10*2*0,05)=4,35 m3, k napojení na ZÚ, odbočky u mostu a KÚ, materiál se použije na zpevnění ve vjezdech</t>
  </si>
  <si>
    <t>720*5,2=3744 m2 + napojení 87 m2, celkem 3831 m2</t>
  </si>
  <si>
    <t>0,25 kg/m2  plocha krytu  3744m2 + 87 m2 napojení</t>
  </si>
  <si>
    <t>720*2*0,5=720 m2, odečet zpevnění ve vjezdech -22*0,5=-11 m2, celkem 709 m2</t>
  </si>
  <si>
    <t>VÝPLŇ SPAR MODIFIKOVANÝM ASFALTEM vč.prořezu                                                                    položka zahrnuje:
- dodávku předepsaného materiálu
- vyčištění a výplň spar tímto materiálem</t>
  </si>
  <si>
    <t>919111a</t>
  </si>
  <si>
    <t>ŘEZÁNÍ ASFALTOVÉHO KRYTU VOZOVEK TL DO 50MM vč.odbourání                                                            položka zahrnuje řezání vozovkové vrstvy v předepsané tloušťce, včetně spotřeby vody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</si>
</sst>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"/>
    <numFmt numFmtId="173" formatCode="###\ ###\ ##0.00"/>
  </numFmts>
  <fonts count="7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gray0625">
        <fgColor indexed="18"/>
        <bgColor indexed="18"/>
      </patternFill>
    </fill>
    <fill>
      <patternFill patternType="gray0625">
        <fgColor indexed="18"/>
        <bgColor indexed="22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8"/>
      </left>
      <right style="medium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172" fontId="0" fillId="0" borderId="4" xfId="0" applyNumberFormat="1" applyFont="1" applyFill="1" applyBorder="1" applyAlignment="1" applyProtection="1">
      <alignment horizontal="center" vertical="top"/>
      <protection/>
    </xf>
    <xf numFmtId="173" fontId="0" fillId="0" borderId="4" xfId="0" applyNumberFormat="1" applyFont="1" applyFill="1" applyBorder="1" applyAlignment="1" applyProtection="1">
      <alignment horizontal="center" vertical="top"/>
      <protection locked="0"/>
    </xf>
    <xf numFmtId="173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center" vertical="top" wrapText="1"/>
      <protection/>
    </xf>
    <xf numFmtId="172" fontId="0" fillId="0" borderId="7" xfId="0" applyNumberFormat="1" applyFont="1" applyFill="1" applyBorder="1" applyAlignment="1" applyProtection="1">
      <alignment horizontal="center" vertical="top"/>
      <protection/>
    </xf>
    <xf numFmtId="173" fontId="0" fillId="0" borderId="7" xfId="0" applyNumberFormat="1" applyFont="1" applyFill="1" applyBorder="1" applyAlignment="1" applyProtection="1">
      <alignment horizontal="center" vertical="top"/>
      <protection locked="0"/>
    </xf>
    <xf numFmtId="173" fontId="0" fillId="0" borderId="8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 wrapText="1"/>
      <protection/>
    </xf>
    <xf numFmtId="172" fontId="3" fillId="0" borderId="2" xfId="0" applyNumberFormat="1" applyFont="1" applyFill="1" applyBorder="1" applyAlignment="1" applyProtection="1">
      <alignment vertical="top"/>
      <protection/>
    </xf>
    <xf numFmtId="173" fontId="3" fillId="0" borderId="2" xfId="0" applyNumberFormat="1" applyFont="1" applyFill="1" applyBorder="1" applyAlignment="1" applyProtection="1">
      <alignment vertical="top"/>
      <protection locked="0"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172" fontId="0" fillId="0" borderId="4" xfId="0" applyNumberFormat="1" applyFont="1" applyFill="1" applyBorder="1" applyAlignment="1" applyProtection="1">
      <alignment vertical="top"/>
      <protection/>
    </xf>
    <xf numFmtId="173" fontId="0" fillId="0" borderId="4" xfId="0" applyNumberFormat="1" applyFont="1" applyFill="1" applyBorder="1" applyAlignment="1" applyProtection="1">
      <alignment vertical="top"/>
      <protection locked="0"/>
    </xf>
    <xf numFmtId="0" fontId="3" fillId="2" borderId="3" xfId="0" applyNumberFormat="1" applyFont="1" applyFill="1" applyBorder="1" applyAlignment="1" applyProtection="1">
      <alignment vertical="top"/>
      <protection/>
    </xf>
    <xf numFmtId="0" fontId="3" fillId="2" borderId="4" xfId="0" applyNumberFormat="1" applyFont="1" applyFill="1" applyBorder="1" applyAlignment="1" applyProtection="1">
      <alignment vertical="top"/>
      <protection/>
    </xf>
    <xf numFmtId="0" fontId="3" fillId="2" borderId="4" xfId="0" applyNumberFormat="1" applyFont="1" applyFill="1" applyBorder="1" applyAlignment="1" applyProtection="1">
      <alignment vertical="top" wrapText="1"/>
      <protection/>
    </xf>
    <xf numFmtId="172" fontId="3" fillId="2" borderId="4" xfId="0" applyNumberFormat="1" applyFont="1" applyFill="1" applyBorder="1" applyAlignment="1" applyProtection="1">
      <alignment vertical="top"/>
      <protection/>
    </xf>
    <xf numFmtId="173" fontId="3" fillId="2" borderId="4" xfId="0" applyNumberFormat="1" applyFont="1" applyFill="1" applyBorder="1" applyAlignment="1" applyProtection="1">
      <alignment vertical="top"/>
      <protection locked="0"/>
    </xf>
    <xf numFmtId="173" fontId="3" fillId="2" borderId="5" xfId="0" applyNumberFormat="1" applyFont="1" applyFill="1" applyBorder="1" applyAlignment="1" applyProtection="1">
      <alignment vertical="top"/>
      <protection/>
    </xf>
    <xf numFmtId="0" fontId="3" fillId="0" borderId="3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vertical="top" wrapText="1"/>
      <protection/>
    </xf>
    <xf numFmtId="172" fontId="3" fillId="0" borderId="4" xfId="0" applyNumberFormat="1" applyFont="1" applyFill="1" applyBorder="1" applyAlignment="1" applyProtection="1">
      <alignment vertical="top"/>
      <protection/>
    </xf>
    <xf numFmtId="173" fontId="3" fillId="0" borderId="4" xfId="0" applyNumberFormat="1" applyFont="1" applyFill="1" applyBorder="1" applyAlignment="1" applyProtection="1">
      <alignment vertical="top"/>
      <protection locked="0"/>
    </xf>
    <xf numFmtId="0" fontId="4" fillId="0" borderId="3" xfId="0" applyNumberFormat="1" applyFont="1" applyFill="1" applyBorder="1" applyAlignment="1" applyProtection="1">
      <alignment vertical="top"/>
      <protection/>
    </xf>
    <xf numFmtId="0" fontId="4" fillId="0" borderId="4" xfId="0" applyNumberFormat="1" applyFont="1" applyFill="1" applyBorder="1" applyAlignment="1" applyProtection="1">
      <alignment vertical="top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172" fontId="4" fillId="0" borderId="4" xfId="0" applyNumberFormat="1" applyFont="1" applyFill="1" applyBorder="1" applyAlignment="1" applyProtection="1">
      <alignment vertical="top"/>
      <protection/>
    </xf>
    <xf numFmtId="173" fontId="4" fillId="0" borderId="4" xfId="0" applyNumberFormat="1" applyFont="1" applyFill="1" applyBorder="1" applyAlignment="1" applyProtection="1">
      <alignment vertical="top"/>
      <protection locked="0"/>
    </xf>
    <xf numFmtId="0" fontId="0" fillId="0" borderId="9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72" fontId="0" fillId="0" borderId="10" xfId="0" applyNumberFormat="1" applyFont="1" applyFill="1" applyBorder="1" applyAlignment="1" applyProtection="1">
      <alignment vertical="top"/>
      <protection/>
    </xf>
    <xf numFmtId="173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4" xfId="0" applyNumberFormat="1" applyFont="1" applyFill="1" applyBorder="1" applyAlignment="1" applyProtection="1">
      <alignment vertical="top" wrapText="1"/>
      <protection/>
    </xf>
    <xf numFmtId="173" fontId="3" fillId="0" borderId="11" xfId="0" applyNumberFormat="1" applyFont="1" applyFill="1" applyBorder="1" applyAlignment="1" applyProtection="1">
      <alignment vertical="top"/>
      <protection/>
    </xf>
    <xf numFmtId="173" fontId="0" fillId="0" borderId="12" xfId="0" applyNumberFormat="1" applyFont="1" applyFill="1" applyBorder="1" applyAlignment="1" applyProtection="1">
      <alignment vertical="top"/>
      <protection/>
    </xf>
    <xf numFmtId="173" fontId="4" fillId="0" borderId="12" xfId="0" applyNumberFormat="1" applyFont="1" applyFill="1" applyBorder="1" applyAlignment="1" applyProtection="1">
      <alignment vertical="top"/>
      <protection/>
    </xf>
    <xf numFmtId="173" fontId="3" fillId="2" borderId="12" xfId="0" applyNumberFormat="1" applyFont="1" applyFill="1" applyBorder="1" applyAlignment="1" applyProtection="1">
      <alignment vertical="top"/>
      <protection/>
    </xf>
    <xf numFmtId="173" fontId="3" fillId="0" borderId="12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172" fontId="0" fillId="0" borderId="4" xfId="0" applyNumberFormat="1" applyFont="1" applyFill="1" applyBorder="1" applyAlignment="1" applyProtection="1">
      <alignment vertical="top"/>
      <protection/>
    </xf>
    <xf numFmtId="173" fontId="0" fillId="0" borderId="4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173" fontId="3" fillId="0" borderId="15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3" fillId="3" borderId="18" xfId="0" applyNumberFormat="1" applyFont="1" applyFill="1" applyBorder="1" applyAlignment="1" applyProtection="1">
      <alignment vertical="top" wrapText="1"/>
      <protection/>
    </xf>
    <xf numFmtId="0" fontId="0" fillId="4" borderId="18" xfId="0" applyNumberFormat="1" applyFont="1" applyFill="1" applyBorder="1" applyAlignment="1" applyProtection="1">
      <alignment vertical="top"/>
      <protection/>
    </xf>
    <xf numFmtId="172" fontId="0" fillId="4" borderId="18" xfId="0" applyNumberFormat="1" applyFont="1" applyFill="1" applyBorder="1" applyAlignment="1" applyProtection="1">
      <alignment vertical="top"/>
      <protection/>
    </xf>
    <xf numFmtId="173" fontId="0" fillId="4" borderId="18" xfId="0" applyNumberFormat="1" applyFont="1" applyFill="1" applyBorder="1" applyAlignment="1" applyProtection="1">
      <alignment vertical="top"/>
      <protection locked="0"/>
    </xf>
    <xf numFmtId="173" fontId="3" fillId="4" borderId="19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172" fontId="0" fillId="0" borderId="4" xfId="0" applyNumberFormat="1" applyFont="1" applyFill="1" applyBorder="1" applyAlignment="1" applyProtection="1">
      <alignment vertical="top"/>
      <protection/>
    </xf>
    <xf numFmtId="173" fontId="0" fillId="0" borderId="4" xfId="0" applyNumberFormat="1" applyFont="1" applyFill="1" applyBorder="1" applyAlignment="1" applyProtection="1">
      <alignment vertical="top"/>
      <protection locked="0"/>
    </xf>
    <xf numFmtId="173" fontId="0" fillId="0" borderId="12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173" fontId="0" fillId="0" borderId="12" xfId="0" applyNumberFormat="1" applyFont="1" applyFill="1" applyBorder="1" applyAlignment="1" applyProtection="1">
      <alignment vertical="top"/>
      <protection/>
    </xf>
    <xf numFmtId="173" fontId="0" fillId="0" borderId="20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172" fontId="0" fillId="0" borderId="4" xfId="0" applyNumberFormat="1" applyFont="1" applyFill="1" applyBorder="1" applyAlignment="1" applyProtection="1">
      <alignment vertical="top"/>
      <protection/>
    </xf>
    <xf numFmtId="173" fontId="6" fillId="0" borderId="4" xfId="0" applyNumberFormat="1" applyFont="1" applyFill="1" applyBorder="1" applyAlignment="1" applyProtection="1">
      <alignment vertical="top"/>
      <protection locked="0"/>
    </xf>
    <xf numFmtId="173" fontId="0" fillId="0" borderId="12" xfId="0" applyNumberFormat="1" applyFont="1" applyFill="1" applyBorder="1" applyAlignment="1" applyProtection="1">
      <alignment vertical="top"/>
      <protection/>
    </xf>
    <xf numFmtId="173" fontId="0" fillId="0" borderId="4" xfId="0" applyNumberFormat="1" applyFont="1" applyFill="1" applyBorder="1" applyAlignment="1" applyProtection="1">
      <alignment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abSelected="1" workbookViewId="0" topLeftCell="A1">
      <pane ySplit="9" topLeftCell="BM10" activePane="topLeft" state="frozen"/>
      <selection pane="topLeft" activeCell="G24" sqref="G24:G28"/>
      <selection pane="bottomLeft" activeCell="A1" sqref="A1"/>
    </sheetView>
  </sheetViews>
  <sheetFormatPr defaultColWidth="9.1406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  <col min="9" max="16384" width="10.28125" style="0" customWidth="1"/>
  </cols>
  <sheetData>
    <row r="2" ht="15">
      <c r="C2" s="6" t="s">
        <v>1</v>
      </c>
    </row>
    <row r="4" spans="1:3" ht="15">
      <c r="A4" s="7" t="s">
        <v>2</v>
      </c>
      <c r="C4" s="8" t="s">
        <v>43</v>
      </c>
    </row>
    <row r="5" spans="1:3" ht="15">
      <c r="A5" s="7" t="s">
        <v>3</v>
      </c>
      <c r="C5" s="8" t="s">
        <v>43</v>
      </c>
    </row>
    <row r="6" spans="1:3" ht="15">
      <c r="A6" s="7" t="s">
        <v>4</v>
      </c>
      <c r="C6" s="8" t="s">
        <v>44</v>
      </c>
    </row>
    <row r="7" spans="1:8" ht="12.75">
      <c r="A7" s="9" t="s">
        <v>5</v>
      </c>
      <c r="B7" s="10" t="s">
        <v>6</v>
      </c>
      <c r="C7" s="10" t="s">
        <v>7</v>
      </c>
      <c r="D7" s="11" t="s">
        <v>8</v>
      </c>
      <c r="E7" s="10" t="s">
        <v>9</v>
      </c>
      <c r="F7" s="12" t="s">
        <v>10</v>
      </c>
      <c r="G7" s="98" t="s">
        <v>11</v>
      </c>
      <c r="H7" s="99"/>
    </row>
    <row r="8" spans="1:8" ht="12.75">
      <c r="A8" s="13" t="s">
        <v>12</v>
      </c>
      <c r="B8" s="14" t="s">
        <v>13</v>
      </c>
      <c r="C8" s="14" t="s">
        <v>13</v>
      </c>
      <c r="D8" s="15"/>
      <c r="E8" s="14"/>
      <c r="F8" s="16" t="s">
        <v>14</v>
      </c>
      <c r="G8" s="17" t="s">
        <v>15</v>
      </c>
      <c r="H8" s="18" t="s">
        <v>16</v>
      </c>
    </row>
    <row r="9" spans="1:8" ht="12.75">
      <c r="A9" s="19" t="s">
        <v>17</v>
      </c>
      <c r="B9" s="20" t="s">
        <v>18</v>
      </c>
      <c r="C9" s="20" t="s">
        <v>19</v>
      </c>
      <c r="D9" s="21" t="s">
        <v>20</v>
      </c>
      <c r="E9" s="20" t="s">
        <v>21</v>
      </c>
      <c r="F9" s="22" t="s">
        <v>22</v>
      </c>
      <c r="G9" s="23" t="s">
        <v>23</v>
      </c>
      <c r="H9" s="24" t="s">
        <v>24</v>
      </c>
    </row>
    <row r="10" spans="1:8" ht="12.75">
      <c r="A10" s="25"/>
      <c r="B10" s="26" t="s">
        <v>17</v>
      </c>
      <c r="C10" s="26"/>
      <c r="D10" s="27" t="s">
        <v>25</v>
      </c>
      <c r="E10" s="26"/>
      <c r="F10" s="28"/>
      <c r="G10" s="29"/>
      <c r="H10" s="57"/>
    </row>
    <row r="11" spans="1:8" ht="38.25">
      <c r="A11" s="86">
        <v>1</v>
      </c>
      <c r="B11" s="97">
        <v>12920</v>
      </c>
      <c r="C11" s="91" t="s">
        <v>26</v>
      </c>
      <c r="D11" s="92" t="s">
        <v>59</v>
      </c>
      <c r="E11" s="91" t="s">
        <v>50</v>
      </c>
      <c r="F11" s="93">
        <v>38.86</v>
      </c>
      <c r="G11" s="94"/>
      <c r="H11" s="87">
        <f>ROUND((F11*G11),2)</f>
        <v>0</v>
      </c>
    </row>
    <row r="12" spans="1:8" ht="25.5">
      <c r="A12" s="86"/>
      <c r="B12" s="65"/>
      <c r="C12" s="65"/>
      <c r="D12" s="56" t="s">
        <v>60</v>
      </c>
      <c r="E12" s="65"/>
      <c r="F12" s="66"/>
      <c r="G12" s="67"/>
      <c r="H12" s="88"/>
    </row>
    <row r="13" spans="1:8" ht="38.25">
      <c r="A13" s="90">
        <v>2</v>
      </c>
      <c r="B13" s="91" t="s">
        <v>56</v>
      </c>
      <c r="C13" s="91" t="s">
        <v>26</v>
      </c>
      <c r="D13" s="92" t="s">
        <v>57</v>
      </c>
      <c r="E13" s="91" t="s">
        <v>50</v>
      </c>
      <c r="F13" s="93">
        <v>38.86</v>
      </c>
      <c r="G13" s="94"/>
      <c r="H13" s="95">
        <f>ROUND((F13*G13),2)</f>
        <v>0</v>
      </c>
    </row>
    <row r="14" spans="1:8" ht="12.75">
      <c r="A14" s="90"/>
      <c r="B14" s="91"/>
      <c r="C14" s="91"/>
      <c r="D14" s="92" t="s">
        <v>58</v>
      </c>
      <c r="E14" s="91"/>
      <c r="F14" s="93"/>
      <c r="G14" s="96"/>
      <c r="H14" s="95"/>
    </row>
    <row r="15" spans="1:8" ht="76.5">
      <c r="A15" s="86">
        <v>3</v>
      </c>
      <c r="B15" s="82">
        <v>113721</v>
      </c>
      <c r="C15" s="47" t="s">
        <v>26</v>
      </c>
      <c r="D15" s="56" t="s">
        <v>51</v>
      </c>
      <c r="E15" s="65" t="s">
        <v>50</v>
      </c>
      <c r="F15" s="66">
        <v>4.35</v>
      </c>
      <c r="G15" s="67"/>
      <c r="H15" s="87">
        <f>ROUND((F15*G15),2)</f>
        <v>0</v>
      </c>
    </row>
    <row r="16" spans="1:8" ht="25.5">
      <c r="A16" s="86"/>
      <c r="B16" s="65"/>
      <c r="C16" s="65"/>
      <c r="D16" s="56" t="s">
        <v>63</v>
      </c>
      <c r="E16" s="65"/>
      <c r="F16" s="66"/>
      <c r="G16" s="67"/>
      <c r="H16" s="88"/>
    </row>
    <row r="17" spans="1:8" ht="37.5" customHeight="1">
      <c r="A17" s="30">
        <v>4</v>
      </c>
      <c r="B17" s="65" t="s">
        <v>40</v>
      </c>
      <c r="C17" s="65" t="s">
        <v>26</v>
      </c>
      <c r="D17" s="56" t="s">
        <v>62</v>
      </c>
      <c r="E17" s="31" t="s">
        <v>28</v>
      </c>
      <c r="F17" s="33">
        <v>3831</v>
      </c>
      <c r="G17" s="34"/>
      <c r="H17" s="58">
        <f>ROUND((F17*G17),2)</f>
        <v>0</v>
      </c>
    </row>
    <row r="18" spans="1:8" ht="12.75">
      <c r="A18" s="30"/>
      <c r="B18" s="31"/>
      <c r="C18" s="31"/>
      <c r="D18" s="32" t="s">
        <v>64</v>
      </c>
      <c r="E18" s="31"/>
      <c r="F18" s="33"/>
      <c r="G18" s="34"/>
      <c r="H18" s="58"/>
    </row>
    <row r="19" spans="1:8" ht="12.75">
      <c r="A19" s="35"/>
      <c r="B19" s="36" t="s">
        <v>17</v>
      </c>
      <c r="C19" s="36"/>
      <c r="D19" s="37" t="s">
        <v>25</v>
      </c>
      <c r="E19" s="36"/>
      <c r="F19" s="38"/>
      <c r="G19" s="39"/>
      <c r="H19" s="40">
        <f>SUM(H11:H17)</f>
        <v>0</v>
      </c>
    </row>
    <row r="20" spans="1:8" ht="12.75">
      <c r="A20" s="30"/>
      <c r="B20" s="31"/>
      <c r="C20" s="31"/>
      <c r="D20" s="32"/>
      <c r="E20" s="31"/>
      <c r="F20" s="33"/>
      <c r="G20" s="34"/>
      <c r="H20" s="70"/>
    </row>
    <row r="21" spans="1:8" ht="12.75">
      <c r="A21" s="41"/>
      <c r="B21" s="42" t="s">
        <v>21</v>
      </c>
      <c r="C21" s="42"/>
      <c r="D21" s="43" t="s">
        <v>27</v>
      </c>
      <c r="E21" s="42"/>
      <c r="F21" s="44"/>
      <c r="G21" s="45"/>
      <c r="H21" s="69"/>
    </row>
    <row r="22" spans="1:8" ht="120.75" customHeight="1">
      <c r="A22" s="86">
        <v>5</v>
      </c>
      <c r="B22" s="64">
        <v>577411</v>
      </c>
      <c r="C22" s="65" t="s">
        <v>26</v>
      </c>
      <c r="D22" s="56" t="s">
        <v>46</v>
      </c>
      <c r="E22" s="65" t="s">
        <v>47</v>
      </c>
      <c r="F22" s="66">
        <v>263.952</v>
      </c>
      <c r="G22" s="67"/>
      <c r="H22" s="87">
        <f>ROUND((F22*G22),2)</f>
        <v>0</v>
      </c>
    </row>
    <row r="23" spans="1:8" ht="12.75">
      <c r="A23" s="86"/>
      <c r="B23" s="65"/>
      <c r="C23" s="65"/>
      <c r="D23" s="56" t="s">
        <v>48</v>
      </c>
      <c r="E23" s="65"/>
      <c r="F23" s="66"/>
      <c r="G23" s="67"/>
      <c r="H23" s="87"/>
    </row>
    <row r="24" spans="1:8" ht="81" customHeight="1">
      <c r="A24" s="46">
        <v>6</v>
      </c>
      <c r="B24" s="82">
        <v>572211</v>
      </c>
      <c r="C24" s="47" t="s">
        <v>26</v>
      </c>
      <c r="D24" s="56" t="s">
        <v>38</v>
      </c>
      <c r="E24" s="89" t="s">
        <v>28</v>
      </c>
      <c r="F24" s="83">
        <v>3831</v>
      </c>
      <c r="G24" s="84"/>
      <c r="H24" s="85">
        <f>ROUND(F24*G24,2)</f>
        <v>0</v>
      </c>
    </row>
    <row r="25" spans="1:8" ht="12.75">
      <c r="A25" s="46"/>
      <c r="B25" s="47"/>
      <c r="C25" s="47"/>
      <c r="D25" s="48" t="s">
        <v>65</v>
      </c>
      <c r="E25" s="89"/>
      <c r="F25" s="49"/>
      <c r="G25" s="50"/>
      <c r="H25" s="59"/>
    </row>
    <row r="26" spans="1:8" ht="81" customHeight="1">
      <c r="A26" s="46">
        <v>7</v>
      </c>
      <c r="B26" s="82">
        <v>572211</v>
      </c>
      <c r="C26" s="47" t="s">
        <v>26</v>
      </c>
      <c r="D26" s="56" t="s">
        <v>38</v>
      </c>
      <c r="E26" s="89" t="s">
        <v>28</v>
      </c>
      <c r="F26" s="83">
        <v>3744</v>
      </c>
      <c r="G26" s="84"/>
      <c r="H26" s="85">
        <f>ROUND(F26*G26,2)</f>
        <v>0</v>
      </c>
    </row>
    <row r="27" spans="1:8" ht="12.75">
      <c r="A27" s="46"/>
      <c r="B27" s="47"/>
      <c r="C27" s="47"/>
      <c r="D27" s="48" t="s">
        <v>49</v>
      </c>
      <c r="E27" s="89"/>
      <c r="F27" s="49"/>
      <c r="G27" s="50"/>
      <c r="H27" s="59"/>
    </row>
    <row r="28" spans="1:8" ht="153">
      <c r="A28" s="46">
        <v>8</v>
      </c>
      <c r="B28" s="47" t="s">
        <v>35</v>
      </c>
      <c r="C28" s="47" t="s">
        <v>26</v>
      </c>
      <c r="D28" s="56" t="s">
        <v>36</v>
      </c>
      <c r="E28" s="89" t="s">
        <v>28</v>
      </c>
      <c r="F28" s="83">
        <v>3824.84</v>
      </c>
      <c r="G28" s="84"/>
      <c r="H28" s="85">
        <f>ROUND(F28*G28,2)</f>
        <v>0</v>
      </c>
    </row>
    <row r="29" spans="1:8" ht="12.75">
      <c r="A29" s="46"/>
      <c r="B29" s="47"/>
      <c r="C29" s="47"/>
      <c r="D29" s="48" t="s">
        <v>61</v>
      </c>
      <c r="E29" s="47"/>
      <c r="F29" s="49"/>
      <c r="G29" s="50"/>
      <c r="H29" s="59"/>
    </row>
    <row r="30" spans="1:8" ht="55.5" customHeight="1">
      <c r="A30" s="46">
        <v>8</v>
      </c>
      <c r="B30" s="82">
        <v>56932</v>
      </c>
      <c r="C30" s="47" t="s">
        <v>26</v>
      </c>
      <c r="D30" s="56" t="s">
        <v>45</v>
      </c>
      <c r="E30" s="89" t="s">
        <v>28</v>
      </c>
      <c r="F30" s="83">
        <v>709</v>
      </c>
      <c r="G30" s="84"/>
      <c r="H30" s="85">
        <f>ROUND(F30*G30,2)</f>
        <v>0</v>
      </c>
    </row>
    <row r="31" spans="1:8" ht="12.75">
      <c r="A31" s="46"/>
      <c r="B31" s="47"/>
      <c r="C31" s="47"/>
      <c r="D31" s="48" t="s">
        <v>66</v>
      </c>
      <c r="E31" s="47"/>
      <c r="F31" s="49"/>
      <c r="G31" s="50"/>
      <c r="H31" s="59"/>
    </row>
    <row r="32" spans="1:8" ht="91.5" customHeight="1">
      <c r="A32" s="46">
        <v>9</v>
      </c>
      <c r="B32" s="64">
        <v>56962</v>
      </c>
      <c r="C32" s="65" t="s">
        <v>26</v>
      </c>
      <c r="D32" s="56" t="s">
        <v>53</v>
      </c>
      <c r="E32" s="65" t="s">
        <v>28</v>
      </c>
      <c r="F32" s="83">
        <v>44</v>
      </c>
      <c r="G32" s="84"/>
      <c r="H32" s="85">
        <f>ROUND(F32*G32,2)</f>
        <v>0</v>
      </c>
    </row>
    <row r="33" spans="1:8" ht="12.75">
      <c r="A33" s="46"/>
      <c r="B33" s="47"/>
      <c r="C33" s="47"/>
      <c r="D33" s="48" t="s">
        <v>52</v>
      </c>
      <c r="E33" s="47"/>
      <c r="F33" s="49"/>
      <c r="G33" s="50"/>
      <c r="H33" s="59"/>
    </row>
    <row r="34" spans="1:8" ht="12.75">
      <c r="A34" s="35"/>
      <c r="B34" s="36" t="s">
        <v>21</v>
      </c>
      <c r="C34" s="36"/>
      <c r="D34" s="37" t="s">
        <v>27</v>
      </c>
      <c r="E34" s="36"/>
      <c r="F34" s="38"/>
      <c r="G34" s="39"/>
      <c r="H34" s="60">
        <f>SUM(H22:H33)</f>
        <v>0</v>
      </c>
    </row>
    <row r="35" spans="1:8" ht="12.75">
      <c r="A35" s="30"/>
      <c r="B35" s="31"/>
      <c r="C35" s="31"/>
      <c r="D35" s="32"/>
      <c r="E35" s="31"/>
      <c r="F35" s="33"/>
      <c r="G35" s="34"/>
      <c r="H35" s="58"/>
    </row>
    <row r="36" spans="1:8" ht="12.75">
      <c r="A36" s="41"/>
      <c r="B36" s="42" t="s">
        <v>29</v>
      </c>
      <c r="C36" s="42"/>
      <c r="D36" s="43" t="s">
        <v>30</v>
      </c>
      <c r="E36" s="42"/>
      <c r="F36" s="44"/>
      <c r="G36" s="45"/>
      <c r="H36" s="61"/>
    </row>
    <row r="37" spans="1:8" ht="25.5">
      <c r="A37" s="30">
        <v>10</v>
      </c>
      <c r="B37" s="64" t="s">
        <v>68</v>
      </c>
      <c r="C37" s="65"/>
      <c r="D37" s="56" t="s">
        <v>69</v>
      </c>
      <c r="E37" s="65" t="s">
        <v>39</v>
      </c>
      <c r="F37" s="66">
        <v>23.4</v>
      </c>
      <c r="G37" s="67"/>
      <c r="H37" s="68">
        <f>ROUND((F37*G37),2)</f>
        <v>0</v>
      </c>
    </row>
    <row r="38" spans="1:8" ht="12.75">
      <c r="A38" s="30"/>
      <c r="B38" s="31"/>
      <c r="C38" s="31"/>
      <c r="D38" s="32" t="s">
        <v>54</v>
      </c>
      <c r="E38" s="31"/>
      <c r="F38" s="33"/>
      <c r="G38" s="34"/>
      <c r="H38" s="62"/>
    </row>
    <row r="39" spans="1:8" ht="55.5" customHeight="1">
      <c r="A39" s="46">
        <v>9</v>
      </c>
      <c r="B39" s="65" t="s">
        <v>41</v>
      </c>
      <c r="C39" s="65" t="s">
        <v>26</v>
      </c>
      <c r="D39" s="56" t="s">
        <v>67</v>
      </c>
      <c r="E39" s="65" t="s">
        <v>42</v>
      </c>
      <c r="F39" s="66">
        <v>23.4</v>
      </c>
      <c r="G39" s="67"/>
      <c r="H39" s="59">
        <f>ROUND(F39*G39,2)</f>
        <v>0</v>
      </c>
    </row>
    <row r="40" spans="1:8" ht="12.75">
      <c r="A40" s="46"/>
      <c r="B40" s="65"/>
      <c r="C40" s="65"/>
      <c r="D40" s="56" t="s">
        <v>55</v>
      </c>
      <c r="E40" s="65"/>
      <c r="F40" s="66"/>
      <c r="G40" s="67"/>
      <c r="H40" s="59"/>
    </row>
    <row r="41" spans="1:8" ht="38.25">
      <c r="A41" s="30">
        <v>10</v>
      </c>
      <c r="B41" s="64" t="s">
        <v>37</v>
      </c>
      <c r="C41" s="65"/>
      <c r="D41" s="56" t="s">
        <v>0</v>
      </c>
      <c r="E41" s="65" t="s">
        <v>34</v>
      </c>
      <c r="F41" s="66">
        <v>1</v>
      </c>
      <c r="G41" s="67"/>
      <c r="H41" s="68">
        <f>ROUND((F41*G41),2)</f>
        <v>0</v>
      </c>
    </row>
    <row r="42" spans="1:8" ht="12.75">
      <c r="A42" s="30"/>
      <c r="B42" s="31"/>
      <c r="C42" s="31"/>
      <c r="D42" s="32"/>
      <c r="E42" s="31"/>
      <c r="F42" s="33"/>
      <c r="G42" s="34"/>
      <c r="H42" s="62"/>
    </row>
    <row r="43" spans="1:8" ht="12.75">
      <c r="A43" s="35"/>
      <c r="B43" s="36" t="s">
        <v>29</v>
      </c>
      <c r="C43" s="36"/>
      <c r="D43" s="37" t="s">
        <v>30</v>
      </c>
      <c r="E43" s="36"/>
      <c r="F43" s="38"/>
      <c r="G43" s="39"/>
      <c r="H43" s="60">
        <f>SUM(H37:H42)</f>
        <v>0</v>
      </c>
    </row>
    <row r="44" spans="1:8" ht="12.75">
      <c r="A44" s="30"/>
      <c r="B44" s="31"/>
      <c r="C44" s="31"/>
      <c r="D44" s="32"/>
      <c r="E44" s="31"/>
      <c r="F44" s="33"/>
      <c r="G44" s="34"/>
      <c r="H44" s="58"/>
    </row>
    <row r="45" spans="1:8" ht="12.75">
      <c r="A45" s="35"/>
      <c r="B45" s="36"/>
      <c r="C45" s="36"/>
      <c r="D45" s="37" t="s">
        <v>31</v>
      </c>
      <c r="E45" s="36"/>
      <c r="F45" s="38"/>
      <c r="G45" s="39"/>
      <c r="H45" s="60">
        <f>+H19+H34+H43</f>
        <v>0</v>
      </c>
    </row>
    <row r="46" spans="1:8" ht="12.75">
      <c r="A46" s="30"/>
      <c r="B46" s="31"/>
      <c r="C46" s="31"/>
      <c r="D46" s="32"/>
      <c r="E46" s="31"/>
      <c r="F46" s="33"/>
      <c r="G46" s="34"/>
      <c r="H46" s="58"/>
    </row>
    <row r="47" spans="1:8" ht="12.75">
      <c r="A47" s="51"/>
      <c r="B47" s="52"/>
      <c r="C47" s="52"/>
      <c r="D47" s="53" t="s">
        <v>32</v>
      </c>
      <c r="E47" s="52"/>
      <c r="F47" s="54"/>
      <c r="G47" s="55"/>
      <c r="H47" s="58">
        <f>0.21*H45</f>
        <v>0</v>
      </c>
    </row>
    <row r="48" spans="1:8" ht="12.75">
      <c r="A48" s="51"/>
      <c r="B48" s="52"/>
      <c r="C48" s="52"/>
      <c r="D48" s="53"/>
      <c r="E48" s="52"/>
      <c r="F48" s="54"/>
      <c r="G48" s="55"/>
      <c r="H48" s="58"/>
    </row>
    <row r="49" spans="1:8" ht="13.5" thickBot="1">
      <c r="A49" s="75"/>
      <c r="B49" s="76"/>
      <c r="C49" s="76"/>
      <c r="D49" s="77" t="s">
        <v>33</v>
      </c>
      <c r="E49" s="78"/>
      <c r="F49" s="79"/>
      <c r="G49" s="80"/>
      <c r="H49" s="81">
        <f>H45+H47</f>
        <v>0</v>
      </c>
    </row>
    <row r="50" spans="1:8" ht="12.75" customHeight="1">
      <c r="A50" s="71"/>
      <c r="B50" s="71"/>
      <c r="C50" s="71"/>
      <c r="D50" s="72"/>
      <c r="E50" s="71"/>
      <c r="F50" s="73"/>
      <c r="G50" s="74"/>
      <c r="H50" s="63"/>
    </row>
  </sheetData>
  <mergeCells count="1">
    <mergeCell ref="G7:H7"/>
  </mergeCells>
  <printOptions/>
  <pageMargins left="0.75" right="0.75" top="1" bottom="0.46" header="0" footer="0"/>
  <pageSetup fitToHeight="99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Bohůnová Jana</cp:lastModifiedBy>
  <cp:lastPrinted>2015-09-16T07:31:57Z</cp:lastPrinted>
  <dcterms:created xsi:type="dcterms:W3CDTF">2015-01-22T13:31:38Z</dcterms:created>
  <dcterms:modified xsi:type="dcterms:W3CDTF">2015-09-16T07:32:53Z</dcterms:modified>
  <cp:category/>
  <cp:version/>
  <cp:contentType/>
  <cp:contentStatus/>
</cp:coreProperties>
</file>