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3545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Rekapitulace!$G$20</definedName>
    <definedName name="Dodavka0">Položky!#REF!</definedName>
    <definedName name="HSV">Rekapitulace!$E$20</definedName>
    <definedName name="HSV0">Položky!#REF!</definedName>
    <definedName name="HZS">Rekapitulace!$I$20</definedName>
    <definedName name="HZS0">Položky!#REF!</definedName>
    <definedName name="JKSO">'Krycí list'!$G$2</definedName>
    <definedName name="MJ">'Krycí list'!$G$5</definedName>
    <definedName name="Mont">Rekapitulace!$H$20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Položky!$A$1:$G$64</definedName>
    <definedName name="_xlnm.Print_Area" localSheetId="1">Rekapitulace!$A$1:$I$34</definedName>
    <definedName name="PocetMJ">'Krycí list'!$G$6</definedName>
    <definedName name="Poznamka">'Krycí list'!$B$37</definedName>
    <definedName name="Projektant">'Krycí list'!$C$8</definedName>
    <definedName name="PSV">Rekapitulace!$F$20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Rekapitulace!$H$33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 fullCalcOnLoad="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63" i="3"/>
  <c r="BD63" i="3"/>
  <c r="BC63" i="3"/>
  <c r="BB63" i="3"/>
  <c r="BA63" i="3"/>
  <c r="G63" i="3"/>
  <c r="BE62" i="3"/>
  <c r="BD62" i="3"/>
  <c r="BC62" i="3"/>
  <c r="BB62" i="3"/>
  <c r="G62" i="3"/>
  <c r="BA62" i="3" s="1"/>
  <c r="BE61" i="3"/>
  <c r="BD61" i="3"/>
  <c r="BC61" i="3"/>
  <c r="BB61" i="3"/>
  <c r="G61" i="3"/>
  <c r="BA61" i="3" s="1"/>
  <c r="BA64" i="3" s="1"/>
  <c r="E19" i="2" s="1"/>
  <c r="BE60" i="3"/>
  <c r="BD60" i="3"/>
  <c r="BC60" i="3"/>
  <c r="BB60" i="3"/>
  <c r="BA60" i="3"/>
  <c r="G60" i="3"/>
  <c r="BE59" i="3"/>
  <c r="BE64" i="3" s="1"/>
  <c r="I19" i="2" s="1"/>
  <c r="BD59" i="3"/>
  <c r="BD64" i="3" s="1"/>
  <c r="H19" i="2" s="1"/>
  <c r="BC59" i="3"/>
  <c r="BC64" i="3" s="1"/>
  <c r="G19" i="2" s="1"/>
  <c r="BB59" i="3"/>
  <c r="BB64" i="3" s="1"/>
  <c r="F19" i="2" s="1"/>
  <c r="BA59" i="3"/>
  <c r="G59" i="3"/>
  <c r="B19" i="2"/>
  <c r="A19" i="2"/>
  <c r="C64" i="3"/>
  <c r="BE56" i="3"/>
  <c r="BD56" i="3"/>
  <c r="BC56" i="3"/>
  <c r="BA56" i="3"/>
  <c r="G56" i="3"/>
  <c r="BB56" i="3" s="1"/>
  <c r="BE55" i="3"/>
  <c r="BD55" i="3"/>
  <c r="BC55" i="3"/>
  <c r="BB55" i="3"/>
  <c r="BA55" i="3"/>
  <c r="G55" i="3"/>
  <c r="BE54" i="3"/>
  <c r="BD54" i="3"/>
  <c r="BD57" i="3" s="1"/>
  <c r="H18" i="2" s="1"/>
  <c r="BC54" i="3"/>
  <c r="BB54" i="3"/>
  <c r="BA54" i="3"/>
  <c r="G54" i="3"/>
  <c r="BE53" i="3"/>
  <c r="BD53" i="3"/>
  <c r="BC53" i="3"/>
  <c r="BC57" i="3" s="1"/>
  <c r="G18" i="2" s="1"/>
  <c r="BA53" i="3"/>
  <c r="BA57" i="3" s="1"/>
  <c r="E18" i="2" s="1"/>
  <c r="G53" i="3"/>
  <c r="G57" i="3" s="1"/>
  <c r="B18" i="2"/>
  <c r="A18" i="2"/>
  <c r="BE57" i="3"/>
  <c r="I18" i="2" s="1"/>
  <c r="C57" i="3"/>
  <c r="BE50" i="3"/>
  <c r="BE51" i="3" s="1"/>
  <c r="I17" i="2" s="1"/>
  <c r="BD50" i="3"/>
  <c r="BD51" i="3" s="1"/>
  <c r="H17" i="2" s="1"/>
  <c r="BC50" i="3"/>
  <c r="BB50" i="3"/>
  <c r="BA50" i="3"/>
  <c r="G50" i="3"/>
  <c r="BE49" i="3"/>
  <c r="BD49" i="3"/>
  <c r="BC49" i="3"/>
  <c r="BB49" i="3"/>
  <c r="BA49" i="3"/>
  <c r="G49" i="3"/>
  <c r="BE48" i="3"/>
  <c r="BD48" i="3"/>
  <c r="BC48" i="3"/>
  <c r="BA48" i="3"/>
  <c r="G48" i="3"/>
  <c r="BB48" i="3" s="1"/>
  <c r="BE47" i="3"/>
  <c r="BD47" i="3"/>
  <c r="BC47" i="3"/>
  <c r="BA47" i="3"/>
  <c r="BA51" i="3" s="1"/>
  <c r="E17" i="2" s="1"/>
  <c r="G47" i="3"/>
  <c r="G51" i="3" s="1"/>
  <c r="B17" i="2"/>
  <c r="A17" i="2"/>
  <c r="BC51" i="3"/>
  <c r="G17" i="2" s="1"/>
  <c r="C51" i="3"/>
  <c r="BE44" i="3"/>
  <c r="BD44" i="3"/>
  <c r="BC44" i="3"/>
  <c r="BB44" i="3"/>
  <c r="BA44" i="3"/>
  <c r="G44" i="3"/>
  <c r="BE43" i="3"/>
  <c r="BD43" i="3"/>
  <c r="BC43" i="3"/>
  <c r="BA43" i="3"/>
  <c r="G43" i="3"/>
  <c r="BB43" i="3" s="1"/>
  <c r="BE42" i="3"/>
  <c r="BD42" i="3"/>
  <c r="BC42" i="3"/>
  <c r="BA42" i="3"/>
  <c r="BA45" i="3" s="1"/>
  <c r="E16" i="2" s="1"/>
  <c r="G42" i="3"/>
  <c r="G45" i="3" s="1"/>
  <c r="I16" i="2"/>
  <c r="H16" i="2"/>
  <c r="B16" i="2"/>
  <c r="A16" i="2"/>
  <c r="BE45" i="3"/>
  <c r="BD45" i="3"/>
  <c r="BC45" i="3"/>
  <c r="G16" i="2" s="1"/>
  <c r="C45" i="3"/>
  <c r="BE39" i="3"/>
  <c r="BE40" i="3" s="1"/>
  <c r="I15" i="2" s="1"/>
  <c r="BD39" i="3"/>
  <c r="BD40" i="3" s="1"/>
  <c r="H15" i="2" s="1"/>
  <c r="BC39" i="3"/>
  <c r="BC40" i="3" s="1"/>
  <c r="G15" i="2" s="1"/>
  <c r="BB39" i="3"/>
  <c r="BB40" i="3" s="1"/>
  <c r="F15" i="2" s="1"/>
  <c r="BA39" i="3"/>
  <c r="G39" i="3"/>
  <c r="E15" i="2"/>
  <c r="B15" i="2"/>
  <c r="A15" i="2"/>
  <c r="BA40" i="3"/>
  <c r="G40" i="3"/>
  <c r="C40" i="3"/>
  <c r="BE36" i="3"/>
  <c r="BD36" i="3"/>
  <c r="BC36" i="3"/>
  <c r="BB36" i="3"/>
  <c r="G36" i="3"/>
  <c r="G37" i="3" s="1"/>
  <c r="I14" i="2"/>
  <c r="H14" i="2"/>
  <c r="B14" i="2"/>
  <c r="A14" i="2"/>
  <c r="BE37" i="3"/>
  <c r="BD37" i="3"/>
  <c r="BC37" i="3"/>
  <c r="G14" i="2" s="1"/>
  <c r="BB37" i="3"/>
  <c r="F14" i="2" s="1"/>
  <c r="C37" i="3"/>
  <c r="BE33" i="3"/>
  <c r="BE34" i="3" s="1"/>
  <c r="I13" i="2" s="1"/>
  <c r="BD33" i="3"/>
  <c r="BD34" i="3" s="1"/>
  <c r="H13" i="2" s="1"/>
  <c r="BC33" i="3"/>
  <c r="BC34" i="3" s="1"/>
  <c r="G13" i="2" s="1"/>
  <c r="BB33" i="3"/>
  <c r="BB34" i="3" s="1"/>
  <c r="F13" i="2" s="1"/>
  <c r="BA33" i="3"/>
  <c r="G33" i="3"/>
  <c r="E13" i="2"/>
  <c r="B13" i="2"/>
  <c r="A13" i="2"/>
  <c r="BA34" i="3"/>
  <c r="G34" i="3"/>
  <c r="C34" i="3"/>
  <c r="BE30" i="3"/>
  <c r="BD30" i="3"/>
  <c r="BC30" i="3"/>
  <c r="BB30" i="3"/>
  <c r="G30" i="3"/>
  <c r="G31" i="3" s="1"/>
  <c r="I12" i="2"/>
  <c r="H12" i="2"/>
  <c r="B12" i="2"/>
  <c r="A12" i="2"/>
  <c r="BE31" i="3"/>
  <c r="BD31" i="3"/>
  <c r="BC31" i="3"/>
  <c r="G12" i="2" s="1"/>
  <c r="BB31" i="3"/>
  <c r="F12" i="2" s="1"/>
  <c r="C31" i="3"/>
  <c r="BE27" i="3"/>
  <c r="BE28" i="3" s="1"/>
  <c r="I11" i="2" s="1"/>
  <c r="BD27" i="3"/>
  <c r="BD28" i="3" s="1"/>
  <c r="H11" i="2" s="1"/>
  <c r="BC27" i="3"/>
  <c r="BC28" i="3" s="1"/>
  <c r="G11" i="2" s="1"/>
  <c r="BB27" i="3"/>
  <c r="BB28" i="3" s="1"/>
  <c r="F11" i="2" s="1"/>
  <c r="BA27" i="3"/>
  <c r="G27" i="3"/>
  <c r="E11" i="2"/>
  <c r="B11" i="2"/>
  <c r="A11" i="2"/>
  <c r="BA28" i="3"/>
  <c r="G28" i="3"/>
  <c r="C28" i="3"/>
  <c r="BE24" i="3"/>
  <c r="BD24" i="3"/>
  <c r="BC24" i="3"/>
  <c r="BB24" i="3"/>
  <c r="G24" i="3"/>
  <c r="BA24" i="3" s="1"/>
  <c r="BE23" i="3"/>
  <c r="BD23" i="3"/>
  <c r="BC23" i="3"/>
  <c r="BB23" i="3"/>
  <c r="BA23" i="3"/>
  <c r="G23" i="3"/>
  <c r="BE22" i="3"/>
  <c r="BD22" i="3"/>
  <c r="BC22" i="3"/>
  <c r="BB22" i="3"/>
  <c r="BA22" i="3"/>
  <c r="G22" i="3"/>
  <c r="BE21" i="3"/>
  <c r="BD21" i="3"/>
  <c r="BC21" i="3"/>
  <c r="BB21" i="3"/>
  <c r="G21" i="3"/>
  <c r="BA21" i="3" s="1"/>
  <c r="BE20" i="3"/>
  <c r="BD20" i="3"/>
  <c r="BC20" i="3"/>
  <c r="BB20" i="3"/>
  <c r="G20" i="3"/>
  <c r="BA20" i="3" s="1"/>
  <c r="BE19" i="3"/>
  <c r="BD19" i="3"/>
  <c r="BC19" i="3"/>
  <c r="BB19" i="3"/>
  <c r="BA19" i="3"/>
  <c r="G19" i="3"/>
  <c r="BE18" i="3"/>
  <c r="BE25" i="3" s="1"/>
  <c r="I10" i="2" s="1"/>
  <c r="BD18" i="3"/>
  <c r="BD25" i="3" s="1"/>
  <c r="H10" i="2" s="1"/>
  <c r="BC18" i="3"/>
  <c r="BC25" i="3" s="1"/>
  <c r="G10" i="2" s="1"/>
  <c r="BB18" i="3"/>
  <c r="BB25" i="3" s="1"/>
  <c r="F10" i="2" s="1"/>
  <c r="BA18" i="3"/>
  <c r="G18" i="3"/>
  <c r="B10" i="2"/>
  <c r="A10" i="2"/>
  <c r="C25" i="3"/>
  <c r="BE15" i="3"/>
  <c r="BD15" i="3"/>
  <c r="BC15" i="3"/>
  <c r="BB15" i="3"/>
  <c r="G15" i="3"/>
  <c r="G16" i="3" s="1"/>
  <c r="BE14" i="3"/>
  <c r="BE16" i="3" s="1"/>
  <c r="I9" i="2" s="1"/>
  <c r="BD14" i="3"/>
  <c r="BD16" i="3" s="1"/>
  <c r="H9" i="2" s="1"/>
  <c r="BC14" i="3"/>
  <c r="BB14" i="3"/>
  <c r="BA14" i="3"/>
  <c r="G14" i="3"/>
  <c r="G9" i="2"/>
  <c r="F9" i="2"/>
  <c r="B9" i="2"/>
  <c r="A9" i="2"/>
  <c r="BC16" i="3"/>
  <c r="BB16" i="3"/>
  <c r="C16" i="3"/>
  <c r="BE11" i="3"/>
  <c r="BD11" i="3"/>
  <c r="BC11" i="3"/>
  <c r="BC12" i="3" s="1"/>
  <c r="G8" i="2" s="1"/>
  <c r="BB11" i="3"/>
  <c r="BB12" i="3" s="1"/>
  <c r="F8" i="2" s="1"/>
  <c r="G11" i="3"/>
  <c r="BA11" i="3" s="1"/>
  <c r="BA12" i="3" s="1"/>
  <c r="E8" i="2" s="1"/>
  <c r="B8" i="2"/>
  <c r="A8" i="2"/>
  <c r="BE12" i="3"/>
  <c r="I8" i="2" s="1"/>
  <c r="BD12" i="3"/>
  <c r="H8" i="2" s="1"/>
  <c r="C12" i="3"/>
  <c r="BE8" i="3"/>
  <c r="BE9" i="3" s="1"/>
  <c r="I7" i="2" s="1"/>
  <c r="BD8" i="3"/>
  <c r="BD9" i="3" s="1"/>
  <c r="H7" i="2" s="1"/>
  <c r="BC8" i="3"/>
  <c r="BB8" i="3"/>
  <c r="BA8" i="3"/>
  <c r="G8" i="3"/>
  <c r="G7" i="2"/>
  <c r="F7" i="2"/>
  <c r="B7" i="2"/>
  <c r="A7" i="2"/>
  <c r="BC9" i="3"/>
  <c r="BB9" i="3"/>
  <c r="BA9" i="3"/>
  <c r="E7" i="2" s="1"/>
  <c r="G9" i="3"/>
  <c r="C9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F20" i="2" l="1"/>
  <c r="C16" i="1" s="1"/>
  <c r="G20" i="2"/>
  <c r="C18" i="1" s="1"/>
  <c r="BA25" i="3"/>
  <c r="E10" i="2" s="1"/>
  <c r="H20" i="2"/>
  <c r="C17" i="1" s="1"/>
  <c r="I20" i="2"/>
  <c r="C21" i="1" s="1"/>
  <c r="BB53" i="3"/>
  <c r="BB57" i="3" s="1"/>
  <c r="F18" i="2" s="1"/>
  <c r="G12" i="3"/>
  <c r="BA15" i="3"/>
  <c r="BA16" i="3" s="1"/>
  <c r="E9" i="2" s="1"/>
  <c r="E20" i="2" s="1"/>
  <c r="BA30" i="3"/>
  <c r="BA31" i="3" s="1"/>
  <c r="E12" i="2" s="1"/>
  <c r="BA36" i="3"/>
  <c r="BA37" i="3" s="1"/>
  <c r="E14" i="2" s="1"/>
  <c r="BB42" i="3"/>
  <c r="BB45" i="3" s="1"/>
  <c r="F16" i="2" s="1"/>
  <c r="BB47" i="3"/>
  <c r="BB51" i="3" s="1"/>
  <c r="F17" i="2" s="1"/>
  <c r="G25" i="3"/>
  <c r="G64" i="3"/>
  <c r="G25" i="2" l="1"/>
  <c r="I25" i="2" s="1"/>
  <c r="G27" i="2"/>
  <c r="I27" i="2" s="1"/>
  <c r="G17" i="1" s="1"/>
  <c r="G32" i="2"/>
  <c r="I32" i="2" s="1"/>
  <c r="G30" i="2"/>
  <c r="I30" i="2" s="1"/>
  <c r="G20" i="1" s="1"/>
  <c r="G28" i="2"/>
  <c r="I28" i="2" s="1"/>
  <c r="G18" i="1" s="1"/>
  <c r="G26" i="2"/>
  <c r="I26" i="2" s="1"/>
  <c r="G16" i="1" s="1"/>
  <c r="G31" i="2"/>
  <c r="I31" i="2" s="1"/>
  <c r="G21" i="1" s="1"/>
  <c r="C15" i="1"/>
  <c r="C19" i="1" s="1"/>
  <c r="C22" i="1" s="1"/>
  <c r="G29" i="2"/>
  <c r="I29" i="2" s="1"/>
  <c r="G19" i="1" s="1"/>
  <c r="H33" i="2" l="1"/>
  <c r="G23" i="1" s="1"/>
  <c r="G15" i="1"/>
  <c r="C23" i="1"/>
  <c r="F30" i="1" s="1"/>
  <c r="F31" i="1" l="1"/>
  <c r="F34" i="1" s="1"/>
  <c r="G22" i="1"/>
</calcChain>
</file>

<file path=xl/sharedStrings.xml><?xml version="1.0" encoding="utf-8"?>
<sst xmlns="http://schemas.openxmlformats.org/spreadsheetml/2006/main" count="260" uniqueCount="185">
  <si>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</si>
  <si>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</si>
  <si>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</si>
  <si>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</si>
  <si>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</si>
  <si>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</si>
  <si>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</si>
  <si>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</si>
  <si>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</si>
  <si>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</si>
  <si>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</si>
  <si>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</si>
  <si>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</si>
  <si>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</si>
  <si>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</si>
  <si>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</si>
  <si>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</si>
  <si>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</si>
  <si>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</si>
  <si>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</si>
  <si>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</si>
  <si>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</si>
  <si>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</si>
  <si>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</si>
  <si>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</si>
  <si>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</si>
  <si>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</si>
  <si>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</si>
  <si>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</si>
  <si>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</si>
  <si>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</si>
  <si>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</si>
  <si>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</si>
  <si>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</si>
  <si>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</si>
  <si>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</si>
  <si>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</si>
  <si>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</si>
  <si>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</si>
  <si>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</si>
  <si>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</si>
  <si>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</si>
  <si>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</si>
  <si>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</si>
  <si>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</si>
  <si>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</si>
  <si>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</si>
  <si>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</si>
  <si>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</si>
  <si>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</si>
  <si>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</si>
  <si>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</si>
  <si>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</si>
  <si>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</si>
  <si>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</si>
  <si>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</si>
  <si>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</si>
  <si>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</si>
  <si>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</si>
  <si>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</si>
  <si>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</si>
  <si>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</si>
  <si>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</si>
  <si>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</si>
  <si>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</si>
  <si>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</si>
  <si>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</si>
  <si>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</si>
  <si>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</si>
  <si>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</si>
  <si>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</si>
  <si>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</si>
  <si>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</si>
  <si>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</si>
  <si>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</si>
  <si>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</si>
  <si>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</si>
  <si>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16-021</t>
  </si>
  <si>
    <t>Rekonstrukce SCZT pára x HV - SŠG Kudelova 6</t>
  </si>
  <si>
    <t>SO 01</t>
  </si>
  <si>
    <t>Technologická část</t>
  </si>
  <si>
    <t>02</t>
  </si>
  <si>
    <t>Stavební úpravy</t>
  </si>
  <si>
    <t>113107112R00</t>
  </si>
  <si>
    <t xml:space="preserve">Odstranění podkladu pl. 200 m2,kam.těžené tl.15 cm </t>
  </si>
  <si>
    <t>m2</t>
  </si>
  <si>
    <t>38</t>
  </si>
  <si>
    <t>Kompletní konstrukce</t>
  </si>
  <si>
    <t>386381111R00</t>
  </si>
  <si>
    <t xml:space="preserve">Jímka ŽB v kotelnách 40 x 40 x 40 cm </t>
  </si>
  <si>
    <t>kus</t>
  </si>
  <si>
    <t>6</t>
  </si>
  <si>
    <t>Úpravy povrchu, podlahy</t>
  </si>
  <si>
    <t>614471711R00</t>
  </si>
  <si>
    <t xml:space="preserve">Vyspravení beton. konstrukcí cem. maltou tl. 10 mm </t>
  </si>
  <si>
    <t>632411906R00</t>
  </si>
  <si>
    <t xml:space="preserve">Penetrace velmi savých podkladů Cemix 0,35 l/m2 </t>
  </si>
  <si>
    <t>61</t>
  </si>
  <si>
    <t>Upravy povrchů vnitřní</t>
  </si>
  <si>
    <t>078844111R00</t>
  </si>
  <si>
    <t xml:space="preserve">Úprava ostění otvoru při opravách omítnutím MC </t>
  </si>
  <si>
    <t>310238211R00</t>
  </si>
  <si>
    <t xml:space="preserve">Zazdívka otvorů plochy do 1 m2 cihlami na MVC </t>
  </si>
  <si>
    <t>m3</t>
  </si>
  <si>
    <t>310279841R00</t>
  </si>
  <si>
    <t xml:space="preserve">Zazdívka otvorů pl.do 4 m2 tvárnicemi, tl.zdí 3Ocm </t>
  </si>
  <si>
    <t>602021103R00</t>
  </si>
  <si>
    <t xml:space="preserve">Přednástřik stěn cement.Baumit 100% krytí, ručně </t>
  </si>
  <si>
    <t>602021118RT1</t>
  </si>
  <si>
    <t>Omítka jemná jádrová Baumit Manu 1, ručně tloušťka vrstvy 10 mm</t>
  </si>
  <si>
    <t>612401291R00</t>
  </si>
  <si>
    <t>Omítka malých ploch vnitřních stěn do 0,25 m2 (oprava)</t>
  </si>
  <si>
    <t>978013191R00</t>
  </si>
  <si>
    <t>Otlučení omítek vnitřních stěn v rozsahu do 100 % (úprava ostění)</t>
  </si>
  <si>
    <t>62</t>
  </si>
  <si>
    <t>Úpravy povrchů vnější</t>
  </si>
  <si>
    <t>622422222R00</t>
  </si>
  <si>
    <t xml:space="preserve">Oprava vněj. omítek II,do 20%, štuk na 100% plochy </t>
  </si>
  <si>
    <t>64</t>
  </si>
  <si>
    <t>Výplně otvorů</t>
  </si>
  <si>
    <t>642944121RU6</t>
  </si>
  <si>
    <t>Osazení ocelových zárubní dodatečně do 2,5 m2. včetně dodávky zárubně CgH 110x197x16 cm</t>
  </si>
  <si>
    <t>96</t>
  </si>
  <si>
    <t>Bourání konstrukcí</t>
  </si>
  <si>
    <t>965042221RT3</t>
  </si>
  <si>
    <t>Bourání mazanin betonových tl. nad 10 cm, pl. 1 m2 ručně tl.mazaniny nad 20 cm</t>
  </si>
  <si>
    <t>97</t>
  </si>
  <si>
    <t>Prorážení otvorů</t>
  </si>
  <si>
    <t>971033641R00</t>
  </si>
  <si>
    <t xml:space="preserve">Vybourání otv. zeď cihel. pl.4 m2, tl.30 cm, MVC 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</si>
  <si>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</si>
  <si>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</si>
  <si>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</si>
  <si>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</si>
  <si>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</si>
  <si>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</si>
  <si>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</si>
  <si>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711131811U00</t>
  </si>
  <si>
    <t xml:space="preserve">Odstraň izolace V </t>
  </si>
  <si>
    <t>711212002R00</t>
  </si>
  <si>
    <t xml:space="preserve">Stěrka hydroizolační těsnicí hmotou </t>
  </si>
  <si>
    <t>998711101R00</t>
  </si>
  <si>
    <t xml:space="preserve">Přesun hmot pro izolace proti vodě, výšky do 6 m </t>
  </si>
  <si>
    <t>766</t>
  </si>
  <si>
    <t>Konstrukce truhlářské</t>
  </si>
  <si>
    <t>766622861U00</t>
  </si>
  <si>
    <t xml:space="preserve">Vyvěšení nebo zavěšení kř -1,5m2 </t>
  </si>
  <si>
    <t>766662812R00</t>
  </si>
  <si>
    <t xml:space="preserve">Demontáž prahů dveří 2křídlových </t>
  </si>
  <si>
    <t>766680822U00</t>
  </si>
  <si>
    <t xml:space="preserve">Dmtž zárubní dveře 2m2- </t>
  </si>
  <si>
    <t>998766101R00</t>
  </si>
  <si>
    <t xml:space="preserve">Přesun hmot pro truhlářské konstr., výšky do 6 m </t>
  </si>
  <si>
    <t>767</t>
  </si>
  <si>
    <t>Konstrukce zámečnické</t>
  </si>
  <si>
    <t>767641800U00</t>
  </si>
  <si>
    <t xml:space="preserve">Dmtž zárubní dveří do 2,5 m2 </t>
  </si>
  <si>
    <t>767646521R00</t>
  </si>
  <si>
    <t xml:space="preserve">Montáž dveří, 2 křídlových, H do 197 cm </t>
  </si>
  <si>
    <t>55340981</t>
  </si>
  <si>
    <t>Dveře kovo.bez zárubně 746576.2 110x197 P zámek do</t>
  </si>
  <si>
    <t>998767101R00</t>
  </si>
  <si>
    <t xml:space="preserve">Přesun hmot pro zámečnické konstr., výšky do 6 m </t>
  </si>
  <si>
    <t>D96</t>
  </si>
  <si>
    <t>Přesuny suti a vybouraných hmot</t>
  </si>
  <si>
    <t>979011221R00</t>
  </si>
  <si>
    <t xml:space="preserve">Svislá doprava suti a vybour. hmot za 1.PP nošením </t>
  </si>
  <si>
    <t>979082111R00</t>
  </si>
  <si>
    <t xml:space="preserve">Vnitrostaveništní doprava suti do 10 m </t>
  </si>
  <si>
    <t>979083114R00</t>
  </si>
  <si>
    <t xml:space="preserve">Vodorovné přemístění suti na skládku do 3000 m </t>
  </si>
  <si>
    <t>979087112R00</t>
  </si>
  <si>
    <t xml:space="preserve">Nakládání suti na dopravní prostředky </t>
  </si>
  <si>
    <t>979999997R00</t>
  </si>
  <si>
    <t xml:space="preserve">Poplatek za skládku čistá suť - DUFONEV Brno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</si>
  <si>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</si>
  <si>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</si>
  <si>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</si>
  <si>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</si>
  <si>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</si>
  <si>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</si>
  <si>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</si>
  <si>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</si>
  <si>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Pavel Raputa</t>
  </si>
  <si>
    <t>CENA ZA OBJEKT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</si>
</sst>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3" fillId="0" borderId="13" xfId="0" applyFont="1" applyBorder="1" applyAlignment="1">
      <alignment horizontal="right"/>
    </xf>
    <xf numFmtId="14" fontId="3" fillId="0" borderId="13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J17" sqref="J17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75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02</v>
      </c>
      <c r="D2" s="5" t="str">
        <f>Rekapitulace!G2</f>
        <v>Stavební úpravy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57" x14ac:dyDescent="0.2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57" x14ac:dyDescent="0.2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 x14ac:dyDescent="0.2">
      <c r="A11" s="29" t="s">
        <v>15</v>
      </c>
      <c r="B11" s="13"/>
      <c r="C11" s="30"/>
      <c r="D11" s="30"/>
      <c r="E11" s="30"/>
      <c r="F11" s="41" t="s">
        <v>16</v>
      </c>
      <c r="G11" s="42" t="s">
        <v>77</v>
      </c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 x14ac:dyDescent="0.25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 x14ac:dyDescent="0.2">
      <c r="A15" s="57"/>
      <c r="B15" s="58" t="s">
        <v>22</v>
      </c>
      <c r="C15" s="59">
        <f>HSV</f>
        <v>0</v>
      </c>
      <c r="D15" s="60" t="str">
        <f>Rekapitulace!A25</f>
        <v>Ztížené výrobní podmínky</v>
      </c>
      <c r="E15" s="61"/>
      <c r="F15" s="62"/>
      <c r="G15" s="59">
        <f>Rekapitulace!I25</f>
        <v>0</v>
      </c>
    </row>
    <row r="16" spans="1:57" ht="15.95" customHeight="1" x14ac:dyDescent="0.2">
      <c r="A16" s="57" t="s">
        <v>23</v>
      </c>
      <c r="B16" s="58" t="s">
        <v>24</v>
      </c>
      <c r="C16" s="59">
        <f>PSV</f>
        <v>0</v>
      </c>
      <c r="D16" s="9" t="str">
        <f>Rekapitulace!A26</f>
        <v>Oborová přirážka</v>
      </c>
      <c r="E16" s="63"/>
      <c r="F16" s="64"/>
      <c r="G16" s="59">
        <f>Rekapitulace!I26</f>
        <v>0</v>
      </c>
    </row>
    <row r="17" spans="1:7" ht="15.95" customHeight="1" x14ac:dyDescent="0.2">
      <c r="A17" s="57" t="s">
        <v>25</v>
      </c>
      <c r="B17" s="58" t="s">
        <v>26</v>
      </c>
      <c r="C17" s="59">
        <f>Mont</f>
        <v>0</v>
      </c>
      <c r="D17" s="9" t="str">
        <f>Rekapitulace!A27</f>
        <v>Přesun stavebních kapacit</v>
      </c>
      <c r="E17" s="63"/>
      <c r="F17" s="64"/>
      <c r="G17" s="59">
        <f>Rekapitulace!I27</f>
        <v>0</v>
      </c>
    </row>
    <row r="18" spans="1:7" ht="15.95" customHeight="1" x14ac:dyDescent="0.2">
      <c r="A18" s="65" t="s">
        <v>27</v>
      </c>
      <c r="B18" s="66" t="s">
        <v>28</v>
      </c>
      <c r="C18" s="59">
        <f>Dodavka</f>
        <v>0</v>
      </c>
      <c r="D18" s="9" t="str">
        <f>Rekapitulace!A28</f>
        <v>Mimostaveništní doprava</v>
      </c>
      <c r="E18" s="63"/>
      <c r="F18" s="64"/>
      <c r="G18" s="59">
        <f>Rekapitulace!I28</f>
        <v>0</v>
      </c>
    </row>
    <row r="19" spans="1:7" ht="15.95" customHeight="1" x14ac:dyDescent="0.2">
      <c r="A19" s="67" t="s">
        <v>29</v>
      </c>
      <c r="B19" s="58"/>
      <c r="C19" s="59">
        <f>SUM(C15:C18)</f>
        <v>0</v>
      </c>
      <c r="D19" s="9" t="str">
        <f>Rekapitulace!A29</f>
        <v>Zařízení staveniště</v>
      </c>
      <c r="E19" s="63"/>
      <c r="F19" s="64"/>
      <c r="G19" s="59">
        <f>Rekapitulace!I29</f>
        <v>0</v>
      </c>
    </row>
    <row r="20" spans="1:7" ht="15.95" customHeight="1" x14ac:dyDescent="0.2">
      <c r="A20" s="67"/>
      <c r="B20" s="58"/>
      <c r="C20" s="59"/>
      <c r="D20" s="9" t="str">
        <f>Rekapitulace!A30</f>
        <v>Provoz investora</v>
      </c>
      <c r="E20" s="63"/>
      <c r="F20" s="64"/>
      <c r="G20" s="59">
        <f>Rekapitulace!I30</f>
        <v>0</v>
      </c>
    </row>
    <row r="21" spans="1:7" ht="15.95" customHeight="1" x14ac:dyDescent="0.2">
      <c r="A21" s="67" t="s">
        <v>30</v>
      </c>
      <c r="B21" s="58"/>
      <c r="C21" s="59">
        <f>HZS</f>
        <v>0</v>
      </c>
      <c r="D21" s="9" t="str">
        <f>Rekapitulace!A31</f>
        <v>Kompletační činnost (IČD)</v>
      </c>
      <c r="E21" s="63"/>
      <c r="F21" s="64"/>
      <c r="G21" s="59">
        <f>Rekapitulace!I31</f>
        <v>0</v>
      </c>
    </row>
    <row r="22" spans="1:7" ht="15.95" customHeight="1" x14ac:dyDescent="0.2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 x14ac:dyDescent="0.25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x14ac:dyDescent="0.2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x14ac:dyDescent="0.2">
      <c r="A25" s="68" t="s">
        <v>38</v>
      </c>
      <c r="B25" s="69"/>
      <c r="C25" s="223" t="s">
        <v>183</v>
      </c>
      <c r="D25" s="69" t="s">
        <v>38</v>
      </c>
      <c r="E25" s="82"/>
      <c r="F25" s="83" t="s">
        <v>38</v>
      </c>
      <c r="G25" s="84"/>
    </row>
    <row r="26" spans="1:7" ht="37.5" customHeight="1" x14ac:dyDescent="0.2">
      <c r="A26" s="68" t="s">
        <v>39</v>
      </c>
      <c r="B26" s="85"/>
      <c r="C26" s="224">
        <v>42472</v>
      </c>
      <c r="D26" s="69" t="s">
        <v>39</v>
      </c>
      <c r="E26" s="82"/>
      <c r="F26" s="83" t="s">
        <v>39</v>
      </c>
      <c r="G26" s="84"/>
    </row>
    <row r="27" spans="1:7" x14ac:dyDescent="0.2">
      <c r="A27" s="68"/>
      <c r="B27" s="86"/>
      <c r="C27" s="81"/>
      <c r="D27" s="69"/>
      <c r="E27" s="82"/>
      <c r="F27" s="83"/>
      <c r="G27" s="84"/>
    </row>
    <row r="28" spans="1:7" x14ac:dyDescent="0.2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 x14ac:dyDescent="0.2">
      <c r="A29" s="68"/>
      <c r="B29" s="69"/>
      <c r="C29" s="88"/>
      <c r="D29" s="89"/>
      <c r="E29" s="88"/>
      <c r="F29" s="69"/>
      <c r="G29" s="84"/>
    </row>
    <row r="30" spans="1:7" x14ac:dyDescent="0.2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x14ac:dyDescent="0.2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x14ac:dyDescent="0.2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8" x14ac:dyDescent="0.2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8" s="103" customFormat="1" ht="19.5" customHeight="1" thickBot="1" x14ac:dyDescent="0.3">
      <c r="A34" s="98" t="s">
        <v>184</v>
      </c>
      <c r="B34" s="99"/>
      <c r="C34" s="99"/>
      <c r="D34" s="99"/>
      <c r="E34" s="100"/>
      <c r="F34" s="101">
        <f>ROUND(SUM(F30:F33),0)</f>
        <v>0</v>
      </c>
      <c r="G34" s="102"/>
    </row>
    <row r="36" spans="1:8" x14ac:dyDescent="0.2">
      <c r="A36" s="104" t="s">
        <v>46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 x14ac:dyDescent="0.2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 x14ac:dyDescent="0.2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x14ac:dyDescent="0.2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x14ac:dyDescent="0.2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x14ac:dyDescent="0.2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x14ac:dyDescent="0.2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x14ac:dyDescent="0.2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x14ac:dyDescent="0.2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 x14ac:dyDescent="0.2">
      <c r="A45" s="106"/>
      <c r="B45" s="105"/>
      <c r="C45" s="105"/>
      <c r="D45" s="105"/>
      <c r="E45" s="105"/>
      <c r="F45" s="105"/>
      <c r="G45" s="105"/>
      <c r="H45" t="s">
        <v>5</v>
      </c>
    </row>
    <row r="46" spans="1:8" x14ac:dyDescent="0.2">
      <c r="B46" s="107"/>
      <c r="C46" s="107"/>
      <c r="D46" s="107"/>
      <c r="E46" s="107"/>
      <c r="F46" s="107"/>
      <c r="G46" s="107"/>
    </row>
    <row r="47" spans="1:8" x14ac:dyDescent="0.2">
      <c r="B47" s="107"/>
      <c r="C47" s="107"/>
      <c r="D47" s="107"/>
      <c r="E47" s="107"/>
      <c r="F47" s="107"/>
      <c r="G47" s="107"/>
    </row>
    <row r="48" spans="1:8" x14ac:dyDescent="0.2">
      <c r="B48" s="107"/>
      <c r="C48" s="107"/>
      <c r="D48" s="107"/>
      <c r="E48" s="107"/>
      <c r="F48" s="107"/>
      <c r="G48" s="107"/>
    </row>
    <row r="49" spans="2:7" x14ac:dyDescent="0.2">
      <c r="B49" s="107"/>
      <c r="C49" s="107"/>
      <c r="D49" s="107"/>
      <c r="E49" s="107"/>
      <c r="F49" s="107"/>
      <c r="G49" s="107"/>
    </row>
    <row r="50" spans="2:7" x14ac:dyDescent="0.2">
      <c r="B50" s="107"/>
      <c r="C50" s="107"/>
      <c r="D50" s="107"/>
      <c r="E50" s="107"/>
      <c r="F50" s="107"/>
      <c r="G50" s="107"/>
    </row>
    <row r="51" spans="2:7" x14ac:dyDescent="0.2">
      <c r="B51" s="107"/>
      <c r="C51" s="107"/>
      <c r="D51" s="107"/>
      <c r="E51" s="107"/>
      <c r="F51" s="107"/>
      <c r="G51" s="107"/>
    </row>
    <row r="52" spans="2:7" x14ac:dyDescent="0.2">
      <c r="B52" s="107"/>
      <c r="C52" s="107"/>
      <c r="D52" s="107"/>
      <c r="E52" s="107"/>
      <c r="F52" s="107"/>
      <c r="G52" s="107"/>
    </row>
    <row r="53" spans="2:7" x14ac:dyDescent="0.2">
      <c r="B53" s="107"/>
      <c r="C53" s="107"/>
      <c r="D53" s="107"/>
      <c r="E53" s="107"/>
      <c r="F53" s="107"/>
      <c r="G53" s="107"/>
    </row>
    <row r="54" spans="2:7" x14ac:dyDescent="0.2">
      <c r="B54" s="107"/>
      <c r="C54" s="107"/>
      <c r="D54" s="107"/>
      <c r="E54" s="107"/>
      <c r="F54" s="107"/>
      <c r="G54" s="107"/>
    </row>
    <row r="55" spans="2:7" x14ac:dyDescent="0.2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4"/>
  <sheetViews>
    <sheetView tabSelected="1" workbookViewId="0">
      <selection activeCell="L26" sqref="L26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08" t="s">
        <v>47</v>
      </c>
      <c r="B1" s="109"/>
      <c r="C1" s="110" t="str">
        <f>CONCATENATE(cislostavby," ",nazevstavby)</f>
        <v>16-021 Rekonstrukce SCZT pára x HV - SŠG Kudelova 6</v>
      </c>
      <c r="D1" s="111"/>
      <c r="E1" s="112"/>
      <c r="F1" s="111"/>
      <c r="G1" s="113" t="s">
        <v>48</v>
      </c>
      <c r="H1" s="114" t="s">
        <v>81</v>
      </c>
      <c r="I1" s="115"/>
    </row>
    <row r="2" spans="1:9" ht="13.5" thickBot="1" x14ac:dyDescent="0.25">
      <c r="A2" s="116" t="s">
        <v>49</v>
      </c>
      <c r="B2" s="117"/>
      <c r="C2" s="118" t="str">
        <f>CONCATENATE(cisloobjektu," ",nazevobjektu)</f>
        <v>SO 01 Technologická část</v>
      </c>
      <c r="D2" s="119"/>
      <c r="E2" s="120"/>
      <c r="F2" s="119"/>
      <c r="G2" s="121" t="s">
        <v>82</v>
      </c>
      <c r="H2" s="122"/>
      <c r="I2" s="123"/>
    </row>
    <row r="3" spans="1:9" ht="13.5" thickTop="1" x14ac:dyDescent="0.2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 x14ac:dyDescent="0.25">
      <c r="A4" s="124" t="s">
        <v>50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 x14ac:dyDescent="0.25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 x14ac:dyDescent="0.25">
      <c r="A6" s="127"/>
      <c r="B6" s="128" t="s">
        <v>51</v>
      </c>
      <c r="C6" s="128"/>
      <c r="D6" s="129"/>
      <c r="E6" s="130" t="s">
        <v>52</v>
      </c>
      <c r="F6" s="131" t="s">
        <v>53</v>
      </c>
      <c r="G6" s="131" t="s">
        <v>54</v>
      </c>
      <c r="H6" s="131" t="s">
        <v>55</v>
      </c>
      <c r="I6" s="132" t="s">
        <v>30</v>
      </c>
    </row>
    <row r="7" spans="1:9" s="37" customFormat="1" x14ac:dyDescent="0.2">
      <c r="A7" s="219" t="str">
        <f>Položky!B7</f>
        <v>1</v>
      </c>
      <c r="B7" s="133" t="str">
        <f>Položky!C7</f>
        <v>Zemní práce</v>
      </c>
      <c r="C7" s="69"/>
      <c r="D7" s="134"/>
      <c r="E7" s="220">
        <f>Položky!BA9</f>
        <v>0</v>
      </c>
      <c r="F7" s="221">
        <f>Položky!BB9</f>
        <v>0</v>
      </c>
      <c r="G7" s="221">
        <f>Položky!BC9</f>
        <v>0</v>
      </c>
      <c r="H7" s="221">
        <f>Položky!BD9</f>
        <v>0</v>
      </c>
      <c r="I7" s="222">
        <f>Položky!BE9</f>
        <v>0</v>
      </c>
    </row>
    <row r="8" spans="1:9" s="37" customFormat="1" x14ac:dyDescent="0.2">
      <c r="A8" s="219" t="str">
        <f>Položky!B10</f>
        <v>38</v>
      </c>
      <c r="B8" s="133" t="str">
        <f>Položky!C10</f>
        <v>Kompletní konstrukce</v>
      </c>
      <c r="C8" s="69"/>
      <c r="D8" s="134"/>
      <c r="E8" s="220">
        <f>Položky!BA12</f>
        <v>0</v>
      </c>
      <c r="F8" s="221">
        <f>Položky!BB12</f>
        <v>0</v>
      </c>
      <c r="G8" s="221">
        <f>Položky!BC12</f>
        <v>0</v>
      </c>
      <c r="H8" s="221">
        <f>Položky!BD12</f>
        <v>0</v>
      </c>
      <c r="I8" s="222">
        <f>Položky!BE12</f>
        <v>0</v>
      </c>
    </row>
    <row r="9" spans="1:9" s="37" customFormat="1" x14ac:dyDescent="0.2">
      <c r="A9" s="219" t="str">
        <f>Položky!B13</f>
        <v>6</v>
      </c>
      <c r="B9" s="133" t="str">
        <f>Položky!C13</f>
        <v>Úpravy povrchu, podlahy</v>
      </c>
      <c r="C9" s="69"/>
      <c r="D9" s="134"/>
      <c r="E9" s="220">
        <f>Položky!BA16</f>
        <v>0</v>
      </c>
      <c r="F9" s="221">
        <f>Položky!BB16</f>
        <v>0</v>
      </c>
      <c r="G9" s="221">
        <f>Položky!BC16</f>
        <v>0</v>
      </c>
      <c r="H9" s="221">
        <f>Položky!BD16</f>
        <v>0</v>
      </c>
      <c r="I9" s="222">
        <f>Položky!BE16</f>
        <v>0</v>
      </c>
    </row>
    <row r="10" spans="1:9" s="37" customFormat="1" x14ac:dyDescent="0.2">
      <c r="A10" s="219" t="str">
        <f>Položky!B17</f>
        <v>61</v>
      </c>
      <c r="B10" s="133" t="str">
        <f>Položky!C17</f>
        <v>Upravy povrchů vnitřní</v>
      </c>
      <c r="C10" s="69"/>
      <c r="D10" s="134"/>
      <c r="E10" s="220">
        <f>Položky!BA25</f>
        <v>0</v>
      </c>
      <c r="F10" s="221">
        <f>Položky!BB25</f>
        <v>0</v>
      </c>
      <c r="G10" s="221">
        <f>Položky!BC25</f>
        <v>0</v>
      </c>
      <c r="H10" s="221">
        <f>Položky!BD25</f>
        <v>0</v>
      </c>
      <c r="I10" s="222">
        <f>Položky!BE25</f>
        <v>0</v>
      </c>
    </row>
    <row r="11" spans="1:9" s="37" customFormat="1" x14ac:dyDescent="0.2">
      <c r="A11" s="219" t="str">
        <f>Položky!B26</f>
        <v>62</v>
      </c>
      <c r="B11" s="133" t="str">
        <f>Položky!C26</f>
        <v>Úpravy povrchů vnější</v>
      </c>
      <c r="C11" s="69"/>
      <c r="D11" s="134"/>
      <c r="E11" s="220">
        <f>Položky!BA28</f>
        <v>0</v>
      </c>
      <c r="F11" s="221">
        <f>Položky!BB28</f>
        <v>0</v>
      </c>
      <c r="G11" s="221">
        <f>Položky!BC28</f>
        <v>0</v>
      </c>
      <c r="H11" s="221">
        <f>Položky!BD28</f>
        <v>0</v>
      </c>
      <c r="I11" s="222">
        <f>Položky!BE28</f>
        <v>0</v>
      </c>
    </row>
    <row r="12" spans="1:9" s="37" customFormat="1" x14ac:dyDescent="0.2">
      <c r="A12" s="219" t="str">
        <f>Položky!B29</f>
        <v>64</v>
      </c>
      <c r="B12" s="133" t="str">
        <f>Položky!C29</f>
        <v>Výplně otvorů</v>
      </c>
      <c r="C12" s="69"/>
      <c r="D12" s="134"/>
      <c r="E12" s="220">
        <f>Položky!BA31</f>
        <v>0</v>
      </c>
      <c r="F12" s="221">
        <f>Položky!BB31</f>
        <v>0</v>
      </c>
      <c r="G12" s="221">
        <f>Položky!BC31</f>
        <v>0</v>
      </c>
      <c r="H12" s="221">
        <f>Položky!BD31</f>
        <v>0</v>
      </c>
      <c r="I12" s="222">
        <f>Položky!BE31</f>
        <v>0</v>
      </c>
    </row>
    <row r="13" spans="1:9" s="37" customFormat="1" x14ac:dyDescent="0.2">
      <c r="A13" s="219" t="str">
        <f>Položky!B32</f>
        <v>96</v>
      </c>
      <c r="B13" s="133" t="str">
        <f>Položky!C32</f>
        <v>Bourání konstrukcí</v>
      </c>
      <c r="C13" s="69"/>
      <c r="D13" s="134"/>
      <c r="E13" s="220">
        <f>Položky!BA34</f>
        <v>0</v>
      </c>
      <c r="F13" s="221">
        <f>Položky!BB34</f>
        <v>0</v>
      </c>
      <c r="G13" s="221">
        <f>Položky!BC34</f>
        <v>0</v>
      </c>
      <c r="H13" s="221">
        <f>Položky!BD34</f>
        <v>0</v>
      </c>
      <c r="I13" s="222">
        <f>Položky!BE34</f>
        <v>0</v>
      </c>
    </row>
    <row r="14" spans="1:9" s="37" customFormat="1" x14ac:dyDescent="0.2">
      <c r="A14" s="219" t="str">
        <f>Položky!B35</f>
        <v>97</v>
      </c>
      <c r="B14" s="133" t="str">
        <f>Položky!C35</f>
        <v>Prorážení otvorů</v>
      </c>
      <c r="C14" s="69"/>
      <c r="D14" s="134"/>
      <c r="E14" s="220">
        <f>Položky!BA37</f>
        <v>0</v>
      </c>
      <c r="F14" s="221">
        <f>Položky!BB37</f>
        <v>0</v>
      </c>
      <c r="G14" s="221">
        <f>Položky!BC37</f>
        <v>0</v>
      </c>
      <c r="H14" s="221">
        <f>Položky!BD37</f>
        <v>0</v>
      </c>
      <c r="I14" s="222">
        <f>Položky!BE37</f>
        <v>0</v>
      </c>
    </row>
    <row r="15" spans="1:9" s="37" customFormat="1" x14ac:dyDescent="0.2">
      <c r="A15" s="219" t="str">
        <f>Položky!B38</f>
        <v>99</v>
      </c>
      <c r="B15" s="133" t="str">
        <f>Položky!C38</f>
        <v>Staveništní přesun hmot</v>
      </c>
      <c r="C15" s="69"/>
      <c r="D15" s="134"/>
      <c r="E15" s="220">
        <f>Položky!BA40</f>
        <v>0</v>
      </c>
      <c r="F15" s="221">
        <f>Položky!BB40</f>
        <v>0</v>
      </c>
      <c r="G15" s="221">
        <f>Položky!BC40</f>
        <v>0</v>
      </c>
      <c r="H15" s="221">
        <f>Položky!BD40</f>
        <v>0</v>
      </c>
      <c r="I15" s="222">
        <f>Položky!BE40</f>
        <v>0</v>
      </c>
    </row>
    <row r="16" spans="1:9" s="37" customFormat="1" x14ac:dyDescent="0.2">
      <c r="A16" s="219" t="str">
        <f>Položky!B41</f>
        <v>711</v>
      </c>
      <c r="B16" s="133" t="str">
        <f>Položky!C41</f>
        <v>Izolace proti vodě</v>
      </c>
      <c r="C16" s="69"/>
      <c r="D16" s="134"/>
      <c r="E16" s="220">
        <f>Položky!BA45</f>
        <v>0</v>
      </c>
      <c r="F16" s="221">
        <f>Položky!BB45</f>
        <v>0</v>
      </c>
      <c r="G16" s="221">
        <f>Položky!BC45</f>
        <v>0</v>
      </c>
      <c r="H16" s="221">
        <f>Položky!BD45</f>
        <v>0</v>
      </c>
      <c r="I16" s="222">
        <f>Položky!BE45</f>
        <v>0</v>
      </c>
    </row>
    <row r="17" spans="1:57" s="37" customFormat="1" x14ac:dyDescent="0.2">
      <c r="A17" s="219" t="str">
        <f>Položky!B46</f>
        <v>766</v>
      </c>
      <c r="B17" s="133" t="str">
        <f>Položky!C46</f>
        <v>Konstrukce truhlářské</v>
      </c>
      <c r="C17" s="69"/>
      <c r="D17" s="134"/>
      <c r="E17" s="220">
        <f>Položky!BA51</f>
        <v>0</v>
      </c>
      <c r="F17" s="221">
        <f>Položky!BB51</f>
        <v>0</v>
      </c>
      <c r="G17" s="221">
        <f>Položky!BC51</f>
        <v>0</v>
      </c>
      <c r="H17" s="221">
        <f>Položky!BD51</f>
        <v>0</v>
      </c>
      <c r="I17" s="222">
        <f>Položky!BE51</f>
        <v>0</v>
      </c>
    </row>
    <row r="18" spans="1:57" s="37" customFormat="1" x14ac:dyDescent="0.2">
      <c r="A18" s="219" t="str">
        <f>Položky!B52</f>
        <v>767</v>
      </c>
      <c r="B18" s="133" t="str">
        <f>Položky!C52</f>
        <v>Konstrukce zámečnické</v>
      </c>
      <c r="C18" s="69"/>
      <c r="D18" s="134"/>
      <c r="E18" s="220">
        <f>Položky!BA57</f>
        <v>0</v>
      </c>
      <c r="F18" s="221">
        <f>Položky!BB57</f>
        <v>0</v>
      </c>
      <c r="G18" s="221">
        <f>Položky!BC57</f>
        <v>0</v>
      </c>
      <c r="H18" s="221">
        <f>Položky!BD57</f>
        <v>0</v>
      </c>
      <c r="I18" s="222">
        <f>Položky!BE57</f>
        <v>0</v>
      </c>
    </row>
    <row r="19" spans="1:57" s="37" customFormat="1" ht="13.5" thickBot="1" x14ac:dyDescent="0.25">
      <c r="A19" s="219" t="str">
        <f>Položky!B58</f>
        <v>D96</v>
      </c>
      <c r="B19" s="133" t="str">
        <f>Položky!C58</f>
        <v>Přesuny suti a vybouraných hmot</v>
      </c>
      <c r="C19" s="69"/>
      <c r="D19" s="134"/>
      <c r="E19" s="220">
        <f>Položky!BA64</f>
        <v>0</v>
      </c>
      <c r="F19" s="221">
        <f>Položky!BB64</f>
        <v>0</v>
      </c>
      <c r="G19" s="221">
        <f>Položky!BC64</f>
        <v>0</v>
      </c>
      <c r="H19" s="221">
        <f>Položky!BD64</f>
        <v>0</v>
      </c>
      <c r="I19" s="222">
        <f>Položky!BE64</f>
        <v>0</v>
      </c>
    </row>
    <row r="20" spans="1:57" s="141" customFormat="1" ht="13.5" thickBot="1" x14ac:dyDescent="0.25">
      <c r="A20" s="135"/>
      <c r="B20" s="136" t="s">
        <v>56</v>
      </c>
      <c r="C20" s="136"/>
      <c r="D20" s="137"/>
      <c r="E20" s="138">
        <f>SUM(E7:E19)</f>
        <v>0</v>
      </c>
      <c r="F20" s="139">
        <f>SUM(F7:F19)</f>
        <v>0</v>
      </c>
      <c r="G20" s="139">
        <f>SUM(G7:G19)</f>
        <v>0</v>
      </c>
      <c r="H20" s="139">
        <f>SUM(H7:H19)</f>
        <v>0</v>
      </c>
      <c r="I20" s="140">
        <f>SUM(I7:I19)</f>
        <v>0</v>
      </c>
    </row>
    <row r="21" spans="1:57" x14ac:dyDescent="0.2">
      <c r="A21" s="69"/>
      <c r="B21" s="69"/>
      <c r="C21" s="69"/>
      <c r="D21" s="69"/>
      <c r="E21" s="69"/>
      <c r="F21" s="69"/>
      <c r="G21" s="69"/>
      <c r="H21" s="69"/>
      <c r="I21" s="69"/>
    </row>
    <row r="22" spans="1:57" ht="19.5" customHeight="1" x14ac:dyDescent="0.25">
      <c r="A22" s="125" t="s">
        <v>57</v>
      </c>
      <c r="B22" s="125"/>
      <c r="C22" s="125"/>
      <c r="D22" s="125"/>
      <c r="E22" s="125"/>
      <c r="F22" s="125"/>
      <c r="G22" s="142"/>
      <c r="H22" s="125"/>
      <c r="I22" s="125"/>
      <c r="BA22" s="43"/>
      <c r="BB22" s="43"/>
      <c r="BC22" s="43"/>
      <c r="BD22" s="43"/>
      <c r="BE22" s="43"/>
    </row>
    <row r="23" spans="1:57" ht="13.5" thickBot="1" x14ac:dyDescent="0.25">
      <c r="A23" s="82"/>
      <c r="B23" s="82"/>
      <c r="C23" s="82"/>
      <c r="D23" s="82"/>
      <c r="E23" s="82"/>
      <c r="F23" s="82"/>
      <c r="G23" s="82"/>
      <c r="H23" s="82"/>
      <c r="I23" s="82"/>
    </row>
    <row r="24" spans="1:57" x14ac:dyDescent="0.2">
      <c r="A24" s="76" t="s">
        <v>58</v>
      </c>
      <c r="B24" s="77"/>
      <c r="C24" s="77"/>
      <c r="D24" s="143"/>
      <c r="E24" s="144" t="s">
        <v>59</v>
      </c>
      <c r="F24" s="145" t="s">
        <v>60</v>
      </c>
      <c r="G24" s="146" t="s">
        <v>61</v>
      </c>
      <c r="H24" s="147"/>
      <c r="I24" s="148" t="s">
        <v>59</v>
      </c>
    </row>
    <row r="25" spans="1:57" x14ac:dyDescent="0.2">
      <c r="A25" s="67" t="s">
        <v>175</v>
      </c>
      <c r="B25" s="58"/>
      <c r="C25" s="58"/>
      <c r="D25" s="149"/>
      <c r="E25" s="150">
        <v>0</v>
      </c>
      <c r="F25" s="151">
        <v>2</v>
      </c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0</v>
      </c>
    </row>
    <row r="26" spans="1:57" x14ac:dyDescent="0.2">
      <c r="A26" s="67" t="s">
        <v>176</v>
      </c>
      <c r="B26" s="58"/>
      <c r="C26" s="58"/>
      <c r="D26" s="149"/>
      <c r="E26" s="150">
        <v>0</v>
      </c>
      <c r="F26" s="151">
        <v>0</v>
      </c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0</v>
      </c>
    </row>
    <row r="27" spans="1:57" x14ac:dyDescent="0.2">
      <c r="A27" s="67" t="s">
        <v>177</v>
      </c>
      <c r="B27" s="58"/>
      <c r="C27" s="58"/>
      <c r="D27" s="149"/>
      <c r="E27" s="150">
        <v>0</v>
      </c>
      <c r="F27" s="151">
        <v>0</v>
      </c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0</v>
      </c>
    </row>
    <row r="28" spans="1:57" x14ac:dyDescent="0.2">
      <c r="A28" s="67" t="s">
        <v>178</v>
      </c>
      <c r="B28" s="58"/>
      <c r="C28" s="58"/>
      <c r="D28" s="149"/>
      <c r="E28" s="150">
        <v>0</v>
      </c>
      <c r="F28" s="151">
        <v>16.100000000000001</v>
      </c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0</v>
      </c>
    </row>
    <row r="29" spans="1:57" x14ac:dyDescent="0.2">
      <c r="A29" s="67" t="s">
        <v>179</v>
      </c>
      <c r="B29" s="58"/>
      <c r="C29" s="58"/>
      <c r="D29" s="149"/>
      <c r="E29" s="150">
        <v>0</v>
      </c>
      <c r="F29" s="151">
        <v>2.5</v>
      </c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1</v>
      </c>
    </row>
    <row r="30" spans="1:57" x14ac:dyDescent="0.2">
      <c r="A30" s="67" t="s">
        <v>180</v>
      </c>
      <c r="B30" s="58"/>
      <c r="C30" s="58"/>
      <c r="D30" s="149"/>
      <c r="E30" s="150">
        <v>0</v>
      </c>
      <c r="F30" s="151">
        <v>0</v>
      </c>
      <c r="G30" s="152">
        <f>CHOOSE(BA30+1,HSV+PSV,HSV+PSV+Mont,HSV+PSV+Dodavka+Mont,HSV,PSV,Mont,Dodavka,Mont+Dodavka,0)</f>
        <v>0</v>
      </c>
      <c r="H30" s="153"/>
      <c r="I30" s="154">
        <f>E30+F30*G30/100</f>
        <v>0</v>
      </c>
      <c r="BA30">
        <v>1</v>
      </c>
    </row>
    <row r="31" spans="1:57" x14ac:dyDescent="0.2">
      <c r="A31" s="67" t="s">
        <v>181</v>
      </c>
      <c r="B31" s="58"/>
      <c r="C31" s="58"/>
      <c r="D31" s="149"/>
      <c r="E31" s="150">
        <v>0</v>
      </c>
      <c r="F31" s="151">
        <v>1.5</v>
      </c>
      <c r="G31" s="152">
        <f>CHOOSE(BA31+1,HSV+PSV,HSV+PSV+Mont,HSV+PSV+Dodavka+Mont,HSV,PSV,Mont,Dodavka,Mont+Dodavka,0)</f>
        <v>0</v>
      </c>
      <c r="H31" s="153"/>
      <c r="I31" s="154">
        <f>E31+F31*G31/100</f>
        <v>0</v>
      </c>
      <c r="BA31">
        <v>2</v>
      </c>
    </row>
    <row r="32" spans="1:57" x14ac:dyDescent="0.2">
      <c r="A32" s="67" t="s">
        <v>182</v>
      </c>
      <c r="B32" s="58"/>
      <c r="C32" s="58"/>
      <c r="D32" s="149"/>
      <c r="E32" s="150">
        <v>0</v>
      </c>
      <c r="F32" s="151">
        <v>10</v>
      </c>
      <c r="G32" s="152">
        <f>CHOOSE(BA32+1,HSV+PSV,HSV+PSV+Mont,HSV+PSV+Dodavka+Mont,HSV,PSV,Mont,Dodavka,Mont+Dodavka,0)</f>
        <v>0</v>
      </c>
      <c r="H32" s="153"/>
      <c r="I32" s="154">
        <f>E32+F32*G32/100</f>
        <v>0</v>
      </c>
      <c r="BA32">
        <v>2</v>
      </c>
    </row>
    <row r="33" spans="1:9" ht="13.5" thickBot="1" x14ac:dyDescent="0.25">
      <c r="A33" s="155"/>
      <c r="B33" s="156" t="s">
        <v>62</v>
      </c>
      <c r="C33" s="157"/>
      <c r="D33" s="158"/>
      <c r="E33" s="159"/>
      <c r="F33" s="160"/>
      <c r="G33" s="160"/>
      <c r="H33" s="161">
        <f>SUM(I25:I32)</f>
        <v>0</v>
      </c>
      <c r="I33" s="162"/>
    </row>
    <row r="35" spans="1:9" x14ac:dyDescent="0.2">
      <c r="B35" s="141"/>
      <c r="F35" s="163"/>
      <c r="G35" s="164"/>
      <c r="H35" s="164"/>
      <c r="I35" s="165"/>
    </row>
    <row r="36" spans="1:9" x14ac:dyDescent="0.2">
      <c r="F36" s="163"/>
      <c r="G36" s="164"/>
      <c r="H36" s="164"/>
      <c r="I36" s="165"/>
    </row>
    <row r="37" spans="1:9" x14ac:dyDescent="0.2">
      <c r="F37" s="163"/>
      <c r="G37" s="164"/>
      <c r="H37" s="164"/>
      <c r="I37" s="165"/>
    </row>
    <row r="38" spans="1:9" x14ac:dyDescent="0.2">
      <c r="F38" s="163"/>
      <c r="G38" s="164"/>
      <c r="H38" s="164"/>
      <c r="I38" s="165"/>
    </row>
    <row r="39" spans="1:9" x14ac:dyDescent="0.2">
      <c r="F39" s="163"/>
      <c r="G39" s="164"/>
      <c r="H39" s="164"/>
      <c r="I39" s="165"/>
    </row>
    <row r="40" spans="1:9" x14ac:dyDescent="0.2">
      <c r="F40" s="163"/>
      <c r="G40" s="164"/>
      <c r="H40" s="164"/>
      <c r="I40" s="165"/>
    </row>
    <row r="41" spans="1:9" x14ac:dyDescent="0.2">
      <c r="F41" s="163"/>
      <c r="G41" s="164"/>
      <c r="H41" s="164"/>
      <c r="I41" s="165"/>
    </row>
    <row r="42" spans="1:9" x14ac:dyDescent="0.2">
      <c r="F42" s="163"/>
      <c r="G42" s="164"/>
      <c r="H42" s="164"/>
      <c r="I42" s="165"/>
    </row>
    <row r="43" spans="1:9" x14ac:dyDescent="0.2">
      <c r="F43" s="163"/>
      <c r="G43" s="164"/>
      <c r="H43" s="164"/>
      <c r="I43" s="165"/>
    </row>
    <row r="44" spans="1:9" x14ac:dyDescent="0.2">
      <c r="F44" s="163"/>
      <c r="G44" s="164"/>
      <c r="H44" s="164"/>
      <c r="I44" s="165"/>
    </row>
    <row r="45" spans="1:9" x14ac:dyDescent="0.2">
      <c r="F45" s="163"/>
      <c r="G45" s="164"/>
      <c r="H45" s="164"/>
      <c r="I45" s="165"/>
    </row>
    <row r="46" spans="1:9" x14ac:dyDescent="0.2">
      <c r="F46" s="163"/>
      <c r="G46" s="164"/>
      <c r="H46" s="164"/>
      <c r="I46" s="165"/>
    </row>
    <row r="47" spans="1:9" x14ac:dyDescent="0.2">
      <c r="F47" s="163"/>
      <c r="G47" s="164"/>
      <c r="H47" s="164"/>
      <c r="I47" s="165"/>
    </row>
    <row r="48" spans="1:9" x14ac:dyDescent="0.2">
      <c r="F48" s="163"/>
      <c r="G48" s="164"/>
      <c r="H48" s="164"/>
      <c r="I48" s="165"/>
    </row>
    <row r="49" spans="6:9" x14ac:dyDescent="0.2">
      <c r="F49" s="163"/>
      <c r="G49" s="164"/>
      <c r="H49" s="164"/>
      <c r="I49" s="165"/>
    </row>
    <row r="50" spans="6:9" x14ac:dyDescent="0.2">
      <c r="F50" s="163"/>
      <c r="G50" s="164"/>
      <c r="H50" s="164"/>
      <c r="I50" s="165"/>
    </row>
    <row r="51" spans="6:9" x14ac:dyDescent="0.2">
      <c r="F51" s="163"/>
      <c r="G51" s="164"/>
      <c r="H51" s="164"/>
      <c r="I51" s="165"/>
    </row>
    <row r="52" spans="6:9" x14ac:dyDescent="0.2">
      <c r="F52" s="163"/>
      <c r="G52" s="164"/>
      <c r="H52" s="164"/>
      <c r="I52" s="165"/>
    </row>
    <row r="53" spans="6:9" x14ac:dyDescent="0.2">
      <c r="F53" s="163"/>
      <c r="G53" s="164"/>
      <c r="H53" s="164"/>
      <c r="I53" s="165"/>
    </row>
    <row r="54" spans="6:9" x14ac:dyDescent="0.2">
      <c r="F54" s="163"/>
      <c r="G54" s="164"/>
      <c r="H54" s="164"/>
      <c r="I54" s="165"/>
    </row>
    <row r="55" spans="6:9" x14ac:dyDescent="0.2">
      <c r="F55" s="163"/>
      <c r="G55" s="164"/>
      <c r="H55" s="164"/>
      <c r="I55" s="165"/>
    </row>
    <row r="56" spans="6:9" x14ac:dyDescent="0.2">
      <c r="F56" s="163"/>
      <c r="G56" s="164"/>
      <c r="H56" s="164"/>
      <c r="I56" s="165"/>
    </row>
    <row r="57" spans="6:9" x14ac:dyDescent="0.2">
      <c r="F57" s="163"/>
      <c r="G57" s="164"/>
      <c r="H57" s="164"/>
      <c r="I57" s="165"/>
    </row>
    <row r="58" spans="6:9" x14ac:dyDescent="0.2">
      <c r="F58" s="163"/>
      <c r="G58" s="164"/>
      <c r="H58" s="164"/>
      <c r="I58" s="165"/>
    </row>
    <row r="59" spans="6:9" x14ac:dyDescent="0.2">
      <c r="F59" s="163"/>
      <c r="G59" s="164"/>
      <c r="H59" s="164"/>
      <c r="I59" s="165"/>
    </row>
    <row r="60" spans="6:9" x14ac:dyDescent="0.2">
      <c r="F60" s="163"/>
      <c r="G60" s="164"/>
      <c r="H60" s="164"/>
      <c r="I60" s="165"/>
    </row>
    <row r="61" spans="6:9" x14ac:dyDescent="0.2">
      <c r="F61" s="163"/>
      <c r="G61" s="164"/>
      <c r="H61" s="164"/>
      <c r="I61" s="165"/>
    </row>
    <row r="62" spans="6:9" x14ac:dyDescent="0.2">
      <c r="F62" s="163"/>
      <c r="G62" s="164"/>
      <c r="H62" s="164"/>
      <c r="I62" s="165"/>
    </row>
    <row r="63" spans="6:9" x14ac:dyDescent="0.2">
      <c r="F63" s="163"/>
      <c r="G63" s="164"/>
      <c r="H63" s="164"/>
      <c r="I63" s="165"/>
    </row>
    <row r="64" spans="6:9" x14ac:dyDescent="0.2">
      <c r="F64" s="163"/>
      <c r="G64" s="164"/>
      <c r="H64" s="164"/>
      <c r="I64" s="165"/>
    </row>
    <row r="65" spans="6:9" x14ac:dyDescent="0.2">
      <c r="F65" s="163"/>
      <c r="G65" s="164"/>
      <c r="H65" s="164"/>
      <c r="I65" s="165"/>
    </row>
    <row r="66" spans="6:9" x14ac:dyDescent="0.2">
      <c r="F66" s="163"/>
      <c r="G66" s="164"/>
      <c r="H66" s="164"/>
      <c r="I66" s="165"/>
    </row>
    <row r="67" spans="6:9" x14ac:dyDescent="0.2">
      <c r="F67" s="163"/>
      <c r="G67" s="164"/>
      <c r="H67" s="164"/>
      <c r="I67" s="165"/>
    </row>
    <row r="68" spans="6:9" x14ac:dyDescent="0.2">
      <c r="F68" s="163"/>
      <c r="G68" s="164"/>
      <c r="H68" s="164"/>
      <c r="I68" s="165"/>
    </row>
    <row r="69" spans="6:9" x14ac:dyDescent="0.2">
      <c r="F69" s="163"/>
      <c r="G69" s="164"/>
      <c r="H69" s="164"/>
      <c r="I69" s="165"/>
    </row>
    <row r="70" spans="6:9" x14ac:dyDescent="0.2">
      <c r="F70" s="163"/>
      <c r="G70" s="164"/>
      <c r="H70" s="164"/>
      <c r="I70" s="165"/>
    </row>
    <row r="71" spans="6:9" x14ac:dyDescent="0.2">
      <c r="F71" s="163"/>
      <c r="G71" s="164"/>
      <c r="H71" s="164"/>
      <c r="I71" s="165"/>
    </row>
    <row r="72" spans="6:9" x14ac:dyDescent="0.2">
      <c r="F72" s="163"/>
      <c r="G72" s="164"/>
      <c r="H72" s="164"/>
      <c r="I72" s="165"/>
    </row>
    <row r="73" spans="6:9" x14ac:dyDescent="0.2">
      <c r="F73" s="163"/>
      <c r="G73" s="164"/>
      <c r="H73" s="164"/>
      <c r="I73" s="165"/>
    </row>
    <row r="74" spans="6:9" x14ac:dyDescent="0.2">
      <c r="F74" s="163"/>
      <c r="G74" s="164"/>
      <c r="H74" s="164"/>
      <c r="I74" s="165"/>
    </row>
    <row r="75" spans="6:9" x14ac:dyDescent="0.2">
      <c r="F75" s="163"/>
      <c r="G75" s="164"/>
      <c r="H75" s="164"/>
      <c r="I75" s="165"/>
    </row>
    <row r="76" spans="6:9" x14ac:dyDescent="0.2">
      <c r="F76" s="163"/>
      <c r="G76" s="164"/>
      <c r="H76" s="164"/>
      <c r="I76" s="165"/>
    </row>
    <row r="77" spans="6:9" x14ac:dyDescent="0.2">
      <c r="F77" s="163"/>
      <c r="G77" s="164"/>
      <c r="H77" s="164"/>
      <c r="I77" s="165"/>
    </row>
    <row r="78" spans="6:9" x14ac:dyDescent="0.2">
      <c r="F78" s="163"/>
      <c r="G78" s="164"/>
      <c r="H78" s="164"/>
      <c r="I78" s="165"/>
    </row>
    <row r="79" spans="6:9" x14ac:dyDescent="0.2">
      <c r="F79" s="163"/>
      <c r="G79" s="164"/>
      <c r="H79" s="164"/>
      <c r="I79" s="165"/>
    </row>
    <row r="80" spans="6:9" x14ac:dyDescent="0.2">
      <c r="F80" s="163"/>
      <c r="G80" s="164"/>
      <c r="H80" s="164"/>
      <c r="I80" s="165"/>
    </row>
    <row r="81" spans="6:9" x14ac:dyDescent="0.2">
      <c r="F81" s="163"/>
      <c r="G81" s="164"/>
      <c r="H81" s="164"/>
      <c r="I81" s="165"/>
    </row>
    <row r="82" spans="6:9" x14ac:dyDescent="0.2">
      <c r="F82" s="163"/>
      <c r="G82" s="164"/>
      <c r="H82" s="164"/>
      <c r="I82" s="165"/>
    </row>
    <row r="83" spans="6:9" x14ac:dyDescent="0.2">
      <c r="F83" s="163"/>
      <c r="G83" s="164"/>
      <c r="H83" s="164"/>
      <c r="I83" s="165"/>
    </row>
    <row r="84" spans="6:9" x14ac:dyDescent="0.2">
      <c r="F84" s="163"/>
      <c r="G84" s="164"/>
      <c r="H84" s="164"/>
      <c r="I84" s="165"/>
    </row>
  </sheetData>
  <mergeCells count="4">
    <mergeCell ref="A1:B1"/>
    <mergeCell ref="A2:B2"/>
    <mergeCell ref="G2:I2"/>
    <mergeCell ref="H33:I3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37"/>
  <sheetViews>
    <sheetView showGridLines="0" showZeros="0" zoomScaleNormal="100" workbookViewId="0">
      <selection activeCell="A64" sqref="A64:IV66"/>
    </sheetView>
  </sheetViews>
  <sheetFormatPr defaultRowHeight="12.75" x14ac:dyDescent="0.2"/>
  <cols>
    <col min="1" max="1" width="4.42578125" style="167" customWidth="1"/>
    <col min="2" max="2" width="11.5703125" style="167" customWidth="1"/>
    <col min="3" max="3" width="40.42578125" style="167" customWidth="1"/>
    <col min="4" max="4" width="5.5703125" style="167" customWidth="1"/>
    <col min="5" max="5" width="8.5703125" style="213" customWidth="1"/>
    <col min="6" max="6" width="9.85546875" style="167" customWidth="1"/>
    <col min="7" max="7" width="13.85546875" style="167" customWidth="1"/>
    <col min="8" max="11" width="9.140625" style="167"/>
    <col min="12" max="12" width="75.42578125" style="167" customWidth="1"/>
    <col min="13" max="13" width="45.28515625" style="167" customWidth="1"/>
    <col min="14" max="16384" width="9.140625" style="167"/>
  </cols>
  <sheetData>
    <row r="1" spans="1:104" ht="15.75" x14ac:dyDescent="0.25">
      <c r="A1" s="166" t="s">
        <v>76</v>
      </c>
      <c r="B1" s="166"/>
      <c r="C1" s="166"/>
      <c r="D1" s="166"/>
      <c r="E1" s="166"/>
      <c r="F1" s="166"/>
      <c r="G1" s="166"/>
    </row>
    <row r="2" spans="1:104" ht="14.25" customHeight="1" thickBot="1" x14ac:dyDescent="0.25">
      <c r="A2" s="168"/>
      <c r="B2" s="169"/>
      <c r="C2" s="170"/>
      <c r="D2" s="170"/>
      <c r="E2" s="171"/>
      <c r="F2" s="170"/>
      <c r="G2" s="170"/>
    </row>
    <row r="3" spans="1:104" ht="13.5" thickTop="1" x14ac:dyDescent="0.2">
      <c r="A3" s="108" t="s">
        <v>47</v>
      </c>
      <c r="B3" s="109"/>
      <c r="C3" s="110" t="str">
        <f>CONCATENATE(cislostavby," ",nazevstavby)</f>
        <v>16-021 Rekonstrukce SCZT pára x HV - SŠG Kudelova 6</v>
      </c>
      <c r="D3" s="172"/>
      <c r="E3" s="173" t="s">
        <v>63</v>
      </c>
      <c r="F3" s="174" t="str">
        <f>Rekapitulace!H1</f>
        <v>02</v>
      </c>
      <c r="G3" s="175"/>
    </row>
    <row r="4" spans="1:104" ht="13.5" thickBot="1" x14ac:dyDescent="0.25">
      <c r="A4" s="176" t="s">
        <v>49</v>
      </c>
      <c r="B4" s="117"/>
      <c r="C4" s="118" t="str">
        <f>CONCATENATE(cisloobjektu," ",nazevobjektu)</f>
        <v>SO 01 Technologická část</v>
      </c>
      <c r="D4" s="177"/>
      <c r="E4" s="178" t="str">
        <f>Rekapitulace!G2</f>
        <v>Stavební úpravy</v>
      </c>
      <c r="F4" s="179"/>
      <c r="G4" s="180"/>
    </row>
    <row r="5" spans="1:104" ht="13.5" thickTop="1" x14ac:dyDescent="0.2">
      <c r="A5" s="181"/>
      <c r="B5" s="168"/>
      <c r="C5" s="168"/>
      <c r="D5" s="168"/>
      <c r="E5" s="182"/>
      <c r="F5" s="168"/>
      <c r="G5" s="183"/>
    </row>
    <row r="6" spans="1:104" x14ac:dyDescent="0.2">
      <c r="A6" s="184" t="s">
        <v>64</v>
      </c>
      <c r="B6" s="185" t="s">
        <v>65</v>
      </c>
      <c r="C6" s="185" t="s">
        <v>66</v>
      </c>
      <c r="D6" s="185" t="s">
        <v>67</v>
      </c>
      <c r="E6" s="186" t="s">
        <v>68</v>
      </c>
      <c r="F6" s="185" t="s">
        <v>69</v>
      </c>
      <c r="G6" s="187" t="s">
        <v>70</v>
      </c>
    </row>
    <row r="7" spans="1:104" x14ac:dyDescent="0.2">
      <c r="A7" s="188" t="s">
        <v>71</v>
      </c>
      <c r="B7" s="189" t="s">
        <v>72</v>
      </c>
      <c r="C7" s="190" t="s">
        <v>73</v>
      </c>
      <c r="D7" s="191"/>
      <c r="E7" s="192"/>
      <c r="F7" s="192"/>
      <c r="G7" s="193"/>
      <c r="H7" s="194"/>
      <c r="I7" s="194"/>
      <c r="O7" s="195">
        <v>1</v>
      </c>
    </row>
    <row r="8" spans="1:104" x14ac:dyDescent="0.2">
      <c r="A8" s="196">
        <v>1</v>
      </c>
      <c r="B8" s="197" t="s">
        <v>83</v>
      </c>
      <c r="C8" s="198" t="s">
        <v>84</v>
      </c>
      <c r="D8" s="199" t="s">
        <v>85</v>
      </c>
      <c r="E8" s="200">
        <v>0.2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x14ac:dyDescent="0.2">
      <c r="A9" s="203"/>
      <c r="B9" s="204" t="s">
        <v>74</v>
      </c>
      <c r="C9" s="205" t="str">
        <f>CONCATENATE(B7," ",C7)</f>
        <v>1 Zemní práce</v>
      </c>
      <c r="D9" s="206"/>
      <c r="E9" s="207"/>
      <c r="F9" s="208"/>
      <c r="G9" s="209">
        <f>SUM(G7:G8)</f>
        <v>0</v>
      </c>
      <c r="O9" s="195">
        <v>4</v>
      </c>
      <c r="BA9" s="210">
        <f>SUM(BA7:BA8)</f>
        <v>0</v>
      </c>
      <c r="BB9" s="210">
        <f>SUM(BB7:BB8)</f>
        <v>0</v>
      </c>
      <c r="BC9" s="210">
        <f>SUM(BC7:BC8)</f>
        <v>0</v>
      </c>
      <c r="BD9" s="210">
        <f>SUM(BD7:BD8)</f>
        <v>0</v>
      </c>
      <c r="BE9" s="210">
        <f>SUM(BE7:BE8)</f>
        <v>0</v>
      </c>
    </row>
    <row r="10" spans="1:104" x14ac:dyDescent="0.2">
      <c r="A10" s="188" t="s">
        <v>71</v>
      </c>
      <c r="B10" s="189" t="s">
        <v>86</v>
      </c>
      <c r="C10" s="190" t="s">
        <v>87</v>
      </c>
      <c r="D10" s="191"/>
      <c r="E10" s="192"/>
      <c r="F10" s="192"/>
      <c r="G10" s="193"/>
      <c r="H10" s="194"/>
      <c r="I10" s="194"/>
      <c r="O10" s="195">
        <v>1</v>
      </c>
    </row>
    <row r="11" spans="1:104" x14ac:dyDescent="0.2">
      <c r="A11" s="196">
        <v>2</v>
      </c>
      <c r="B11" s="197" t="s">
        <v>88</v>
      </c>
      <c r="C11" s="198" t="s">
        <v>89</v>
      </c>
      <c r="D11" s="199" t="s">
        <v>90</v>
      </c>
      <c r="E11" s="200">
        <v>1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1.0672900000000001</v>
      </c>
    </row>
    <row r="12" spans="1:104" x14ac:dyDescent="0.2">
      <c r="A12" s="203"/>
      <c r="B12" s="204" t="s">
        <v>74</v>
      </c>
      <c r="C12" s="205" t="str">
        <f>CONCATENATE(B10," ",C10)</f>
        <v>38 Kompletní konstrukce</v>
      </c>
      <c r="D12" s="206"/>
      <c r="E12" s="207"/>
      <c r="F12" s="208"/>
      <c r="G12" s="209">
        <f>SUM(G10:G11)</f>
        <v>0</v>
      </c>
      <c r="O12" s="195">
        <v>4</v>
      </c>
      <c r="BA12" s="210">
        <f>SUM(BA10:BA11)</f>
        <v>0</v>
      </c>
      <c r="BB12" s="210">
        <f>SUM(BB10:BB11)</f>
        <v>0</v>
      </c>
      <c r="BC12" s="210">
        <f>SUM(BC10:BC11)</f>
        <v>0</v>
      </c>
      <c r="BD12" s="210">
        <f>SUM(BD10:BD11)</f>
        <v>0</v>
      </c>
      <c r="BE12" s="210">
        <f>SUM(BE10:BE11)</f>
        <v>0</v>
      </c>
    </row>
    <row r="13" spans="1:104" x14ac:dyDescent="0.2">
      <c r="A13" s="188" t="s">
        <v>71</v>
      </c>
      <c r="B13" s="189" t="s">
        <v>91</v>
      </c>
      <c r="C13" s="190" t="s">
        <v>92</v>
      </c>
      <c r="D13" s="191"/>
      <c r="E13" s="192"/>
      <c r="F13" s="192"/>
      <c r="G13" s="193"/>
      <c r="H13" s="194"/>
      <c r="I13" s="194"/>
      <c r="O13" s="195">
        <v>1</v>
      </c>
    </row>
    <row r="14" spans="1:104" x14ac:dyDescent="0.2">
      <c r="A14" s="196">
        <v>3</v>
      </c>
      <c r="B14" s="197" t="s">
        <v>93</v>
      </c>
      <c r="C14" s="198" t="s">
        <v>94</v>
      </c>
      <c r="D14" s="199" t="s">
        <v>85</v>
      </c>
      <c r="E14" s="200">
        <v>0.88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1.333E-2</v>
      </c>
    </row>
    <row r="15" spans="1:104" x14ac:dyDescent="0.2">
      <c r="A15" s="196">
        <v>4</v>
      </c>
      <c r="B15" s="197" t="s">
        <v>95</v>
      </c>
      <c r="C15" s="198" t="s">
        <v>96</v>
      </c>
      <c r="D15" s="199" t="s">
        <v>85</v>
      </c>
      <c r="E15" s="200">
        <v>0.5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0</v>
      </c>
      <c r="AC15" s="167">
        <v>0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0</v>
      </c>
      <c r="CZ15" s="167">
        <v>3.8999999999999999E-4</v>
      </c>
    </row>
    <row r="16" spans="1:104" x14ac:dyDescent="0.2">
      <c r="A16" s="203"/>
      <c r="B16" s="204" t="s">
        <v>74</v>
      </c>
      <c r="C16" s="205" t="str">
        <f>CONCATENATE(B13," ",C13)</f>
        <v>6 Úpravy povrchu, podlahy</v>
      </c>
      <c r="D16" s="206"/>
      <c r="E16" s="207"/>
      <c r="F16" s="208"/>
      <c r="G16" s="209">
        <f>SUM(G13:G15)</f>
        <v>0</v>
      </c>
      <c r="O16" s="195">
        <v>4</v>
      </c>
      <c r="BA16" s="210">
        <f>SUM(BA13:BA15)</f>
        <v>0</v>
      </c>
      <c r="BB16" s="210">
        <f>SUM(BB13:BB15)</f>
        <v>0</v>
      </c>
      <c r="BC16" s="210">
        <f>SUM(BC13:BC15)</f>
        <v>0</v>
      </c>
      <c r="BD16" s="210">
        <f>SUM(BD13:BD15)</f>
        <v>0</v>
      </c>
      <c r="BE16" s="210">
        <f>SUM(BE13:BE15)</f>
        <v>0</v>
      </c>
    </row>
    <row r="17" spans="1:104" x14ac:dyDescent="0.2">
      <c r="A17" s="188" t="s">
        <v>71</v>
      </c>
      <c r="B17" s="189" t="s">
        <v>97</v>
      </c>
      <c r="C17" s="190" t="s">
        <v>98</v>
      </c>
      <c r="D17" s="191"/>
      <c r="E17" s="192"/>
      <c r="F17" s="192"/>
      <c r="G17" s="193"/>
      <c r="H17" s="194"/>
      <c r="I17" s="194"/>
      <c r="O17" s="195">
        <v>1</v>
      </c>
    </row>
    <row r="18" spans="1:104" x14ac:dyDescent="0.2">
      <c r="A18" s="196">
        <v>5</v>
      </c>
      <c r="B18" s="197" t="s">
        <v>99</v>
      </c>
      <c r="C18" s="198" t="s">
        <v>100</v>
      </c>
      <c r="D18" s="199" t="s">
        <v>85</v>
      </c>
      <c r="E18" s="200">
        <v>1.29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1</v>
      </c>
      <c r="CZ18" s="167">
        <v>0</v>
      </c>
    </row>
    <row r="19" spans="1:104" x14ac:dyDescent="0.2">
      <c r="A19" s="196">
        <v>6</v>
      </c>
      <c r="B19" s="197" t="s">
        <v>101</v>
      </c>
      <c r="C19" s="198" t="s">
        <v>102</v>
      </c>
      <c r="D19" s="199" t="s">
        <v>103</v>
      </c>
      <c r="E19" s="200">
        <v>0.03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1</v>
      </c>
      <c r="CZ19" s="167">
        <v>1.95224</v>
      </c>
    </row>
    <row r="20" spans="1:104" x14ac:dyDescent="0.2">
      <c r="A20" s="196">
        <v>7</v>
      </c>
      <c r="B20" s="197" t="s">
        <v>104</v>
      </c>
      <c r="C20" s="198" t="s">
        <v>105</v>
      </c>
      <c r="D20" s="199" t="s">
        <v>103</v>
      </c>
      <c r="E20" s="200">
        <v>0.7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1.0908100000000001</v>
      </c>
    </row>
    <row r="21" spans="1:104" x14ac:dyDescent="0.2">
      <c r="A21" s="196">
        <v>8</v>
      </c>
      <c r="B21" s="197" t="s">
        <v>106</v>
      </c>
      <c r="C21" s="198" t="s">
        <v>107</v>
      </c>
      <c r="D21" s="199" t="s">
        <v>85</v>
      </c>
      <c r="E21" s="200">
        <v>0.5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7.3699999999999998E-3</v>
      </c>
    </row>
    <row r="22" spans="1:104" ht="22.5" x14ac:dyDescent="0.2">
      <c r="A22" s="196">
        <v>9</v>
      </c>
      <c r="B22" s="197" t="s">
        <v>108</v>
      </c>
      <c r="C22" s="198" t="s">
        <v>109</v>
      </c>
      <c r="D22" s="199" t="s">
        <v>85</v>
      </c>
      <c r="E22" s="200">
        <v>5.17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0</v>
      </c>
      <c r="AC22" s="167">
        <v>0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0</v>
      </c>
      <c r="CZ22" s="167">
        <v>1.6799999999999999E-2</v>
      </c>
    </row>
    <row r="23" spans="1:104" x14ac:dyDescent="0.2">
      <c r="A23" s="196">
        <v>10</v>
      </c>
      <c r="B23" s="197" t="s">
        <v>110</v>
      </c>
      <c r="C23" s="198" t="s">
        <v>111</v>
      </c>
      <c r="D23" s="199" t="s">
        <v>90</v>
      </c>
      <c r="E23" s="200">
        <v>2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1.374E-2</v>
      </c>
    </row>
    <row r="24" spans="1:104" ht="22.5" x14ac:dyDescent="0.2">
      <c r="A24" s="196">
        <v>11</v>
      </c>
      <c r="B24" s="197" t="s">
        <v>112</v>
      </c>
      <c r="C24" s="198" t="s">
        <v>113</v>
      </c>
      <c r="D24" s="199" t="s">
        <v>85</v>
      </c>
      <c r="E24" s="200">
        <v>1.6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</v>
      </c>
    </row>
    <row r="25" spans="1:104" x14ac:dyDescent="0.2">
      <c r="A25" s="203"/>
      <c r="B25" s="204" t="s">
        <v>74</v>
      </c>
      <c r="C25" s="205" t="str">
        <f>CONCATENATE(B17," ",C17)</f>
        <v>61 Upravy povrchů vnitřní</v>
      </c>
      <c r="D25" s="206"/>
      <c r="E25" s="207"/>
      <c r="F25" s="208"/>
      <c r="G25" s="209">
        <f>SUM(G17:G24)</f>
        <v>0</v>
      </c>
      <c r="O25" s="195">
        <v>4</v>
      </c>
      <c r="BA25" s="210">
        <f>SUM(BA17:BA24)</f>
        <v>0</v>
      </c>
      <c r="BB25" s="210">
        <f>SUM(BB17:BB24)</f>
        <v>0</v>
      </c>
      <c r="BC25" s="210">
        <f>SUM(BC17:BC24)</f>
        <v>0</v>
      </c>
      <c r="BD25" s="210">
        <f>SUM(BD17:BD24)</f>
        <v>0</v>
      </c>
      <c r="BE25" s="210">
        <f>SUM(BE17:BE24)</f>
        <v>0</v>
      </c>
    </row>
    <row r="26" spans="1:104" x14ac:dyDescent="0.2">
      <c r="A26" s="188" t="s">
        <v>71</v>
      </c>
      <c r="B26" s="189" t="s">
        <v>114</v>
      </c>
      <c r="C26" s="190" t="s">
        <v>115</v>
      </c>
      <c r="D26" s="191"/>
      <c r="E26" s="192"/>
      <c r="F26" s="192"/>
      <c r="G26" s="193"/>
      <c r="H26" s="194"/>
      <c r="I26" s="194"/>
      <c r="O26" s="195">
        <v>1</v>
      </c>
    </row>
    <row r="27" spans="1:104" x14ac:dyDescent="0.2">
      <c r="A27" s="196">
        <v>12</v>
      </c>
      <c r="B27" s="197" t="s">
        <v>116</v>
      </c>
      <c r="C27" s="198" t="s">
        <v>117</v>
      </c>
      <c r="D27" s="199" t="s">
        <v>85</v>
      </c>
      <c r="E27" s="200">
        <v>0.75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1.6820000000000002E-2</v>
      </c>
    </row>
    <row r="28" spans="1:104" x14ac:dyDescent="0.2">
      <c r="A28" s="203"/>
      <c r="B28" s="204" t="s">
        <v>74</v>
      </c>
      <c r="C28" s="205" t="str">
        <f>CONCATENATE(B26," ",C26)</f>
        <v>62 Úpravy povrchů vnější</v>
      </c>
      <c r="D28" s="206"/>
      <c r="E28" s="207"/>
      <c r="F28" s="208"/>
      <c r="G28" s="209">
        <f>SUM(G26:G27)</f>
        <v>0</v>
      </c>
      <c r="O28" s="195">
        <v>4</v>
      </c>
      <c r="BA28" s="210">
        <f>SUM(BA26:BA27)</f>
        <v>0</v>
      </c>
      <c r="BB28" s="210">
        <f>SUM(BB26:BB27)</f>
        <v>0</v>
      </c>
      <c r="BC28" s="210">
        <f>SUM(BC26:BC27)</f>
        <v>0</v>
      </c>
      <c r="BD28" s="210">
        <f>SUM(BD26:BD27)</f>
        <v>0</v>
      </c>
      <c r="BE28" s="210">
        <f>SUM(BE26:BE27)</f>
        <v>0</v>
      </c>
    </row>
    <row r="29" spans="1:104" x14ac:dyDescent="0.2">
      <c r="A29" s="188" t="s">
        <v>71</v>
      </c>
      <c r="B29" s="189" t="s">
        <v>118</v>
      </c>
      <c r="C29" s="190" t="s">
        <v>119</v>
      </c>
      <c r="D29" s="191"/>
      <c r="E29" s="192"/>
      <c r="F29" s="192"/>
      <c r="G29" s="193"/>
      <c r="H29" s="194"/>
      <c r="I29" s="194"/>
      <c r="O29" s="195">
        <v>1</v>
      </c>
    </row>
    <row r="30" spans="1:104" ht="22.5" x14ac:dyDescent="0.2">
      <c r="A30" s="196">
        <v>13</v>
      </c>
      <c r="B30" s="197" t="s">
        <v>120</v>
      </c>
      <c r="C30" s="198" t="s">
        <v>121</v>
      </c>
      <c r="D30" s="199" t="s">
        <v>90</v>
      </c>
      <c r="E30" s="200">
        <v>1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6.8320000000000006E-2</v>
      </c>
    </row>
    <row r="31" spans="1:104" x14ac:dyDescent="0.2">
      <c r="A31" s="203"/>
      <c r="B31" s="204" t="s">
        <v>74</v>
      </c>
      <c r="C31" s="205" t="str">
        <f>CONCATENATE(B29," ",C29)</f>
        <v>64 Výplně otvorů</v>
      </c>
      <c r="D31" s="206"/>
      <c r="E31" s="207"/>
      <c r="F31" s="208"/>
      <c r="G31" s="209">
        <f>SUM(G29:G30)</f>
        <v>0</v>
      </c>
      <c r="O31" s="195">
        <v>4</v>
      </c>
      <c r="BA31" s="210">
        <f>SUM(BA29:BA30)</f>
        <v>0</v>
      </c>
      <c r="BB31" s="210">
        <f>SUM(BB29:BB30)</f>
        <v>0</v>
      </c>
      <c r="BC31" s="210">
        <f>SUM(BC29:BC30)</f>
        <v>0</v>
      </c>
      <c r="BD31" s="210">
        <f>SUM(BD29:BD30)</f>
        <v>0</v>
      </c>
      <c r="BE31" s="210">
        <f>SUM(BE29:BE30)</f>
        <v>0</v>
      </c>
    </row>
    <row r="32" spans="1:104" x14ac:dyDescent="0.2">
      <c r="A32" s="188" t="s">
        <v>71</v>
      </c>
      <c r="B32" s="189" t="s">
        <v>122</v>
      </c>
      <c r="C32" s="190" t="s">
        <v>123</v>
      </c>
      <c r="D32" s="191"/>
      <c r="E32" s="192"/>
      <c r="F32" s="192"/>
      <c r="G32" s="193"/>
      <c r="H32" s="194"/>
      <c r="I32" s="194"/>
      <c r="O32" s="195">
        <v>1</v>
      </c>
    </row>
    <row r="33" spans="1:104" ht="22.5" x14ac:dyDescent="0.2">
      <c r="A33" s="196">
        <v>14</v>
      </c>
      <c r="B33" s="197" t="s">
        <v>124</v>
      </c>
      <c r="C33" s="198" t="s">
        <v>125</v>
      </c>
      <c r="D33" s="199" t="s">
        <v>103</v>
      </c>
      <c r="E33" s="200">
        <v>0.18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</v>
      </c>
    </row>
    <row r="34" spans="1:104" x14ac:dyDescent="0.2">
      <c r="A34" s="203"/>
      <c r="B34" s="204" t="s">
        <v>74</v>
      </c>
      <c r="C34" s="205" t="str">
        <f>CONCATENATE(B32," ",C32)</f>
        <v>96 Bourání konstrukcí</v>
      </c>
      <c r="D34" s="206"/>
      <c r="E34" s="207"/>
      <c r="F34" s="208"/>
      <c r="G34" s="209">
        <f>SUM(G32:G33)</f>
        <v>0</v>
      </c>
      <c r="O34" s="195">
        <v>4</v>
      </c>
      <c r="BA34" s="210">
        <f>SUM(BA32:BA33)</f>
        <v>0</v>
      </c>
      <c r="BB34" s="210">
        <f>SUM(BB32:BB33)</f>
        <v>0</v>
      </c>
      <c r="BC34" s="210">
        <f>SUM(BC32:BC33)</f>
        <v>0</v>
      </c>
      <c r="BD34" s="210">
        <f>SUM(BD32:BD33)</f>
        <v>0</v>
      </c>
      <c r="BE34" s="210">
        <f>SUM(BE32:BE33)</f>
        <v>0</v>
      </c>
    </row>
    <row r="35" spans="1:104" x14ac:dyDescent="0.2">
      <c r="A35" s="188" t="s">
        <v>71</v>
      </c>
      <c r="B35" s="189" t="s">
        <v>126</v>
      </c>
      <c r="C35" s="190" t="s">
        <v>127</v>
      </c>
      <c r="D35" s="191"/>
      <c r="E35" s="192"/>
      <c r="F35" s="192"/>
      <c r="G35" s="193"/>
      <c r="H35" s="194"/>
      <c r="I35" s="194"/>
      <c r="O35" s="195">
        <v>1</v>
      </c>
    </row>
    <row r="36" spans="1:104" x14ac:dyDescent="0.2">
      <c r="A36" s="196">
        <v>15</v>
      </c>
      <c r="B36" s="197" t="s">
        <v>128</v>
      </c>
      <c r="C36" s="198" t="s">
        <v>129</v>
      </c>
      <c r="D36" s="199" t="s">
        <v>103</v>
      </c>
      <c r="E36" s="200">
        <v>0.75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1</v>
      </c>
      <c r="AC36" s="167">
        <v>1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1</v>
      </c>
      <c r="CZ36" s="167">
        <v>1.82E-3</v>
      </c>
    </row>
    <row r="37" spans="1:104" x14ac:dyDescent="0.2">
      <c r="A37" s="203"/>
      <c r="B37" s="204" t="s">
        <v>74</v>
      </c>
      <c r="C37" s="205" t="str">
        <f>CONCATENATE(B35," ",C35)</f>
        <v>97 Prorážení otvorů</v>
      </c>
      <c r="D37" s="206"/>
      <c r="E37" s="207"/>
      <c r="F37" s="208"/>
      <c r="G37" s="209">
        <f>SUM(G35:G36)</f>
        <v>0</v>
      </c>
      <c r="O37" s="195">
        <v>4</v>
      </c>
      <c r="BA37" s="210">
        <f>SUM(BA35:BA36)</f>
        <v>0</v>
      </c>
      <c r="BB37" s="210">
        <f>SUM(BB35:BB36)</f>
        <v>0</v>
      </c>
      <c r="BC37" s="210">
        <f>SUM(BC35:BC36)</f>
        <v>0</v>
      </c>
      <c r="BD37" s="210">
        <f>SUM(BD35:BD36)</f>
        <v>0</v>
      </c>
      <c r="BE37" s="210">
        <f>SUM(BE35:BE36)</f>
        <v>0</v>
      </c>
    </row>
    <row r="38" spans="1:104" x14ac:dyDescent="0.2">
      <c r="A38" s="188" t="s">
        <v>71</v>
      </c>
      <c r="B38" s="189" t="s">
        <v>130</v>
      </c>
      <c r="C38" s="190" t="s">
        <v>131</v>
      </c>
      <c r="D38" s="191"/>
      <c r="E38" s="192"/>
      <c r="F38" s="192"/>
      <c r="G38" s="193"/>
      <c r="H38" s="194"/>
      <c r="I38" s="194"/>
      <c r="O38" s="195">
        <v>1</v>
      </c>
    </row>
    <row r="39" spans="1:104" x14ac:dyDescent="0.2">
      <c r="A39" s="196">
        <v>16</v>
      </c>
      <c r="B39" s="197" t="s">
        <v>132</v>
      </c>
      <c r="C39" s="198" t="s">
        <v>133</v>
      </c>
      <c r="D39" s="199" t="s">
        <v>134</v>
      </c>
      <c r="E39" s="200">
        <v>2.1016705999999998</v>
      </c>
      <c r="F39" s="200">
        <v>0</v>
      </c>
      <c r="G39" s="201">
        <f>E39*F39</f>
        <v>0</v>
      </c>
      <c r="O39" s="195">
        <v>2</v>
      </c>
      <c r="AA39" s="167">
        <v>7</v>
      </c>
      <c r="AB39" s="167">
        <v>1</v>
      </c>
      <c r="AC39" s="167">
        <v>2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7</v>
      </c>
      <c r="CB39" s="202">
        <v>1</v>
      </c>
      <c r="CZ39" s="167">
        <v>0</v>
      </c>
    </row>
    <row r="40" spans="1:104" x14ac:dyDescent="0.2">
      <c r="A40" s="203"/>
      <c r="B40" s="204" t="s">
        <v>74</v>
      </c>
      <c r="C40" s="205" t="str">
        <f>CONCATENATE(B38," ",C38)</f>
        <v>99 Staveništní přesun hmot</v>
      </c>
      <c r="D40" s="206"/>
      <c r="E40" s="207"/>
      <c r="F40" s="208"/>
      <c r="G40" s="209">
        <f>SUM(G38:G39)</f>
        <v>0</v>
      </c>
      <c r="O40" s="195">
        <v>4</v>
      </c>
      <c r="BA40" s="210">
        <f>SUM(BA38:BA39)</f>
        <v>0</v>
      </c>
      <c r="BB40" s="210">
        <f>SUM(BB38:BB39)</f>
        <v>0</v>
      </c>
      <c r="BC40" s="210">
        <f>SUM(BC38:BC39)</f>
        <v>0</v>
      </c>
      <c r="BD40" s="210">
        <f>SUM(BD38:BD39)</f>
        <v>0</v>
      </c>
      <c r="BE40" s="210">
        <f>SUM(BE38:BE39)</f>
        <v>0</v>
      </c>
    </row>
    <row r="41" spans="1:104" x14ac:dyDescent="0.2">
      <c r="A41" s="188" t="s">
        <v>71</v>
      </c>
      <c r="B41" s="189" t="s">
        <v>135</v>
      </c>
      <c r="C41" s="190" t="s">
        <v>136</v>
      </c>
      <c r="D41" s="191"/>
      <c r="E41" s="192"/>
      <c r="F41" s="192"/>
      <c r="G41" s="193"/>
      <c r="H41" s="194"/>
      <c r="I41" s="194"/>
      <c r="O41" s="195">
        <v>1</v>
      </c>
    </row>
    <row r="42" spans="1:104" x14ac:dyDescent="0.2">
      <c r="A42" s="196">
        <v>17</v>
      </c>
      <c r="B42" s="197" t="s">
        <v>137</v>
      </c>
      <c r="C42" s="198" t="s">
        <v>138</v>
      </c>
      <c r="D42" s="199" t="s">
        <v>85</v>
      </c>
      <c r="E42" s="200">
        <v>0.18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7</v>
      </c>
      <c r="AC42" s="167">
        <v>7</v>
      </c>
      <c r="AZ42" s="167">
        <v>2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7</v>
      </c>
      <c r="CZ42" s="167">
        <v>0</v>
      </c>
    </row>
    <row r="43" spans="1:104" x14ac:dyDescent="0.2">
      <c r="A43" s="196">
        <v>18</v>
      </c>
      <c r="B43" s="197" t="s">
        <v>139</v>
      </c>
      <c r="C43" s="198" t="s">
        <v>140</v>
      </c>
      <c r="D43" s="199" t="s">
        <v>85</v>
      </c>
      <c r="E43" s="200">
        <v>0.88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7</v>
      </c>
      <c r="AC43" s="167">
        <v>7</v>
      </c>
      <c r="AZ43" s="167">
        <v>2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7</v>
      </c>
      <c r="CZ43" s="167">
        <v>3.6800000000000001E-3</v>
      </c>
    </row>
    <row r="44" spans="1:104" x14ac:dyDescent="0.2">
      <c r="A44" s="196">
        <v>19</v>
      </c>
      <c r="B44" s="197" t="s">
        <v>141</v>
      </c>
      <c r="C44" s="198" t="s">
        <v>142</v>
      </c>
      <c r="D44" s="199" t="s">
        <v>134</v>
      </c>
      <c r="E44" s="200">
        <v>3.2383999999999998E-3</v>
      </c>
      <c r="F44" s="200">
        <v>0</v>
      </c>
      <c r="G44" s="201">
        <f>E44*F44</f>
        <v>0</v>
      </c>
      <c r="O44" s="195">
        <v>2</v>
      </c>
      <c r="AA44" s="167">
        <v>7</v>
      </c>
      <c r="AB44" s="167">
        <v>1001</v>
      </c>
      <c r="AC44" s="167">
        <v>5</v>
      </c>
      <c r="AZ44" s="167">
        <v>2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7</v>
      </c>
      <c r="CB44" s="202">
        <v>1001</v>
      </c>
      <c r="CZ44" s="167">
        <v>0</v>
      </c>
    </row>
    <row r="45" spans="1:104" x14ac:dyDescent="0.2">
      <c r="A45" s="203"/>
      <c r="B45" s="204" t="s">
        <v>74</v>
      </c>
      <c r="C45" s="205" t="str">
        <f>CONCATENATE(B41," ",C41)</f>
        <v>711 Izolace proti vodě</v>
      </c>
      <c r="D45" s="206"/>
      <c r="E45" s="207"/>
      <c r="F45" s="208"/>
      <c r="G45" s="209">
        <f>SUM(G41:G44)</f>
        <v>0</v>
      </c>
      <c r="O45" s="195">
        <v>4</v>
      </c>
      <c r="BA45" s="210">
        <f>SUM(BA41:BA44)</f>
        <v>0</v>
      </c>
      <c r="BB45" s="210">
        <f>SUM(BB41:BB44)</f>
        <v>0</v>
      </c>
      <c r="BC45" s="210">
        <f>SUM(BC41:BC44)</f>
        <v>0</v>
      </c>
      <c r="BD45" s="210">
        <f>SUM(BD41:BD44)</f>
        <v>0</v>
      </c>
      <c r="BE45" s="210">
        <f>SUM(BE41:BE44)</f>
        <v>0</v>
      </c>
    </row>
    <row r="46" spans="1:104" x14ac:dyDescent="0.2">
      <c r="A46" s="188" t="s">
        <v>71</v>
      </c>
      <c r="B46" s="189" t="s">
        <v>143</v>
      </c>
      <c r="C46" s="190" t="s">
        <v>144</v>
      </c>
      <c r="D46" s="191"/>
      <c r="E46" s="192"/>
      <c r="F46" s="192"/>
      <c r="G46" s="193"/>
      <c r="H46" s="194"/>
      <c r="I46" s="194"/>
      <c r="O46" s="195">
        <v>1</v>
      </c>
    </row>
    <row r="47" spans="1:104" x14ac:dyDescent="0.2">
      <c r="A47" s="196">
        <v>20</v>
      </c>
      <c r="B47" s="197" t="s">
        <v>145</v>
      </c>
      <c r="C47" s="198" t="s">
        <v>146</v>
      </c>
      <c r="D47" s="199" t="s">
        <v>90</v>
      </c>
      <c r="E47" s="200">
        <v>2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7</v>
      </c>
      <c r="AC47" s="167">
        <v>7</v>
      </c>
      <c r="AZ47" s="167">
        <v>2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7</v>
      </c>
      <c r="CZ47" s="167">
        <v>0</v>
      </c>
    </row>
    <row r="48" spans="1:104" x14ac:dyDescent="0.2">
      <c r="A48" s="196">
        <v>21</v>
      </c>
      <c r="B48" s="197" t="s">
        <v>147</v>
      </c>
      <c r="C48" s="198" t="s">
        <v>148</v>
      </c>
      <c r="D48" s="199" t="s">
        <v>90</v>
      </c>
      <c r="E48" s="200">
        <v>1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7</v>
      </c>
      <c r="AC48" s="167">
        <v>7</v>
      </c>
      <c r="AZ48" s="167">
        <v>2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7</v>
      </c>
      <c r="CZ48" s="167">
        <v>0</v>
      </c>
    </row>
    <row r="49" spans="1:104" x14ac:dyDescent="0.2">
      <c r="A49" s="196">
        <v>22</v>
      </c>
      <c r="B49" s="197" t="s">
        <v>149</v>
      </c>
      <c r="C49" s="198" t="s">
        <v>150</v>
      </c>
      <c r="D49" s="199" t="s">
        <v>85</v>
      </c>
      <c r="E49" s="200">
        <v>2.2799999999999998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7</v>
      </c>
      <c r="AC49" s="167">
        <v>7</v>
      </c>
      <c r="AZ49" s="167">
        <v>2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7</v>
      </c>
      <c r="CZ49" s="167">
        <v>0</v>
      </c>
    </row>
    <row r="50" spans="1:104" x14ac:dyDescent="0.2">
      <c r="A50" s="196">
        <v>23</v>
      </c>
      <c r="B50" s="197" t="s">
        <v>151</v>
      </c>
      <c r="C50" s="198" t="s">
        <v>152</v>
      </c>
      <c r="D50" s="199" t="s">
        <v>134</v>
      </c>
      <c r="E50" s="200">
        <v>0</v>
      </c>
      <c r="F50" s="200">
        <v>0</v>
      </c>
      <c r="G50" s="201">
        <f>E50*F50</f>
        <v>0</v>
      </c>
      <c r="O50" s="195">
        <v>2</v>
      </c>
      <c r="AA50" s="167">
        <v>7</v>
      </c>
      <c r="AB50" s="167">
        <v>1001</v>
      </c>
      <c r="AC50" s="167">
        <v>5</v>
      </c>
      <c r="AZ50" s="167">
        <v>2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7</v>
      </c>
      <c r="CB50" s="202">
        <v>1001</v>
      </c>
      <c r="CZ50" s="167">
        <v>0</v>
      </c>
    </row>
    <row r="51" spans="1:104" x14ac:dyDescent="0.2">
      <c r="A51" s="203"/>
      <c r="B51" s="204" t="s">
        <v>74</v>
      </c>
      <c r="C51" s="205" t="str">
        <f>CONCATENATE(B46," ",C46)</f>
        <v>766 Konstrukce truhlářské</v>
      </c>
      <c r="D51" s="206"/>
      <c r="E51" s="207"/>
      <c r="F51" s="208"/>
      <c r="G51" s="209">
        <f>SUM(G46:G50)</f>
        <v>0</v>
      </c>
      <c r="O51" s="195">
        <v>4</v>
      </c>
      <c r="BA51" s="210">
        <f>SUM(BA46:BA50)</f>
        <v>0</v>
      </c>
      <c r="BB51" s="210">
        <f>SUM(BB46:BB50)</f>
        <v>0</v>
      </c>
      <c r="BC51" s="210">
        <f>SUM(BC46:BC50)</f>
        <v>0</v>
      </c>
      <c r="BD51" s="210">
        <f>SUM(BD46:BD50)</f>
        <v>0</v>
      </c>
      <c r="BE51" s="210">
        <f>SUM(BE46:BE50)</f>
        <v>0</v>
      </c>
    </row>
    <row r="52" spans="1:104" x14ac:dyDescent="0.2">
      <c r="A52" s="188" t="s">
        <v>71</v>
      </c>
      <c r="B52" s="189" t="s">
        <v>153</v>
      </c>
      <c r="C52" s="190" t="s">
        <v>154</v>
      </c>
      <c r="D52" s="191"/>
      <c r="E52" s="192"/>
      <c r="F52" s="192"/>
      <c r="G52" s="193"/>
      <c r="H52" s="194"/>
      <c r="I52" s="194"/>
      <c r="O52" s="195">
        <v>1</v>
      </c>
    </row>
    <row r="53" spans="1:104" x14ac:dyDescent="0.2">
      <c r="A53" s="196">
        <v>24</v>
      </c>
      <c r="B53" s="197" t="s">
        <v>155</v>
      </c>
      <c r="C53" s="198" t="s">
        <v>156</v>
      </c>
      <c r="D53" s="199" t="s">
        <v>90</v>
      </c>
      <c r="E53" s="200">
        <v>1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7</v>
      </c>
      <c r="AC53" s="167">
        <v>7</v>
      </c>
      <c r="AZ53" s="167">
        <v>2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7</v>
      </c>
      <c r="CZ53" s="167">
        <v>0</v>
      </c>
    </row>
    <row r="54" spans="1:104" x14ac:dyDescent="0.2">
      <c r="A54" s="196">
        <v>25</v>
      </c>
      <c r="B54" s="197" t="s">
        <v>157</v>
      </c>
      <c r="C54" s="198" t="s">
        <v>158</v>
      </c>
      <c r="D54" s="199" t="s">
        <v>90</v>
      </c>
      <c r="E54" s="200">
        <v>1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7</v>
      </c>
      <c r="AC54" s="167">
        <v>7</v>
      </c>
      <c r="AZ54" s="167">
        <v>2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7</v>
      </c>
      <c r="CZ54" s="167">
        <v>7.3999999999999999E-4</v>
      </c>
    </row>
    <row r="55" spans="1:104" ht="22.5" x14ac:dyDescent="0.2">
      <c r="A55" s="196">
        <v>26</v>
      </c>
      <c r="B55" s="197" t="s">
        <v>159</v>
      </c>
      <c r="C55" s="198" t="s">
        <v>160</v>
      </c>
      <c r="D55" s="199" t="s">
        <v>90</v>
      </c>
      <c r="E55" s="200">
        <v>1</v>
      </c>
      <c r="F55" s="200">
        <v>0</v>
      </c>
      <c r="G55" s="201">
        <f>E55*F55</f>
        <v>0</v>
      </c>
      <c r="O55" s="195">
        <v>2</v>
      </c>
      <c r="AA55" s="167">
        <v>3</v>
      </c>
      <c r="AB55" s="167">
        <v>7</v>
      </c>
      <c r="AC55" s="167">
        <v>55340981</v>
      </c>
      <c r="AZ55" s="167">
        <v>2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3</v>
      </c>
      <c r="CB55" s="202">
        <v>7</v>
      </c>
      <c r="CZ55" s="167">
        <v>3.8699999999999998E-2</v>
      </c>
    </row>
    <row r="56" spans="1:104" x14ac:dyDescent="0.2">
      <c r="A56" s="196">
        <v>27</v>
      </c>
      <c r="B56" s="197" t="s">
        <v>161</v>
      </c>
      <c r="C56" s="198" t="s">
        <v>162</v>
      </c>
      <c r="D56" s="199" t="s">
        <v>134</v>
      </c>
      <c r="E56" s="200">
        <v>3.9440000000000003E-2</v>
      </c>
      <c r="F56" s="200">
        <v>0</v>
      </c>
      <c r="G56" s="201">
        <f>E56*F56</f>
        <v>0</v>
      </c>
      <c r="O56" s="195">
        <v>2</v>
      </c>
      <c r="AA56" s="167">
        <v>7</v>
      </c>
      <c r="AB56" s="167">
        <v>1001</v>
      </c>
      <c r="AC56" s="167">
        <v>5</v>
      </c>
      <c r="AZ56" s="167">
        <v>2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7</v>
      </c>
      <c r="CB56" s="202">
        <v>1001</v>
      </c>
      <c r="CZ56" s="167">
        <v>0</v>
      </c>
    </row>
    <row r="57" spans="1:104" x14ac:dyDescent="0.2">
      <c r="A57" s="203"/>
      <c r="B57" s="204" t="s">
        <v>74</v>
      </c>
      <c r="C57" s="205" t="str">
        <f>CONCATENATE(B52," ",C52)</f>
        <v>767 Konstrukce zámečnické</v>
      </c>
      <c r="D57" s="206"/>
      <c r="E57" s="207"/>
      <c r="F57" s="208"/>
      <c r="G57" s="209">
        <f>SUM(G52:G56)</f>
        <v>0</v>
      </c>
      <c r="O57" s="195">
        <v>4</v>
      </c>
      <c r="BA57" s="210">
        <f>SUM(BA52:BA56)</f>
        <v>0</v>
      </c>
      <c r="BB57" s="210">
        <f>SUM(BB52:BB56)</f>
        <v>0</v>
      </c>
      <c r="BC57" s="210">
        <f>SUM(BC52:BC56)</f>
        <v>0</v>
      </c>
      <c r="BD57" s="210">
        <f>SUM(BD52:BD56)</f>
        <v>0</v>
      </c>
      <c r="BE57" s="210">
        <f>SUM(BE52:BE56)</f>
        <v>0</v>
      </c>
    </row>
    <row r="58" spans="1:104" x14ac:dyDescent="0.2">
      <c r="A58" s="188" t="s">
        <v>71</v>
      </c>
      <c r="B58" s="189" t="s">
        <v>163</v>
      </c>
      <c r="C58" s="190" t="s">
        <v>164</v>
      </c>
      <c r="D58" s="191"/>
      <c r="E58" s="192"/>
      <c r="F58" s="192"/>
      <c r="G58" s="193"/>
      <c r="H58" s="194"/>
      <c r="I58" s="194"/>
      <c r="O58" s="195">
        <v>1</v>
      </c>
    </row>
    <row r="59" spans="1:104" x14ac:dyDescent="0.2">
      <c r="A59" s="196">
        <v>28</v>
      </c>
      <c r="B59" s="197" t="s">
        <v>165</v>
      </c>
      <c r="C59" s="198" t="s">
        <v>166</v>
      </c>
      <c r="D59" s="199" t="s">
        <v>134</v>
      </c>
      <c r="E59" s="200">
        <v>1.9028844</v>
      </c>
      <c r="F59" s="200">
        <v>0</v>
      </c>
      <c r="G59" s="201">
        <f>E59*F59</f>
        <v>0</v>
      </c>
      <c r="O59" s="195">
        <v>2</v>
      </c>
      <c r="AA59" s="167">
        <v>8</v>
      </c>
      <c r="AB59" s="167">
        <v>0</v>
      </c>
      <c r="AC59" s="167">
        <v>3</v>
      </c>
      <c r="AZ59" s="167">
        <v>1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8</v>
      </c>
      <c r="CB59" s="202">
        <v>0</v>
      </c>
      <c r="CZ59" s="167">
        <v>0</v>
      </c>
    </row>
    <row r="60" spans="1:104" x14ac:dyDescent="0.2">
      <c r="A60" s="196">
        <v>29</v>
      </c>
      <c r="B60" s="197" t="s">
        <v>167</v>
      </c>
      <c r="C60" s="198" t="s">
        <v>168</v>
      </c>
      <c r="D60" s="199" t="s">
        <v>134</v>
      </c>
      <c r="E60" s="200">
        <v>1.9028844</v>
      </c>
      <c r="F60" s="200">
        <v>0</v>
      </c>
      <c r="G60" s="201">
        <f>E60*F60</f>
        <v>0</v>
      </c>
      <c r="O60" s="195">
        <v>2</v>
      </c>
      <c r="AA60" s="167">
        <v>8</v>
      </c>
      <c r="AB60" s="167">
        <v>0</v>
      </c>
      <c r="AC60" s="167">
        <v>3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8</v>
      </c>
      <c r="CB60" s="202">
        <v>0</v>
      </c>
      <c r="CZ60" s="167">
        <v>0</v>
      </c>
    </row>
    <row r="61" spans="1:104" x14ac:dyDescent="0.2">
      <c r="A61" s="196">
        <v>30</v>
      </c>
      <c r="B61" s="197" t="s">
        <v>169</v>
      </c>
      <c r="C61" s="198" t="s">
        <v>170</v>
      </c>
      <c r="D61" s="199" t="s">
        <v>134</v>
      </c>
      <c r="E61" s="200">
        <v>1.9028844</v>
      </c>
      <c r="F61" s="200">
        <v>0</v>
      </c>
      <c r="G61" s="201">
        <f>E61*F61</f>
        <v>0</v>
      </c>
      <c r="O61" s="195">
        <v>2</v>
      </c>
      <c r="AA61" s="167">
        <v>8</v>
      </c>
      <c r="AB61" s="167">
        <v>0</v>
      </c>
      <c r="AC61" s="167">
        <v>3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8</v>
      </c>
      <c r="CB61" s="202">
        <v>0</v>
      </c>
      <c r="CZ61" s="167">
        <v>0</v>
      </c>
    </row>
    <row r="62" spans="1:104" x14ac:dyDescent="0.2">
      <c r="A62" s="196">
        <v>31</v>
      </c>
      <c r="B62" s="197" t="s">
        <v>171</v>
      </c>
      <c r="C62" s="198" t="s">
        <v>172</v>
      </c>
      <c r="D62" s="199" t="s">
        <v>134</v>
      </c>
      <c r="E62" s="200">
        <v>1.9028844</v>
      </c>
      <c r="F62" s="200">
        <v>0</v>
      </c>
      <c r="G62" s="201">
        <f>E62*F62</f>
        <v>0</v>
      </c>
      <c r="O62" s="195">
        <v>2</v>
      </c>
      <c r="AA62" s="167">
        <v>8</v>
      </c>
      <c r="AB62" s="167">
        <v>0</v>
      </c>
      <c r="AC62" s="167">
        <v>3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8</v>
      </c>
      <c r="CB62" s="202">
        <v>0</v>
      </c>
      <c r="CZ62" s="167">
        <v>0</v>
      </c>
    </row>
    <row r="63" spans="1:104" x14ac:dyDescent="0.2">
      <c r="A63" s="196">
        <v>32</v>
      </c>
      <c r="B63" s="197" t="s">
        <v>173</v>
      </c>
      <c r="C63" s="198" t="s">
        <v>174</v>
      </c>
      <c r="D63" s="199" t="s">
        <v>134</v>
      </c>
      <c r="E63" s="200">
        <v>1.9028844</v>
      </c>
      <c r="F63" s="200">
        <v>0</v>
      </c>
      <c r="G63" s="201">
        <f>E63*F63</f>
        <v>0</v>
      </c>
      <c r="O63" s="195">
        <v>2</v>
      </c>
      <c r="AA63" s="167">
        <v>8</v>
      </c>
      <c r="AB63" s="167">
        <v>0</v>
      </c>
      <c r="AC63" s="167">
        <v>3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8</v>
      </c>
      <c r="CB63" s="202">
        <v>0</v>
      </c>
      <c r="CZ63" s="167">
        <v>0</v>
      </c>
    </row>
    <row r="64" spans="1:104" x14ac:dyDescent="0.2">
      <c r="A64" s="203"/>
      <c r="B64" s="204" t="s">
        <v>74</v>
      </c>
      <c r="C64" s="205" t="str">
        <f>CONCATENATE(B58," ",C58)</f>
        <v>D96 Přesuny suti a vybouraných hmot</v>
      </c>
      <c r="D64" s="206"/>
      <c r="E64" s="207"/>
      <c r="F64" s="208"/>
      <c r="G64" s="209">
        <f>SUM(G58:G63)</f>
        <v>0</v>
      </c>
      <c r="O64" s="195">
        <v>4</v>
      </c>
      <c r="BA64" s="210">
        <f>SUM(BA58:BA63)</f>
        <v>0</v>
      </c>
      <c r="BB64" s="210">
        <f>SUM(BB58:BB63)</f>
        <v>0</v>
      </c>
      <c r="BC64" s="210">
        <f>SUM(BC58:BC63)</f>
        <v>0</v>
      </c>
      <c r="BD64" s="210">
        <f>SUM(BD58:BD63)</f>
        <v>0</v>
      </c>
      <c r="BE64" s="210">
        <f>SUM(BE58:BE63)</f>
        <v>0</v>
      </c>
    </row>
    <row r="65" spans="5:5" x14ac:dyDescent="0.2">
      <c r="E65" s="167"/>
    </row>
    <row r="66" spans="5:5" x14ac:dyDescent="0.2">
      <c r="E66" s="167"/>
    </row>
    <row r="67" spans="5:5" x14ac:dyDescent="0.2">
      <c r="E67" s="167"/>
    </row>
    <row r="68" spans="5:5" x14ac:dyDescent="0.2">
      <c r="E68" s="167"/>
    </row>
    <row r="69" spans="5:5" x14ac:dyDescent="0.2">
      <c r="E69" s="167"/>
    </row>
    <row r="70" spans="5:5" x14ac:dyDescent="0.2">
      <c r="E70" s="167"/>
    </row>
    <row r="71" spans="5:5" x14ac:dyDescent="0.2">
      <c r="E71" s="167"/>
    </row>
    <row r="72" spans="5:5" x14ac:dyDescent="0.2">
      <c r="E72" s="167"/>
    </row>
    <row r="73" spans="5:5" x14ac:dyDescent="0.2">
      <c r="E73" s="167"/>
    </row>
    <row r="74" spans="5:5" x14ac:dyDescent="0.2">
      <c r="E74" s="167"/>
    </row>
    <row r="75" spans="5:5" x14ac:dyDescent="0.2">
      <c r="E75" s="167"/>
    </row>
    <row r="76" spans="5:5" x14ac:dyDescent="0.2">
      <c r="E76" s="167"/>
    </row>
    <row r="77" spans="5:5" x14ac:dyDescent="0.2">
      <c r="E77" s="167"/>
    </row>
    <row r="78" spans="5:5" x14ac:dyDescent="0.2">
      <c r="E78" s="167"/>
    </row>
    <row r="79" spans="5:5" x14ac:dyDescent="0.2">
      <c r="E79" s="167"/>
    </row>
    <row r="80" spans="5:5" x14ac:dyDescent="0.2">
      <c r="E80" s="167"/>
    </row>
    <row r="81" spans="1:7" x14ac:dyDescent="0.2">
      <c r="E81" s="167"/>
    </row>
    <row r="82" spans="1:7" x14ac:dyDescent="0.2">
      <c r="E82" s="167"/>
    </row>
    <row r="83" spans="1:7" x14ac:dyDescent="0.2">
      <c r="E83" s="167"/>
    </row>
    <row r="84" spans="1:7" x14ac:dyDescent="0.2">
      <c r="E84" s="167"/>
    </row>
    <row r="85" spans="1:7" x14ac:dyDescent="0.2">
      <c r="E85" s="167"/>
    </row>
    <row r="86" spans="1:7" x14ac:dyDescent="0.2">
      <c r="E86" s="167"/>
    </row>
    <row r="87" spans="1:7" x14ac:dyDescent="0.2">
      <c r="E87" s="167"/>
    </row>
    <row r="88" spans="1:7" x14ac:dyDescent="0.2">
      <c r="A88" s="211"/>
      <c r="B88" s="211"/>
      <c r="C88" s="211"/>
      <c r="D88" s="211"/>
      <c r="E88" s="211"/>
      <c r="F88" s="211"/>
      <c r="G88" s="211"/>
    </row>
    <row r="89" spans="1:7" x14ac:dyDescent="0.2">
      <c r="A89" s="211"/>
      <c r="B89" s="211"/>
      <c r="C89" s="211"/>
      <c r="D89" s="211"/>
      <c r="E89" s="211"/>
      <c r="F89" s="211"/>
      <c r="G89" s="211"/>
    </row>
    <row r="90" spans="1:7" x14ac:dyDescent="0.2">
      <c r="A90" s="211"/>
      <c r="B90" s="211"/>
      <c r="C90" s="211"/>
      <c r="D90" s="211"/>
      <c r="E90" s="211"/>
      <c r="F90" s="211"/>
      <c r="G90" s="211"/>
    </row>
    <row r="91" spans="1:7" x14ac:dyDescent="0.2">
      <c r="A91" s="211"/>
      <c r="B91" s="211"/>
      <c r="C91" s="211"/>
      <c r="D91" s="211"/>
      <c r="E91" s="211"/>
      <c r="F91" s="211"/>
      <c r="G91" s="211"/>
    </row>
    <row r="92" spans="1:7" x14ac:dyDescent="0.2">
      <c r="E92" s="167"/>
    </row>
    <row r="93" spans="1:7" x14ac:dyDescent="0.2">
      <c r="E93" s="167"/>
    </row>
    <row r="94" spans="1:7" x14ac:dyDescent="0.2">
      <c r="E94" s="167"/>
    </row>
    <row r="95" spans="1:7" x14ac:dyDescent="0.2">
      <c r="E95" s="167"/>
    </row>
    <row r="96" spans="1:7" x14ac:dyDescent="0.2">
      <c r="E96" s="167"/>
    </row>
    <row r="97" spans="5:5" x14ac:dyDescent="0.2">
      <c r="E97" s="167"/>
    </row>
    <row r="98" spans="5:5" x14ac:dyDescent="0.2">
      <c r="E98" s="167"/>
    </row>
    <row r="99" spans="5:5" x14ac:dyDescent="0.2">
      <c r="E99" s="167"/>
    </row>
    <row r="100" spans="5:5" x14ac:dyDescent="0.2">
      <c r="E100" s="167"/>
    </row>
    <row r="101" spans="5:5" x14ac:dyDescent="0.2">
      <c r="E101" s="167"/>
    </row>
    <row r="102" spans="5:5" x14ac:dyDescent="0.2">
      <c r="E102" s="167"/>
    </row>
    <row r="103" spans="5:5" x14ac:dyDescent="0.2">
      <c r="E103" s="167"/>
    </row>
    <row r="104" spans="5:5" x14ac:dyDescent="0.2">
      <c r="E104" s="167"/>
    </row>
    <row r="105" spans="5:5" x14ac:dyDescent="0.2">
      <c r="E105" s="167"/>
    </row>
    <row r="106" spans="5:5" x14ac:dyDescent="0.2">
      <c r="E106" s="167"/>
    </row>
    <row r="107" spans="5:5" x14ac:dyDescent="0.2">
      <c r="E107" s="167"/>
    </row>
    <row r="108" spans="5:5" x14ac:dyDescent="0.2">
      <c r="E108" s="167"/>
    </row>
    <row r="109" spans="5:5" x14ac:dyDescent="0.2">
      <c r="E109" s="167"/>
    </row>
    <row r="110" spans="5:5" x14ac:dyDescent="0.2">
      <c r="E110" s="167"/>
    </row>
    <row r="111" spans="5:5" x14ac:dyDescent="0.2">
      <c r="E111" s="167"/>
    </row>
    <row r="112" spans="5:5" x14ac:dyDescent="0.2">
      <c r="E112" s="167"/>
    </row>
    <row r="113" spans="1:7" x14ac:dyDescent="0.2">
      <c r="E113" s="167"/>
    </row>
    <row r="114" spans="1:7" x14ac:dyDescent="0.2">
      <c r="E114" s="167"/>
    </row>
    <row r="115" spans="1:7" x14ac:dyDescent="0.2">
      <c r="E115" s="167"/>
    </row>
    <row r="116" spans="1:7" x14ac:dyDescent="0.2">
      <c r="E116" s="167"/>
    </row>
    <row r="117" spans="1:7" x14ac:dyDescent="0.2">
      <c r="E117" s="167"/>
    </row>
    <row r="118" spans="1:7" x14ac:dyDescent="0.2">
      <c r="E118" s="167"/>
    </row>
    <row r="119" spans="1:7" x14ac:dyDescent="0.2">
      <c r="E119" s="167"/>
    </row>
    <row r="120" spans="1:7" x14ac:dyDescent="0.2">
      <c r="E120" s="167"/>
    </row>
    <row r="121" spans="1:7" x14ac:dyDescent="0.2">
      <c r="E121" s="167"/>
    </row>
    <row r="122" spans="1:7" x14ac:dyDescent="0.2">
      <c r="E122" s="167"/>
    </row>
    <row r="123" spans="1:7" x14ac:dyDescent="0.2">
      <c r="A123" s="212"/>
      <c r="B123" s="212"/>
    </row>
    <row r="124" spans="1:7" x14ac:dyDescent="0.2">
      <c r="A124" s="211"/>
      <c r="B124" s="211"/>
      <c r="C124" s="214"/>
      <c r="D124" s="214"/>
      <c r="E124" s="215"/>
      <c r="F124" s="214"/>
      <c r="G124" s="216"/>
    </row>
    <row r="125" spans="1:7" x14ac:dyDescent="0.2">
      <c r="A125" s="217"/>
      <c r="B125" s="217"/>
      <c r="C125" s="211"/>
      <c r="D125" s="211"/>
      <c r="E125" s="218"/>
      <c r="F125" s="211"/>
      <c r="G125" s="211"/>
    </row>
    <row r="126" spans="1:7" x14ac:dyDescent="0.2">
      <c r="A126" s="211"/>
      <c r="B126" s="211"/>
      <c r="C126" s="211"/>
      <c r="D126" s="211"/>
      <c r="E126" s="218"/>
      <c r="F126" s="211"/>
      <c r="G126" s="211"/>
    </row>
    <row r="127" spans="1:7" x14ac:dyDescent="0.2">
      <c r="A127" s="211"/>
      <c r="B127" s="211"/>
      <c r="C127" s="211"/>
      <c r="D127" s="211"/>
      <c r="E127" s="218"/>
      <c r="F127" s="211"/>
      <c r="G127" s="211"/>
    </row>
    <row r="128" spans="1:7" x14ac:dyDescent="0.2">
      <c r="A128" s="211"/>
      <c r="B128" s="211"/>
      <c r="C128" s="211"/>
      <c r="D128" s="211"/>
      <c r="E128" s="218"/>
      <c r="F128" s="211"/>
      <c r="G128" s="211"/>
    </row>
    <row r="129" spans="1:7" x14ac:dyDescent="0.2">
      <c r="A129" s="211"/>
      <c r="B129" s="211"/>
      <c r="C129" s="211"/>
      <c r="D129" s="211"/>
      <c r="E129" s="218"/>
      <c r="F129" s="211"/>
      <c r="G129" s="211"/>
    </row>
    <row r="130" spans="1:7" x14ac:dyDescent="0.2">
      <c r="A130" s="211"/>
      <c r="B130" s="211"/>
      <c r="C130" s="211"/>
      <c r="D130" s="211"/>
      <c r="E130" s="218"/>
      <c r="F130" s="211"/>
      <c r="G130" s="211"/>
    </row>
    <row r="131" spans="1:7" x14ac:dyDescent="0.2">
      <c r="A131" s="211"/>
      <c r="B131" s="211"/>
      <c r="C131" s="211"/>
      <c r="D131" s="211"/>
      <c r="E131" s="218"/>
      <c r="F131" s="211"/>
      <c r="G131" s="211"/>
    </row>
    <row r="132" spans="1:7" x14ac:dyDescent="0.2">
      <c r="A132" s="211"/>
      <c r="B132" s="211"/>
      <c r="C132" s="211"/>
      <c r="D132" s="211"/>
      <c r="E132" s="218"/>
      <c r="F132" s="211"/>
      <c r="G132" s="211"/>
    </row>
    <row r="133" spans="1:7" x14ac:dyDescent="0.2">
      <c r="A133" s="211"/>
      <c r="B133" s="211"/>
      <c r="C133" s="211"/>
      <c r="D133" s="211"/>
      <c r="E133" s="218"/>
      <c r="F133" s="211"/>
      <c r="G133" s="211"/>
    </row>
    <row r="134" spans="1:7" x14ac:dyDescent="0.2">
      <c r="A134" s="211"/>
      <c r="B134" s="211"/>
      <c r="C134" s="211"/>
      <c r="D134" s="211"/>
      <c r="E134" s="218"/>
      <c r="F134" s="211"/>
      <c r="G134" s="211"/>
    </row>
    <row r="135" spans="1:7" x14ac:dyDescent="0.2">
      <c r="A135" s="211"/>
      <c r="B135" s="211"/>
      <c r="C135" s="211"/>
      <c r="D135" s="211"/>
      <c r="E135" s="218"/>
      <c r="F135" s="211"/>
      <c r="G135" s="211"/>
    </row>
    <row r="136" spans="1:7" x14ac:dyDescent="0.2">
      <c r="A136" s="211"/>
      <c r="B136" s="211"/>
      <c r="C136" s="211"/>
      <c r="D136" s="211"/>
      <c r="E136" s="218"/>
      <c r="F136" s="211"/>
      <c r="G136" s="211"/>
    </row>
    <row r="137" spans="1:7" x14ac:dyDescent="0.2">
      <c r="A137" s="211"/>
      <c r="B137" s="211"/>
      <c r="C137" s="211"/>
      <c r="D137" s="211"/>
      <c r="E137" s="218"/>
      <c r="F137" s="211"/>
      <c r="G137" s="21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Teplarny Brno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Raputa Pavel, Bc.</dc:creator>
  <cp:lastModifiedBy>Raputa Pavel, Bc.</cp:lastModifiedBy>
  <dcterms:created xsi:type="dcterms:W3CDTF">2016-04-12T12:34:48Z</dcterms:created>
  <dcterms:modified xsi:type="dcterms:W3CDTF">2016-04-12T12:35:40Z</dcterms:modified>
</cp:coreProperties>
</file>