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434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Položky!$A$1:$G$84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3" i="3"/>
  <c r="BD83" i="3"/>
  <c r="BC83" i="3"/>
  <c r="BB83" i="3"/>
  <c r="BA83" i="3"/>
  <c r="G83" i="3"/>
  <c r="BE82" i="3"/>
  <c r="BD82" i="3"/>
  <c r="BC82" i="3"/>
  <c r="BB82" i="3"/>
  <c r="G82" i="3"/>
  <c r="BA82" i="3" s="1"/>
  <c r="BE81" i="3"/>
  <c r="BD81" i="3"/>
  <c r="BC81" i="3"/>
  <c r="BB81" i="3"/>
  <c r="BA81" i="3"/>
  <c r="G81" i="3"/>
  <c r="BE80" i="3"/>
  <c r="BD80" i="3"/>
  <c r="BD84" i="3" s="1"/>
  <c r="H20" i="2" s="1"/>
  <c r="BC80" i="3"/>
  <c r="BB80" i="3"/>
  <c r="BA80" i="3"/>
  <c r="G80" i="3"/>
  <c r="BE79" i="3"/>
  <c r="BE84" i="3" s="1"/>
  <c r="I20" i="2" s="1"/>
  <c r="BD79" i="3"/>
  <c r="BC79" i="3"/>
  <c r="BC84" i="3" s="1"/>
  <c r="G20" i="2" s="1"/>
  <c r="BB79" i="3"/>
  <c r="BB84" i="3" s="1"/>
  <c r="F20" i="2" s="1"/>
  <c r="BA79" i="3"/>
  <c r="G79" i="3"/>
  <c r="B20" i="2"/>
  <c r="A20" i="2"/>
  <c r="C84" i="3"/>
  <c r="BE76" i="3"/>
  <c r="BD76" i="3"/>
  <c r="BC76" i="3"/>
  <c r="BB76" i="3"/>
  <c r="BA76" i="3"/>
  <c r="G76" i="3"/>
  <c r="BE75" i="3"/>
  <c r="BE77" i="3" s="1"/>
  <c r="I19" i="2" s="1"/>
  <c r="BD75" i="3"/>
  <c r="BD77" i="3" s="1"/>
  <c r="H19" i="2" s="1"/>
  <c r="BC75" i="3"/>
  <c r="BC77" i="3" s="1"/>
  <c r="G19" i="2" s="1"/>
  <c r="BA75" i="3"/>
  <c r="G75" i="3"/>
  <c r="BB75" i="3" s="1"/>
  <c r="BB77" i="3" s="1"/>
  <c r="F19" i="2" s="1"/>
  <c r="E19" i="2"/>
  <c r="B19" i="2"/>
  <c r="A19" i="2"/>
  <c r="BA77" i="3"/>
  <c r="G77" i="3"/>
  <c r="C77" i="3"/>
  <c r="BE72" i="3"/>
  <c r="BD72" i="3"/>
  <c r="BC72" i="3"/>
  <c r="BC73" i="3" s="1"/>
  <c r="G18" i="2" s="1"/>
  <c r="BA72" i="3"/>
  <c r="BA73" i="3" s="1"/>
  <c r="E18" i="2" s="1"/>
  <c r="G72" i="3"/>
  <c r="G73" i="3" s="1"/>
  <c r="I18" i="2"/>
  <c r="B18" i="2"/>
  <c r="A18" i="2"/>
  <c r="BE73" i="3"/>
  <c r="BD73" i="3"/>
  <c r="H18" i="2" s="1"/>
  <c r="C73" i="3"/>
  <c r="BE69" i="3"/>
  <c r="BD69" i="3"/>
  <c r="BC69" i="3"/>
  <c r="BB69" i="3"/>
  <c r="BA69" i="3"/>
  <c r="G69" i="3"/>
  <c r="BE68" i="3"/>
  <c r="BD68" i="3"/>
  <c r="BC68" i="3"/>
  <c r="BB68" i="3"/>
  <c r="BA68" i="3"/>
  <c r="G68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D70" i="3" s="1"/>
  <c r="H17" i="2" s="1"/>
  <c r="BC65" i="3"/>
  <c r="BC70" i="3" s="1"/>
  <c r="G17" i="2" s="1"/>
  <c r="BB65" i="3"/>
  <c r="BA65" i="3"/>
  <c r="G65" i="3"/>
  <c r="BE64" i="3"/>
  <c r="BD64" i="3"/>
  <c r="BC64" i="3"/>
  <c r="BB64" i="3"/>
  <c r="BA64" i="3"/>
  <c r="G64" i="3"/>
  <c r="BE63" i="3"/>
  <c r="BD63" i="3"/>
  <c r="BC63" i="3"/>
  <c r="BA63" i="3"/>
  <c r="G63" i="3"/>
  <c r="G70" i="3" s="1"/>
  <c r="BE62" i="3"/>
  <c r="BE70" i="3" s="1"/>
  <c r="I17" i="2" s="1"/>
  <c r="BD62" i="3"/>
  <c r="BC62" i="3"/>
  <c r="BA62" i="3"/>
  <c r="BA70" i="3" s="1"/>
  <c r="E17" i="2" s="1"/>
  <c r="G62" i="3"/>
  <c r="BB62" i="3" s="1"/>
  <c r="B17" i="2"/>
  <c r="A17" i="2"/>
  <c r="C70" i="3"/>
  <c r="BE59" i="3"/>
  <c r="BD59" i="3"/>
  <c r="BC59" i="3"/>
  <c r="BB59" i="3"/>
  <c r="BA59" i="3"/>
  <c r="G59" i="3"/>
  <c r="BE58" i="3"/>
  <c r="BD58" i="3"/>
  <c r="BC58" i="3"/>
  <c r="BA58" i="3"/>
  <c r="G58" i="3"/>
  <c r="G60" i="3" s="1"/>
  <c r="BE57" i="3"/>
  <c r="BE60" i="3" s="1"/>
  <c r="I16" i="2" s="1"/>
  <c r="BD57" i="3"/>
  <c r="BC57" i="3"/>
  <c r="BA57" i="3"/>
  <c r="BA60" i="3" s="1"/>
  <c r="E16" i="2" s="1"/>
  <c r="G57" i="3"/>
  <c r="BB57" i="3" s="1"/>
  <c r="H16" i="2"/>
  <c r="G16" i="2"/>
  <c r="B16" i="2"/>
  <c r="A16" i="2"/>
  <c r="BD60" i="3"/>
  <c r="BC60" i="3"/>
  <c r="C60" i="3"/>
  <c r="BE54" i="3"/>
  <c r="BD54" i="3"/>
  <c r="BC54" i="3"/>
  <c r="BB54" i="3"/>
  <c r="BA54" i="3"/>
  <c r="G54" i="3"/>
  <c r="BE53" i="3"/>
  <c r="BD53" i="3"/>
  <c r="BC53" i="3"/>
  <c r="BC55" i="3" s="1"/>
  <c r="G15" i="2" s="1"/>
  <c r="BA53" i="3"/>
  <c r="BA55" i="3" s="1"/>
  <c r="E15" i="2" s="1"/>
  <c r="G53" i="3"/>
  <c r="G55" i="3" s="1"/>
  <c r="I15" i="2"/>
  <c r="B15" i="2"/>
  <c r="A15" i="2"/>
  <c r="BE55" i="3"/>
  <c r="BD55" i="3"/>
  <c r="H15" i="2" s="1"/>
  <c r="C55" i="3"/>
  <c r="BE50" i="3"/>
  <c r="BE51" i="3" s="1"/>
  <c r="I14" i="2" s="1"/>
  <c r="BD50" i="3"/>
  <c r="BD51" i="3" s="1"/>
  <c r="H14" i="2" s="1"/>
  <c r="BC50" i="3"/>
  <c r="BC51" i="3" s="1"/>
  <c r="G14" i="2" s="1"/>
  <c r="BB50" i="3"/>
  <c r="BA50" i="3"/>
  <c r="G50" i="3"/>
  <c r="F14" i="2"/>
  <c r="E14" i="2"/>
  <c r="B14" i="2"/>
  <c r="A14" i="2"/>
  <c r="BB51" i="3"/>
  <c r="BA51" i="3"/>
  <c r="G51" i="3"/>
  <c r="C51" i="3"/>
  <c r="BE47" i="3"/>
  <c r="BD47" i="3"/>
  <c r="BC47" i="3"/>
  <c r="BB47" i="3"/>
  <c r="G47" i="3"/>
  <c r="BA47" i="3" s="1"/>
  <c r="BA48" i="3" s="1"/>
  <c r="E13" i="2" s="1"/>
  <c r="BE46" i="3"/>
  <c r="BD46" i="3"/>
  <c r="BC46" i="3"/>
  <c r="BB46" i="3"/>
  <c r="BA46" i="3"/>
  <c r="G46" i="3"/>
  <c r="BE45" i="3"/>
  <c r="BE48" i="3" s="1"/>
  <c r="I13" i="2" s="1"/>
  <c r="BD45" i="3"/>
  <c r="BD48" i="3" s="1"/>
  <c r="H13" i="2" s="1"/>
  <c r="BC45" i="3"/>
  <c r="BC48" i="3" s="1"/>
  <c r="G13" i="2" s="1"/>
  <c r="BB45" i="3"/>
  <c r="BA45" i="3"/>
  <c r="G45" i="3"/>
  <c r="F13" i="2"/>
  <c r="B13" i="2"/>
  <c r="A13" i="2"/>
  <c r="BB48" i="3"/>
  <c r="G48" i="3"/>
  <c r="C48" i="3"/>
  <c r="BE42" i="3"/>
  <c r="BD42" i="3"/>
  <c r="BC42" i="3"/>
  <c r="BC43" i="3" s="1"/>
  <c r="G12" i="2" s="1"/>
  <c r="BB42" i="3"/>
  <c r="G42" i="3"/>
  <c r="G43" i="3" s="1"/>
  <c r="I12" i="2"/>
  <c r="B12" i="2"/>
  <c r="A12" i="2"/>
  <c r="BE43" i="3"/>
  <c r="BD43" i="3"/>
  <c r="H12" i="2" s="1"/>
  <c r="BB43" i="3"/>
  <c r="F12" i="2" s="1"/>
  <c r="C43" i="3"/>
  <c r="BE39" i="3"/>
  <c r="BD39" i="3"/>
  <c r="BC39" i="3"/>
  <c r="BB39" i="3"/>
  <c r="BA39" i="3"/>
  <c r="G39" i="3"/>
  <c r="BE38" i="3"/>
  <c r="BD38" i="3"/>
  <c r="BC38" i="3"/>
  <c r="BB38" i="3"/>
  <c r="BB40" i="3" s="1"/>
  <c r="F11" i="2" s="1"/>
  <c r="BA38" i="3"/>
  <c r="G38" i="3"/>
  <c r="BE37" i="3"/>
  <c r="BD37" i="3"/>
  <c r="BC37" i="3"/>
  <c r="BC40" i="3" s="1"/>
  <c r="G11" i="2" s="1"/>
  <c r="BB37" i="3"/>
  <c r="G37" i="3"/>
  <c r="G40" i="3" s="1"/>
  <c r="I11" i="2"/>
  <c r="B11" i="2"/>
  <c r="A11" i="2"/>
  <c r="BE40" i="3"/>
  <c r="BD40" i="3"/>
  <c r="H11" i="2" s="1"/>
  <c r="C40" i="3"/>
  <c r="BE34" i="3"/>
  <c r="BD34" i="3"/>
  <c r="BC34" i="3"/>
  <c r="BB34" i="3"/>
  <c r="BA34" i="3"/>
  <c r="G34" i="3"/>
  <c r="BE33" i="3"/>
  <c r="BD33" i="3"/>
  <c r="BC33" i="3"/>
  <c r="BB33" i="3"/>
  <c r="BA33" i="3"/>
  <c r="G33" i="3"/>
  <c r="BE32" i="3"/>
  <c r="BD32" i="3"/>
  <c r="BC32" i="3"/>
  <c r="BB32" i="3"/>
  <c r="G32" i="3"/>
  <c r="BA32" i="3" s="1"/>
  <c r="BE31" i="3"/>
  <c r="BD31" i="3"/>
  <c r="BC31" i="3"/>
  <c r="BB31" i="3"/>
  <c r="BA31" i="3"/>
  <c r="G31" i="3"/>
  <c r="BE30" i="3"/>
  <c r="BD30" i="3"/>
  <c r="BC30" i="3"/>
  <c r="BB30" i="3"/>
  <c r="BA30" i="3"/>
  <c r="G30" i="3"/>
  <c r="BE29" i="3"/>
  <c r="BD29" i="3"/>
  <c r="BC29" i="3"/>
  <c r="BB29" i="3"/>
  <c r="BB35" i="3" s="1"/>
  <c r="F10" i="2" s="1"/>
  <c r="BA29" i="3"/>
  <c r="G29" i="3"/>
  <c r="BE28" i="3"/>
  <c r="BD28" i="3"/>
  <c r="BC28" i="3"/>
  <c r="BB28" i="3"/>
  <c r="G28" i="3"/>
  <c r="BA28" i="3" s="1"/>
  <c r="BE27" i="3"/>
  <c r="BD27" i="3"/>
  <c r="BC27" i="3"/>
  <c r="BB27" i="3"/>
  <c r="BA27" i="3"/>
  <c r="G27" i="3"/>
  <c r="BE26" i="3"/>
  <c r="BE35" i="3" s="1"/>
  <c r="I10" i="2" s="1"/>
  <c r="BD26" i="3"/>
  <c r="BD35" i="3" s="1"/>
  <c r="H10" i="2" s="1"/>
  <c r="BC26" i="3"/>
  <c r="BC35" i="3" s="1"/>
  <c r="G10" i="2" s="1"/>
  <c r="BB26" i="3"/>
  <c r="BA26" i="3"/>
  <c r="G26" i="3"/>
  <c r="B10" i="2"/>
  <c r="A10" i="2"/>
  <c r="G35" i="3"/>
  <c r="C35" i="3"/>
  <c r="BE23" i="3"/>
  <c r="BD23" i="3"/>
  <c r="BC23" i="3"/>
  <c r="BB23" i="3"/>
  <c r="G23" i="3"/>
  <c r="BA23" i="3" s="1"/>
  <c r="BE22" i="3"/>
  <c r="BD22" i="3"/>
  <c r="BC22" i="3"/>
  <c r="BB22" i="3"/>
  <c r="BA22" i="3"/>
  <c r="G22" i="3"/>
  <c r="BE21" i="3"/>
  <c r="BD21" i="3"/>
  <c r="BC21" i="3"/>
  <c r="BB21" i="3"/>
  <c r="BA21" i="3"/>
  <c r="G21" i="3"/>
  <c r="BE20" i="3"/>
  <c r="BD20" i="3"/>
  <c r="BC20" i="3"/>
  <c r="BB20" i="3"/>
  <c r="BA20" i="3"/>
  <c r="G20" i="3"/>
  <c r="BE19" i="3"/>
  <c r="BD19" i="3"/>
  <c r="BC19" i="3"/>
  <c r="BB19" i="3"/>
  <c r="G19" i="3"/>
  <c r="BA19" i="3" s="1"/>
  <c r="BE18" i="3"/>
  <c r="BD18" i="3"/>
  <c r="BC18" i="3"/>
  <c r="BB18" i="3"/>
  <c r="BA18" i="3"/>
  <c r="G18" i="3"/>
  <c r="BE17" i="3"/>
  <c r="BD17" i="3"/>
  <c r="BD24" i="3" s="1"/>
  <c r="H9" i="2" s="1"/>
  <c r="BC17" i="3"/>
  <c r="BB17" i="3"/>
  <c r="BA17" i="3"/>
  <c r="G17" i="3"/>
  <c r="BE16" i="3"/>
  <c r="BE24" i="3" s="1"/>
  <c r="I9" i="2" s="1"/>
  <c r="BD16" i="3"/>
  <c r="BC16" i="3"/>
  <c r="BC24" i="3" s="1"/>
  <c r="G9" i="2" s="1"/>
  <c r="BB16" i="3"/>
  <c r="BB24" i="3" s="1"/>
  <c r="F9" i="2" s="1"/>
  <c r="BA16" i="3"/>
  <c r="BA24" i="3" s="1"/>
  <c r="E9" i="2" s="1"/>
  <c r="G16" i="3"/>
  <c r="B9" i="2"/>
  <c r="A9" i="2"/>
  <c r="C24" i="3"/>
  <c r="BE13" i="3"/>
  <c r="BE14" i="3" s="1"/>
  <c r="I8" i="2" s="1"/>
  <c r="BD13" i="3"/>
  <c r="BC13" i="3"/>
  <c r="BB13" i="3"/>
  <c r="BA13" i="3"/>
  <c r="BA14" i="3" s="1"/>
  <c r="E8" i="2" s="1"/>
  <c r="G13" i="3"/>
  <c r="H8" i="2"/>
  <c r="G8" i="2"/>
  <c r="B8" i="2"/>
  <c r="A8" i="2"/>
  <c r="BD14" i="3"/>
  <c r="BC14" i="3"/>
  <c r="BB14" i="3"/>
  <c r="F8" i="2" s="1"/>
  <c r="G14" i="3"/>
  <c r="C14" i="3"/>
  <c r="BE10" i="3"/>
  <c r="BD10" i="3"/>
  <c r="BC10" i="3"/>
  <c r="BB10" i="3"/>
  <c r="BA10" i="3"/>
  <c r="G10" i="3"/>
  <c r="BE9" i="3"/>
  <c r="BD9" i="3"/>
  <c r="BC9" i="3"/>
  <c r="BB9" i="3"/>
  <c r="G9" i="3"/>
  <c r="G11" i="3" s="1"/>
  <c r="BE8" i="3"/>
  <c r="BE11" i="3" s="1"/>
  <c r="I7" i="2" s="1"/>
  <c r="BD8" i="3"/>
  <c r="BC8" i="3"/>
  <c r="BB8" i="3"/>
  <c r="BA8" i="3"/>
  <c r="G8" i="3"/>
  <c r="H7" i="2"/>
  <c r="G7" i="2"/>
  <c r="B7" i="2"/>
  <c r="A7" i="2"/>
  <c r="BD11" i="3"/>
  <c r="BC11" i="3"/>
  <c r="BB11" i="3"/>
  <c r="F7" i="2" s="1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60" i="3" l="1"/>
  <c r="F16" i="2" s="1"/>
  <c r="BB70" i="3"/>
  <c r="F17" i="2" s="1"/>
  <c r="I21" i="2"/>
  <c r="C21" i="1" s="1"/>
  <c r="H21" i="2"/>
  <c r="C17" i="1" s="1"/>
  <c r="BA35" i="3"/>
  <c r="E10" i="2" s="1"/>
  <c r="G21" i="2"/>
  <c r="C18" i="1" s="1"/>
  <c r="BA84" i="3"/>
  <c r="E20" i="2" s="1"/>
  <c r="BA37" i="3"/>
  <c r="BA40" i="3" s="1"/>
  <c r="E11" i="2" s="1"/>
  <c r="BA42" i="3"/>
  <c r="BA43" i="3" s="1"/>
  <c r="E12" i="2" s="1"/>
  <c r="G84" i="3"/>
  <c r="BB53" i="3"/>
  <c r="BB55" i="3" s="1"/>
  <c r="F15" i="2" s="1"/>
  <c r="F21" i="2" s="1"/>
  <c r="C16" i="1" s="1"/>
  <c r="BB58" i="3"/>
  <c r="BB63" i="3"/>
  <c r="BB72" i="3"/>
  <c r="BB73" i="3" s="1"/>
  <c r="F18" i="2" s="1"/>
  <c r="BA9" i="3"/>
  <c r="BA11" i="3" s="1"/>
  <c r="E7" i="2" s="1"/>
  <c r="E21" i="2" s="1"/>
  <c r="G24" i="3"/>
  <c r="C15" i="1" l="1"/>
  <c r="C19" i="1" s="1"/>
  <c r="C22" i="1" s="1"/>
  <c r="G33" i="2"/>
  <c r="I33" i="2" s="1"/>
  <c r="G31" i="2"/>
  <c r="I31" i="2" s="1"/>
  <c r="G20" i="1" s="1"/>
  <c r="G29" i="2"/>
  <c r="I29" i="2" s="1"/>
  <c r="G18" i="1" s="1"/>
  <c r="G27" i="2"/>
  <c r="I27" i="2" s="1"/>
  <c r="G16" i="1" s="1"/>
  <c r="G32" i="2"/>
  <c r="I32" i="2" s="1"/>
  <c r="G21" i="1" s="1"/>
  <c r="G30" i="2"/>
  <c r="I30" i="2" s="1"/>
  <c r="G19" i="1" s="1"/>
  <c r="G28" i="2"/>
  <c r="I28" i="2" s="1"/>
  <c r="G17" i="1" s="1"/>
  <c r="G26" i="2"/>
  <c r="I26" i="2" s="1"/>
  <c r="H34" i="2" l="1"/>
  <c r="G23" i="1" s="1"/>
  <c r="G15" i="1"/>
  <c r="C23" i="1"/>
  <c r="F30" i="1" s="1"/>
  <c r="G22" i="1" l="1"/>
  <c r="F31" i="1"/>
  <c r="F34" i="1" s="1"/>
</calcChain>
</file>

<file path=xl/sharedStrings.xml><?xml version="1.0" encoding="utf-8"?>
<sst xmlns="http://schemas.openxmlformats.org/spreadsheetml/2006/main" count="318" uniqueCount="221">
  <si>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</si>
  <si>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</si>
  <si>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</si>
  <si>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</si>
  <si>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</si>
  <si>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</si>
  <si>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</si>
  <si>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</si>
  <si>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</si>
  <si>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</si>
  <si>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</si>
  <si>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</si>
  <si>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</si>
  <si>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</si>
  <si>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</si>
  <si>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</si>
  <si>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</si>
  <si>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</si>
  <si>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</si>
  <si>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</si>
  <si>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</si>
  <si>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</si>
  <si>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</si>
  <si>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</si>
  <si>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</si>
  <si>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</si>
  <si>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</si>
  <si>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</si>
  <si>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</si>
  <si>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</si>
  <si>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</si>
  <si>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</si>
  <si>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</si>
  <si>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</si>
  <si>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</si>
  <si>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</si>
  <si>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</si>
  <si>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</si>
  <si>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</si>
  <si>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</si>
  <si>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</si>
  <si>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</si>
  <si>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</si>
  <si>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</si>
  <si>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</si>
  <si>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</si>
  <si>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</si>
  <si>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</si>
  <si>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</si>
  <si>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</si>
  <si>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</si>
  <si>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</si>
  <si>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</si>
  <si>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</si>
  <si>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</si>
  <si>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</si>
  <si>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</si>
  <si>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</si>
  <si>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</si>
  <si>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</si>
  <si>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</si>
  <si>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</si>
  <si>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</si>
  <si>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</si>
  <si>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</si>
  <si>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</si>
  <si>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</si>
  <si>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</si>
  <si>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</si>
  <si>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</si>
  <si>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</si>
  <si>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</si>
  <si>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</si>
  <si>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</si>
  <si>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</si>
  <si>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16-011</t>
  </si>
  <si>
    <t>Rekonstrukce SCZT pára x HV, SPŠS Kudelova 8</t>
  </si>
  <si>
    <t>SO 01</t>
  </si>
  <si>
    <t>Technologická část</t>
  </si>
  <si>
    <t>02</t>
  </si>
  <si>
    <t>113107112R00</t>
  </si>
  <si>
    <t xml:space="preserve">Odstranění podkladu pl. 200 m2,kam.těžené tl.15 cm </t>
  </si>
  <si>
    <t>m2</t>
  </si>
  <si>
    <t>174101101R00</t>
  </si>
  <si>
    <t>Zásyp jam, rýh, šachet se zhutněním součást přechodu pára x HV-dod. Tepláren Brno a.s.</t>
  </si>
  <si>
    <t>m3</t>
  </si>
  <si>
    <t>58337344</t>
  </si>
  <si>
    <t>Štěrkopísek frakce 0-32 B součást přechodu pára x HV-dod. Tepláren Brno a.s.</t>
  </si>
  <si>
    <t>T</t>
  </si>
  <si>
    <t>38</t>
  </si>
  <si>
    <t>Kompletní konstrukce</t>
  </si>
  <si>
    <t>386381111R00</t>
  </si>
  <si>
    <t xml:space="preserve">Jímka ŽB v kotelnách 40 x 40 x 40 cm </t>
  </si>
  <si>
    <t>kus</t>
  </si>
  <si>
    <t>6</t>
  </si>
  <si>
    <t>Úpravy povrchu, podlahy</t>
  </si>
  <si>
    <t>423321113R00</t>
  </si>
  <si>
    <t xml:space="preserve">Zabetonování dutin a otvorů jednotlivě do 0,1 m3 </t>
  </si>
  <si>
    <t>614471711R00</t>
  </si>
  <si>
    <t xml:space="preserve">Vyspravení beton. konstrukcí cem. maltou tl. 10 mm </t>
  </si>
  <si>
    <t>631313611R00</t>
  </si>
  <si>
    <t xml:space="preserve">Mazanina betonová tl. 8 - 12 cm C 16/20  (B 20) </t>
  </si>
  <si>
    <t>631313611R01</t>
  </si>
  <si>
    <t>Mazanina betonová tl. 8 - 12 cm C 16/20  (B 20) součást přechodu pára x HV-dod. Tepláren Brno a.s.</t>
  </si>
  <si>
    <t>632411906R00</t>
  </si>
  <si>
    <t xml:space="preserve">Penetrace velmi savých podkladů Cemix 0,35 l/m2 </t>
  </si>
  <si>
    <t>634111113U00</t>
  </si>
  <si>
    <t xml:space="preserve">Obvod dilatace v 8cm stěna/mazanina </t>
  </si>
  <si>
    <t>m</t>
  </si>
  <si>
    <t>771101116R00</t>
  </si>
  <si>
    <t xml:space="preserve">Vyrovnání podkladů samonivel. hmotou tl. do 30 mm </t>
  </si>
  <si>
    <t>Info cena</t>
  </si>
  <si>
    <t xml:space="preserve">Samonivelační polymercementová stěrka Cemix 20 </t>
  </si>
  <si>
    <t>kg</t>
  </si>
  <si>
    <t>61</t>
  </si>
  <si>
    <t>Upravy povrchů vnitřní</t>
  </si>
  <si>
    <t>310237241R00</t>
  </si>
  <si>
    <t>Zazdívka otvorů pl. 0,25 m2 cihlami, tl. zdi 15 cm součást přechodu pára x HV-dod. Tepláren Brno a.s.</t>
  </si>
  <si>
    <t>310237241R01</t>
  </si>
  <si>
    <t xml:space="preserve">Zazdívka otvorů pl. 0,25 m2 cihlami, tl. zdi 15 cm </t>
  </si>
  <si>
    <t>310237251R00</t>
  </si>
  <si>
    <t>Zazdívka otvorů pl. 0,25 m2 cihlami, tl. zdi 45 cm součást přechodu pára x HV-dod. Tepláren Brno a.s.</t>
  </si>
  <si>
    <t>310237271R00</t>
  </si>
  <si>
    <t>Zazdívka otvorů pl. 0,25 m2 cihlami, tl. zdi 75 cm součást přechodu pára x HV-dod. Tepláren Brno a.s.</t>
  </si>
  <si>
    <t>310237292R00</t>
  </si>
  <si>
    <t>Zazdívka otvorů pl. 0,25 m2 cihlami, tl.zdi 135 cm součást přechodu pára x HV-dod. Tepláren Brno a.s.</t>
  </si>
  <si>
    <t>602021103R00</t>
  </si>
  <si>
    <t>Přednástřik stěn cement.Baumit 100% krytí, ručně součást přechodu pára x HV-dod. Tepláren Brno a.s.</t>
  </si>
  <si>
    <t>602021118RT1</t>
  </si>
  <si>
    <t>Omítka jemná jádrová Baumit Manu 1, ručně, 10 mm součást přechodu pára x HV-dod. Tepláren Brno a.s.</t>
  </si>
  <si>
    <t>978013191R00</t>
  </si>
  <si>
    <t xml:space="preserve">Otlučení omítek vnitřních stěn v rozsahu do 100 % </t>
  </si>
  <si>
    <t>95</t>
  </si>
  <si>
    <t>Dokončovací konstrukce na pozemních stavbách</t>
  </si>
  <si>
    <t>952902110R00</t>
  </si>
  <si>
    <t xml:space="preserve">Čištění zametáním v místnostech a chodbách </t>
  </si>
  <si>
    <t>953941212R00</t>
  </si>
  <si>
    <t xml:space="preserve">Osazování mříží v rámu nebo z jednotlivých tyčí </t>
  </si>
  <si>
    <t>971033331R00</t>
  </si>
  <si>
    <t xml:space="preserve">Vybourání otv. zeď cihel. pl.0,09 m2, tl.15cm, MVC </t>
  </si>
  <si>
    <t>96</t>
  </si>
  <si>
    <t>Bourání konstrukcí</t>
  </si>
  <si>
    <t>965042221RT3</t>
  </si>
  <si>
    <t>Bourání mazanin betonových tl. nad 10 cm, pl. 1 m2 ručně tl.mazaniny nad 20 cm</t>
  </si>
  <si>
    <t>97</t>
  </si>
  <si>
    <t>Prorážení otvorů</t>
  </si>
  <si>
    <t>723150372R00</t>
  </si>
  <si>
    <t xml:space="preserve">Potrubí ocel. černé svařované -chráničky, 139,7x4 </t>
  </si>
  <si>
    <t>977151123U00</t>
  </si>
  <si>
    <t xml:space="preserve">Vrt jádrový D do 150mm </t>
  </si>
  <si>
    <t>977151125U00</t>
  </si>
  <si>
    <t>Vrt jádrový D do 200mm součást přechodu pára x HV-dod. Tepláren Brno a.s.</t>
  </si>
  <si>
    <t>99</t>
  </si>
  <si>
    <t>Staveništní přesun hmot</t>
  </si>
  <si>
    <t>999281111R00</t>
  </si>
  <si>
    <t xml:space="preserve">Přesun hmot pro opravy a údržbu do výšky 25 m </t>
  </si>
  <si>
    <t>t</t>
  </si>
  <si>
    <t>711</t>
  </si>
  <si>
    <t>Izolace proti vodě</t>
  </si>
  <si>
    <t>711212002R00</t>
  </si>
  <si>
    <t xml:space="preserve">Stěrka hydroizolační těsnicí hmotou </t>
  </si>
  <si>
    <t>998711101R00</t>
  </si>
  <si>
    <t xml:space="preserve">Přesun hmot pro izolace proti vodě, výšky do 6 m </t>
  </si>
  <si>
    <t>766</t>
  </si>
  <si>
    <t>Konstrukce truhlářské</t>
  </si>
  <si>
    <t>Náhrada ok. křídla u dvojitého okna, chodba/dvůr včetně montáže</t>
  </si>
  <si>
    <t>766625222R00</t>
  </si>
  <si>
    <t>Okna dvojitá kyvná, do zaz.rámů,1kříd.do 0,81 m2 osazení</t>
  </si>
  <si>
    <t>998766101R00</t>
  </si>
  <si>
    <t xml:space="preserve">Přesun hmot pro truhlářské konstr., výšky do 6 m </t>
  </si>
  <si>
    <t>767</t>
  </si>
  <si>
    <t>Konstrukce zámečnické</t>
  </si>
  <si>
    <t>767141914R00</t>
  </si>
  <si>
    <t xml:space="preserve">Oprava - zhotovení otvoru ruční vrtačkou do 10 mm </t>
  </si>
  <si>
    <t>767995103R00</t>
  </si>
  <si>
    <t xml:space="preserve">Montáž kovových atypických konstrukcí do 20 kg </t>
  </si>
  <si>
    <t>767996801R00</t>
  </si>
  <si>
    <t xml:space="preserve">Demontáž atypických ocelových konstr. do 50 kg </t>
  </si>
  <si>
    <t>953991121R00</t>
  </si>
  <si>
    <t xml:space="preserve">Osazení hmoždinek ve stěnách z cihel DN 10 - 12 mm </t>
  </si>
  <si>
    <t xml:space="preserve">Žebérkové pletivo, oko 35x35/2,5 mm </t>
  </si>
  <si>
    <t>13211240</t>
  </si>
  <si>
    <t>Tyč ocelová kruhová jakost 11373  D 12 mm</t>
  </si>
  <si>
    <t>309000520000</t>
  </si>
  <si>
    <t>Šroub ocelový 02 1103  M10x45 mm</t>
  </si>
  <si>
    <t>998767101R00</t>
  </si>
  <si>
    <t xml:space="preserve">Přesun hmot pro zámečnické konstr., výšky do 6 m </t>
  </si>
  <si>
    <t>775</t>
  </si>
  <si>
    <t>Podlahy vlysové a parketové</t>
  </si>
  <si>
    <t>775521800R00</t>
  </si>
  <si>
    <t xml:space="preserve">Demontáž podlah vlysových přibíjených včetně lišt </t>
  </si>
  <si>
    <t>787</t>
  </si>
  <si>
    <t>Zasklívání</t>
  </si>
  <si>
    <t>787693311RT4</t>
  </si>
  <si>
    <t>Zasklívání oken,na lišty, izol.dvojsklo pl.do 1 m2 sklem Float 4+4 plochy 1m2</t>
  </si>
  <si>
    <t>998787101R00</t>
  </si>
  <si>
    <t xml:space="preserve">Přesun hmot pro zasklívání, výšky do 6 m </t>
  </si>
  <si>
    <t>D96</t>
  </si>
  <si>
    <t>Přesuny suti a vybouraných hmot</t>
  </si>
  <si>
    <t>979011221R00</t>
  </si>
  <si>
    <t xml:space="preserve">Svislá doprava suti a vybour. hmot za 1.PP nošením </t>
  </si>
  <si>
    <t>979082111R00</t>
  </si>
  <si>
    <t xml:space="preserve">Vnitrostaveništní doprava suti do 10 m </t>
  </si>
  <si>
    <t>979083115R00</t>
  </si>
  <si>
    <t xml:space="preserve">Vodorovné přemístění suti na skládku do 4000 m </t>
  </si>
  <si>
    <t>979087112R00</t>
  </si>
  <si>
    <t xml:space="preserve">Nakládání suti na dopravní prostředky </t>
  </si>
  <si>
    <t>979999997R00</t>
  </si>
  <si>
    <t xml:space="preserve">Poplatek za skládku čistá suť - DUFONEV Brno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</si>
  <si>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</si>
  <si>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</si>
  <si>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</si>
  <si>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</si>
  <si>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</si>
  <si>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</si>
  <si>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</si>
  <si>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</si>
  <si>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Soupis prací a dodávek</t>
  </si>
  <si>
    <t>Pavel Raputa</t>
  </si>
  <si>
    <t>CENA ZA OBJEKT CELKEM BEZ DPH</t>
  </si>
  <si>
    <t>Stavební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</si>
</sst>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3" fillId="0" borderId="13" xfId="0" applyFont="1" applyBorder="1" applyAlignment="1">
      <alignment horizontal="right"/>
    </xf>
    <xf numFmtId="14" fontId="3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D2" sqref="D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217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Stavební rozpočet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 t="s">
        <v>75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Rekapitulace!A26</f>
        <v>Ztížené výrobní podmínky</v>
      </c>
      <c r="E15" s="61"/>
      <c r="F15" s="62"/>
      <c r="G15" s="59">
        <f>Rekapitulace!I26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Rekapitulace!A27</f>
        <v>Oborová přirážka</v>
      </c>
      <c r="E16" s="63"/>
      <c r="F16" s="64"/>
      <c r="G16" s="59">
        <f>Rekapitulace!I27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Rekapitulace!A28</f>
        <v>Přesun stavebních kapacit</v>
      </c>
      <c r="E17" s="63"/>
      <c r="F17" s="64"/>
      <c r="G17" s="59">
        <f>Rekapitulace!I28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Rekapitulace!A29</f>
        <v>Mimostaveništní doprava</v>
      </c>
      <c r="E18" s="63"/>
      <c r="F18" s="64"/>
      <c r="G18" s="59">
        <f>Rekapitulace!I29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Rekapitulace!A30</f>
        <v>Zařízení staveniště</v>
      </c>
      <c r="E19" s="63"/>
      <c r="F19" s="64"/>
      <c r="G19" s="59">
        <f>Rekapitulace!I30</f>
        <v>0</v>
      </c>
    </row>
    <row r="20" spans="1:7" ht="15.95" customHeight="1" x14ac:dyDescent="0.2">
      <c r="A20" s="67"/>
      <c r="B20" s="58"/>
      <c r="C20" s="59"/>
      <c r="D20" s="9" t="str">
        <f>Rekapitulace!A31</f>
        <v>Provoz investora</v>
      </c>
      <c r="E20" s="63"/>
      <c r="F20" s="64"/>
      <c r="G20" s="59">
        <f>Rekapitulace!I31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Rekapitulace!A32</f>
        <v>Kompletační činnost (IČD)</v>
      </c>
      <c r="E21" s="63"/>
      <c r="F21" s="64"/>
      <c r="G21" s="59">
        <f>Rekapitulace!I32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223" t="s">
        <v>218</v>
      </c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224">
        <v>42460</v>
      </c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219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46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5"/>
  <sheetViews>
    <sheetView tabSelected="1" workbookViewId="0">
      <selection activeCell="R18" sqref="R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47</v>
      </c>
      <c r="B1" s="109"/>
      <c r="C1" s="110" t="str">
        <f>CONCATENATE(cislostavby," ",nazevstavby)</f>
        <v>16-011 Rekonstrukce SCZT pára x HV, SPŠS Kudelova 8</v>
      </c>
      <c r="D1" s="111"/>
      <c r="E1" s="112"/>
      <c r="F1" s="111"/>
      <c r="G1" s="113" t="s">
        <v>48</v>
      </c>
      <c r="H1" s="114" t="s">
        <v>79</v>
      </c>
      <c r="I1" s="115"/>
    </row>
    <row r="2" spans="1:9" ht="13.5" thickBot="1" x14ac:dyDescent="0.25">
      <c r="A2" s="116" t="s">
        <v>49</v>
      </c>
      <c r="B2" s="117"/>
      <c r="C2" s="118" t="str">
        <f>CONCATENATE(cisloobjektu," ",nazevobjektu)</f>
        <v>SO 01 Technologická část</v>
      </c>
      <c r="D2" s="119"/>
      <c r="E2" s="120"/>
      <c r="F2" s="119"/>
      <c r="G2" s="121" t="s">
        <v>220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50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51</v>
      </c>
      <c r="C6" s="128"/>
      <c r="D6" s="129"/>
      <c r="E6" s="130" t="s">
        <v>52</v>
      </c>
      <c r="F6" s="131" t="s">
        <v>53</v>
      </c>
      <c r="G6" s="131" t="s">
        <v>54</v>
      </c>
      <c r="H6" s="131" t="s">
        <v>55</v>
      </c>
      <c r="I6" s="132" t="s">
        <v>30</v>
      </c>
    </row>
    <row r="7" spans="1:9" s="37" customFormat="1" x14ac:dyDescent="0.2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Položky!BA11</f>
        <v>0</v>
      </c>
      <c r="F7" s="221">
        <f>Položky!BB11</f>
        <v>0</v>
      </c>
      <c r="G7" s="221">
        <f>Položky!BC11</f>
        <v>0</v>
      </c>
      <c r="H7" s="221">
        <f>Položky!BD11</f>
        <v>0</v>
      </c>
      <c r="I7" s="222">
        <f>Položky!BE11</f>
        <v>0</v>
      </c>
    </row>
    <row r="8" spans="1:9" s="37" customFormat="1" x14ac:dyDescent="0.2">
      <c r="A8" s="219" t="str">
        <f>Položky!B12</f>
        <v>38</v>
      </c>
      <c r="B8" s="133" t="str">
        <f>Položky!C12</f>
        <v>Kompletní konstrukce</v>
      </c>
      <c r="C8" s="69"/>
      <c r="D8" s="134"/>
      <c r="E8" s="220">
        <f>Položky!BA14</f>
        <v>0</v>
      </c>
      <c r="F8" s="221">
        <f>Položky!BB14</f>
        <v>0</v>
      </c>
      <c r="G8" s="221">
        <f>Položky!BC14</f>
        <v>0</v>
      </c>
      <c r="H8" s="221">
        <f>Položky!BD14</f>
        <v>0</v>
      </c>
      <c r="I8" s="222">
        <f>Položky!BE14</f>
        <v>0</v>
      </c>
    </row>
    <row r="9" spans="1:9" s="37" customFormat="1" x14ac:dyDescent="0.2">
      <c r="A9" s="219" t="str">
        <f>Položky!B15</f>
        <v>6</v>
      </c>
      <c r="B9" s="133" t="str">
        <f>Položky!C15</f>
        <v>Úpravy povrchu, podlahy</v>
      </c>
      <c r="C9" s="69"/>
      <c r="D9" s="134"/>
      <c r="E9" s="220">
        <f>Položky!BA24</f>
        <v>0</v>
      </c>
      <c r="F9" s="221">
        <f>Položky!BB24</f>
        <v>0</v>
      </c>
      <c r="G9" s="221">
        <f>Položky!BC24</f>
        <v>0</v>
      </c>
      <c r="H9" s="221">
        <f>Položky!BD24</f>
        <v>0</v>
      </c>
      <c r="I9" s="222">
        <f>Položky!BE24</f>
        <v>0</v>
      </c>
    </row>
    <row r="10" spans="1:9" s="37" customFormat="1" x14ac:dyDescent="0.2">
      <c r="A10" s="219" t="str">
        <f>Položky!B25</f>
        <v>61</v>
      </c>
      <c r="B10" s="133" t="str">
        <f>Položky!C25</f>
        <v>Upravy povrchů vnitřní</v>
      </c>
      <c r="C10" s="69"/>
      <c r="D10" s="134"/>
      <c r="E10" s="220">
        <f>Položky!BA35</f>
        <v>0</v>
      </c>
      <c r="F10" s="221">
        <f>Položky!BB35</f>
        <v>0</v>
      </c>
      <c r="G10" s="221">
        <f>Položky!BC35</f>
        <v>0</v>
      </c>
      <c r="H10" s="221">
        <f>Položky!BD35</f>
        <v>0</v>
      </c>
      <c r="I10" s="222">
        <f>Položky!BE35</f>
        <v>0</v>
      </c>
    </row>
    <row r="11" spans="1:9" s="37" customFormat="1" x14ac:dyDescent="0.2">
      <c r="A11" s="219" t="str">
        <f>Položky!B36</f>
        <v>95</v>
      </c>
      <c r="B11" s="133" t="str">
        <f>Položky!C36</f>
        <v>Dokončovací konstrukce na pozemních stavbách</v>
      </c>
      <c r="C11" s="69"/>
      <c r="D11" s="134"/>
      <c r="E11" s="220">
        <f>Položky!BA40</f>
        <v>0</v>
      </c>
      <c r="F11" s="221">
        <f>Položky!BB40</f>
        <v>0</v>
      </c>
      <c r="G11" s="221">
        <f>Položky!BC40</f>
        <v>0</v>
      </c>
      <c r="H11" s="221">
        <f>Položky!BD40</f>
        <v>0</v>
      </c>
      <c r="I11" s="222">
        <f>Položky!BE40</f>
        <v>0</v>
      </c>
    </row>
    <row r="12" spans="1:9" s="37" customFormat="1" x14ac:dyDescent="0.2">
      <c r="A12" s="219" t="str">
        <f>Položky!B41</f>
        <v>96</v>
      </c>
      <c r="B12" s="133" t="str">
        <f>Položky!C41</f>
        <v>Bourání konstrukcí</v>
      </c>
      <c r="C12" s="69"/>
      <c r="D12" s="134"/>
      <c r="E12" s="220">
        <f>Položky!BA43</f>
        <v>0</v>
      </c>
      <c r="F12" s="221">
        <f>Položky!BB43</f>
        <v>0</v>
      </c>
      <c r="G12" s="221">
        <f>Položky!BC43</f>
        <v>0</v>
      </c>
      <c r="H12" s="221">
        <f>Položky!BD43</f>
        <v>0</v>
      </c>
      <c r="I12" s="222">
        <f>Položky!BE43</f>
        <v>0</v>
      </c>
    </row>
    <row r="13" spans="1:9" s="37" customFormat="1" x14ac:dyDescent="0.2">
      <c r="A13" s="219" t="str">
        <f>Položky!B44</f>
        <v>97</v>
      </c>
      <c r="B13" s="133" t="str">
        <f>Položky!C44</f>
        <v>Prorážení otvorů</v>
      </c>
      <c r="C13" s="69"/>
      <c r="D13" s="134"/>
      <c r="E13" s="220">
        <f>Položky!BA48</f>
        <v>0</v>
      </c>
      <c r="F13" s="221">
        <f>Položky!BB48</f>
        <v>0</v>
      </c>
      <c r="G13" s="221">
        <f>Položky!BC48</f>
        <v>0</v>
      </c>
      <c r="H13" s="221">
        <f>Položky!BD48</f>
        <v>0</v>
      </c>
      <c r="I13" s="222">
        <f>Položky!BE48</f>
        <v>0</v>
      </c>
    </row>
    <row r="14" spans="1:9" s="37" customFormat="1" x14ac:dyDescent="0.2">
      <c r="A14" s="219" t="str">
        <f>Položky!B49</f>
        <v>99</v>
      </c>
      <c r="B14" s="133" t="str">
        <f>Položky!C49</f>
        <v>Staveništní přesun hmot</v>
      </c>
      <c r="C14" s="69"/>
      <c r="D14" s="134"/>
      <c r="E14" s="220">
        <f>Položky!BA51</f>
        <v>0</v>
      </c>
      <c r="F14" s="221">
        <f>Položky!BB51</f>
        <v>0</v>
      </c>
      <c r="G14" s="221">
        <f>Položky!BC51</f>
        <v>0</v>
      </c>
      <c r="H14" s="221">
        <f>Položky!BD51</f>
        <v>0</v>
      </c>
      <c r="I14" s="222">
        <f>Položky!BE51</f>
        <v>0</v>
      </c>
    </row>
    <row r="15" spans="1:9" s="37" customFormat="1" x14ac:dyDescent="0.2">
      <c r="A15" s="219" t="str">
        <f>Položky!B52</f>
        <v>711</v>
      </c>
      <c r="B15" s="133" t="str">
        <f>Položky!C52</f>
        <v>Izolace proti vodě</v>
      </c>
      <c r="C15" s="69"/>
      <c r="D15" s="134"/>
      <c r="E15" s="220">
        <f>Položky!BA55</f>
        <v>0</v>
      </c>
      <c r="F15" s="221">
        <f>Položky!BB55</f>
        <v>0</v>
      </c>
      <c r="G15" s="221">
        <f>Položky!BC55</f>
        <v>0</v>
      </c>
      <c r="H15" s="221">
        <f>Položky!BD55</f>
        <v>0</v>
      </c>
      <c r="I15" s="222">
        <f>Položky!BE55</f>
        <v>0</v>
      </c>
    </row>
    <row r="16" spans="1:9" s="37" customFormat="1" x14ac:dyDescent="0.2">
      <c r="A16" s="219" t="str">
        <f>Položky!B56</f>
        <v>766</v>
      </c>
      <c r="B16" s="133" t="str">
        <f>Položky!C56</f>
        <v>Konstrukce truhlářské</v>
      </c>
      <c r="C16" s="69"/>
      <c r="D16" s="134"/>
      <c r="E16" s="220">
        <f>Položky!BA60</f>
        <v>0</v>
      </c>
      <c r="F16" s="221">
        <f>Položky!BB60</f>
        <v>0</v>
      </c>
      <c r="G16" s="221">
        <f>Položky!BC60</f>
        <v>0</v>
      </c>
      <c r="H16" s="221">
        <f>Položky!BD60</f>
        <v>0</v>
      </c>
      <c r="I16" s="222">
        <f>Položky!BE60</f>
        <v>0</v>
      </c>
    </row>
    <row r="17" spans="1:57" s="37" customFormat="1" x14ac:dyDescent="0.2">
      <c r="A17" s="219" t="str">
        <f>Položky!B61</f>
        <v>767</v>
      </c>
      <c r="B17" s="133" t="str">
        <f>Položky!C61</f>
        <v>Konstrukce zámečnické</v>
      </c>
      <c r="C17" s="69"/>
      <c r="D17" s="134"/>
      <c r="E17" s="220">
        <f>Položky!BA70</f>
        <v>0</v>
      </c>
      <c r="F17" s="221">
        <f>Položky!BB70</f>
        <v>0</v>
      </c>
      <c r="G17" s="221">
        <f>Položky!BC70</f>
        <v>0</v>
      </c>
      <c r="H17" s="221">
        <f>Položky!BD70</f>
        <v>0</v>
      </c>
      <c r="I17" s="222">
        <f>Položky!BE70</f>
        <v>0</v>
      </c>
    </row>
    <row r="18" spans="1:57" s="37" customFormat="1" x14ac:dyDescent="0.2">
      <c r="A18" s="219" t="str">
        <f>Položky!B71</f>
        <v>775</v>
      </c>
      <c r="B18" s="133" t="str">
        <f>Položky!C71</f>
        <v>Podlahy vlysové a parketové</v>
      </c>
      <c r="C18" s="69"/>
      <c r="D18" s="134"/>
      <c r="E18" s="220">
        <f>Položky!BA73</f>
        <v>0</v>
      </c>
      <c r="F18" s="221">
        <f>Položky!BB73</f>
        <v>0</v>
      </c>
      <c r="G18" s="221">
        <f>Položky!BC73</f>
        <v>0</v>
      </c>
      <c r="H18" s="221">
        <f>Položky!BD73</f>
        <v>0</v>
      </c>
      <c r="I18" s="222">
        <f>Položky!BE73</f>
        <v>0</v>
      </c>
    </row>
    <row r="19" spans="1:57" s="37" customFormat="1" x14ac:dyDescent="0.2">
      <c r="A19" s="219" t="str">
        <f>Položky!B74</f>
        <v>787</v>
      </c>
      <c r="B19" s="133" t="str">
        <f>Položky!C74</f>
        <v>Zasklívání</v>
      </c>
      <c r="C19" s="69"/>
      <c r="D19" s="134"/>
      <c r="E19" s="220">
        <f>Položky!BA77</f>
        <v>0</v>
      </c>
      <c r="F19" s="221">
        <f>Položky!BB77</f>
        <v>0</v>
      </c>
      <c r="G19" s="221">
        <f>Položky!BC77</f>
        <v>0</v>
      </c>
      <c r="H19" s="221">
        <f>Položky!BD77</f>
        <v>0</v>
      </c>
      <c r="I19" s="222">
        <f>Položky!BE77</f>
        <v>0</v>
      </c>
    </row>
    <row r="20" spans="1:57" s="37" customFormat="1" ht="13.5" thickBot="1" x14ac:dyDescent="0.25">
      <c r="A20" s="219" t="str">
        <f>Položky!B78</f>
        <v>D96</v>
      </c>
      <c r="B20" s="133" t="str">
        <f>Položky!C78</f>
        <v>Přesuny suti a vybouraných hmot</v>
      </c>
      <c r="C20" s="69"/>
      <c r="D20" s="134"/>
      <c r="E20" s="220">
        <f>Položky!BA84</f>
        <v>0</v>
      </c>
      <c r="F20" s="221">
        <f>Položky!BB84</f>
        <v>0</v>
      </c>
      <c r="G20" s="221">
        <f>Položky!BC84</f>
        <v>0</v>
      </c>
      <c r="H20" s="221">
        <f>Položky!BD84</f>
        <v>0</v>
      </c>
      <c r="I20" s="222">
        <f>Položky!BE84</f>
        <v>0</v>
      </c>
    </row>
    <row r="21" spans="1:57" s="141" customFormat="1" ht="13.5" thickBot="1" x14ac:dyDescent="0.25">
      <c r="A21" s="135"/>
      <c r="B21" s="136" t="s">
        <v>56</v>
      </c>
      <c r="C21" s="136"/>
      <c r="D21" s="137"/>
      <c r="E21" s="138">
        <f>SUM(E7:E20)</f>
        <v>0</v>
      </c>
      <c r="F21" s="139">
        <f>SUM(F7:F20)</f>
        <v>0</v>
      </c>
      <c r="G21" s="139">
        <f>SUM(G7:G20)</f>
        <v>0</v>
      </c>
      <c r="H21" s="139">
        <f>SUM(H7:H20)</f>
        <v>0</v>
      </c>
      <c r="I21" s="140">
        <f>SUM(I7:I20)</f>
        <v>0</v>
      </c>
    </row>
    <row r="22" spans="1:57" x14ac:dyDescent="0.2">
      <c r="A22" s="69"/>
      <c r="B22" s="69"/>
      <c r="C22" s="69"/>
      <c r="D22" s="69"/>
      <c r="E22" s="69"/>
      <c r="F22" s="69"/>
      <c r="G22" s="69"/>
      <c r="H22" s="69"/>
      <c r="I22" s="69"/>
    </row>
    <row r="23" spans="1:57" ht="19.5" customHeight="1" x14ac:dyDescent="0.25">
      <c r="A23" s="125" t="s">
        <v>57</v>
      </c>
      <c r="B23" s="125"/>
      <c r="C23" s="125"/>
      <c r="D23" s="125"/>
      <c r="E23" s="125"/>
      <c r="F23" s="125"/>
      <c r="G23" s="142"/>
      <c r="H23" s="125"/>
      <c r="I23" s="125"/>
      <c r="BA23" s="43"/>
      <c r="BB23" s="43"/>
      <c r="BC23" s="43"/>
      <c r="BD23" s="43"/>
      <c r="BE23" s="43"/>
    </row>
    <row r="24" spans="1:57" ht="13.5" thickBot="1" x14ac:dyDescent="0.25">
      <c r="A24" s="82"/>
      <c r="B24" s="82"/>
      <c r="C24" s="82"/>
      <c r="D24" s="82"/>
      <c r="E24" s="82"/>
      <c r="F24" s="82"/>
      <c r="G24" s="82"/>
      <c r="H24" s="82"/>
      <c r="I24" s="82"/>
    </row>
    <row r="25" spans="1:57" x14ac:dyDescent="0.2">
      <c r="A25" s="76" t="s">
        <v>58</v>
      </c>
      <c r="B25" s="77"/>
      <c r="C25" s="77"/>
      <c r="D25" s="143"/>
      <c r="E25" s="144" t="s">
        <v>59</v>
      </c>
      <c r="F25" s="145" t="s">
        <v>60</v>
      </c>
      <c r="G25" s="146" t="s">
        <v>61</v>
      </c>
      <c r="H25" s="147"/>
      <c r="I25" s="148" t="s">
        <v>59</v>
      </c>
    </row>
    <row r="26" spans="1:57" x14ac:dyDescent="0.2">
      <c r="A26" s="67" t="s">
        <v>209</v>
      </c>
      <c r="B26" s="58"/>
      <c r="C26" s="58"/>
      <c r="D26" s="149"/>
      <c r="E26" s="150">
        <v>0</v>
      </c>
      <c r="F26" s="151">
        <v>2.5</v>
      </c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0</v>
      </c>
    </row>
    <row r="27" spans="1:57" x14ac:dyDescent="0.2">
      <c r="A27" s="67" t="s">
        <v>210</v>
      </c>
      <c r="B27" s="58"/>
      <c r="C27" s="58"/>
      <c r="D27" s="149"/>
      <c r="E27" s="150">
        <v>0</v>
      </c>
      <c r="F27" s="151">
        <v>0</v>
      </c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0</v>
      </c>
    </row>
    <row r="28" spans="1:57" x14ac:dyDescent="0.2">
      <c r="A28" s="67" t="s">
        <v>211</v>
      </c>
      <c r="B28" s="58"/>
      <c r="C28" s="58"/>
      <c r="D28" s="149"/>
      <c r="E28" s="150">
        <v>0</v>
      </c>
      <c r="F28" s="151">
        <v>0</v>
      </c>
      <c r="G28" s="152">
        <f>CHOOSE(BA28+1,HSV+PSV,HSV+PSV+Mont,HSV+PSV+Dodavka+Mont,HSV,PSV,Mont,Dodavka,Mont+Dodavka,0)</f>
        <v>0</v>
      </c>
      <c r="H28" s="153"/>
      <c r="I28" s="154">
        <f>E28+F28*G28/100</f>
        <v>0</v>
      </c>
      <c r="BA28">
        <v>0</v>
      </c>
    </row>
    <row r="29" spans="1:57" x14ac:dyDescent="0.2">
      <c r="A29" s="67" t="s">
        <v>212</v>
      </c>
      <c r="B29" s="58"/>
      <c r="C29" s="58"/>
      <c r="D29" s="149"/>
      <c r="E29" s="150">
        <v>0</v>
      </c>
      <c r="F29" s="151">
        <v>4.8899999999999997</v>
      </c>
      <c r="G29" s="152">
        <f>CHOOSE(BA29+1,HSV+PSV,HSV+PSV+Mont,HSV+PSV+Dodavka+Mont,HSV,PSV,Mont,Dodavka,Mont+Dodavka,0)</f>
        <v>0</v>
      </c>
      <c r="H29" s="153"/>
      <c r="I29" s="154">
        <f>E29+F29*G29/100</f>
        <v>0</v>
      </c>
      <c r="BA29">
        <v>0</v>
      </c>
    </row>
    <row r="30" spans="1:57" x14ac:dyDescent="0.2">
      <c r="A30" s="67" t="s">
        <v>213</v>
      </c>
      <c r="B30" s="58"/>
      <c r="C30" s="58"/>
      <c r="D30" s="149"/>
      <c r="E30" s="150">
        <v>0</v>
      </c>
      <c r="F30" s="151">
        <v>2.8</v>
      </c>
      <c r="G30" s="152">
        <f>CHOOSE(BA30+1,HSV+PSV,HSV+PSV+Mont,HSV+PSV+Dodavka+Mont,HSV,PSV,Mont,Dodavka,Mont+Dodavka,0)</f>
        <v>0</v>
      </c>
      <c r="H30" s="153"/>
      <c r="I30" s="154">
        <f>E30+F30*G30/100</f>
        <v>0</v>
      </c>
      <c r="BA30">
        <v>1</v>
      </c>
    </row>
    <row r="31" spans="1:57" x14ac:dyDescent="0.2">
      <c r="A31" s="67" t="s">
        <v>214</v>
      </c>
      <c r="B31" s="58"/>
      <c r="C31" s="58"/>
      <c r="D31" s="149"/>
      <c r="E31" s="150">
        <v>0</v>
      </c>
      <c r="F31" s="151">
        <v>0</v>
      </c>
      <c r="G31" s="152">
        <f>CHOOSE(BA31+1,HSV+PSV,HSV+PSV+Mont,HSV+PSV+Dodavka+Mont,HSV,PSV,Mont,Dodavka,Mont+Dodavka,0)</f>
        <v>0</v>
      </c>
      <c r="H31" s="153"/>
      <c r="I31" s="154">
        <f>E31+F31*G31/100</f>
        <v>0</v>
      </c>
      <c r="BA31">
        <v>1</v>
      </c>
    </row>
    <row r="32" spans="1:57" x14ac:dyDescent="0.2">
      <c r="A32" s="67" t="s">
        <v>215</v>
      </c>
      <c r="B32" s="58"/>
      <c r="C32" s="58"/>
      <c r="D32" s="149"/>
      <c r="E32" s="150">
        <v>0</v>
      </c>
      <c r="F32" s="151">
        <v>1</v>
      </c>
      <c r="G32" s="152">
        <f>CHOOSE(BA32+1,HSV+PSV,HSV+PSV+Mont,HSV+PSV+Dodavka+Mont,HSV,PSV,Mont,Dodavka,Mont+Dodavka,0)</f>
        <v>0</v>
      </c>
      <c r="H32" s="153"/>
      <c r="I32" s="154">
        <f>E32+F32*G32/100</f>
        <v>0</v>
      </c>
      <c r="BA32">
        <v>2</v>
      </c>
    </row>
    <row r="33" spans="1:53" x14ac:dyDescent="0.2">
      <c r="A33" s="67" t="s">
        <v>216</v>
      </c>
      <c r="B33" s="58"/>
      <c r="C33" s="58"/>
      <c r="D33" s="149"/>
      <c r="E33" s="150">
        <v>0</v>
      </c>
      <c r="F33" s="151">
        <v>10</v>
      </c>
      <c r="G33" s="152">
        <f>CHOOSE(BA33+1,HSV+PSV,HSV+PSV+Mont,HSV+PSV+Dodavka+Mont,HSV,PSV,Mont,Dodavka,Mont+Dodavka,0)</f>
        <v>0</v>
      </c>
      <c r="H33" s="153"/>
      <c r="I33" s="154">
        <f>E33+F33*G33/100</f>
        <v>0</v>
      </c>
      <c r="BA33">
        <v>2</v>
      </c>
    </row>
    <row r="34" spans="1:53" ht="13.5" thickBot="1" x14ac:dyDescent="0.25">
      <c r="A34" s="155"/>
      <c r="B34" s="156" t="s">
        <v>62</v>
      </c>
      <c r="C34" s="157"/>
      <c r="D34" s="158"/>
      <c r="E34" s="159"/>
      <c r="F34" s="160"/>
      <c r="G34" s="160"/>
      <c r="H34" s="161">
        <f>SUM(I26:I33)</f>
        <v>0</v>
      </c>
      <c r="I34" s="162"/>
    </row>
    <row r="36" spans="1:53" x14ac:dyDescent="0.2">
      <c r="B36" s="141"/>
      <c r="F36" s="163"/>
      <c r="G36" s="164"/>
      <c r="H36" s="164"/>
      <c r="I36" s="165"/>
    </row>
    <row r="37" spans="1:53" x14ac:dyDescent="0.2">
      <c r="F37" s="163"/>
      <c r="G37" s="164"/>
      <c r="H37" s="164"/>
      <c r="I37" s="165"/>
    </row>
    <row r="38" spans="1:53" x14ac:dyDescent="0.2">
      <c r="F38" s="163"/>
      <c r="G38" s="164"/>
      <c r="H38" s="164"/>
      <c r="I38" s="165"/>
    </row>
    <row r="39" spans="1:53" x14ac:dyDescent="0.2">
      <c r="F39" s="163"/>
      <c r="G39" s="164"/>
      <c r="H39" s="164"/>
      <c r="I39" s="165"/>
    </row>
    <row r="40" spans="1:53" x14ac:dyDescent="0.2">
      <c r="F40" s="163"/>
      <c r="G40" s="164"/>
      <c r="H40" s="164"/>
      <c r="I40" s="165"/>
    </row>
    <row r="41" spans="1:53" x14ac:dyDescent="0.2">
      <c r="F41" s="163"/>
      <c r="G41" s="164"/>
      <c r="H41" s="164"/>
      <c r="I41" s="165"/>
    </row>
    <row r="42" spans="1:53" x14ac:dyDescent="0.2">
      <c r="F42" s="163"/>
      <c r="G42" s="164"/>
      <c r="H42" s="164"/>
      <c r="I42" s="165"/>
    </row>
    <row r="43" spans="1:53" x14ac:dyDescent="0.2">
      <c r="F43" s="163"/>
      <c r="G43" s="164"/>
      <c r="H43" s="164"/>
      <c r="I43" s="165"/>
    </row>
    <row r="44" spans="1:53" x14ac:dyDescent="0.2">
      <c r="F44" s="163"/>
      <c r="G44" s="164"/>
      <c r="H44" s="164"/>
      <c r="I44" s="165"/>
    </row>
    <row r="45" spans="1:53" x14ac:dyDescent="0.2">
      <c r="F45" s="163"/>
      <c r="G45" s="164"/>
      <c r="H45" s="164"/>
      <c r="I45" s="165"/>
    </row>
    <row r="46" spans="1:53" x14ac:dyDescent="0.2">
      <c r="F46" s="163"/>
      <c r="G46" s="164"/>
      <c r="H46" s="164"/>
      <c r="I46" s="165"/>
    </row>
    <row r="47" spans="1:53" x14ac:dyDescent="0.2">
      <c r="F47" s="163"/>
      <c r="G47" s="164"/>
      <c r="H47" s="164"/>
      <c r="I47" s="165"/>
    </row>
    <row r="48" spans="1:53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  <row r="81" spans="6:9" x14ac:dyDescent="0.2">
      <c r="F81" s="163"/>
      <c r="G81" s="164"/>
      <c r="H81" s="164"/>
      <c r="I81" s="165"/>
    </row>
    <row r="82" spans="6:9" x14ac:dyDescent="0.2">
      <c r="F82" s="163"/>
      <c r="G82" s="164"/>
      <c r="H82" s="164"/>
      <c r="I82" s="165"/>
    </row>
    <row r="83" spans="6:9" x14ac:dyDescent="0.2">
      <c r="F83" s="163"/>
      <c r="G83" s="164"/>
      <c r="H83" s="164"/>
      <c r="I83" s="165"/>
    </row>
    <row r="84" spans="6:9" x14ac:dyDescent="0.2">
      <c r="F84" s="163"/>
      <c r="G84" s="164"/>
      <c r="H84" s="164"/>
      <c r="I84" s="165"/>
    </row>
    <row r="85" spans="6:9" x14ac:dyDescent="0.2">
      <c r="F85" s="163"/>
      <c r="G85" s="164"/>
      <c r="H85" s="164"/>
      <c r="I85" s="165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7"/>
  <sheetViews>
    <sheetView showGridLines="0" showZeros="0" zoomScaleNormal="100" workbookViewId="0">
      <selection activeCell="L28" sqref="L28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217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47</v>
      </c>
      <c r="B3" s="109"/>
      <c r="C3" s="110" t="str">
        <f>CONCATENATE(cislostavby," ",nazevstavby)</f>
        <v>16-011 Rekonstrukce SCZT pára x HV, SPŠS Kudelova 8</v>
      </c>
      <c r="D3" s="172"/>
      <c r="E3" s="173" t="s">
        <v>63</v>
      </c>
      <c r="F3" s="174" t="str">
        <f>Rekapitulace!H1</f>
        <v>02</v>
      </c>
      <c r="G3" s="175"/>
    </row>
    <row r="4" spans="1:104" ht="13.5" thickBot="1" x14ac:dyDescent="0.25">
      <c r="A4" s="176" t="s">
        <v>49</v>
      </c>
      <c r="B4" s="117"/>
      <c r="C4" s="118" t="str">
        <f>CONCATENATE(cisloobjektu," ",nazevobjektu)</f>
        <v>SO 01 Technologická část</v>
      </c>
      <c r="D4" s="177"/>
      <c r="E4" s="178" t="str">
        <f>Rekapitulace!G2</f>
        <v>Stavební rozpočet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64</v>
      </c>
      <c r="B6" s="185" t="s">
        <v>65</v>
      </c>
      <c r="C6" s="185" t="s">
        <v>66</v>
      </c>
      <c r="D6" s="185" t="s">
        <v>67</v>
      </c>
      <c r="E6" s="186" t="s">
        <v>68</v>
      </c>
      <c r="F6" s="185" t="s">
        <v>69</v>
      </c>
      <c r="G6" s="187" t="s">
        <v>70</v>
      </c>
    </row>
    <row r="7" spans="1:104" x14ac:dyDescent="0.2">
      <c r="A7" s="188" t="s">
        <v>71</v>
      </c>
      <c r="B7" s="189" t="s">
        <v>72</v>
      </c>
      <c r="C7" s="190" t="s">
        <v>73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80</v>
      </c>
      <c r="C8" s="198" t="s">
        <v>81</v>
      </c>
      <c r="D8" s="199" t="s">
        <v>82</v>
      </c>
      <c r="E8" s="200">
        <v>0.2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ht="22.5" x14ac:dyDescent="0.2">
      <c r="A9" s="196">
        <v>2</v>
      </c>
      <c r="B9" s="197" t="s">
        <v>83</v>
      </c>
      <c r="C9" s="198" t="s">
        <v>84</v>
      </c>
      <c r="D9" s="199" t="s">
        <v>85</v>
      </c>
      <c r="E9" s="200">
        <v>2.41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ht="22.5" x14ac:dyDescent="0.2">
      <c r="A10" s="196">
        <v>3</v>
      </c>
      <c r="B10" s="197" t="s">
        <v>86</v>
      </c>
      <c r="C10" s="198" t="s">
        <v>87</v>
      </c>
      <c r="D10" s="199" t="s">
        <v>88</v>
      </c>
      <c r="E10" s="200">
        <v>4.82</v>
      </c>
      <c r="F10" s="200">
        <v>0</v>
      </c>
      <c r="G10" s="201">
        <f>E10*F10</f>
        <v>0</v>
      </c>
      <c r="O10" s="195">
        <v>2</v>
      </c>
      <c r="AA10" s="167">
        <v>3</v>
      </c>
      <c r="AB10" s="167">
        <v>1</v>
      </c>
      <c r="AC10" s="167">
        <v>58337344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3</v>
      </c>
      <c r="CB10" s="202">
        <v>1</v>
      </c>
      <c r="CZ10" s="167">
        <v>1</v>
      </c>
    </row>
    <row r="11" spans="1:104" x14ac:dyDescent="0.2">
      <c r="A11" s="203"/>
      <c r="B11" s="204" t="s">
        <v>74</v>
      </c>
      <c r="C11" s="205" t="str">
        <f>CONCATENATE(B7," ",C7)</f>
        <v>1 Zemní práce</v>
      </c>
      <c r="D11" s="206"/>
      <c r="E11" s="207"/>
      <c r="F11" s="208"/>
      <c r="G11" s="209">
        <f>SUM(G7:G10)</f>
        <v>0</v>
      </c>
      <c r="O11" s="195">
        <v>4</v>
      </c>
      <c r="BA11" s="210">
        <f>SUM(BA7:BA10)</f>
        <v>0</v>
      </c>
      <c r="BB11" s="210">
        <f>SUM(BB7:BB10)</f>
        <v>0</v>
      </c>
      <c r="BC11" s="210">
        <f>SUM(BC7:BC10)</f>
        <v>0</v>
      </c>
      <c r="BD11" s="210">
        <f>SUM(BD7:BD10)</f>
        <v>0</v>
      </c>
      <c r="BE11" s="210">
        <f>SUM(BE7:BE10)</f>
        <v>0</v>
      </c>
    </row>
    <row r="12" spans="1:104" x14ac:dyDescent="0.2">
      <c r="A12" s="188" t="s">
        <v>71</v>
      </c>
      <c r="B12" s="189" t="s">
        <v>89</v>
      </c>
      <c r="C12" s="190" t="s">
        <v>90</v>
      </c>
      <c r="D12" s="191"/>
      <c r="E12" s="192"/>
      <c r="F12" s="192"/>
      <c r="G12" s="193"/>
      <c r="H12" s="194"/>
      <c r="I12" s="194"/>
      <c r="O12" s="195">
        <v>1</v>
      </c>
    </row>
    <row r="13" spans="1:104" x14ac:dyDescent="0.2">
      <c r="A13" s="196">
        <v>4</v>
      </c>
      <c r="B13" s="197" t="s">
        <v>91</v>
      </c>
      <c r="C13" s="198" t="s">
        <v>92</v>
      </c>
      <c r="D13" s="199" t="s">
        <v>93</v>
      </c>
      <c r="E13" s="200">
        <v>1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1.0672900000000001</v>
      </c>
    </row>
    <row r="14" spans="1:104" x14ac:dyDescent="0.2">
      <c r="A14" s="203"/>
      <c r="B14" s="204" t="s">
        <v>74</v>
      </c>
      <c r="C14" s="205" t="str">
        <f>CONCATENATE(B12," ",C12)</f>
        <v>38 Kompletní konstrukce</v>
      </c>
      <c r="D14" s="206"/>
      <c r="E14" s="207"/>
      <c r="F14" s="208"/>
      <c r="G14" s="209">
        <f>SUM(G12:G13)</f>
        <v>0</v>
      </c>
      <c r="O14" s="195">
        <v>4</v>
      </c>
      <c r="BA14" s="210">
        <f>SUM(BA12:BA13)</f>
        <v>0</v>
      </c>
      <c r="BB14" s="210">
        <f>SUM(BB12:BB13)</f>
        <v>0</v>
      </c>
      <c r="BC14" s="210">
        <f>SUM(BC12:BC13)</f>
        <v>0</v>
      </c>
      <c r="BD14" s="210">
        <f>SUM(BD12:BD13)</f>
        <v>0</v>
      </c>
      <c r="BE14" s="210">
        <f>SUM(BE12:BE13)</f>
        <v>0</v>
      </c>
    </row>
    <row r="15" spans="1:104" x14ac:dyDescent="0.2">
      <c r="A15" s="188" t="s">
        <v>71</v>
      </c>
      <c r="B15" s="189" t="s">
        <v>94</v>
      </c>
      <c r="C15" s="190" t="s">
        <v>95</v>
      </c>
      <c r="D15" s="191"/>
      <c r="E15" s="192"/>
      <c r="F15" s="192"/>
      <c r="G15" s="193"/>
      <c r="H15" s="194"/>
      <c r="I15" s="194"/>
      <c r="O15" s="195">
        <v>1</v>
      </c>
    </row>
    <row r="16" spans="1:104" x14ac:dyDescent="0.2">
      <c r="A16" s="196">
        <v>5</v>
      </c>
      <c r="B16" s="197" t="s">
        <v>96</v>
      </c>
      <c r="C16" s="198" t="s">
        <v>97</v>
      </c>
      <c r="D16" s="199" t="s">
        <v>85</v>
      </c>
      <c r="E16" s="200">
        <v>0.2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0</v>
      </c>
      <c r="AC16" s="167">
        <v>0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0</v>
      </c>
      <c r="CZ16" s="167">
        <v>2.5512600000000001</v>
      </c>
    </row>
    <row r="17" spans="1:104" x14ac:dyDescent="0.2">
      <c r="A17" s="196">
        <v>6</v>
      </c>
      <c r="B17" s="197" t="s">
        <v>98</v>
      </c>
      <c r="C17" s="198" t="s">
        <v>99</v>
      </c>
      <c r="D17" s="199" t="s">
        <v>82</v>
      </c>
      <c r="E17" s="200">
        <v>0.4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1.333E-2</v>
      </c>
    </row>
    <row r="18" spans="1:104" x14ac:dyDescent="0.2">
      <c r="A18" s="196">
        <v>7</v>
      </c>
      <c r="B18" s="197" t="s">
        <v>100</v>
      </c>
      <c r="C18" s="198" t="s">
        <v>101</v>
      </c>
      <c r="D18" s="199" t="s">
        <v>85</v>
      </c>
      <c r="E18" s="200">
        <v>1.32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2.42198</v>
      </c>
    </row>
    <row r="19" spans="1:104" ht="22.5" x14ac:dyDescent="0.2">
      <c r="A19" s="196">
        <v>8</v>
      </c>
      <c r="B19" s="197" t="s">
        <v>102</v>
      </c>
      <c r="C19" s="198" t="s">
        <v>103</v>
      </c>
      <c r="D19" s="199" t="s">
        <v>85</v>
      </c>
      <c r="E19" s="200">
        <v>0.15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2.42198</v>
      </c>
    </row>
    <row r="20" spans="1:104" x14ac:dyDescent="0.2">
      <c r="A20" s="196">
        <v>9</v>
      </c>
      <c r="B20" s="197" t="s">
        <v>104</v>
      </c>
      <c r="C20" s="198" t="s">
        <v>105</v>
      </c>
      <c r="D20" s="199" t="s">
        <v>82</v>
      </c>
      <c r="E20" s="200">
        <v>13.2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0</v>
      </c>
      <c r="AC20" s="167">
        <v>0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0</v>
      </c>
      <c r="CZ20" s="167">
        <v>3.8999999999999999E-4</v>
      </c>
    </row>
    <row r="21" spans="1:104" x14ac:dyDescent="0.2">
      <c r="A21" s="196">
        <v>10</v>
      </c>
      <c r="B21" s="197" t="s">
        <v>106</v>
      </c>
      <c r="C21" s="198" t="s">
        <v>107</v>
      </c>
      <c r="D21" s="199" t="s">
        <v>108</v>
      </c>
      <c r="E21" s="200">
        <v>21.5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6.0000000000000002E-5</v>
      </c>
    </row>
    <row r="22" spans="1:104" x14ac:dyDescent="0.2">
      <c r="A22" s="196">
        <v>11</v>
      </c>
      <c r="B22" s="197" t="s">
        <v>109</v>
      </c>
      <c r="C22" s="198" t="s">
        <v>110</v>
      </c>
      <c r="D22" s="199" t="s">
        <v>82</v>
      </c>
      <c r="E22" s="200">
        <v>13.2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 x14ac:dyDescent="0.2">
      <c r="A23" s="196">
        <v>12</v>
      </c>
      <c r="B23" s="197" t="s">
        <v>111</v>
      </c>
      <c r="C23" s="198" t="s">
        <v>112</v>
      </c>
      <c r="D23" s="199" t="s">
        <v>113</v>
      </c>
      <c r="E23" s="200">
        <v>450</v>
      </c>
      <c r="F23" s="200">
        <v>0</v>
      </c>
      <c r="G23" s="201">
        <f>E23*F23</f>
        <v>0</v>
      </c>
      <c r="O23" s="195">
        <v>2</v>
      </c>
      <c r="AA23" s="167">
        <v>11</v>
      </c>
      <c r="AB23" s="167">
        <v>1</v>
      </c>
      <c r="AC23" s="167">
        <v>34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11</v>
      </c>
      <c r="CB23" s="202">
        <v>1</v>
      </c>
      <c r="CZ23" s="167">
        <v>1E-3</v>
      </c>
    </row>
    <row r="24" spans="1:104" x14ac:dyDescent="0.2">
      <c r="A24" s="203"/>
      <c r="B24" s="204" t="s">
        <v>74</v>
      </c>
      <c r="C24" s="205" t="str">
        <f>CONCATENATE(B15," ",C15)</f>
        <v>6 Úpravy povrchu, podlahy</v>
      </c>
      <c r="D24" s="206"/>
      <c r="E24" s="207"/>
      <c r="F24" s="208"/>
      <c r="G24" s="209">
        <f>SUM(G15:G23)</f>
        <v>0</v>
      </c>
      <c r="O24" s="195">
        <v>4</v>
      </c>
      <c r="BA24" s="210">
        <f>SUM(BA15:BA23)</f>
        <v>0</v>
      </c>
      <c r="BB24" s="210">
        <f>SUM(BB15:BB23)</f>
        <v>0</v>
      </c>
      <c r="BC24" s="210">
        <f>SUM(BC15:BC23)</f>
        <v>0</v>
      </c>
      <c r="BD24" s="210">
        <f>SUM(BD15:BD23)</f>
        <v>0</v>
      </c>
      <c r="BE24" s="210">
        <f>SUM(BE15:BE23)</f>
        <v>0</v>
      </c>
    </row>
    <row r="25" spans="1:104" x14ac:dyDescent="0.2">
      <c r="A25" s="188" t="s">
        <v>71</v>
      </c>
      <c r="B25" s="189" t="s">
        <v>114</v>
      </c>
      <c r="C25" s="190" t="s">
        <v>115</v>
      </c>
      <c r="D25" s="191"/>
      <c r="E25" s="192"/>
      <c r="F25" s="192"/>
      <c r="G25" s="193"/>
      <c r="H25" s="194"/>
      <c r="I25" s="194"/>
      <c r="O25" s="195">
        <v>1</v>
      </c>
    </row>
    <row r="26" spans="1:104" ht="22.5" x14ac:dyDescent="0.2">
      <c r="A26" s="196">
        <v>13</v>
      </c>
      <c r="B26" s="197" t="s">
        <v>116</v>
      </c>
      <c r="C26" s="198" t="s">
        <v>117</v>
      </c>
      <c r="D26" s="199" t="s">
        <v>93</v>
      </c>
      <c r="E26" s="200">
        <v>3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0.13439999999999999</v>
      </c>
    </row>
    <row r="27" spans="1:104" x14ac:dyDescent="0.2">
      <c r="A27" s="196">
        <v>14</v>
      </c>
      <c r="B27" s="197" t="s">
        <v>118</v>
      </c>
      <c r="C27" s="198" t="s">
        <v>119</v>
      </c>
      <c r="D27" s="199" t="s">
        <v>93</v>
      </c>
      <c r="E27" s="200">
        <v>1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0</v>
      </c>
      <c r="AC27" s="167">
        <v>0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0</v>
      </c>
      <c r="CZ27" s="167">
        <v>0.13439999999999999</v>
      </c>
    </row>
    <row r="28" spans="1:104" ht="22.5" x14ac:dyDescent="0.2">
      <c r="A28" s="196">
        <v>15</v>
      </c>
      <c r="B28" s="197" t="s">
        <v>120</v>
      </c>
      <c r="C28" s="198" t="s">
        <v>121</v>
      </c>
      <c r="D28" s="199" t="s">
        <v>93</v>
      </c>
      <c r="E28" s="200">
        <v>1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0.20318</v>
      </c>
    </row>
    <row r="29" spans="1:104" ht="22.5" x14ac:dyDescent="0.2">
      <c r="A29" s="196">
        <v>16</v>
      </c>
      <c r="B29" s="197" t="s">
        <v>122</v>
      </c>
      <c r="C29" s="198" t="s">
        <v>123</v>
      </c>
      <c r="D29" s="199" t="s">
        <v>93</v>
      </c>
      <c r="E29" s="200">
        <v>2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0.36525000000000002</v>
      </c>
    </row>
    <row r="30" spans="1:104" ht="22.5" x14ac:dyDescent="0.2">
      <c r="A30" s="196">
        <v>17</v>
      </c>
      <c r="B30" s="197" t="s">
        <v>124</v>
      </c>
      <c r="C30" s="198" t="s">
        <v>125</v>
      </c>
      <c r="D30" s="199" t="s">
        <v>93</v>
      </c>
      <c r="E30" s="200">
        <v>1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0.66671999999999998</v>
      </c>
    </row>
    <row r="31" spans="1:104" ht="22.5" x14ac:dyDescent="0.2">
      <c r="A31" s="196">
        <v>18</v>
      </c>
      <c r="B31" s="197" t="s">
        <v>126</v>
      </c>
      <c r="C31" s="198" t="s">
        <v>127</v>
      </c>
      <c r="D31" s="199" t="s">
        <v>82</v>
      </c>
      <c r="E31" s="200">
        <v>2.7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7.3699999999999998E-3</v>
      </c>
    </row>
    <row r="32" spans="1:104" ht="22.5" x14ac:dyDescent="0.2">
      <c r="A32" s="196">
        <v>19</v>
      </c>
      <c r="B32" s="197" t="s">
        <v>128</v>
      </c>
      <c r="C32" s="198" t="s">
        <v>129</v>
      </c>
      <c r="D32" s="199" t="s">
        <v>82</v>
      </c>
      <c r="E32" s="200">
        <v>2.7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0</v>
      </c>
      <c r="AC32" s="167">
        <v>0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0</v>
      </c>
      <c r="CZ32" s="167">
        <v>1.6799999999999999E-2</v>
      </c>
    </row>
    <row r="33" spans="1:104" x14ac:dyDescent="0.2">
      <c r="A33" s="196">
        <v>20</v>
      </c>
      <c r="B33" s="197" t="s">
        <v>104</v>
      </c>
      <c r="C33" s="198" t="s">
        <v>105</v>
      </c>
      <c r="D33" s="199" t="s">
        <v>82</v>
      </c>
      <c r="E33" s="200">
        <v>10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3.8999999999999999E-4</v>
      </c>
    </row>
    <row r="34" spans="1:104" x14ac:dyDescent="0.2">
      <c r="A34" s="196">
        <v>21</v>
      </c>
      <c r="B34" s="197" t="s">
        <v>130</v>
      </c>
      <c r="C34" s="198" t="s">
        <v>131</v>
      </c>
      <c r="D34" s="199" t="s">
        <v>82</v>
      </c>
      <c r="E34" s="200">
        <v>10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1</v>
      </c>
      <c r="AC34" s="167">
        <v>1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1</v>
      </c>
      <c r="CZ34" s="167">
        <v>0</v>
      </c>
    </row>
    <row r="35" spans="1:104" x14ac:dyDescent="0.2">
      <c r="A35" s="203"/>
      <c r="B35" s="204" t="s">
        <v>74</v>
      </c>
      <c r="C35" s="205" t="str">
        <f>CONCATENATE(B25," ",C25)</f>
        <v>61 Upravy povrchů vnitřní</v>
      </c>
      <c r="D35" s="206"/>
      <c r="E35" s="207"/>
      <c r="F35" s="208"/>
      <c r="G35" s="209">
        <f>SUM(G25:G34)</f>
        <v>0</v>
      </c>
      <c r="O35" s="195">
        <v>4</v>
      </c>
      <c r="BA35" s="210">
        <f>SUM(BA25:BA34)</f>
        <v>0</v>
      </c>
      <c r="BB35" s="210">
        <f>SUM(BB25:BB34)</f>
        <v>0</v>
      </c>
      <c r="BC35" s="210">
        <f>SUM(BC25:BC34)</f>
        <v>0</v>
      </c>
      <c r="BD35" s="210">
        <f>SUM(BD25:BD34)</f>
        <v>0</v>
      </c>
      <c r="BE35" s="210">
        <f>SUM(BE25:BE34)</f>
        <v>0</v>
      </c>
    </row>
    <row r="36" spans="1:104" x14ac:dyDescent="0.2">
      <c r="A36" s="188" t="s">
        <v>71</v>
      </c>
      <c r="B36" s="189" t="s">
        <v>132</v>
      </c>
      <c r="C36" s="190" t="s">
        <v>133</v>
      </c>
      <c r="D36" s="191"/>
      <c r="E36" s="192"/>
      <c r="F36" s="192"/>
      <c r="G36" s="193"/>
      <c r="H36" s="194"/>
      <c r="I36" s="194"/>
      <c r="O36" s="195">
        <v>1</v>
      </c>
    </row>
    <row r="37" spans="1:104" x14ac:dyDescent="0.2">
      <c r="A37" s="196">
        <v>22</v>
      </c>
      <c r="B37" s="197" t="s">
        <v>134</v>
      </c>
      <c r="C37" s="198" t="s">
        <v>135</v>
      </c>
      <c r="D37" s="199" t="s">
        <v>82</v>
      </c>
      <c r="E37" s="200">
        <v>200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1</v>
      </c>
      <c r="CZ37" s="167">
        <v>0</v>
      </c>
    </row>
    <row r="38" spans="1:104" x14ac:dyDescent="0.2">
      <c r="A38" s="196">
        <v>23</v>
      </c>
      <c r="B38" s="197" t="s">
        <v>136</v>
      </c>
      <c r="C38" s="198" t="s">
        <v>137</v>
      </c>
      <c r="D38" s="199" t="s">
        <v>93</v>
      </c>
      <c r="E38" s="200">
        <v>12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4.6800000000000001E-3</v>
      </c>
    </row>
    <row r="39" spans="1:104" x14ac:dyDescent="0.2">
      <c r="A39" s="196">
        <v>24</v>
      </c>
      <c r="B39" s="197" t="s">
        <v>138</v>
      </c>
      <c r="C39" s="198" t="s">
        <v>139</v>
      </c>
      <c r="D39" s="199" t="s">
        <v>93</v>
      </c>
      <c r="E39" s="200">
        <v>1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3.4000000000000002E-4</v>
      </c>
    </row>
    <row r="40" spans="1:104" x14ac:dyDescent="0.2">
      <c r="A40" s="203"/>
      <c r="B40" s="204" t="s">
        <v>74</v>
      </c>
      <c r="C40" s="205" t="str">
        <f>CONCATENATE(B36," ",C36)</f>
        <v>95 Dokončovací konstrukce na pozemních stavbách</v>
      </c>
      <c r="D40" s="206"/>
      <c r="E40" s="207"/>
      <c r="F40" s="208"/>
      <c r="G40" s="209">
        <f>SUM(G36:G39)</f>
        <v>0</v>
      </c>
      <c r="O40" s="195">
        <v>4</v>
      </c>
      <c r="BA40" s="210">
        <f>SUM(BA36:BA39)</f>
        <v>0</v>
      </c>
      <c r="BB40" s="210">
        <f>SUM(BB36:BB39)</f>
        <v>0</v>
      </c>
      <c r="BC40" s="210">
        <f>SUM(BC36:BC39)</f>
        <v>0</v>
      </c>
      <c r="BD40" s="210">
        <f>SUM(BD36:BD39)</f>
        <v>0</v>
      </c>
      <c r="BE40" s="210">
        <f>SUM(BE36:BE39)</f>
        <v>0</v>
      </c>
    </row>
    <row r="41" spans="1:104" x14ac:dyDescent="0.2">
      <c r="A41" s="188" t="s">
        <v>71</v>
      </c>
      <c r="B41" s="189" t="s">
        <v>140</v>
      </c>
      <c r="C41" s="190" t="s">
        <v>141</v>
      </c>
      <c r="D41" s="191"/>
      <c r="E41" s="192"/>
      <c r="F41" s="192"/>
      <c r="G41" s="193"/>
      <c r="H41" s="194"/>
      <c r="I41" s="194"/>
      <c r="O41" s="195">
        <v>1</v>
      </c>
    </row>
    <row r="42" spans="1:104" ht="22.5" x14ac:dyDescent="0.2">
      <c r="A42" s="196">
        <v>25</v>
      </c>
      <c r="B42" s="197" t="s">
        <v>142</v>
      </c>
      <c r="C42" s="198" t="s">
        <v>143</v>
      </c>
      <c r="D42" s="199" t="s">
        <v>85</v>
      </c>
      <c r="E42" s="200">
        <v>0.05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1</v>
      </c>
      <c r="CZ42" s="167">
        <v>0</v>
      </c>
    </row>
    <row r="43" spans="1:104" x14ac:dyDescent="0.2">
      <c r="A43" s="203"/>
      <c r="B43" s="204" t="s">
        <v>74</v>
      </c>
      <c r="C43" s="205" t="str">
        <f>CONCATENATE(B41," ",C41)</f>
        <v>96 Bourání konstrukcí</v>
      </c>
      <c r="D43" s="206"/>
      <c r="E43" s="207"/>
      <c r="F43" s="208"/>
      <c r="G43" s="209">
        <f>SUM(G41:G42)</f>
        <v>0</v>
      </c>
      <c r="O43" s="195">
        <v>4</v>
      </c>
      <c r="BA43" s="210">
        <f>SUM(BA41:BA42)</f>
        <v>0</v>
      </c>
      <c r="BB43" s="210">
        <f>SUM(BB41:BB42)</f>
        <v>0</v>
      </c>
      <c r="BC43" s="210">
        <f>SUM(BC41:BC42)</f>
        <v>0</v>
      </c>
      <c r="BD43" s="210">
        <f>SUM(BD41:BD42)</f>
        <v>0</v>
      </c>
      <c r="BE43" s="210">
        <f>SUM(BE41:BE42)</f>
        <v>0</v>
      </c>
    </row>
    <row r="44" spans="1:104" x14ac:dyDescent="0.2">
      <c r="A44" s="188" t="s">
        <v>71</v>
      </c>
      <c r="B44" s="189" t="s">
        <v>144</v>
      </c>
      <c r="C44" s="190" t="s">
        <v>145</v>
      </c>
      <c r="D44" s="191"/>
      <c r="E44" s="192"/>
      <c r="F44" s="192"/>
      <c r="G44" s="193"/>
      <c r="H44" s="194"/>
      <c r="I44" s="194"/>
      <c r="O44" s="195">
        <v>1</v>
      </c>
    </row>
    <row r="45" spans="1:104" x14ac:dyDescent="0.2">
      <c r="A45" s="196">
        <v>26</v>
      </c>
      <c r="B45" s="197" t="s">
        <v>146</v>
      </c>
      <c r="C45" s="198" t="s">
        <v>147</v>
      </c>
      <c r="D45" s="199" t="s">
        <v>108</v>
      </c>
      <c r="E45" s="200">
        <v>4.8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1.536E-2</v>
      </c>
    </row>
    <row r="46" spans="1:104" x14ac:dyDescent="0.2">
      <c r="A46" s="196">
        <v>27</v>
      </c>
      <c r="B46" s="197" t="s">
        <v>148</v>
      </c>
      <c r="C46" s="198" t="s">
        <v>149</v>
      </c>
      <c r="D46" s="199" t="s">
        <v>108</v>
      </c>
      <c r="E46" s="200">
        <v>4.8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1</v>
      </c>
      <c r="AC46" s="167">
        <v>1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1</v>
      </c>
      <c r="CZ46" s="167">
        <v>1.1800000000000001E-3</v>
      </c>
    </row>
    <row r="47" spans="1:104" ht="22.5" x14ac:dyDescent="0.2">
      <c r="A47" s="196">
        <v>28</v>
      </c>
      <c r="B47" s="197" t="s">
        <v>150</v>
      </c>
      <c r="C47" s="198" t="s">
        <v>151</v>
      </c>
      <c r="D47" s="199" t="s">
        <v>108</v>
      </c>
      <c r="E47" s="200">
        <v>1.31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1</v>
      </c>
      <c r="CZ47" s="167">
        <v>3.0000000000000001E-3</v>
      </c>
    </row>
    <row r="48" spans="1:104" x14ac:dyDescent="0.2">
      <c r="A48" s="203"/>
      <c r="B48" s="204" t="s">
        <v>74</v>
      </c>
      <c r="C48" s="205" t="str">
        <f>CONCATENATE(B44," ",C44)</f>
        <v>97 Prorážení otvorů</v>
      </c>
      <c r="D48" s="206"/>
      <c r="E48" s="207"/>
      <c r="F48" s="208"/>
      <c r="G48" s="209">
        <f>SUM(G44:G47)</f>
        <v>0</v>
      </c>
      <c r="O48" s="195">
        <v>4</v>
      </c>
      <c r="BA48" s="210">
        <f>SUM(BA44:BA47)</f>
        <v>0</v>
      </c>
      <c r="BB48" s="210">
        <f>SUM(BB44:BB47)</f>
        <v>0</v>
      </c>
      <c r="BC48" s="210">
        <f>SUM(BC44:BC47)</f>
        <v>0</v>
      </c>
      <c r="BD48" s="210">
        <f>SUM(BD44:BD47)</f>
        <v>0</v>
      </c>
      <c r="BE48" s="210">
        <f>SUM(BE44:BE47)</f>
        <v>0</v>
      </c>
    </row>
    <row r="49" spans="1:104" x14ac:dyDescent="0.2">
      <c r="A49" s="188" t="s">
        <v>71</v>
      </c>
      <c r="B49" s="189" t="s">
        <v>152</v>
      </c>
      <c r="C49" s="190" t="s">
        <v>153</v>
      </c>
      <c r="D49" s="191"/>
      <c r="E49" s="192"/>
      <c r="F49" s="192"/>
      <c r="G49" s="193"/>
      <c r="H49" s="194"/>
      <c r="I49" s="194"/>
      <c r="O49" s="195">
        <v>1</v>
      </c>
    </row>
    <row r="50" spans="1:104" x14ac:dyDescent="0.2">
      <c r="A50" s="196">
        <v>29</v>
      </c>
      <c r="B50" s="197" t="s">
        <v>154</v>
      </c>
      <c r="C50" s="198" t="s">
        <v>155</v>
      </c>
      <c r="D50" s="199" t="s">
        <v>156</v>
      </c>
      <c r="E50" s="200">
        <v>12.7666036</v>
      </c>
      <c r="F50" s="200">
        <v>0</v>
      </c>
      <c r="G50" s="201">
        <f>E50*F50</f>
        <v>0</v>
      </c>
      <c r="O50" s="195">
        <v>2</v>
      </c>
      <c r="AA50" s="167">
        <v>7</v>
      </c>
      <c r="AB50" s="167">
        <v>1</v>
      </c>
      <c r="AC50" s="167">
        <v>2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7</v>
      </c>
      <c r="CB50" s="202">
        <v>1</v>
      </c>
      <c r="CZ50" s="167">
        <v>0</v>
      </c>
    </row>
    <row r="51" spans="1:104" x14ac:dyDescent="0.2">
      <c r="A51" s="203"/>
      <c r="B51" s="204" t="s">
        <v>74</v>
      </c>
      <c r="C51" s="205" t="str">
        <f>CONCATENATE(B49," ",C49)</f>
        <v>99 Staveništní přesun hmot</v>
      </c>
      <c r="D51" s="206"/>
      <c r="E51" s="207"/>
      <c r="F51" s="208"/>
      <c r="G51" s="209">
        <f>SUM(G49:G50)</f>
        <v>0</v>
      </c>
      <c r="O51" s="195">
        <v>4</v>
      </c>
      <c r="BA51" s="210">
        <f>SUM(BA49:BA50)</f>
        <v>0</v>
      </c>
      <c r="BB51" s="210">
        <f>SUM(BB49:BB50)</f>
        <v>0</v>
      </c>
      <c r="BC51" s="210">
        <f>SUM(BC49:BC50)</f>
        <v>0</v>
      </c>
      <c r="BD51" s="210">
        <f>SUM(BD49:BD50)</f>
        <v>0</v>
      </c>
      <c r="BE51" s="210">
        <f>SUM(BE49:BE50)</f>
        <v>0</v>
      </c>
    </row>
    <row r="52" spans="1:104" x14ac:dyDescent="0.2">
      <c r="A52" s="188" t="s">
        <v>71</v>
      </c>
      <c r="B52" s="189" t="s">
        <v>157</v>
      </c>
      <c r="C52" s="190" t="s">
        <v>158</v>
      </c>
      <c r="D52" s="191"/>
      <c r="E52" s="192"/>
      <c r="F52" s="192"/>
      <c r="G52" s="193"/>
      <c r="H52" s="194"/>
      <c r="I52" s="194"/>
      <c r="O52" s="195">
        <v>1</v>
      </c>
    </row>
    <row r="53" spans="1:104" x14ac:dyDescent="0.2">
      <c r="A53" s="196">
        <v>30</v>
      </c>
      <c r="B53" s="197" t="s">
        <v>159</v>
      </c>
      <c r="C53" s="198" t="s">
        <v>160</v>
      </c>
      <c r="D53" s="199" t="s">
        <v>82</v>
      </c>
      <c r="E53" s="200">
        <v>1.2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3.6800000000000001E-3</v>
      </c>
    </row>
    <row r="54" spans="1:104" x14ac:dyDescent="0.2">
      <c r="A54" s="196">
        <v>31</v>
      </c>
      <c r="B54" s="197" t="s">
        <v>161</v>
      </c>
      <c r="C54" s="198" t="s">
        <v>162</v>
      </c>
      <c r="D54" s="199" t="s">
        <v>156</v>
      </c>
      <c r="E54" s="200">
        <v>4.4159999999999998E-3</v>
      </c>
      <c r="F54" s="200">
        <v>0</v>
      </c>
      <c r="G54" s="201">
        <f>E54*F54</f>
        <v>0</v>
      </c>
      <c r="O54" s="195">
        <v>2</v>
      </c>
      <c r="AA54" s="167">
        <v>7</v>
      </c>
      <c r="AB54" s="167">
        <v>1001</v>
      </c>
      <c r="AC54" s="167">
        <v>5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7</v>
      </c>
      <c r="CB54" s="202">
        <v>1001</v>
      </c>
      <c r="CZ54" s="167">
        <v>0</v>
      </c>
    </row>
    <row r="55" spans="1:104" x14ac:dyDescent="0.2">
      <c r="A55" s="203"/>
      <c r="B55" s="204" t="s">
        <v>74</v>
      </c>
      <c r="C55" s="205" t="str">
        <f>CONCATENATE(B52," ",C52)</f>
        <v>711 Izolace proti vodě</v>
      </c>
      <c r="D55" s="206"/>
      <c r="E55" s="207"/>
      <c r="F55" s="208"/>
      <c r="G55" s="209">
        <f>SUM(G52:G54)</f>
        <v>0</v>
      </c>
      <c r="O55" s="195">
        <v>4</v>
      </c>
      <c r="BA55" s="210">
        <f>SUM(BA52:BA54)</f>
        <v>0</v>
      </c>
      <c r="BB55" s="210">
        <f>SUM(BB52:BB54)</f>
        <v>0</v>
      </c>
      <c r="BC55" s="210">
        <f>SUM(BC52:BC54)</f>
        <v>0</v>
      </c>
      <c r="BD55" s="210">
        <f>SUM(BD52:BD54)</f>
        <v>0</v>
      </c>
      <c r="BE55" s="210">
        <f>SUM(BE52:BE54)</f>
        <v>0</v>
      </c>
    </row>
    <row r="56" spans="1:104" x14ac:dyDescent="0.2">
      <c r="A56" s="188" t="s">
        <v>71</v>
      </c>
      <c r="B56" s="189" t="s">
        <v>163</v>
      </c>
      <c r="C56" s="190" t="s">
        <v>164</v>
      </c>
      <c r="D56" s="191"/>
      <c r="E56" s="192"/>
      <c r="F56" s="192"/>
      <c r="G56" s="193"/>
      <c r="H56" s="194"/>
      <c r="I56" s="194"/>
      <c r="O56" s="195">
        <v>1</v>
      </c>
    </row>
    <row r="57" spans="1:104" ht="22.5" x14ac:dyDescent="0.2">
      <c r="A57" s="196">
        <v>32</v>
      </c>
      <c r="B57" s="197" t="s">
        <v>111</v>
      </c>
      <c r="C57" s="198" t="s">
        <v>165</v>
      </c>
      <c r="D57" s="199" t="s">
        <v>93</v>
      </c>
      <c r="E57" s="200">
        <v>4</v>
      </c>
      <c r="F57" s="200">
        <v>0</v>
      </c>
      <c r="G57" s="201">
        <f>E57*F57</f>
        <v>0</v>
      </c>
      <c r="O57" s="195">
        <v>2</v>
      </c>
      <c r="AA57" s="167">
        <v>11</v>
      </c>
      <c r="AB57" s="167">
        <v>3</v>
      </c>
      <c r="AC57" s="167">
        <v>39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11</v>
      </c>
      <c r="CB57" s="202">
        <v>3</v>
      </c>
      <c r="CZ57" s="167">
        <v>0.01</v>
      </c>
    </row>
    <row r="58" spans="1:104" ht="22.5" x14ac:dyDescent="0.2">
      <c r="A58" s="196">
        <v>33</v>
      </c>
      <c r="B58" s="197" t="s">
        <v>166</v>
      </c>
      <c r="C58" s="198" t="s">
        <v>167</v>
      </c>
      <c r="D58" s="199" t="s">
        <v>93</v>
      </c>
      <c r="E58" s="200">
        <v>2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8.0000000000000004E-4</v>
      </c>
    </row>
    <row r="59" spans="1:104" x14ac:dyDescent="0.2">
      <c r="A59" s="196">
        <v>34</v>
      </c>
      <c r="B59" s="197" t="s">
        <v>168</v>
      </c>
      <c r="C59" s="198" t="s">
        <v>169</v>
      </c>
      <c r="D59" s="199" t="s">
        <v>156</v>
      </c>
      <c r="E59" s="200">
        <v>4.1599999999999998E-2</v>
      </c>
      <c r="F59" s="200">
        <v>0</v>
      </c>
      <c r="G59" s="201">
        <f>E59*F59</f>
        <v>0</v>
      </c>
      <c r="O59" s="195">
        <v>2</v>
      </c>
      <c r="AA59" s="167">
        <v>7</v>
      </c>
      <c r="AB59" s="167">
        <v>1001</v>
      </c>
      <c r="AC59" s="167">
        <v>5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7</v>
      </c>
      <c r="CB59" s="202">
        <v>1001</v>
      </c>
      <c r="CZ59" s="167">
        <v>0</v>
      </c>
    </row>
    <row r="60" spans="1:104" x14ac:dyDescent="0.2">
      <c r="A60" s="203"/>
      <c r="B60" s="204" t="s">
        <v>74</v>
      </c>
      <c r="C60" s="205" t="str">
        <f>CONCATENATE(B56," ",C56)</f>
        <v>766 Konstrukce truhlářské</v>
      </c>
      <c r="D60" s="206"/>
      <c r="E60" s="207"/>
      <c r="F60" s="208"/>
      <c r="G60" s="209">
        <f>SUM(G56:G59)</f>
        <v>0</v>
      </c>
      <c r="O60" s="195">
        <v>4</v>
      </c>
      <c r="BA60" s="210">
        <f>SUM(BA56:BA59)</f>
        <v>0</v>
      </c>
      <c r="BB60" s="210">
        <f>SUM(BB56:BB59)</f>
        <v>0</v>
      </c>
      <c r="BC60" s="210">
        <f>SUM(BC56:BC59)</f>
        <v>0</v>
      </c>
      <c r="BD60" s="210">
        <f>SUM(BD56:BD59)</f>
        <v>0</v>
      </c>
      <c r="BE60" s="210">
        <f>SUM(BE56:BE59)</f>
        <v>0</v>
      </c>
    </row>
    <row r="61" spans="1:104" x14ac:dyDescent="0.2">
      <c r="A61" s="188" t="s">
        <v>71</v>
      </c>
      <c r="B61" s="189" t="s">
        <v>170</v>
      </c>
      <c r="C61" s="190" t="s">
        <v>171</v>
      </c>
      <c r="D61" s="191"/>
      <c r="E61" s="192"/>
      <c r="F61" s="192"/>
      <c r="G61" s="193"/>
      <c r="H61" s="194"/>
      <c r="I61" s="194"/>
      <c r="O61" s="195">
        <v>1</v>
      </c>
    </row>
    <row r="62" spans="1:104" x14ac:dyDescent="0.2">
      <c r="A62" s="196">
        <v>35</v>
      </c>
      <c r="B62" s="197" t="s">
        <v>172</v>
      </c>
      <c r="C62" s="198" t="s">
        <v>173</v>
      </c>
      <c r="D62" s="199" t="s">
        <v>93</v>
      </c>
      <c r="E62" s="200">
        <v>12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 x14ac:dyDescent="0.2">
      <c r="A63" s="196">
        <v>36</v>
      </c>
      <c r="B63" s="197" t="s">
        <v>174</v>
      </c>
      <c r="C63" s="198" t="s">
        <v>175</v>
      </c>
      <c r="D63" s="199" t="s">
        <v>113</v>
      </c>
      <c r="E63" s="200">
        <v>37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6.0000000000000002E-5</v>
      </c>
    </row>
    <row r="64" spans="1:104" x14ac:dyDescent="0.2">
      <c r="A64" s="196">
        <v>37</v>
      </c>
      <c r="B64" s="197" t="s">
        <v>176</v>
      </c>
      <c r="C64" s="198" t="s">
        <v>177</v>
      </c>
      <c r="D64" s="199" t="s">
        <v>113</v>
      </c>
      <c r="E64" s="200">
        <v>37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5.0000000000000002E-5</v>
      </c>
    </row>
    <row r="65" spans="1:104" x14ac:dyDescent="0.2">
      <c r="A65" s="196">
        <v>38</v>
      </c>
      <c r="B65" s="197" t="s">
        <v>178</v>
      </c>
      <c r="C65" s="198" t="s">
        <v>179</v>
      </c>
      <c r="D65" s="199" t="s">
        <v>93</v>
      </c>
      <c r="E65" s="200">
        <v>12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0</v>
      </c>
    </row>
    <row r="66" spans="1:104" x14ac:dyDescent="0.2">
      <c r="A66" s="196">
        <v>39</v>
      </c>
      <c r="B66" s="197" t="s">
        <v>111</v>
      </c>
      <c r="C66" s="198" t="s">
        <v>180</v>
      </c>
      <c r="D66" s="199" t="s">
        <v>82</v>
      </c>
      <c r="E66" s="200">
        <v>7.92</v>
      </c>
      <c r="F66" s="200">
        <v>0</v>
      </c>
      <c r="G66" s="201">
        <f>E66*F66</f>
        <v>0</v>
      </c>
      <c r="O66" s="195">
        <v>2</v>
      </c>
      <c r="AA66" s="167">
        <v>11</v>
      </c>
      <c r="AB66" s="167">
        <v>1</v>
      </c>
      <c r="AC66" s="167">
        <v>54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11</v>
      </c>
      <c r="CB66" s="202">
        <v>1</v>
      </c>
      <c r="CZ66" s="167">
        <v>2.2899999999999999E-3</v>
      </c>
    </row>
    <row r="67" spans="1:104" x14ac:dyDescent="0.2">
      <c r="A67" s="196">
        <v>40</v>
      </c>
      <c r="B67" s="197" t="s">
        <v>181</v>
      </c>
      <c r="C67" s="198" t="s">
        <v>182</v>
      </c>
      <c r="D67" s="199" t="s">
        <v>88</v>
      </c>
      <c r="E67" s="200">
        <v>1.9E-2</v>
      </c>
      <c r="F67" s="200">
        <v>0</v>
      </c>
      <c r="G67" s="201">
        <f>E67*F67</f>
        <v>0</v>
      </c>
      <c r="O67" s="195">
        <v>2</v>
      </c>
      <c r="AA67" s="167">
        <v>3</v>
      </c>
      <c r="AB67" s="167">
        <v>7</v>
      </c>
      <c r="AC67" s="167">
        <v>13211240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3</v>
      </c>
      <c r="CB67" s="202">
        <v>7</v>
      </c>
      <c r="CZ67" s="167">
        <v>1</v>
      </c>
    </row>
    <row r="68" spans="1:104" x14ac:dyDescent="0.2">
      <c r="A68" s="196">
        <v>41</v>
      </c>
      <c r="B68" s="197" t="s">
        <v>183</v>
      </c>
      <c r="C68" s="198" t="s">
        <v>184</v>
      </c>
      <c r="D68" s="199" t="s">
        <v>93</v>
      </c>
      <c r="E68" s="200">
        <v>12</v>
      </c>
      <c r="F68" s="200">
        <v>0</v>
      </c>
      <c r="G68" s="201">
        <f>E68*F68</f>
        <v>0</v>
      </c>
      <c r="O68" s="195">
        <v>2</v>
      </c>
      <c r="AA68" s="167">
        <v>3</v>
      </c>
      <c r="AB68" s="167">
        <v>7</v>
      </c>
      <c r="AC68" s="167">
        <v>309000520000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3</v>
      </c>
      <c r="CB68" s="202">
        <v>7</v>
      </c>
      <c r="CZ68" s="167">
        <v>0</v>
      </c>
    </row>
    <row r="69" spans="1:104" x14ac:dyDescent="0.2">
      <c r="A69" s="196">
        <v>42</v>
      </c>
      <c r="B69" s="197" t="s">
        <v>185</v>
      </c>
      <c r="C69" s="198" t="s">
        <v>186</v>
      </c>
      <c r="D69" s="199" t="s">
        <v>156</v>
      </c>
      <c r="E69" s="200">
        <v>4.1206800000000002E-2</v>
      </c>
      <c r="F69" s="200">
        <v>0</v>
      </c>
      <c r="G69" s="201">
        <f>E69*F69</f>
        <v>0</v>
      </c>
      <c r="O69" s="195">
        <v>2</v>
      </c>
      <c r="AA69" s="167">
        <v>7</v>
      </c>
      <c r="AB69" s="167">
        <v>1001</v>
      </c>
      <c r="AC69" s="167">
        <v>5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7</v>
      </c>
      <c r="CB69" s="202">
        <v>1001</v>
      </c>
      <c r="CZ69" s="167">
        <v>0</v>
      </c>
    </row>
    <row r="70" spans="1:104" x14ac:dyDescent="0.2">
      <c r="A70" s="203"/>
      <c r="B70" s="204" t="s">
        <v>74</v>
      </c>
      <c r="C70" s="205" t="str">
        <f>CONCATENATE(B61," ",C61)</f>
        <v>767 Konstrukce zámečnické</v>
      </c>
      <c r="D70" s="206"/>
      <c r="E70" s="207"/>
      <c r="F70" s="208"/>
      <c r="G70" s="209">
        <f>SUM(G61:G69)</f>
        <v>0</v>
      </c>
      <c r="O70" s="195">
        <v>4</v>
      </c>
      <c r="BA70" s="210">
        <f>SUM(BA61:BA69)</f>
        <v>0</v>
      </c>
      <c r="BB70" s="210">
        <f>SUM(BB61:BB69)</f>
        <v>0</v>
      </c>
      <c r="BC70" s="210">
        <f>SUM(BC61:BC69)</f>
        <v>0</v>
      </c>
      <c r="BD70" s="210">
        <f>SUM(BD61:BD69)</f>
        <v>0</v>
      </c>
      <c r="BE70" s="210">
        <f>SUM(BE61:BE69)</f>
        <v>0</v>
      </c>
    </row>
    <row r="71" spans="1:104" x14ac:dyDescent="0.2">
      <c r="A71" s="188" t="s">
        <v>71</v>
      </c>
      <c r="B71" s="189" t="s">
        <v>187</v>
      </c>
      <c r="C71" s="190" t="s">
        <v>188</v>
      </c>
      <c r="D71" s="191"/>
      <c r="E71" s="192"/>
      <c r="F71" s="192"/>
      <c r="G71" s="193"/>
      <c r="H71" s="194"/>
      <c r="I71" s="194"/>
      <c r="O71" s="195">
        <v>1</v>
      </c>
    </row>
    <row r="72" spans="1:104" x14ac:dyDescent="0.2">
      <c r="A72" s="196">
        <v>43</v>
      </c>
      <c r="B72" s="197" t="s">
        <v>189</v>
      </c>
      <c r="C72" s="198" t="s">
        <v>190</v>
      </c>
      <c r="D72" s="199" t="s">
        <v>82</v>
      </c>
      <c r="E72" s="200">
        <v>7.9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7</v>
      </c>
      <c r="CZ72" s="167">
        <v>0</v>
      </c>
    </row>
    <row r="73" spans="1:104" x14ac:dyDescent="0.2">
      <c r="A73" s="203"/>
      <c r="B73" s="204" t="s">
        <v>74</v>
      </c>
      <c r="C73" s="205" t="str">
        <f>CONCATENATE(B71," ",C71)</f>
        <v>775 Podlahy vlysové a parketové</v>
      </c>
      <c r="D73" s="206"/>
      <c r="E73" s="207"/>
      <c r="F73" s="208"/>
      <c r="G73" s="209">
        <f>SUM(G71:G72)</f>
        <v>0</v>
      </c>
      <c r="O73" s="195">
        <v>4</v>
      </c>
      <c r="BA73" s="210">
        <f>SUM(BA71:BA72)</f>
        <v>0</v>
      </c>
      <c r="BB73" s="210">
        <f>SUM(BB71:BB72)</f>
        <v>0</v>
      </c>
      <c r="BC73" s="210">
        <f>SUM(BC71:BC72)</f>
        <v>0</v>
      </c>
      <c r="BD73" s="210">
        <f>SUM(BD71:BD72)</f>
        <v>0</v>
      </c>
      <c r="BE73" s="210">
        <f>SUM(BE71:BE72)</f>
        <v>0</v>
      </c>
    </row>
    <row r="74" spans="1:104" x14ac:dyDescent="0.2">
      <c r="A74" s="188" t="s">
        <v>71</v>
      </c>
      <c r="B74" s="189" t="s">
        <v>191</v>
      </c>
      <c r="C74" s="190" t="s">
        <v>192</v>
      </c>
      <c r="D74" s="191"/>
      <c r="E74" s="192"/>
      <c r="F74" s="192"/>
      <c r="G74" s="193"/>
      <c r="H74" s="194"/>
      <c r="I74" s="194"/>
      <c r="O74" s="195">
        <v>1</v>
      </c>
    </row>
    <row r="75" spans="1:104" ht="22.5" x14ac:dyDescent="0.2">
      <c r="A75" s="196">
        <v>44</v>
      </c>
      <c r="B75" s="197" t="s">
        <v>193</v>
      </c>
      <c r="C75" s="198" t="s">
        <v>194</v>
      </c>
      <c r="D75" s="199" t="s">
        <v>82</v>
      </c>
      <c r="E75" s="200">
        <v>1.2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2.58E-2</v>
      </c>
    </row>
    <row r="76" spans="1:104" x14ac:dyDescent="0.2">
      <c r="A76" s="196">
        <v>45</v>
      </c>
      <c r="B76" s="197" t="s">
        <v>195</v>
      </c>
      <c r="C76" s="198" t="s">
        <v>196</v>
      </c>
      <c r="D76" s="199" t="s">
        <v>156</v>
      </c>
      <c r="E76" s="200">
        <v>3.0960000000000001E-2</v>
      </c>
      <c r="F76" s="200">
        <v>0</v>
      </c>
      <c r="G76" s="201">
        <f>E76*F76</f>
        <v>0</v>
      </c>
      <c r="O76" s="195">
        <v>2</v>
      </c>
      <c r="AA76" s="167">
        <v>7</v>
      </c>
      <c r="AB76" s="167">
        <v>1001</v>
      </c>
      <c r="AC76" s="167">
        <v>5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7</v>
      </c>
      <c r="CB76" s="202">
        <v>1001</v>
      </c>
      <c r="CZ76" s="167">
        <v>0</v>
      </c>
    </row>
    <row r="77" spans="1:104" x14ac:dyDescent="0.2">
      <c r="A77" s="203"/>
      <c r="B77" s="204" t="s">
        <v>74</v>
      </c>
      <c r="C77" s="205" t="str">
        <f>CONCATENATE(B74," ",C74)</f>
        <v>787 Zasklívání</v>
      </c>
      <c r="D77" s="206"/>
      <c r="E77" s="207"/>
      <c r="F77" s="208"/>
      <c r="G77" s="209">
        <f>SUM(G74:G76)</f>
        <v>0</v>
      </c>
      <c r="O77" s="195">
        <v>4</v>
      </c>
      <c r="BA77" s="210">
        <f>SUM(BA74:BA76)</f>
        <v>0</v>
      </c>
      <c r="BB77" s="210">
        <f>SUM(BB74:BB76)</f>
        <v>0</v>
      </c>
      <c r="BC77" s="210">
        <f>SUM(BC74:BC76)</f>
        <v>0</v>
      </c>
      <c r="BD77" s="210">
        <f>SUM(BD74:BD76)</f>
        <v>0</v>
      </c>
      <c r="BE77" s="210">
        <f>SUM(BE74:BE76)</f>
        <v>0</v>
      </c>
    </row>
    <row r="78" spans="1:104" x14ac:dyDescent="0.2">
      <c r="A78" s="188" t="s">
        <v>71</v>
      </c>
      <c r="B78" s="189" t="s">
        <v>197</v>
      </c>
      <c r="C78" s="190" t="s">
        <v>198</v>
      </c>
      <c r="D78" s="191"/>
      <c r="E78" s="192"/>
      <c r="F78" s="192"/>
      <c r="G78" s="193"/>
      <c r="H78" s="194"/>
      <c r="I78" s="194"/>
      <c r="O78" s="195">
        <v>1</v>
      </c>
    </row>
    <row r="79" spans="1:104" x14ac:dyDescent="0.2">
      <c r="A79" s="196">
        <v>46</v>
      </c>
      <c r="B79" s="197" t="s">
        <v>199</v>
      </c>
      <c r="C79" s="198" t="s">
        <v>200</v>
      </c>
      <c r="D79" s="199" t="s">
        <v>156</v>
      </c>
      <c r="E79" s="200">
        <v>1.3390599999999999</v>
      </c>
      <c r="F79" s="200">
        <v>0</v>
      </c>
      <c r="G79" s="201">
        <f>E79*F79</f>
        <v>0</v>
      </c>
      <c r="O79" s="195">
        <v>2</v>
      </c>
      <c r="AA79" s="167">
        <v>8</v>
      </c>
      <c r="AB79" s="167">
        <v>0</v>
      </c>
      <c r="AC79" s="167">
        <v>3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8</v>
      </c>
      <c r="CB79" s="202">
        <v>0</v>
      </c>
      <c r="CZ79" s="167">
        <v>0</v>
      </c>
    </row>
    <row r="80" spans="1:104" x14ac:dyDescent="0.2">
      <c r="A80" s="196">
        <v>47</v>
      </c>
      <c r="B80" s="197" t="s">
        <v>201</v>
      </c>
      <c r="C80" s="198" t="s">
        <v>202</v>
      </c>
      <c r="D80" s="199" t="s">
        <v>156</v>
      </c>
      <c r="E80" s="200">
        <v>1.3390599999999999</v>
      </c>
      <c r="F80" s="200">
        <v>0</v>
      </c>
      <c r="G80" s="201">
        <f>E80*F80</f>
        <v>0</v>
      </c>
      <c r="O80" s="195">
        <v>2</v>
      </c>
      <c r="AA80" s="167">
        <v>8</v>
      </c>
      <c r="AB80" s="167">
        <v>0</v>
      </c>
      <c r="AC80" s="167">
        <v>3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8</v>
      </c>
      <c r="CB80" s="202">
        <v>0</v>
      </c>
      <c r="CZ80" s="167">
        <v>0</v>
      </c>
    </row>
    <row r="81" spans="1:104" x14ac:dyDescent="0.2">
      <c r="A81" s="196">
        <v>48</v>
      </c>
      <c r="B81" s="197" t="s">
        <v>203</v>
      </c>
      <c r="C81" s="198" t="s">
        <v>204</v>
      </c>
      <c r="D81" s="199" t="s">
        <v>156</v>
      </c>
      <c r="E81" s="200">
        <v>1.3390599999999999</v>
      </c>
      <c r="F81" s="200">
        <v>0</v>
      </c>
      <c r="G81" s="201">
        <f>E81*F81</f>
        <v>0</v>
      </c>
      <c r="O81" s="195">
        <v>2</v>
      </c>
      <c r="AA81" s="167">
        <v>8</v>
      </c>
      <c r="AB81" s="167">
        <v>0</v>
      </c>
      <c r="AC81" s="167">
        <v>3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8</v>
      </c>
      <c r="CB81" s="202">
        <v>0</v>
      </c>
      <c r="CZ81" s="167">
        <v>0</v>
      </c>
    </row>
    <row r="82" spans="1:104" x14ac:dyDescent="0.2">
      <c r="A82" s="196">
        <v>49</v>
      </c>
      <c r="B82" s="197" t="s">
        <v>205</v>
      </c>
      <c r="C82" s="198" t="s">
        <v>206</v>
      </c>
      <c r="D82" s="199" t="s">
        <v>156</v>
      </c>
      <c r="E82" s="200">
        <v>1.3390599999999999</v>
      </c>
      <c r="F82" s="200">
        <v>0</v>
      </c>
      <c r="G82" s="201">
        <f>E82*F82</f>
        <v>0</v>
      </c>
      <c r="O82" s="195">
        <v>2</v>
      </c>
      <c r="AA82" s="167">
        <v>8</v>
      </c>
      <c r="AB82" s="167">
        <v>0</v>
      </c>
      <c r="AC82" s="167">
        <v>3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8</v>
      </c>
      <c r="CB82" s="202">
        <v>0</v>
      </c>
      <c r="CZ82" s="167">
        <v>0</v>
      </c>
    </row>
    <row r="83" spans="1:104" x14ac:dyDescent="0.2">
      <c r="A83" s="196">
        <v>50</v>
      </c>
      <c r="B83" s="197" t="s">
        <v>207</v>
      </c>
      <c r="C83" s="198" t="s">
        <v>208</v>
      </c>
      <c r="D83" s="199" t="s">
        <v>156</v>
      </c>
      <c r="E83" s="200">
        <v>1.3390599999999999</v>
      </c>
      <c r="F83" s="200">
        <v>0</v>
      </c>
      <c r="G83" s="201">
        <f>E83*F83</f>
        <v>0</v>
      </c>
      <c r="O83" s="195">
        <v>2</v>
      </c>
      <c r="AA83" s="167">
        <v>8</v>
      </c>
      <c r="AB83" s="167">
        <v>0</v>
      </c>
      <c r="AC83" s="167">
        <v>3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8</v>
      </c>
      <c r="CB83" s="202">
        <v>0</v>
      </c>
      <c r="CZ83" s="167">
        <v>0</v>
      </c>
    </row>
    <row r="84" spans="1:104" x14ac:dyDescent="0.2">
      <c r="A84" s="203"/>
      <c r="B84" s="204" t="s">
        <v>74</v>
      </c>
      <c r="C84" s="205" t="str">
        <f>CONCATENATE(B78," ",C78)</f>
        <v>D96 Přesuny suti a vybouraných hmot</v>
      </c>
      <c r="D84" s="206"/>
      <c r="E84" s="207"/>
      <c r="F84" s="208"/>
      <c r="G84" s="209">
        <f>SUM(G78:G83)</f>
        <v>0</v>
      </c>
      <c r="O84" s="195">
        <v>4</v>
      </c>
      <c r="BA84" s="210">
        <f>SUM(BA78:BA83)</f>
        <v>0</v>
      </c>
      <c r="BB84" s="210">
        <f>SUM(BB78:BB83)</f>
        <v>0</v>
      </c>
      <c r="BC84" s="210">
        <f>SUM(BC78:BC83)</f>
        <v>0</v>
      </c>
      <c r="BD84" s="210">
        <f>SUM(BD78:BD83)</f>
        <v>0</v>
      </c>
      <c r="BE84" s="210">
        <f>SUM(BE78:BE83)</f>
        <v>0</v>
      </c>
    </row>
    <row r="85" spans="1:104" x14ac:dyDescent="0.2">
      <c r="E85" s="167"/>
    </row>
    <row r="86" spans="1:104" x14ac:dyDescent="0.2">
      <c r="E86" s="167"/>
    </row>
    <row r="87" spans="1:104" x14ac:dyDescent="0.2">
      <c r="E87" s="167"/>
    </row>
    <row r="88" spans="1:104" x14ac:dyDescent="0.2">
      <c r="E88" s="167"/>
    </row>
    <row r="89" spans="1:104" x14ac:dyDescent="0.2">
      <c r="E89" s="167"/>
    </row>
    <row r="90" spans="1:104" x14ac:dyDescent="0.2">
      <c r="E90" s="167"/>
    </row>
    <row r="91" spans="1:104" x14ac:dyDescent="0.2">
      <c r="E91" s="167"/>
    </row>
    <row r="92" spans="1:104" x14ac:dyDescent="0.2">
      <c r="E92" s="167"/>
    </row>
    <row r="93" spans="1:104" x14ac:dyDescent="0.2">
      <c r="E93" s="167"/>
    </row>
    <row r="94" spans="1:104" x14ac:dyDescent="0.2">
      <c r="E94" s="167"/>
    </row>
    <row r="95" spans="1:104" x14ac:dyDescent="0.2">
      <c r="E95" s="167"/>
    </row>
    <row r="96" spans="1:104" x14ac:dyDescent="0.2">
      <c r="E96" s="167"/>
    </row>
    <row r="97" spans="1:7" x14ac:dyDescent="0.2">
      <c r="E97" s="167"/>
    </row>
    <row r="98" spans="1:7" x14ac:dyDescent="0.2">
      <c r="E98" s="167"/>
    </row>
    <row r="99" spans="1:7" x14ac:dyDescent="0.2">
      <c r="E99" s="167"/>
    </row>
    <row r="100" spans="1:7" x14ac:dyDescent="0.2">
      <c r="E100" s="167"/>
    </row>
    <row r="101" spans="1:7" x14ac:dyDescent="0.2">
      <c r="E101" s="167"/>
    </row>
    <row r="102" spans="1:7" x14ac:dyDescent="0.2">
      <c r="E102" s="167"/>
    </row>
    <row r="103" spans="1:7" x14ac:dyDescent="0.2">
      <c r="E103" s="167"/>
    </row>
    <row r="104" spans="1:7" x14ac:dyDescent="0.2">
      <c r="E104" s="167"/>
    </row>
    <row r="105" spans="1:7" x14ac:dyDescent="0.2">
      <c r="E105" s="167"/>
    </row>
    <row r="106" spans="1:7" x14ac:dyDescent="0.2">
      <c r="E106" s="167"/>
    </row>
    <row r="107" spans="1:7" x14ac:dyDescent="0.2">
      <c r="E107" s="167"/>
    </row>
    <row r="108" spans="1:7" x14ac:dyDescent="0.2">
      <c r="A108" s="211"/>
      <c r="B108" s="211"/>
      <c r="C108" s="211"/>
      <c r="D108" s="211"/>
      <c r="E108" s="211"/>
      <c r="F108" s="211"/>
      <c r="G108" s="211"/>
    </row>
    <row r="109" spans="1:7" x14ac:dyDescent="0.2">
      <c r="A109" s="211"/>
      <c r="B109" s="211"/>
      <c r="C109" s="211"/>
      <c r="D109" s="211"/>
      <c r="E109" s="211"/>
      <c r="F109" s="211"/>
      <c r="G109" s="211"/>
    </row>
    <row r="110" spans="1:7" x14ac:dyDescent="0.2">
      <c r="A110" s="211"/>
      <c r="B110" s="211"/>
      <c r="C110" s="211"/>
      <c r="D110" s="211"/>
      <c r="E110" s="211"/>
      <c r="F110" s="211"/>
      <c r="G110" s="211"/>
    </row>
    <row r="111" spans="1:7" x14ac:dyDescent="0.2">
      <c r="A111" s="211"/>
      <c r="B111" s="211"/>
      <c r="C111" s="211"/>
      <c r="D111" s="211"/>
      <c r="E111" s="211"/>
      <c r="F111" s="211"/>
      <c r="G111" s="211"/>
    </row>
    <row r="112" spans="1:7" x14ac:dyDescent="0.2">
      <c r="E112" s="167"/>
    </row>
    <row r="113" spans="5:5" x14ac:dyDescent="0.2">
      <c r="E113" s="167"/>
    </row>
    <row r="114" spans="5:5" x14ac:dyDescent="0.2">
      <c r="E114" s="167"/>
    </row>
    <row r="115" spans="5:5" x14ac:dyDescent="0.2">
      <c r="E115" s="167"/>
    </row>
    <row r="116" spans="5:5" x14ac:dyDescent="0.2">
      <c r="E116" s="167"/>
    </row>
    <row r="117" spans="5:5" x14ac:dyDescent="0.2">
      <c r="E117" s="167"/>
    </row>
    <row r="118" spans="5:5" x14ac:dyDescent="0.2">
      <c r="E118" s="167"/>
    </row>
    <row r="119" spans="5:5" x14ac:dyDescent="0.2">
      <c r="E119" s="167"/>
    </row>
    <row r="120" spans="5:5" x14ac:dyDescent="0.2">
      <c r="E120" s="167"/>
    </row>
    <row r="121" spans="5:5" x14ac:dyDescent="0.2">
      <c r="E121" s="167"/>
    </row>
    <row r="122" spans="5:5" x14ac:dyDescent="0.2">
      <c r="E122" s="167"/>
    </row>
    <row r="123" spans="5:5" x14ac:dyDescent="0.2">
      <c r="E123" s="167"/>
    </row>
    <row r="124" spans="5:5" x14ac:dyDescent="0.2">
      <c r="E124" s="167"/>
    </row>
    <row r="125" spans="5:5" x14ac:dyDescent="0.2">
      <c r="E125" s="167"/>
    </row>
    <row r="126" spans="5:5" x14ac:dyDescent="0.2">
      <c r="E126" s="167"/>
    </row>
    <row r="127" spans="5:5" x14ac:dyDescent="0.2">
      <c r="E127" s="167"/>
    </row>
    <row r="128" spans="5:5" x14ac:dyDescent="0.2">
      <c r="E128" s="167"/>
    </row>
    <row r="129" spans="1:7" x14ac:dyDescent="0.2">
      <c r="E129" s="167"/>
    </row>
    <row r="130" spans="1:7" x14ac:dyDescent="0.2">
      <c r="E130" s="167"/>
    </row>
    <row r="131" spans="1:7" x14ac:dyDescent="0.2">
      <c r="E131" s="167"/>
    </row>
    <row r="132" spans="1:7" x14ac:dyDescent="0.2">
      <c r="E132" s="167"/>
    </row>
    <row r="133" spans="1:7" x14ac:dyDescent="0.2">
      <c r="E133" s="167"/>
    </row>
    <row r="134" spans="1:7" x14ac:dyDescent="0.2">
      <c r="E134" s="167"/>
    </row>
    <row r="135" spans="1:7" x14ac:dyDescent="0.2">
      <c r="E135" s="167"/>
    </row>
    <row r="136" spans="1:7" x14ac:dyDescent="0.2">
      <c r="E136" s="167"/>
    </row>
    <row r="137" spans="1:7" x14ac:dyDescent="0.2">
      <c r="E137" s="167"/>
    </row>
    <row r="138" spans="1:7" x14ac:dyDescent="0.2">
      <c r="E138" s="167"/>
    </row>
    <row r="139" spans="1:7" x14ac:dyDescent="0.2">
      <c r="E139" s="167"/>
    </row>
    <row r="140" spans="1:7" x14ac:dyDescent="0.2">
      <c r="E140" s="167"/>
    </row>
    <row r="141" spans="1:7" x14ac:dyDescent="0.2">
      <c r="E141" s="167"/>
    </row>
    <row r="142" spans="1:7" x14ac:dyDescent="0.2">
      <c r="E142" s="167"/>
    </row>
    <row r="143" spans="1:7" x14ac:dyDescent="0.2">
      <c r="A143" s="212"/>
      <c r="B143" s="212"/>
    </row>
    <row r="144" spans="1:7" x14ac:dyDescent="0.2">
      <c r="A144" s="211"/>
      <c r="B144" s="211"/>
      <c r="C144" s="214"/>
      <c r="D144" s="214"/>
      <c r="E144" s="215"/>
      <c r="F144" s="214"/>
      <c r="G144" s="216"/>
    </row>
    <row r="145" spans="1:7" x14ac:dyDescent="0.2">
      <c r="A145" s="217"/>
      <c r="B145" s="217"/>
      <c r="C145" s="211"/>
      <c r="D145" s="211"/>
      <c r="E145" s="218"/>
      <c r="F145" s="211"/>
      <c r="G145" s="211"/>
    </row>
    <row r="146" spans="1:7" x14ac:dyDescent="0.2">
      <c r="A146" s="211"/>
      <c r="B146" s="211"/>
      <c r="C146" s="211"/>
      <c r="D146" s="211"/>
      <c r="E146" s="218"/>
      <c r="F146" s="211"/>
      <c r="G146" s="211"/>
    </row>
    <row r="147" spans="1:7" x14ac:dyDescent="0.2">
      <c r="A147" s="211"/>
      <c r="B147" s="211"/>
      <c r="C147" s="211"/>
      <c r="D147" s="211"/>
      <c r="E147" s="218"/>
      <c r="F147" s="211"/>
      <c r="G147" s="211"/>
    </row>
    <row r="148" spans="1:7" x14ac:dyDescent="0.2">
      <c r="A148" s="211"/>
      <c r="B148" s="211"/>
      <c r="C148" s="211"/>
      <c r="D148" s="211"/>
      <c r="E148" s="218"/>
      <c r="F148" s="211"/>
      <c r="G148" s="211"/>
    </row>
    <row r="149" spans="1:7" x14ac:dyDescent="0.2">
      <c r="A149" s="211"/>
      <c r="B149" s="211"/>
      <c r="C149" s="211"/>
      <c r="D149" s="211"/>
      <c r="E149" s="218"/>
      <c r="F149" s="211"/>
      <c r="G149" s="211"/>
    </row>
    <row r="150" spans="1:7" x14ac:dyDescent="0.2">
      <c r="A150" s="211"/>
      <c r="B150" s="211"/>
      <c r="C150" s="211"/>
      <c r="D150" s="211"/>
      <c r="E150" s="218"/>
      <c r="F150" s="211"/>
      <c r="G150" s="211"/>
    </row>
    <row r="151" spans="1:7" x14ac:dyDescent="0.2">
      <c r="A151" s="211"/>
      <c r="B151" s="211"/>
      <c r="C151" s="211"/>
      <c r="D151" s="211"/>
      <c r="E151" s="218"/>
      <c r="F151" s="211"/>
      <c r="G151" s="211"/>
    </row>
    <row r="152" spans="1:7" x14ac:dyDescent="0.2">
      <c r="A152" s="211"/>
      <c r="B152" s="211"/>
      <c r="C152" s="211"/>
      <c r="D152" s="211"/>
      <c r="E152" s="218"/>
      <c r="F152" s="211"/>
      <c r="G152" s="211"/>
    </row>
    <row r="153" spans="1:7" x14ac:dyDescent="0.2">
      <c r="A153" s="211"/>
      <c r="B153" s="211"/>
      <c r="C153" s="211"/>
      <c r="D153" s="211"/>
      <c r="E153" s="218"/>
      <c r="F153" s="211"/>
      <c r="G153" s="211"/>
    </row>
    <row r="154" spans="1:7" x14ac:dyDescent="0.2">
      <c r="A154" s="211"/>
      <c r="B154" s="211"/>
      <c r="C154" s="211"/>
      <c r="D154" s="211"/>
      <c r="E154" s="218"/>
      <c r="F154" s="211"/>
      <c r="G154" s="211"/>
    </row>
    <row r="155" spans="1:7" x14ac:dyDescent="0.2">
      <c r="A155" s="211"/>
      <c r="B155" s="211"/>
      <c r="C155" s="211"/>
      <c r="D155" s="211"/>
      <c r="E155" s="218"/>
      <c r="F155" s="211"/>
      <c r="G155" s="211"/>
    </row>
    <row r="156" spans="1:7" x14ac:dyDescent="0.2">
      <c r="A156" s="211"/>
      <c r="B156" s="211"/>
      <c r="C156" s="211"/>
      <c r="D156" s="211"/>
      <c r="E156" s="218"/>
      <c r="F156" s="211"/>
      <c r="G156" s="211"/>
    </row>
    <row r="157" spans="1:7" x14ac:dyDescent="0.2">
      <c r="A157" s="211"/>
      <c r="B157" s="211"/>
      <c r="C157" s="211"/>
      <c r="D157" s="211"/>
      <c r="E157" s="218"/>
      <c r="F157" s="211"/>
      <c r="G157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Teplarny Brno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Raputa Pavel, Bc.</dc:creator>
  <cp:lastModifiedBy>Raputa Pavel, Bc.</cp:lastModifiedBy>
  <dcterms:created xsi:type="dcterms:W3CDTF">2016-03-31T07:42:27Z</dcterms:created>
  <dcterms:modified xsi:type="dcterms:W3CDTF">2016-03-31T07:50:07Z</dcterms:modified>
</cp:coreProperties>
</file>